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48" activeTab="0"/>
  </bookViews>
  <sheets>
    <sheet name="Arkusz1" sheetId="1" r:id="rId1"/>
  </sheets>
  <externalReferences>
    <externalReference r:id="rId4"/>
  </externalReferences>
  <definedNames>
    <definedName name="_xlnm._FilterDatabase" localSheetId="0" hidden="1">'Arkusz1'!$A$2:$M$41</definedName>
  </definedNames>
  <calcPr fullCalcOnLoad="1"/>
</workbook>
</file>

<file path=xl/sharedStrings.xml><?xml version="1.0" encoding="utf-8"?>
<sst xmlns="http://schemas.openxmlformats.org/spreadsheetml/2006/main" count="246" uniqueCount="102">
  <si>
    <t>Miejsce na liście rankingowej</t>
  </si>
  <si>
    <t>Województwo</t>
  </si>
  <si>
    <t>Powiat</t>
  </si>
  <si>
    <t>Gmina</t>
  </si>
  <si>
    <t>Ocena formalna (w pkt)</t>
  </si>
  <si>
    <t>Punktacja w ramach kryterium wyboru projektów nr 7 (w pkt)</t>
  </si>
  <si>
    <t>Ocena łączna w ramach kryterium wyboru projektów nr 8 i 9 (w pkt)</t>
  </si>
  <si>
    <t>Ocena (Pozytywna/ negatywna)</t>
  </si>
  <si>
    <t>Ocena łączna (w pkt)</t>
  </si>
  <si>
    <t>ŁÓDZKIE</t>
  </si>
  <si>
    <t>SIERADZKI</t>
  </si>
  <si>
    <t>GOSZCZANÓW</t>
  </si>
  <si>
    <t>Pozytywna</t>
  </si>
  <si>
    <t>DOLNOŚLĄSKIE</t>
  </si>
  <si>
    <t>WAŁBRZYSKI</t>
  </si>
  <si>
    <t>SZCZAWNO-ZDRÓJ</t>
  </si>
  <si>
    <t>POMORSKIE</t>
  </si>
  <si>
    <t>WEJHEROWSKI</t>
  </si>
  <si>
    <t>CHOCZEWO</t>
  </si>
  <si>
    <t>MAŁOPOLSKIE</t>
  </si>
  <si>
    <t>NOWY SĄCZ</t>
  </si>
  <si>
    <t>MAZOWIECKIE</t>
  </si>
  <si>
    <t>GRODZISKI</t>
  </si>
  <si>
    <t>ŻABIA WOLA</t>
  </si>
  <si>
    <t>ŻYRARDOWSKI</t>
  </si>
  <si>
    <t>MSZCZONÓW</t>
  </si>
  <si>
    <t>WIELKOPOLSKIE</t>
  </si>
  <si>
    <t>WRZESIŃSKI</t>
  </si>
  <si>
    <t>PYZDRY</t>
  </si>
  <si>
    <t>LUBIŃSKI</t>
  </si>
  <si>
    <t>LUBIN</t>
  </si>
  <si>
    <t>NOWOTOMYSKI</t>
  </si>
  <si>
    <t>MIEDZICHOWO</t>
  </si>
  <si>
    <t>KARTUSKI</t>
  </si>
  <si>
    <t>ŻUKOWO</t>
  </si>
  <si>
    <t>LEGIONOWSKI</t>
  </si>
  <si>
    <t>SEROCK</t>
  </si>
  <si>
    <t>WARMIŃSKO-MAZURSKIE</t>
  </si>
  <si>
    <t>OLSZTYŃSKI</t>
  </si>
  <si>
    <t>DYWITY</t>
  </si>
  <si>
    <t>CHOJNICKI</t>
  </si>
  <si>
    <t>CHOJNICE</t>
  </si>
  <si>
    <t>WĄGROWIECKI</t>
  </si>
  <si>
    <t>MIEŚCISKO</t>
  </si>
  <si>
    <t>Negatywna</t>
  </si>
  <si>
    <t>SZTUMSKI</t>
  </si>
  <si>
    <t>DZIERZGOŃ</t>
  </si>
  <si>
    <t>KUJAWSKO-POMORSKIE</t>
  </si>
  <si>
    <t>BYDGOSKI</t>
  </si>
  <si>
    <t>SICIENKO</t>
  </si>
  <si>
    <t>OLEŚNICKI</t>
  </si>
  <si>
    <t>TWARDOGÓRA</t>
  </si>
  <si>
    <t>OSIELSKO</t>
  </si>
  <si>
    <t>NOWOTARSKI</t>
  </si>
  <si>
    <t>RABA WYŻNA</t>
  </si>
  <si>
    <t>TORUŃ</t>
  </si>
  <si>
    <t>-</t>
  </si>
  <si>
    <t>GRUDZIĄDZKI</t>
  </si>
  <si>
    <t>GRUDZIĄDZ</t>
  </si>
  <si>
    <t>KLONOWA</t>
  </si>
  <si>
    <t>ŚLĄSKIE</t>
  </si>
  <si>
    <t>ŻYWIECKI</t>
  </si>
  <si>
    <t>WĘGIERSKA GÓRKA</t>
  </si>
  <si>
    <t>RUDNA</t>
  </si>
  <si>
    <t>DOBRCZ</t>
  </si>
  <si>
    <t>TRZEBNICKI</t>
  </si>
  <si>
    <t>WISZNIA MAŁA</t>
  </si>
  <si>
    <t>SŁUPSKI</t>
  </si>
  <si>
    <t>KOBYLNICA</t>
  </si>
  <si>
    <t>LUBELSKIE</t>
  </si>
  <si>
    <t>ŁUKOWSKI</t>
  </si>
  <si>
    <t>STANIN</t>
  </si>
  <si>
    <t>PRZASNYSKI</t>
  </si>
  <si>
    <t>CHORZELE</t>
  </si>
  <si>
    <t>WŁOCŁAWSKI</t>
  </si>
  <si>
    <t>IZBICA KUJAWSKA</t>
  </si>
  <si>
    <t>WOŁOMIŃSKI</t>
  </si>
  <si>
    <t>POŚWIĘTNE</t>
  </si>
  <si>
    <t>WOŁOWSKI</t>
  </si>
  <si>
    <t>WIŃSKO</t>
  </si>
  <si>
    <t>PIASECZYŃSKI</t>
  </si>
  <si>
    <t>PRAŻMÓW</t>
  </si>
  <si>
    <t>IŁAWSKI</t>
  </si>
  <si>
    <t>IŁAWA</t>
  </si>
  <si>
    <t>ZACHODNIOPOMORSKIE</t>
  </si>
  <si>
    <t>GRYFICKI</t>
  </si>
  <si>
    <t>KARNICE</t>
  </si>
  <si>
    <t>GDAŃSKI</t>
  </si>
  <si>
    <t>CEDRY WIELKIE</t>
  </si>
  <si>
    <t>OCHOTNICA DOLNA</t>
  </si>
  <si>
    <t>SZAFLARY</t>
  </si>
  <si>
    <t>ŚWIĘTOKRZYSKIE</t>
  </si>
  <si>
    <t>KIELECKI</t>
  </si>
  <si>
    <t>DALESZYCE</t>
  </si>
  <si>
    <t>Stosunek wnioskowanej kwoty dofinansowania do deklarowanej wartości projektu (w %)</t>
  </si>
  <si>
    <t>Ocena merytoryczna łącznie (suma pkt z kryterium 7-9)</t>
  </si>
  <si>
    <t>TAK</t>
  </si>
  <si>
    <t>NIE</t>
  </si>
  <si>
    <t>Deklarowana wartość projektu (w zł)</t>
  </si>
  <si>
    <t>Wnioskowana kwota dofinansowania (w zł)</t>
  </si>
  <si>
    <t>Rekomendacja podjęcia decyzji o udzieleniu dotacji (po zwiększeniu budżetu naboru do kwoty 40 mln zł)</t>
  </si>
  <si>
    <t>LISTA RANKINGOWA WNIOSKÓW O DOFINANSOWANIE ZŁOŻONYCH W PILOTAŻOWYM NABORZE WNIOSKÓW O DOFINANSOWANIE W RAMACH FUNDUSZU SZEROKOPASMOWEGO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</si>
</sst>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0000000%"/>
    <numFmt numFmtId="166" formatCode="0.00000"/>
    <numFmt numFmtId="167" formatCode="0.0000000000%"/>
    <numFmt numFmtId="168" formatCode="0.00000000"/>
    <numFmt numFmtId="169" formatCode="0.0000000"/>
    <numFmt numFmtId="170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58" applyFont="1" applyAlignment="1">
      <alignment/>
    </xf>
    <xf numFmtId="44" fontId="2" fillId="0" borderId="0" xfId="58" applyFont="1" applyFill="1" applyBorder="1" applyAlignment="1">
      <alignment/>
    </xf>
    <xf numFmtId="165" fontId="2" fillId="0" borderId="0" xfId="52" applyNumberFormat="1" applyFont="1" applyFill="1" applyBorder="1" applyAlignment="1">
      <alignment/>
    </xf>
    <xf numFmtId="166" fontId="0" fillId="0" borderId="0" xfId="0" applyNumberFormat="1" applyAlignment="1">
      <alignment/>
    </xf>
    <xf numFmtId="44" fontId="0" fillId="0" borderId="0" xfId="58" applyFont="1" applyAlignment="1">
      <alignment horizontal="right"/>
    </xf>
    <xf numFmtId="0" fontId="36" fillId="32" borderId="0" xfId="60" applyAlignment="1">
      <alignment horizontal="left"/>
    </xf>
    <xf numFmtId="0" fontId="36" fillId="32" borderId="0" xfId="60" applyAlignment="1">
      <alignment/>
    </xf>
    <xf numFmtId="44" fontId="2" fillId="0" borderId="0" xfId="58" applyFont="1" applyFill="1" applyBorder="1" applyAlignment="1">
      <alignment wrapText="1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167" fontId="0" fillId="0" borderId="0" xfId="52" applyNumberFormat="1" applyFont="1" applyAlignment="1">
      <alignment/>
    </xf>
    <xf numFmtId="0" fontId="36" fillId="32" borderId="0" xfId="60" applyAlignment="1" quotePrefix="1">
      <alignment horizontal="right"/>
    </xf>
    <xf numFmtId="44" fontId="36" fillId="32" borderId="0" xfId="60" applyNumberFormat="1" applyAlignment="1">
      <alignment/>
    </xf>
    <xf numFmtId="44" fontId="36" fillId="32" borderId="0" xfId="60" applyNumberFormat="1" applyBorder="1" applyAlignment="1">
      <alignment/>
    </xf>
    <xf numFmtId="165" fontId="36" fillId="32" borderId="0" xfId="60" applyNumberFormat="1" applyBorder="1" applyAlignment="1">
      <alignment/>
    </xf>
    <xf numFmtId="44" fontId="36" fillId="32" borderId="0" xfId="60" applyNumberFormat="1" applyBorder="1" applyAlignment="1" quotePrefix="1">
      <alignment horizontal="right"/>
    </xf>
    <xf numFmtId="165" fontId="36" fillId="32" borderId="0" xfId="60" applyNumberFormat="1" applyBorder="1" applyAlignment="1" quotePrefix="1">
      <alignment horizontal="right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66" fontId="36" fillId="32" borderId="0" xfId="60" applyNumberFormat="1" applyAlignment="1">
      <alignment horizontal="right"/>
    </xf>
    <xf numFmtId="0" fontId="32" fillId="0" borderId="0" xfId="0" applyFont="1" applyAlignment="1">
      <alignment horizontal="center"/>
    </xf>
    <xf numFmtId="0" fontId="36" fillId="32" borderId="0" xfId="6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lukasiewicz\Desktop\Projekt%20listy%20rankingowej%20wniosk&#243;w%20o%20dofinansowanie%20z&#322;o&#380;onych%20w%20pilota&#380;owym%20naborze%20wniosk&#243;w%20w%20Funduszu%20Szerokopasmowy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"/>
      <sheetName val="AM+MŁ"/>
    </sheetNames>
    <sheetDataSet>
      <sheetData sheetId="1">
        <row r="1">
          <cell r="B1" t="str">
            <v>Rudna</v>
          </cell>
          <cell r="C1" t="str">
            <v>Serock</v>
          </cell>
          <cell r="D1" t="str">
            <v>Sicienko</v>
          </cell>
          <cell r="E1" t="str">
            <v>Stanin</v>
          </cell>
          <cell r="F1" t="str">
            <v>Szaflary</v>
          </cell>
          <cell r="G1" t="str">
            <v>Szczawno-Zdrój</v>
          </cell>
          <cell r="H1" t="str">
            <v>Toruń</v>
          </cell>
          <cell r="I1" t="str">
            <v>Twardogóra</v>
          </cell>
          <cell r="J1" t="str">
            <v>Węgierska Górka</v>
          </cell>
          <cell r="K1" t="str">
            <v>Wińsko</v>
          </cell>
          <cell r="L1" t="str">
            <v>Wisznia Mała</v>
          </cell>
          <cell r="M1" t="str">
            <v>Żabia Wola</v>
          </cell>
          <cell r="N1" t="str">
            <v>Żukowo</v>
          </cell>
        </row>
        <row r="2"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0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>
            <v>1</v>
          </cell>
          <cell r="C5">
            <v>1</v>
          </cell>
          <cell r="D5">
            <v>1</v>
          </cell>
          <cell r="E5">
            <v>1</v>
          </cell>
          <cell r="F5">
            <v>0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0</v>
          </cell>
        </row>
        <row r="8">
          <cell r="B8">
            <v>65.76687</v>
          </cell>
          <cell r="C8">
            <v>86.72515</v>
          </cell>
          <cell r="D8">
            <v>94.01226</v>
          </cell>
          <cell r="E8">
            <v>57.16441</v>
          </cell>
          <cell r="F8">
            <v>67.20613</v>
          </cell>
          <cell r="G8">
            <v>100</v>
          </cell>
          <cell r="H8">
            <v>98.8049</v>
          </cell>
          <cell r="I8">
            <v>76.91288</v>
          </cell>
          <cell r="J8">
            <v>90.27852</v>
          </cell>
          <cell r="K8">
            <v>96.50674</v>
          </cell>
          <cell r="L8">
            <v>60.06134</v>
          </cell>
          <cell r="M8">
            <v>99.06993</v>
          </cell>
          <cell r="N8">
            <v>86.96809</v>
          </cell>
        </row>
        <row r="9">
          <cell r="B9">
            <v>10</v>
          </cell>
          <cell r="C9">
            <v>10</v>
          </cell>
          <cell r="D9">
            <v>7</v>
          </cell>
          <cell r="E9">
            <v>10</v>
          </cell>
          <cell r="F9">
            <v>7</v>
          </cell>
          <cell r="G9">
            <v>10</v>
          </cell>
          <cell r="H9">
            <v>7</v>
          </cell>
          <cell r="I9">
            <v>10</v>
          </cell>
          <cell r="J9">
            <v>10</v>
          </cell>
          <cell r="K9">
            <v>10</v>
          </cell>
          <cell r="L9">
            <v>7</v>
          </cell>
          <cell r="M9">
            <v>10</v>
          </cell>
          <cell r="N9">
            <v>10</v>
          </cell>
        </row>
        <row r="13">
          <cell r="B13">
            <v>10</v>
          </cell>
          <cell r="C13">
            <v>10</v>
          </cell>
          <cell r="D13">
            <v>10</v>
          </cell>
          <cell r="E13">
            <v>10</v>
          </cell>
          <cell r="F13">
            <v>10</v>
          </cell>
          <cell r="G13">
            <v>10</v>
          </cell>
          <cell r="H13">
            <v>10</v>
          </cell>
          <cell r="I13">
            <v>10</v>
          </cell>
          <cell r="J13">
            <v>10</v>
          </cell>
          <cell r="K13">
            <v>10</v>
          </cell>
          <cell r="L13">
            <v>10</v>
          </cell>
          <cell r="M13">
            <v>10</v>
          </cell>
          <cell r="N13">
            <v>10</v>
          </cell>
        </row>
        <row r="14">
          <cell r="B14">
            <v>50</v>
          </cell>
          <cell r="C14">
            <v>50</v>
          </cell>
          <cell r="D14">
            <v>40</v>
          </cell>
          <cell r="E14">
            <v>50</v>
          </cell>
          <cell r="F14">
            <v>0</v>
          </cell>
          <cell r="G14">
            <v>50</v>
          </cell>
          <cell r="H14">
            <v>30</v>
          </cell>
          <cell r="I14">
            <v>50</v>
          </cell>
          <cell r="J14">
            <v>30</v>
          </cell>
          <cell r="K14">
            <v>0</v>
          </cell>
          <cell r="L14">
            <v>50</v>
          </cell>
          <cell r="M14">
            <v>50</v>
          </cell>
          <cell r="N14">
            <v>50</v>
          </cell>
        </row>
        <row r="15">
          <cell r="B15">
            <v>140.76686999999998</v>
          </cell>
          <cell r="C15">
            <v>161.72514999999999</v>
          </cell>
          <cell r="D15">
            <v>156.01226</v>
          </cell>
          <cell r="E15">
            <v>132.16441</v>
          </cell>
          <cell r="F15">
            <v>88.20613</v>
          </cell>
          <cell r="G15">
            <v>175</v>
          </cell>
          <cell r="H15">
            <v>150.8049</v>
          </cell>
          <cell r="I15">
            <v>151.91288</v>
          </cell>
          <cell r="J15">
            <v>144.27852000000001</v>
          </cell>
          <cell r="K15">
            <v>121.50674</v>
          </cell>
          <cell r="L15">
            <v>132.06134</v>
          </cell>
          <cell r="M15">
            <v>174.06993</v>
          </cell>
          <cell r="N15">
            <v>160.96809000000002</v>
          </cell>
        </row>
        <row r="16">
          <cell r="B16">
            <v>20</v>
          </cell>
          <cell r="C16">
            <v>20</v>
          </cell>
          <cell r="D16">
            <v>17</v>
          </cell>
          <cell r="E16">
            <v>20</v>
          </cell>
          <cell r="F16">
            <v>17</v>
          </cell>
          <cell r="G16">
            <v>20</v>
          </cell>
          <cell r="H16">
            <v>17</v>
          </cell>
          <cell r="I16">
            <v>20</v>
          </cell>
          <cell r="J16">
            <v>20</v>
          </cell>
          <cell r="K16">
            <v>20</v>
          </cell>
          <cell r="L16">
            <v>17</v>
          </cell>
          <cell r="M16">
            <v>20</v>
          </cell>
          <cell r="N16">
            <v>20</v>
          </cell>
        </row>
        <row r="17">
          <cell r="B17">
            <v>70</v>
          </cell>
          <cell r="C17">
            <v>70</v>
          </cell>
          <cell r="D17">
            <v>57</v>
          </cell>
          <cell r="E17">
            <v>70</v>
          </cell>
          <cell r="F17">
            <v>17</v>
          </cell>
          <cell r="G17">
            <v>70</v>
          </cell>
          <cell r="H17">
            <v>47</v>
          </cell>
          <cell r="I17">
            <v>70</v>
          </cell>
          <cell r="J17">
            <v>50</v>
          </cell>
          <cell r="K17">
            <v>20</v>
          </cell>
          <cell r="L17">
            <v>67</v>
          </cell>
          <cell r="M17">
            <v>70</v>
          </cell>
          <cell r="N1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.57421875" style="0" customWidth="1"/>
    <col min="2" max="2" width="22.28125" style="0" bestFit="1" customWidth="1"/>
    <col min="3" max="3" width="14.28125" style="0" bestFit="1" customWidth="1"/>
    <col min="4" max="4" width="17.28125" style="0" bestFit="1" customWidth="1"/>
    <col min="5" max="5" width="14.140625" style="19" customWidth="1"/>
    <col min="6" max="6" width="14.28125" style="0" customWidth="1"/>
    <col min="7" max="7" width="19.7109375" style="0" customWidth="1"/>
    <col min="8" max="8" width="8.28125" style="0" customWidth="1"/>
    <col min="9" max="9" width="15.7109375" style="0" customWidth="1"/>
    <col min="10" max="10" width="15.8515625" style="0" customWidth="1"/>
    <col min="11" max="11" width="12.7109375" style="0" customWidth="1"/>
    <col min="12" max="12" width="11.00390625" style="28" customWidth="1"/>
    <col min="13" max="13" width="12.140625" style="0" customWidth="1"/>
    <col min="14" max="14" width="27.8515625" style="7" bestFit="1" customWidth="1"/>
  </cols>
  <sheetData>
    <row r="1" spans="1:14" ht="18">
      <c r="A1" s="34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76.5" customHeight="1">
      <c r="A2" s="1" t="s">
        <v>0</v>
      </c>
      <c r="B2" s="3" t="s">
        <v>1</v>
      </c>
      <c r="C2" s="3" t="s">
        <v>2</v>
      </c>
      <c r="D2" s="4" t="s">
        <v>3</v>
      </c>
      <c r="E2" s="5" t="s">
        <v>98</v>
      </c>
      <c r="F2" s="27" t="s">
        <v>99</v>
      </c>
      <c r="G2" s="2" t="s">
        <v>94</v>
      </c>
      <c r="H2" s="2" t="s">
        <v>4</v>
      </c>
      <c r="I2" s="2" t="s">
        <v>5</v>
      </c>
      <c r="J2" s="2" t="s">
        <v>6</v>
      </c>
      <c r="K2" s="2" t="s">
        <v>95</v>
      </c>
      <c r="L2" s="27" t="s">
        <v>7</v>
      </c>
      <c r="M2" s="27" t="s">
        <v>8</v>
      </c>
      <c r="N2" s="27" t="s">
        <v>100</v>
      </c>
    </row>
    <row r="3" spans="1:14" ht="14.25">
      <c r="A3" s="6">
        <v>1</v>
      </c>
      <c r="B3" s="8" t="s">
        <v>13</v>
      </c>
      <c r="C3" s="8" t="s">
        <v>14</v>
      </c>
      <c r="D3" s="9" t="s">
        <v>15</v>
      </c>
      <c r="E3" s="10">
        <v>5000000</v>
      </c>
      <c r="F3" s="11">
        <v>4000000</v>
      </c>
      <c r="G3" s="12">
        <f aca="true" t="shared" si="0" ref="G3:G33">F3/E3</f>
        <v>0.8</v>
      </c>
      <c r="H3">
        <v>6</v>
      </c>
      <c r="I3">
        <v>100</v>
      </c>
      <c r="J3">
        <f>HLOOKUP(D3,'[1]AM+MŁ'!$B$1:$N$17,17,1)</f>
        <v>70</v>
      </c>
      <c r="K3" s="13">
        <f>J3+I3</f>
        <v>170</v>
      </c>
      <c r="L3" s="28" t="s">
        <v>12</v>
      </c>
      <c r="M3" s="13">
        <f>K3+H3</f>
        <v>176</v>
      </c>
      <c r="N3" s="32" t="s">
        <v>96</v>
      </c>
    </row>
    <row r="4" spans="1:14" ht="14.25">
      <c r="A4" s="6">
        <v>2</v>
      </c>
      <c r="B4" s="8" t="s">
        <v>9</v>
      </c>
      <c r="C4" s="8" t="s">
        <v>10</v>
      </c>
      <c r="D4" s="9" t="s">
        <v>11</v>
      </c>
      <c r="E4" s="10">
        <v>6250000</v>
      </c>
      <c r="F4" s="11">
        <v>5000000</v>
      </c>
      <c r="G4" s="12">
        <f t="shared" si="0"/>
        <v>0.8</v>
      </c>
      <c r="H4">
        <v>6</v>
      </c>
      <c r="I4">
        <v>100</v>
      </c>
      <c r="J4">
        <v>70</v>
      </c>
      <c r="K4" s="13">
        <f aca="true" t="shared" si="1" ref="K4:K33">J4+I4</f>
        <v>170</v>
      </c>
      <c r="L4" s="28" t="s">
        <v>12</v>
      </c>
      <c r="M4" s="13">
        <f aca="true" t="shared" si="2" ref="M4:M33">K4+H4</f>
        <v>176</v>
      </c>
      <c r="N4" s="32" t="s">
        <v>96</v>
      </c>
    </row>
    <row r="5" spans="1:14" ht="14.25">
      <c r="A5" s="6">
        <v>3</v>
      </c>
      <c r="B5" s="8" t="s">
        <v>16</v>
      </c>
      <c r="C5" s="8" t="s">
        <v>17</v>
      </c>
      <c r="D5" s="9" t="s">
        <v>18</v>
      </c>
      <c r="E5" s="10">
        <v>6250000</v>
      </c>
      <c r="F5" s="11">
        <v>5000000</v>
      </c>
      <c r="G5" s="12">
        <f t="shared" si="0"/>
        <v>0.8</v>
      </c>
      <c r="H5">
        <v>6</v>
      </c>
      <c r="I5">
        <v>99.76687116564418</v>
      </c>
      <c r="J5">
        <v>70</v>
      </c>
      <c r="K5" s="13">
        <f t="shared" si="1"/>
        <v>169.76687116564418</v>
      </c>
      <c r="L5" s="28" t="s">
        <v>12</v>
      </c>
      <c r="M5" s="13">
        <f t="shared" si="2"/>
        <v>175.76687116564418</v>
      </c>
      <c r="N5" s="32" t="s">
        <v>96</v>
      </c>
    </row>
    <row r="6" spans="1:14" ht="14.25">
      <c r="A6" s="6">
        <v>4</v>
      </c>
      <c r="B6" s="8" t="s">
        <v>19</v>
      </c>
      <c r="C6" s="8" t="s">
        <v>20</v>
      </c>
      <c r="D6" s="9" t="s">
        <v>20</v>
      </c>
      <c r="E6" s="10">
        <v>5000000</v>
      </c>
      <c r="F6" s="11">
        <v>4000000</v>
      </c>
      <c r="G6" s="12">
        <f t="shared" si="0"/>
        <v>0.8</v>
      </c>
      <c r="H6">
        <v>6</v>
      </c>
      <c r="I6">
        <v>99.53374233128834</v>
      </c>
      <c r="J6">
        <v>70</v>
      </c>
      <c r="K6" s="13">
        <f t="shared" si="1"/>
        <v>169.53374233128835</v>
      </c>
      <c r="L6" s="28" t="s">
        <v>12</v>
      </c>
      <c r="M6" s="13">
        <f t="shared" si="2"/>
        <v>175.53374233128835</v>
      </c>
      <c r="N6" s="32" t="s">
        <v>96</v>
      </c>
    </row>
    <row r="7" spans="1:14" ht="14.25">
      <c r="A7" s="6">
        <v>5</v>
      </c>
      <c r="B7" s="8" t="s">
        <v>21</v>
      </c>
      <c r="C7" s="8" t="s">
        <v>22</v>
      </c>
      <c r="D7" s="9" t="s">
        <v>23</v>
      </c>
      <c r="E7" s="10">
        <v>6250000</v>
      </c>
      <c r="F7" s="11">
        <v>5000000</v>
      </c>
      <c r="G7" s="12">
        <f t="shared" si="0"/>
        <v>0.8</v>
      </c>
      <c r="H7">
        <v>6</v>
      </c>
      <c r="I7">
        <v>99.06993865030675</v>
      </c>
      <c r="J7">
        <f>HLOOKUP(D7,'[1]AM+MŁ'!$B$1:$N$17,17,1)</f>
        <v>70</v>
      </c>
      <c r="K7" s="13">
        <f t="shared" si="1"/>
        <v>169.06993865030677</v>
      </c>
      <c r="L7" s="28" t="s">
        <v>12</v>
      </c>
      <c r="M7" s="13">
        <f t="shared" si="2"/>
        <v>175.06993865030677</v>
      </c>
      <c r="N7" s="32" t="s">
        <v>96</v>
      </c>
    </row>
    <row r="8" spans="1:14" ht="14.25">
      <c r="A8" s="6">
        <v>6</v>
      </c>
      <c r="B8" s="8" t="s">
        <v>21</v>
      </c>
      <c r="C8" s="8" t="s">
        <v>24</v>
      </c>
      <c r="D8" s="9" t="s">
        <v>25</v>
      </c>
      <c r="E8" s="10">
        <v>6190000</v>
      </c>
      <c r="F8" s="11">
        <v>4952000</v>
      </c>
      <c r="G8" s="12">
        <f t="shared" si="0"/>
        <v>0.8</v>
      </c>
      <c r="H8">
        <v>6</v>
      </c>
      <c r="I8">
        <v>94.54355828220858</v>
      </c>
      <c r="J8">
        <v>70</v>
      </c>
      <c r="K8" s="13">
        <f t="shared" si="1"/>
        <v>164.54355828220858</v>
      </c>
      <c r="L8" s="28" t="s">
        <v>12</v>
      </c>
      <c r="M8" s="13">
        <f t="shared" si="2"/>
        <v>170.54355828220858</v>
      </c>
      <c r="N8" s="32" t="s">
        <v>96</v>
      </c>
    </row>
    <row r="9" spans="1:14" ht="14.25">
      <c r="A9" s="6">
        <v>7</v>
      </c>
      <c r="B9" s="8" t="s">
        <v>26</v>
      </c>
      <c r="C9" s="8" t="s">
        <v>27</v>
      </c>
      <c r="D9" s="9" t="s">
        <v>28</v>
      </c>
      <c r="E9" s="10">
        <v>6250000</v>
      </c>
      <c r="F9" s="11">
        <v>5000000</v>
      </c>
      <c r="G9" s="12">
        <f t="shared" si="0"/>
        <v>0.8</v>
      </c>
      <c r="H9">
        <v>6</v>
      </c>
      <c r="I9">
        <v>90.43312883435583</v>
      </c>
      <c r="J9">
        <v>70</v>
      </c>
      <c r="K9" s="13">
        <f t="shared" si="1"/>
        <v>160.43312883435584</v>
      </c>
      <c r="L9" s="28" t="s">
        <v>12</v>
      </c>
      <c r="M9" s="13">
        <f t="shared" si="2"/>
        <v>166.43312883435584</v>
      </c>
      <c r="N9" s="32" t="s">
        <v>96</v>
      </c>
    </row>
    <row r="10" spans="1:14" ht="14.25">
      <c r="A10" s="6">
        <v>8</v>
      </c>
      <c r="B10" s="8" t="s">
        <v>13</v>
      </c>
      <c r="C10" s="8" t="s">
        <v>29</v>
      </c>
      <c r="D10" s="9" t="s">
        <v>30</v>
      </c>
      <c r="E10" s="10">
        <v>6180100</v>
      </c>
      <c r="F10" s="11">
        <v>4944080</v>
      </c>
      <c r="G10" s="12">
        <f t="shared" si="0"/>
        <v>0.8</v>
      </c>
      <c r="H10">
        <v>6</v>
      </c>
      <c r="I10">
        <v>89.64539877300614</v>
      </c>
      <c r="J10">
        <v>70</v>
      </c>
      <c r="K10" s="13">
        <f t="shared" si="1"/>
        <v>159.64539877300615</v>
      </c>
      <c r="L10" s="28" t="s">
        <v>12</v>
      </c>
      <c r="M10" s="13">
        <f t="shared" si="2"/>
        <v>165.64539877300615</v>
      </c>
      <c r="N10" s="32" t="s">
        <v>96</v>
      </c>
    </row>
    <row r="11" spans="1:14" ht="14.25">
      <c r="A11" s="6">
        <v>9</v>
      </c>
      <c r="B11" s="8" t="s">
        <v>26</v>
      </c>
      <c r="C11" s="8" t="s">
        <v>31</v>
      </c>
      <c r="D11" s="9" t="s">
        <v>32</v>
      </c>
      <c r="E11" s="14">
        <v>2000000</v>
      </c>
      <c r="F11" s="11">
        <v>1600000</v>
      </c>
      <c r="G11" s="12">
        <f t="shared" si="0"/>
        <v>0.8</v>
      </c>
      <c r="H11">
        <v>6</v>
      </c>
      <c r="I11">
        <v>98.42453987730062</v>
      </c>
      <c r="J11">
        <v>60</v>
      </c>
      <c r="K11" s="13">
        <f t="shared" si="1"/>
        <v>158.42453987730062</v>
      </c>
      <c r="L11" s="28" t="s">
        <v>12</v>
      </c>
      <c r="M11" s="13">
        <f t="shared" si="2"/>
        <v>164.42453987730062</v>
      </c>
      <c r="N11" s="32" t="s">
        <v>96</v>
      </c>
    </row>
    <row r="12" spans="1:14" ht="14.25">
      <c r="A12" s="6">
        <v>10</v>
      </c>
      <c r="B12" s="8" t="s">
        <v>16</v>
      </c>
      <c r="C12" s="8" t="s">
        <v>33</v>
      </c>
      <c r="D12" s="9" t="s">
        <v>34</v>
      </c>
      <c r="E12" s="10">
        <v>6250000</v>
      </c>
      <c r="F12" s="11">
        <v>5000000</v>
      </c>
      <c r="G12" s="12">
        <f t="shared" si="0"/>
        <v>0.8</v>
      </c>
      <c r="H12">
        <v>6</v>
      </c>
      <c r="I12">
        <v>86.9680981595092</v>
      </c>
      <c r="J12">
        <f>HLOOKUP(D12,'[1]AM+MŁ'!$B$1:$N$17,17,1)</f>
        <v>70</v>
      </c>
      <c r="K12" s="13">
        <f t="shared" si="1"/>
        <v>156.9680981595092</v>
      </c>
      <c r="L12" s="28" t="s">
        <v>12</v>
      </c>
      <c r="M12" s="13">
        <f t="shared" si="2"/>
        <v>162.9680981595092</v>
      </c>
      <c r="N12" s="7" t="s">
        <v>97</v>
      </c>
    </row>
    <row r="13" spans="1:14" ht="14.25">
      <c r="A13" s="6">
        <v>11</v>
      </c>
      <c r="B13" s="8" t="s">
        <v>21</v>
      </c>
      <c r="C13" s="8" t="s">
        <v>35</v>
      </c>
      <c r="D13" s="9" t="s">
        <v>36</v>
      </c>
      <c r="E13" s="10">
        <v>6250000</v>
      </c>
      <c r="F13" s="11">
        <v>5000000</v>
      </c>
      <c r="G13" s="12">
        <f t="shared" si="0"/>
        <v>0.8</v>
      </c>
      <c r="H13">
        <v>6</v>
      </c>
      <c r="I13">
        <v>86.72515337423313</v>
      </c>
      <c r="J13">
        <f>HLOOKUP(D13,'[1]AM+MŁ'!$B$1:$N$17,17,1)</f>
        <v>70</v>
      </c>
      <c r="K13" s="13">
        <f t="shared" si="1"/>
        <v>156.72515337423312</v>
      </c>
      <c r="L13" s="28" t="s">
        <v>12</v>
      </c>
      <c r="M13" s="13">
        <f t="shared" si="2"/>
        <v>162.72515337423312</v>
      </c>
      <c r="N13" s="7" t="s">
        <v>97</v>
      </c>
    </row>
    <row r="14" spans="1:14" ht="14.25">
      <c r="A14" s="6">
        <v>12</v>
      </c>
      <c r="B14" s="8" t="s">
        <v>37</v>
      </c>
      <c r="C14" s="8" t="s">
        <v>38</v>
      </c>
      <c r="D14" s="9" t="s">
        <v>39</v>
      </c>
      <c r="E14" s="10">
        <v>6250000</v>
      </c>
      <c r="F14" s="11">
        <v>5000000</v>
      </c>
      <c r="G14" s="12">
        <f t="shared" si="0"/>
        <v>0.8</v>
      </c>
      <c r="H14">
        <v>6</v>
      </c>
      <c r="I14">
        <v>86.67116564417178</v>
      </c>
      <c r="J14">
        <v>70</v>
      </c>
      <c r="K14" s="13">
        <f t="shared" si="1"/>
        <v>156.67116564417177</v>
      </c>
      <c r="L14" s="28" t="s">
        <v>12</v>
      </c>
      <c r="M14" s="13">
        <f t="shared" si="2"/>
        <v>162.67116564417177</v>
      </c>
      <c r="N14" s="7" t="s">
        <v>97</v>
      </c>
    </row>
    <row r="15" spans="1:14" ht="14.25">
      <c r="A15" s="6">
        <v>13</v>
      </c>
      <c r="B15" s="8" t="s">
        <v>16</v>
      </c>
      <c r="C15" s="8" t="s">
        <v>40</v>
      </c>
      <c r="D15" s="9" t="s">
        <v>41</v>
      </c>
      <c r="E15" s="10">
        <v>6000000</v>
      </c>
      <c r="F15" s="11">
        <v>4800000</v>
      </c>
      <c r="G15" s="12">
        <f t="shared" si="0"/>
        <v>0.8</v>
      </c>
      <c r="H15">
        <v>6</v>
      </c>
      <c r="I15">
        <v>83.6159509202454</v>
      </c>
      <c r="J15">
        <v>70</v>
      </c>
      <c r="K15" s="13">
        <f t="shared" si="1"/>
        <v>153.61595092024538</v>
      </c>
      <c r="L15" s="28" t="s">
        <v>12</v>
      </c>
      <c r="M15" s="13">
        <f t="shared" si="2"/>
        <v>159.61595092024538</v>
      </c>
      <c r="N15" s="7" t="s">
        <v>97</v>
      </c>
    </row>
    <row r="16" spans="1:14" ht="14.25">
      <c r="A16" s="6">
        <v>14</v>
      </c>
      <c r="B16" s="8" t="s">
        <v>16</v>
      </c>
      <c r="C16" s="8" t="s">
        <v>45</v>
      </c>
      <c r="D16" s="9" t="s">
        <v>46</v>
      </c>
      <c r="E16" s="10">
        <v>6200385</v>
      </c>
      <c r="F16" s="11">
        <v>4960308</v>
      </c>
      <c r="G16" s="12">
        <f t="shared" si="0"/>
        <v>0.8</v>
      </c>
      <c r="H16">
        <v>6</v>
      </c>
      <c r="I16">
        <v>88.31411042944785</v>
      </c>
      <c r="J16">
        <v>63</v>
      </c>
      <c r="K16" s="13">
        <f t="shared" si="1"/>
        <v>151.31411042944785</v>
      </c>
      <c r="L16" s="29" t="s">
        <v>12</v>
      </c>
      <c r="M16" s="13">
        <f t="shared" si="2"/>
        <v>157.31411042944785</v>
      </c>
      <c r="N16" s="7" t="s">
        <v>97</v>
      </c>
    </row>
    <row r="17" spans="1:14" ht="14.25">
      <c r="A17" s="6">
        <v>15</v>
      </c>
      <c r="B17" s="8" t="s">
        <v>47</v>
      </c>
      <c r="C17" s="8" t="s">
        <v>48</v>
      </c>
      <c r="D17" s="9" t="s">
        <v>49</v>
      </c>
      <c r="E17" s="10">
        <v>6250000</v>
      </c>
      <c r="F17" s="11">
        <v>5000000</v>
      </c>
      <c r="G17" s="12">
        <f t="shared" si="0"/>
        <v>0.8</v>
      </c>
      <c r="H17">
        <v>6</v>
      </c>
      <c r="I17">
        <v>94.0122699386503</v>
      </c>
      <c r="J17">
        <f>HLOOKUP(D17,'[1]AM+MŁ'!$B$1:$N$17,17,1)</f>
        <v>57</v>
      </c>
      <c r="K17" s="13">
        <f t="shared" si="1"/>
        <v>151.01226993865032</v>
      </c>
      <c r="L17" s="29" t="s">
        <v>12</v>
      </c>
      <c r="M17" s="13">
        <f t="shared" si="2"/>
        <v>157.01226993865032</v>
      </c>
      <c r="N17" s="7" t="s">
        <v>97</v>
      </c>
    </row>
    <row r="18" spans="1:14" ht="14.25">
      <c r="A18" s="6">
        <v>16</v>
      </c>
      <c r="B18" s="8" t="s">
        <v>13</v>
      </c>
      <c r="C18" s="8" t="s">
        <v>50</v>
      </c>
      <c r="D18" s="9" t="s">
        <v>51</v>
      </c>
      <c r="E18" s="10">
        <v>5380000</v>
      </c>
      <c r="F18" s="11">
        <v>4304000</v>
      </c>
      <c r="G18" s="12">
        <f t="shared" si="0"/>
        <v>0.8</v>
      </c>
      <c r="H18">
        <v>6</v>
      </c>
      <c r="I18">
        <v>76.91288343558281</v>
      </c>
      <c r="J18">
        <f>HLOOKUP(D18,'[1]AM+MŁ'!$B$1:$N$17,17,1)</f>
        <v>70</v>
      </c>
      <c r="K18" s="13">
        <f t="shared" si="1"/>
        <v>146.9128834355828</v>
      </c>
      <c r="L18" s="29" t="s">
        <v>12</v>
      </c>
      <c r="M18" s="13">
        <f t="shared" si="2"/>
        <v>152.9128834355828</v>
      </c>
      <c r="N18" s="7" t="s">
        <v>97</v>
      </c>
    </row>
    <row r="19" spans="1:14" ht="14.25">
      <c r="A19" s="6">
        <v>17</v>
      </c>
      <c r="B19" s="8" t="s">
        <v>47</v>
      </c>
      <c r="C19" s="8" t="s">
        <v>48</v>
      </c>
      <c r="D19" s="9" t="s">
        <v>52</v>
      </c>
      <c r="E19" s="14">
        <v>1579000</v>
      </c>
      <c r="F19" s="11">
        <v>800000</v>
      </c>
      <c r="G19" s="12">
        <f t="shared" si="0"/>
        <v>0.506649778340722</v>
      </c>
      <c r="H19">
        <v>6</v>
      </c>
      <c r="I19">
        <v>85.83312883435583</v>
      </c>
      <c r="J19">
        <v>60</v>
      </c>
      <c r="K19" s="13">
        <f t="shared" si="1"/>
        <v>145.83312883435582</v>
      </c>
      <c r="L19" s="29" t="s">
        <v>12</v>
      </c>
      <c r="M19" s="13">
        <f t="shared" si="2"/>
        <v>151.83312883435582</v>
      </c>
      <c r="N19" s="7" t="s">
        <v>97</v>
      </c>
    </row>
    <row r="20" spans="1:14" ht="14.25">
      <c r="A20" s="6">
        <v>18</v>
      </c>
      <c r="B20" s="8" t="s">
        <v>19</v>
      </c>
      <c r="C20" s="8" t="s">
        <v>53</v>
      </c>
      <c r="D20" s="9" t="s">
        <v>54</v>
      </c>
      <c r="E20" s="10">
        <v>4521300</v>
      </c>
      <c r="F20" s="11">
        <v>3617040</v>
      </c>
      <c r="G20" s="12">
        <f t="shared" si="0"/>
        <v>0.8</v>
      </c>
      <c r="H20">
        <v>6</v>
      </c>
      <c r="I20">
        <v>95.3484662576687</v>
      </c>
      <c r="J20">
        <v>50</v>
      </c>
      <c r="K20" s="13">
        <f t="shared" si="1"/>
        <v>145.3484662576687</v>
      </c>
      <c r="L20" s="29" t="s">
        <v>12</v>
      </c>
      <c r="M20" s="13">
        <f t="shared" si="2"/>
        <v>151.3484662576687</v>
      </c>
      <c r="N20" s="7" t="s">
        <v>97</v>
      </c>
    </row>
    <row r="21" spans="1:14" ht="14.25">
      <c r="A21" s="6">
        <v>19</v>
      </c>
      <c r="B21" s="8" t="s">
        <v>47</v>
      </c>
      <c r="C21" s="8" t="s">
        <v>57</v>
      </c>
      <c r="D21" s="9" t="s">
        <v>58</v>
      </c>
      <c r="E21" s="10">
        <v>6250000</v>
      </c>
      <c r="F21" s="11">
        <v>5000000</v>
      </c>
      <c r="G21" s="12">
        <f t="shared" si="0"/>
        <v>0.8</v>
      </c>
      <c r="H21">
        <v>6</v>
      </c>
      <c r="I21">
        <v>72.5472392638037</v>
      </c>
      <c r="J21">
        <v>70</v>
      </c>
      <c r="K21" s="13">
        <f t="shared" si="1"/>
        <v>142.5472392638037</v>
      </c>
      <c r="L21" s="29" t="s">
        <v>12</v>
      </c>
      <c r="M21" s="13">
        <f t="shared" si="2"/>
        <v>148.5472392638037</v>
      </c>
      <c r="N21" s="7" t="s">
        <v>97</v>
      </c>
    </row>
    <row r="22" spans="1:14" ht="14.25">
      <c r="A22" s="6">
        <v>20</v>
      </c>
      <c r="B22" s="8" t="s">
        <v>9</v>
      </c>
      <c r="C22" s="8" t="s">
        <v>10</v>
      </c>
      <c r="D22" s="9" t="s">
        <v>59</v>
      </c>
      <c r="E22" s="10">
        <v>6250000</v>
      </c>
      <c r="F22" s="11">
        <v>5000000</v>
      </c>
      <c r="G22" s="12">
        <f t="shared" si="0"/>
        <v>0.8</v>
      </c>
      <c r="H22">
        <v>6</v>
      </c>
      <c r="I22">
        <v>100</v>
      </c>
      <c r="J22">
        <v>40</v>
      </c>
      <c r="K22" s="13">
        <f t="shared" si="1"/>
        <v>140</v>
      </c>
      <c r="L22" s="29" t="s">
        <v>12</v>
      </c>
      <c r="M22" s="13">
        <f t="shared" si="2"/>
        <v>146</v>
      </c>
      <c r="N22" s="7" t="s">
        <v>97</v>
      </c>
    </row>
    <row r="23" spans="1:14" ht="14.25">
      <c r="A23" s="6">
        <v>21</v>
      </c>
      <c r="B23" s="8" t="s">
        <v>13</v>
      </c>
      <c r="C23" s="8" t="s">
        <v>29</v>
      </c>
      <c r="D23" s="9" t="s">
        <v>63</v>
      </c>
      <c r="E23" s="10">
        <v>6250000</v>
      </c>
      <c r="F23" s="11">
        <v>5000000</v>
      </c>
      <c r="G23" s="12">
        <f t="shared" si="0"/>
        <v>0.8</v>
      </c>
      <c r="H23">
        <v>6</v>
      </c>
      <c r="I23">
        <v>65.76687116564418</v>
      </c>
      <c r="J23">
        <f>HLOOKUP(D23,'[1]AM+MŁ'!$B$1:$N$17,17,1)</f>
        <v>70</v>
      </c>
      <c r="K23" s="13">
        <f t="shared" si="1"/>
        <v>135.76687116564418</v>
      </c>
      <c r="L23" s="29" t="s">
        <v>12</v>
      </c>
      <c r="M23" s="13">
        <f t="shared" si="2"/>
        <v>141.76687116564418</v>
      </c>
      <c r="N23" s="7" t="s">
        <v>97</v>
      </c>
    </row>
    <row r="24" spans="1:14" ht="14.25">
      <c r="A24" s="6">
        <v>22</v>
      </c>
      <c r="B24" s="8" t="s">
        <v>47</v>
      </c>
      <c r="C24" s="8" t="s">
        <v>48</v>
      </c>
      <c r="D24" s="9" t="s">
        <v>64</v>
      </c>
      <c r="E24" s="10">
        <v>5000000</v>
      </c>
      <c r="F24" s="11">
        <v>4000000</v>
      </c>
      <c r="G24" s="12">
        <f t="shared" si="0"/>
        <v>0.8</v>
      </c>
      <c r="H24">
        <v>6</v>
      </c>
      <c r="I24">
        <v>84.95460122699386</v>
      </c>
      <c r="J24">
        <v>50</v>
      </c>
      <c r="K24" s="13">
        <f t="shared" si="1"/>
        <v>134.95460122699387</v>
      </c>
      <c r="L24" s="29" t="s">
        <v>12</v>
      </c>
      <c r="M24" s="13">
        <f t="shared" si="2"/>
        <v>140.95460122699387</v>
      </c>
      <c r="N24" s="7" t="s">
        <v>97</v>
      </c>
    </row>
    <row r="25" spans="1:14" ht="14.25">
      <c r="A25" s="6">
        <v>23</v>
      </c>
      <c r="B25" s="8" t="s">
        <v>13</v>
      </c>
      <c r="C25" s="8" t="s">
        <v>65</v>
      </c>
      <c r="D25" s="9" t="s">
        <v>66</v>
      </c>
      <c r="E25" s="10">
        <v>6250000</v>
      </c>
      <c r="F25" s="11">
        <v>5000000</v>
      </c>
      <c r="G25" s="12">
        <f t="shared" si="0"/>
        <v>0.8</v>
      </c>
      <c r="H25">
        <v>6</v>
      </c>
      <c r="I25">
        <v>60.061349693251536</v>
      </c>
      <c r="J25">
        <f>HLOOKUP(D25,'[1]AM+MŁ'!$B$1:$N$17,17,1)</f>
        <v>67</v>
      </c>
      <c r="K25" s="13">
        <f t="shared" si="1"/>
        <v>127.06134969325154</v>
      </c>
      <c r="L25" s="29" t="s">
        <v>12</v>
      </c>
      <c r="M25" s="13">
        <f t="shared" si="2"/>
        <v>133.06134969325154</v>
      </c>
      <c r="N25" s="7" t="s">
        <v>97</v>
      </c>
    </row>
    <row r="26" spans="1:14" ht="14.25">
      <c r="A26" s="6">
        <v>24</v>
      </c>
      <c r="B26" s="8" t="s">
        <v>16</v>
      </c>
      <c r="C26" s="8" t="s">
        <v>67</v>
      </c>
      <c r="D26" s="9" t="s">
        <v>68</v>
      </c>
      <c r="E26" s="10">
        <v>6250000</v>
      </c>
      <c r="F26" s="17">
        <v>5000000</v>
      </c>
      <c r="G26" s="12">
        <f t="shared" si="0"/>
        <v>0.8</v>
      </c>
      <c r="H26">
        <v>6</v>
      </c>
      <c r="I26">
        <v>66.21349693251534</v>
      </c>
      <c r="J26">
        <v>60</v>
      </c>
      <c r="K26" s="13">
        <f>J26+I26</f>
        <v>126.21349693251534</v>
      </c>
      <c r="L26" s="29" t="s">
        <v>12</v>
      </c>
      <c r="M26" s="13">
        <f t="shared" si="2"/>
        <v>132.21349693251534</v>
      </c>
      <c r="N26" s="7" t="s">
        <v>97</v>
      </c>
    </row>
    <row r="27" spans="1:14" ht="14.25">
      <c r="A27" s="6">
        <v>25</v>
      </c>
      <c r="B27" s="8" t="s">
        <v>21</v>
      </c>
      <c r="C27" s="8" t="s">
        <v>72</v>
      </c>
      <c r="D27" s="9" t="s">
        <v>73</v>
      </c>
      <c r="E27" s="10">
        <v>6250000</v>
      </c>
      <c r="F27" s="11">
        <v>5000000</v>
      </c>
      <c r="G27" s="12">
        <f t="shared" si="0"/>
        <v>0.8</v>
      </c>
      <c r="H27">
        <v>6</v>
      </c>
      <c r="I27">
        <v>92.5042944785276</v>
      </c>
      <c r="J27">
        <v>30</v>
      </c>
      <c r="K27" s="13">
        <f t="shared" si="1"/>
        <v>122.5042944785276</v>
      </c>
      <c r="L27" s="29" t="s">
        <v>12</v>
      </c>
      <c r="M27" s="13">
        <f t="shared" si="2"/>
        <v>128.50429447852758</v>
      </c>
      <c r="N27" s="7" t="s">
        <v>97</v>
      </c>
    </row>
    <row r="28" spans="1:14" ht="14.25">
      <c r="A28" s="6">
        <v>26</v>
      </c>
      <c r="B28" s="8" t="s">
        <v>47</v>
      </c>
      <c r="C28" s="8" t="s">
        <v>74</v>
      </c>
      <c r="D28" s="9" t="s">
        <v>75</v>
      </c>
      <c r="E28" s="10">
        <v>6230000</v>
      </c>
      <c r="F28" s="11">
        <v>4984000</v>
      </c>
      <c r="G28" s="12">
        <f t="shared" si="0"/>
        <v>0.8</v>
      </c>
      <c r="H28">
        <v>6</v>
      </c>
      <c r="I28">
        <v>88.2269938650307</v>
      </c>
      <c r="J28">
        <v>33</v>
      </c>
      <c r="K28" s="13">
        <f t="shared" si="1"/>
        <v>121.2269938650307</v>
      </c>
      <c r="L28" s="29" t="s">
        <v>12</v>
      </c>
      <c r="M28" s="13">
        <f t="shared" si="2"/>
        <v>127.2269938650307</v>
      </c>
      <c r="N28" s="7" t="s">
        <v>97</v>
      </c>
    </row>
    <row r="29" spans="1:14" ht="14.25">
      <c r="A29" s="6">
        <v>27</v>
      </c>
      <c r="B29" s="8" t="s">
        <v>13</v>
      </c>
      <c r="C29" s="8" t="s">
        <v>78</v>
      </c>
      <c r="D29" s="9" t="s">
        <v>79</v>
      </c>
      <c r="E29" s="10">
        <v>4000000</v>
      </c>
      <c r="F29" s="11">
        <v>3200000</v>
      </c>
      <c r="G29" s="12">
        <f t="shared" si="0"/>
        <v>0.8</v>
      </c>
      <c r="H29">
        <v>6</v>
      </c>
      <c r="I29">
        <v>96.50674846625766</v>
      </c>
      <c r="J29">
        <f>HLOOKUP(D29,'[1]AM+MŁ'!$B$1:$N$17,17,1)</f>
        <v>20</v>
      </c>
      <c r="K29" s="13">
        <f t="shared" si="1"/>
        <v>116.50674846625766</v>
      </c>
      <c r="L29" s="29" t="s">
        <v>12</v>
      </c>
      <c r="M29" s="13">
        <f t="shared" si="2"/>
        <v>122.50674846625766</v>
      </c>
      <c r="N29" s="7" t="s">
        <v>97</v>
      </c>
    </row>
    <row r="30" spans="1:14" ht="14.25">
      <c r="A30" s="6">
        <v>28</v>
      </c>
      <c r="B30" s="8" t="s">
        <v>21</v>
      </c>
      <c r="C30" s="8" t="s">
        <v>80</v>
      </c>
      <c r="D30" s="9" t="s">
        <v>81</v>
      </c>
      <c r="E30" s="10">
        <v>4996781.7</v>
      </c>
      <c r="F30" s="11">
        <v>3996781.7</v>
      </c>
      <c r="G30" s="12">
        <f t="shared" si="0"/>
        <v>0.7998711850869931</v>
      </c>
      <c r="H30">
        <v>6</v>
      </c>
      <c r="I30">
        <v>96.02208588957055</v>
      </c>
      <c r="J30" s="18">
        <v>17</v>
      </c>
      <c r="K30" s="13">
        <f t="shared" si="1"/>
        <v>113.02208588957055</v>
      </c>
      <c r="L30" s="30" t="s">
        <v>12</v>
      </c>
      <c r="M30" s="13">
        <f t="shared" si="2"/>
        <v>119.02208588957055</v>
      </c>
      <c r="N30" s="7" t="s">
        <v>97</v>
      </c>
    </row>
    <row r="31" spans="1:14" ht="14.25">
      <c r="A31" s="6">
        <v>29</v>
      </c>
      <c r="B31" s="8" t="s">
        <v>16</v>
      </c>
      <c r="C31" s="8" t="s">
        <v>87</v>
      </c>
      <c r="D31" s="9" t="s">
        <v>88</v>
      </c>
      <c r="E31" s="10">
        <v>3515000</v>
      </c>
      <c r="F31" s="11">
        <v>2812000</v>
      </c>
      <c r="G31" s="12">
        <f t="shared" si="0"/>
        <v>0.8</v>
      </c>
      <c r="H31">
        <v>6</v>
      </c>
      <c r="I31">
        <v>79.9963190184049</v>
      </c>
      <c r="J31">
        <v>6</v>
      </c>
      <c r="K31" s="13">
        <f t="shared" si="1"/>
        <v>85.9963190184049</v>
      </c>
      <c r="L31" s="29" t="s">
        <v>12</v>
      </c>
      <c r="M31" s="13">
        <f t="shared" si="2"/>
        <v>91.9963190184049</v>
      </c>
      <c r="N31" s="7" t="s">
        <v>97</v>
      </c>
    </row>
    <row r="32" spans="1:14" ht="14.25">
      <c r="A32" s="6">
        <v>30</v>
      </c>
      <c r="B32" s="8" t="s">
        <v>19</v>
      </c>
      <c r="C32" s="8" t="s">
        <v>53</v>
      </c>
      <c r="D32" s="9" t="s">
        <v>89</v>
      </c>
      <c r="E32" s="10">
        <v>3268000</v>
      </c>
      <c r="F32" s="11">
        <v>2614400</v>
      </c>
      <c r="G32" s="12">
        <f t="shared" si="0"/>
        <v>0.8</v>
      </c>
      <c r="H32">
        <v>6</v>
      </c>
      <c r="I32">
        <v>56.442944785276076</v>
      </c>
      <c r="J32">
        <v>27</v>
      </c>
      <c r="K32" s="13">
        <f t="shared" si="1"/>
        <v>83.44294478527607</v>
      </c>
      <c r="L32" s="29" t="s">
        <v>12</v>
      </c>
      <c r="M32" s="13">
        <f t="shared" si="2"/>
        <v>89.44294478527607</v>
      </c>
      <c r="N32" s="7" t="s">
        <v>97</v>
      </c>
    </row>
    <row r="33" spans="1:14" ht="14.25">
      <c r="A33" s="6">
        <v>31</v>
      </c>
      <c r="B33" s="8" t="s">
        <v>91</v>
      </c>
      <c r="C33" s="8" t="s">
        <v>92</v>
      </c>
      <c r="D33" s="9" t="s">
        <v>93</v>
      </c>
      <c r="E33" s="10">
        <v>882056</v>
      </c>
      <c r="F33" s="11">
        <v>705644.8</v>
      </c>
      <c r="G33" s="12">
        <f t="shared" si="0"/>
        <v>0.8</v>
      </c>
      <c r="H33">
        <v>6</v>
      </c>
      <c r="I33">
        <v>63.18036809815951</v>
      </c>
      <c r="J33">
        <v>16</v>
      </c>
      <c r="K33" s="13">
        <f t="shared" si="1"/>
        <v>79.1803680981595</v>
      </c>
      <c r="L33" s="29" t="s">
        <v>12</v>
      </c>
      <c r="M33" s="13">
        <f t="shared" si="2"/>
        <v>85.1803680981595</v>
      </c>
      <c r="N33" s="7" t="s">
        <v>97</v>
      </c>
    </row>
    <row r="34" spans="1:14" ht="14.25">
      <c r="A34" s="6"/>
      <c r="B34" s="15" t="s">
        <v>19</v>
      </c>
      <c r="C34" s="15" t="s">
        <v>53</v>
      </c>
      <c r="D34" s="15" t="s">
        <v>90</v>
      </c>
      <c r="E34" s="22">
        <v>5000000</v>
      </c>
      <c r="F34" s="25" t="s">
        <v>56</v>
      </c>
      <c r="G34" s="26" t="s">
        <v>56</v>
      </c>
      <c r="H34" s="16">
        <v>5</v>
      </c>
      <c r="I34" s="21" t="s">
        <v>56</v>
      </c>
      <c r="J34" s="21" t="s">
        <v>56</v>
      </c>
      <c r="K34" s="21" t="s">
        <v>56</v>
      </c>
      <c r="L34" s="31" t="s">
        <v>44</v>
      </c>
      <c r="M34" s="21" t="s">
        <v>56</v>
      </c>
      <c r="N34" s="33" t="s">
        <v>97</v>
      </c>
    </row>
    <row r="35" spans="1:14" ht="14.25">
      <c r="A35" s="6"/>
      <c r="B35" s="15" t="s">
        <v>47</v>
      </c>
      <c r="C35" s="15" t="s">
        <v>55</v>
      </c>
      <c r="D35" s="15" t="s">
        <v>55</v>
      </c>
      <c r="E35" s="22">
        <v>6250000</v>
      </c>
      <c r="F35" s="25" t="s">
        <v>56</v>
      </c>
      <c r="G35" s="26" t="s">
        <v>56</v>
      </c>
      <c r="H35" s="16">
        <v>5</v>
      </c>
      <c r="I35" s="21" t="s">
        <v>56</v>
      </c>
      <c r="J35" s="21" t="s">
        <v>56</v>
      </c>
      <c r="K35" s="21" t="s">
        <v>56</v>
      </c>
      <c r="L35" s="31" t="s">
        <v>44</v>
      </c>
      <c r="M35" s="21" t="s">
        <v>56</v>
      </c>
      <c r="N35" s="33" t="s">
        <v>97</v>
      </c>
    </row>
    <row r="36" spans="1:14" ht="14.25">
      <c r="A36" s="6"/>
      <c r="B36" s="15" t="s">
        <v>26</v>
      </c>
      <c r="C36" s="15" t="s">
        <v>42</v>
      </c>
      <c r="D36" s="15" t="s">
        <v>43</v>
      </c>
      <c r="E36" s="22">
        <v>4800000</v>
      </c>
      <c r="F36" s="23">
        <v>4000000</v>
      </c>
      <c r="G36" s="24">
        <f aca="true" t="shared" si="3" ref="G36:G41">F36/E36</f>
        <v>0.8333333333333334</v>
      </c>
      <c r="H36" s="16">
        <v>5</v>
      </c>
      <c r="I36" s="21" t="s">
        <v>56</v>
      </c>
      <c r="J36" s="21" t="s">
        <v>56</v>
      </c>
      <c r="K36" s="21" t="s">
        <v>56</v>
      </c>
      <c r="L36" s="31" t="s">
        <v>44</v>
      </c>
      <c r="M36" s="21" t="s">
        <v>56</v>
      </c>
      <c r="N36" s="33" t="s">
        <v>97</v>
      </c>
    </row>
    <row r="37" spans="1:14" ht="14.25">
      <c r="A37" s="6"/>
      <c r="B37" s="15" t="s">
        <v>60</v>
      </c>
      <c r="C37" s="15" t="s">
        <v>61</v>
      </c>
      <c r="D37" s="15" t="s">
        <v>62</v>
      </c>
      <c r="E37" s="22">
        <v>246000</v>
      </c>
      <c r="F37" s="23">
        <v>246000</v>
      </c>
      <c r="G37" s="24">
        <f t="shared" si="3"/>
        <v>1</v>
      </c>
      <c r="H37" s="16">
        <v>4</v>
      </c>
      <c r="I37" s="21" t="s">
        <v>56</v>
      </c>
      <c r="J37" s="21" t="s">
        <v>56</v>
      </c>
      <c r="K37" s="21" t="s">
        <v>56</v>
      </c>
      <c r="L37" s="31" t="s">
        <v>44</v>
      </c>
      <c r="M37" s="21" t="s">
        <v>56</v>
      </c>
      <c r="N37" s="33" t="s">
        <v>97</v>
      </c>
    </row>
    <row r="38" spans="1:14" ht="14.25">
      <c r="A38" s="6"/>
      <c r="B38" s="15" t="s">
        <v>69</v>
      </c>
      <c r="C38" s="15" t="s">
        <v>70</v>
      </c>
      <c r="D38" s="15" t="s">
        <v>71</v>
      </c>
      <c r="E38" s="22">
        <v>5950369.99</v>
      </c>
      <c r="F38" s="23">
        <v>4760296</v>
      </c>
      <c r="G38" s="24">
        <f t="shared" si="3"/>
        <v>0.8000000013444541</v>
      </c>
      <c r="H38" s="16">
        <v>5</v>
      </c>
      <c r="I38" s="21" t="s">
        <v>56</v>
      </c>
      <c r="J38" s="21" t="s">
        <v>56</v>
      </c>
      <c r="K38" s="21" t="s">
        <v>56</v>
      </c>
      <c r="L38" s="31" t="s">
        <v>44</v>
      </c>
      <c r="M38" s="21" t="s">
        <v>56</v>
      </c>
      <c r="N38" s="33" t="s">
        <v>97</v>
      </c>
    </row>
    <row r="39" spans="1:14" ht="14.25">
      <c r="A39" s="6"/>
      <c r="B39" s="15" t="s">
        <v>21</v>
      </c>
      <c r="C39" s="15" t="s">
        <v>76</v>
      </c>
      <c r="D39" s="15" t="s">
        <v>77</v>
      </c>
      <c r="E39" s="22">
        <v>500000</v>
      </c>
      <c r="F39" s="23">
        <v>416666.66</v>
      </c>
      <c r="G39" s="24">
        <f t="shared" si="3"/>
        <v>0.8333333199999999</v>
      </c>
      <c r="H39" s="16">
        <v>5</v>
      </c>
      <c r="I39" s="21" t="s">
        <v>56</v>
      </c>
      <c r="J39" s="21" t="s">
        <v>56</v>
      </c>
      <c r="K39" s="21" t="s">
        <v>56</v>
      </c>
      <c r="L39" s="31" t="s">
        <v>44</v>
      </c>
      <c r="M39" s="21" t="s">
        <v>56</v>
      </c>
      <c r="N39" s="33" t="s">
        <v>97</v>
      </c>
    </row>
    <row r="40" spans="1:14" ht="14.25">
      <c r="A40" s="6"/>
      <c r="B40" s="15" t="s">
        <v>37</v>
      </c>
      <c r="C40" s="15" t="s">
        <v>82</v>
      </c>
      <c r="D40" s="15" t="s">
        <v>83</v>
      </c>
      <c r="E40" s="22">
        <v>4963751.1</v>
      </c>
      <c r="F40" s="23">
        <v>3971001</v>
      </c>
      <c r="G40" s="24">
        <f t="shared" si="3"/>
        <v>0.8000000241752654</v>
      </c>
      <c r="H40" s="16">
        <v>5</v>
      </c>
      <c r="I40" s="21" t="s">
        <v>56</v>
      </c>
      <c r="J40" s="21" t="s">
        <v>56</v>
      </c>
      <c r="K40" s="21" t="s">
        <v>56</v>
      </c>
      <c r="L40" s="31" t="s">
        <v>44</v>
      </c>
      <c r="M40" s="21" t="s">
        <v>56</v>
      </c>
      <c r="N40" s="33" t="s">
        <v>97</v>
      </c>
    </row>
    <row r="41" spans="1:14" ht="14.25">
      <c r="A41" s="6"/>
      <c r="B41" s="15" t="s">
        <v>84</v>
      </c>
      <c r="C41" s="15" t="s">
        <v>85</v>
      </c>
      <c r="D41" s="15" t="s">
        <v>86</v>
      </c>
      <c r="E41" s="22">
        <v>4300000</v>
      </c>
      <c r="F41" s="23">
        <v>5000000</v>
      </c>
      <c r="G41" s="24">
        <f t="shared" si="3"/>
        <v>1.1627906976744187</v>
      </c>
      <c r="H41" s="16">
        <v>5</v>
      </c>
      <c r="I41" s="21" t="s">
        <v>56</v>
      </c>
      <c r="J41" s="21" t="s">
        <v>56</v>
      </c>
      <c r="K41" s="21" t="s">
        <v>56</v>
      </c>
      <c r="L41" s="31" t="s">
        <v>44</v>
      </c>
      <c r="M41" s="21" t="s">
        <v>56</v>
      </c>
      <c r="N41" s="33" t="s">
        <v>97</v>
      </c>
    </row>
    <row r="42" ht="14.25">
      <c r="G42" s="11"/>
    </row>
    <row r="43" spans="5:7" ht="14.25">
      <c r="E43" s="20"/>
      <c r="G43" s="11"/>
    </row>
  </sheetData>
  <sheetProtection/>
  <autoFilter ref="A2:M41">
    <sortState ref="A3:M43">
      <sortCondition sortBy="cellColor" dxfId="0" ref="M3:M43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2022-08-08T09:34:01Z</dcterms:created>
  <dcterms:modified xsi:type="dcterms:W3CDTF">2022-08-08T09:34:27Z</dcterms:modified>
  <cp:category/>
  <cp:version/>
  <cp:contentType/>
  <cp:contentStatus/>
</cp:coreProperties>
</file>