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zał.do spr. z dz.2004" sheetId="1" r:id="rId1"/>
    <sheet name="III transza wg księg" sheetId="2" r:id="rId2"/>
    <sheet name="załącznik 4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<sst xmlns="http://schemas.openxmlformats.org/spreadsheetml/2006/main" count="85" uniqueCount="51">
  <si>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>Przekazane środki z Narodowego Funduszu Ochrony Środowiska do wojewódzkich funduszy z tytułu opłaty produktowej w 2003 r.</t>
  </si>
  <si>
    <t xml:space="preserve">       załącznik 2</t>
  </si>
  <si>
    <t>Wyszczególnienie</t>
  </si>
  <si>
    <t>odpady przekazane po korekcie</t>
  </si>
  <si>
    <t>wypłata I transzy  do woj.f</t>
  </si>
  <si>
    <t>wypłata II transzy (z odsetkami)  do woj.f</t>
  </si>
  <si>
    <t>przekazane środki do woj.f (I+II transza)</t>
  </si>
  <si>
    <t>wypłata III transzy do woj.f</t>
  </si>
  <si>
    <t>wypłata odsetek do III transzy</t>
  </si>
  <si>
    <t>Ogółem środki przekazane do wojf w 2003 r.</t>
  </si>
  <si>
    <t>Ogółem 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</si>
  <si>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</si>
  <si>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</si>
  <si>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</si>
  <si>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</si>
  <si>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</si>
  <si>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</si>
  <si>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</si>
  <si>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</si>
  <si>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</si>
  <si>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</si>
  <si>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</si>
  <si>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</si>
  <si>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</si>
  <si>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</si>
  <si>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</si>
  <si>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Zachodnio-Pomorskie</t>
  </si>
  <si>
    <t>Warszawa 5.01.2004 r.</t>
  </si>
  <si>
    <t xml:space="preserve">opakowania </t>
  </si>
  <si>
    <t>akumulatory</t>
  </si>
  <si>
    <t xml:space="preserve">pozostałe </t>
  </si>
  <si>
    <t>razem</t>
  </si>
  <si>
    <t>zwrot w ramach woj..</t>
  </si>
  <si>
    <t>wpływy z Nf do woj..f</t>
  </si>
  <si>
    <t>Przekazane środki z Narodowego Funduszu Ochrony Środowiska do wojewódzkich funduszy z tytułu opłaty produktowej w 2004 r.</t>
  </si>
  <si>
    <t xml:space="preserve">       zał. 4</t>
  </si>
  <si>
    <t>Województwo</t>
  </si>
  <si>
    <t>opakowania</t>
  </si>
  <si>
    <t>pozostałe</t>
  </si>
  <si>
    <t>Razem</t>
  </si>
  <si>
    <t>Kujawsko-pomorskie</t>
  </si>
  <si>
    <t>Warminsko-mazurskie</t>
  </si>
  <si>
    <t>Zachodnio-pomorskie</t>
  </si>
  <si>
    <t>Środki przekazane z NFOŚiGW do WFOŚiGW</t>
  </si>
  <si>
    <t>Załącznik nr 4.</t>
  </si>
  <si>
    <r>
      <t xml:space="preserve">Wpływy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z Urzędów Marszałkowskich do Narodowego Funduszu w podziale na tytuły:</t>
    </r>
  </si>
  <si>
    <r>
      <t xml:space="preserve">Zwrot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w ramach województwa </t>
    </r>
  </si>
  <si>
    <r>
      <t>2</t>
    </r>
    <r>
      <rPr>
        <sz val="11"/>
        <color indexed="8"/>
        <rFont val="Times New Roman"/>
        <family val="1"/>
      </rPr>
      <t xml:space="preserve"> Zwrot - redystrybucja środków pomiędzy województwami z tytułu opłaty produktowej od opakowań</t>
    </r>
  </si>
  <si>
    <r>
      <t>1</t>
    </r>
    <r>
      <rPr>
        <sz val="11"/>
        <color indexed="8"/>
        <rFont val="Times New Roman"/>
        <family val="1"/>
      </rPr>
      <t xml:space="preserve"> Wpływy z urzędów marszałkowskich nie obejmują odsetek od przekazanych do Narodowego Funduszu </t>
    </r>
  </si>
  <si>
    <t xml:space="preserve">   opłat, które uwzględnia się jednak przy redystrybucji środków na poszczególne województwa.    </t>
  </si>
  <si>
    <t>Redystrybucja wpływów z tytułu opłaty produktowej wg. Województw (tys. zł)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</si>
</sst>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0"/>
    <numFmt numFmtId="170" formatCode="0.0%"/>
    <numFmt numFmtId="171" formatCode="0.000%"/>
    <numFmt numFmtId="172" formatCode="#,##0.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#,##0.0"/>
    <numFmt numFmtId="188" formatCode="#,##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Arial CE"/>
      <family val="0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0" fillId="2" borderId="12" xfId="0" applyFill="1" applyBorder="1" applyAlignment="1">
      <alignment horizontal="center" vertical="center"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2" borderId="22" xfId="0" applyFill="1" applyBorder="1" applyAlignment="1">
      <alignment horizontal="center" vertical="center"/>
    </xf>
    <xf numFmtId="3" fontId="0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1" fontId="3" fillId="0" borderId="8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4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3" fillId="0" borderId="9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justify" vertical="top" wrapText="1"/>
    </xf>
    <xf numFmtId="187" fontId="7" fillId="0" borderId="18" xfId="0" applyNumberFormat="1" applyFont="1" applyBorder="1" applyAlignment="1">
      <alignment horizontal="right" vertical="top" wrapText="1"/>
    </xf>
    <xf numFmtId="187" fontId="9" fillId="0" borderId="18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187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170" fontId="7" fillId="0" borderId="18" xfId="0" applyNumberFormat="1" applyFont="1" applyBorder="1" applyAlignment="1">
      <alignment horizontal="right" vertical="top" wrapText="1"/>
    </xf>
    <xf numFmtId="170" fontId="9" fillId="0" borderId="18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9" fontId="1" fillId="0" borderId="0" xfId="17" applyFont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19" sqref="I19"/>
    </sheetView>
  </sheetViews>
  <sheetFormatPr defaultColWidth="9.00390625" defaultRowHeight="12.75"/>
  <cols>
    <col min="1" max="1" width="6.125" style="39" customWidth="1"/>
    <col min="2" max="3" width="9.125" style="2" customWidth="1"/>
    <col min="4" max="4" width="2.00390625" style="2" customWidth="1"/>
    <col min="5" max="5" width="12.375" style="2" customWidth="1"/>
    <col min="6" max="6" width="13.125" style="2" customWidth="1"/>
    <col min="7" max="7" width="11.875" style="2" customWidth="1"/>
    <col min="8" max="8" width="14.375" style="2" customWidth="1"/>
    <col min="9" max="9" width="14.125" style="2" customWidth="1"/>
    <col min="10" max="10" width="12.125" style="2" customWidth="1"/>
    <col min="11" max="16384" width="9.125" style="2" customWidth="1"/>
  </cols>
  <sheetData>
    <row r="1" spans="1:10" s="1" customFormat="1" ht="15.75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3.5" thickBot="1">
      <c r="A3" s="2"/>
      <c r="J3" s="53" t="s">
        <v>35</v>
      </c>
    </row>
    <row r="4" spans="1:10" ht="26.25" thickBot="1">
      <c r="A4" s="76" t="s">
        <v>2</v>
      </c>
      <c r="B4" s="77"/>
      <c r="C4" s="77"/>
      <c r="D4" s="78"/>
      <c r="E4" s="3" t="s">
        <v>28</v>
      </c>
      <c r="F4" s="4" t="s">
        <v>29</v>
      </c>
      <c r="G4" s="5" t="s">
        <v>30</v>
      </c>
      <c r="H4" s="6" t="s">
        <v>31</v>
      </c>
      <c r="I4" s="5" t="s">
        <v>33</v>
      </c>
      <c r="J4" s="6" t="s">
        <v>32</v>
      </c>
    </row>
    <row r="5" spans="1:10" ht="13.5" thickBot="1">
      <c r="A5" s="7">
        <v>0</v>
      </c>
      <c r="B5" s="79">
        <v>1</v>
      </c>
      <c r="C5" s="80"/>
      <c r="D5" s="81"/>
      <c r="E5" s="8">
        <v>2</v>
      </c>
      <c r="F5" s="9">
        <v>3</v>
      </c>
      <c r="G5" s="10">
        <v>4</v>
      </c>
      <c r="H5" s="11">
        <v>5</v>
      </c>
      <c r="I5" s="12">
        <v>6</v>
      </c>
      <c r="J5" s="11">
        <v>7</v>
      </c>
    </row>
    <row r="6" spans="1:10" ht="13.5" thickBot="1">
      <c r="A6" s="82" t="s">
        <v>10</v>
      </c>
      <c r="B6" s="83"/>
      <c r="C6" s="83"/>
      <c r="D6" s="83"/>
      <c r="E6" s="13">
        <f>SUM(E7:E22)</f>
        <v>7097.4</v>
      </c>
      <c r="F6" s="40">
        <f>SUM(F7:F22)</f>
        <v>3977.9999999999995</v>
      </c>
      <c r="G6" s="44">
        <f>SUM(G7:G22)</f>
        <v>1466.0000000000005</v>
      </c>
      <c r="H6" s="45">
        <f>SUM(H7:H22)</f>
        <v>12541.4</v>
      </c>
      <c r="I6" s="51">
        <f>SUM(I7:I22)</f>
        <v>4804.299999999999</v>
      </c>
      <c r="J6" s="14">
        <f>I6/H6</f>
        <v>0.38307525475624726</v>
      </c>
    </row>
    <row r="7" spans="1:10" ht="13.5" thickBot="1">
      <c r="A7" s="18">
        <v>1</v>
      </c>
      <c r="B7" s="73" t="s">
        <v>11</v>
      </c>
      <c r="C7" s="74"/>
      <c r="D7" s="74"/>
      <c r="E7" s="19">
        <v>426</v>
      </c>
      <c r="F7" s="41">
        <v>5.3</v>
      </c>
      <c r="G7" s="52">
        <f>H7-F7-E7</f>
        <v>16.5</v>
      </c>
      <c r="H7" s="23">
        <v>447.8</v>
      </c>
      <c r="I7" s="46">
        <v>304.1</v>
      </c>
      <c r="J7" s="14">
        <f>I7/H7</f>
        <v>0.6790978115230014</v>
      </c>
    </row>
    <row r="8" spans="1:10" ht="13.5" thickBot="1">
      <c r="A8" s="24">
        <v>2</v>
      </c>
      <c r="B8" s="69" t="s">
        <v>12</v>
      </c>
      <c r="C8" s="70"/>
      <c r="D8" s="70"/>
      <c r="E8" s="25">
        <v>346.6</v>
      </c>
      <c r="F8" s="42">
        <v>0</v>
      </c>
      <c r="G8" s="23">
        <f aca="true" t="shared" si="0" ref="G8:G22">H8-F8-E8</f>
        <v>0.8999999999999773</v>
      </c>
      <c r="H8" s="23">
        <v>347.5</v>
      </c>
      <c r="I8" s="46">
        <v>291.3</v>
      </c>
      <c r="J8" s="14">
        <f aca="true" t="shared" si="1" ref="J8:J22">I8/H8</f>
        <v>0.8382733812949641</v>
      </c>
    </row>
    <row r="9" spans="1:10" ht="13.5" thickBot="1">
      <c r="A9" s="24">
        <v>3</v>
      </c>
      <c r="B9" s="69" t="s">
        <v>13</v>
      </c>
      <c r="C9" s="70"/>
      <c r="D9" s="70"/>
      <c r="E9" s="25">
        <v>190.8</v>
      </c>
      <c r="F9" s="42">
        <v>10.6</v>
      </c>
      <c r="G9" s="23">
        <f t="shared" si="0"/>
        <v>0.5</v>
      </c>
      <c r="H9" s="23">
        <v>201.9</v>
      </c>
      <c r="I9" s="48">
        <v>192.3</v>
      </c>
      <c r="J9" s="14">
        <f t="shared" si="1"/>
        <v>0.9524517087667163</v>
      </c>
    </row>
    <row r="10" spans="1:10" ht="13.5" thickBot="1">
      <c r="A10" s="24">
        <v>4</v>
      </c>
      <c r="B10" s="69" t="s">
        <v>14</v>
      </c>
      <c r="C10" s="70"/>
      <c r="D10" s="70"/>
      <c r="E10" s="25">
        <v>129.6</v>
      </c>
      <c r="F10" s="42">
        <v>9.6</v>
      </c>
      <c r="G10" s="23">
        <f t="shared" si="0"/>
        <v>0.5</v>
      </c>
      <c r="H10" s="23">
        <v>139.7</v>
      </c>
      <c r="I10" s="48">
        <v>59</v>
      </c>
      <c r="J10" s="14">
        <f t="shared" si="1"/>
        <v>0.4223335719398712</v>
      </c>
    </row>
    <row r="11" spans="1:10" ht="13.5" thickBot="1">
      <c r="A11" s="24">
        <v>5</v>
      </c>
      <c r="B11" s="69" t="s">
        <v>15</v>
      </c>
      <c r="C11" s="70"/>
      <c r="D11" s="70"/>
      <c r="E11" s="25">
        <v>462.6</v>
      </c>
      <c r="F11" s="42">
        <v>1</v>
      </c>
      <c r="G11" s="23">
        <f t="shared" si="0"/>
        <v>1.5</v>
      </c>
      <c r="H11" s="23">
        <v>465.1</v>
      </c>
      <c r="I11" s="48">
        <v>247.1</v>
      </c>
      <c r="J11" s="14">
        <f t="shared" si="1"/>
        <v>0.5312835949258223</v>
      </c>
    </row>
    <row r="12" spans="1:10" ht="13.5" thickBot="1">
      <c r="A12" s="24">
        <v>6</v>
      </c>
      <c r="B12" s="69" t="s">
        <v>16</v>
      </c>
      <c r="C12" s="70"/>
      <c r="D12" s="70"/>
      <c r="E12" s="25">
        <v>396.2</v>
      </c>
      <c r="F12" s="42">
        <v>69.1</v>
      </c>
      <c r="G12" s="23">
        <f t="shared" si="0"/>
        <v>11.099999999999966</v>
      </c>
      <c r="H12" s="23">
        <v>476.4</v>
      </c>
      <c r="I12" s="48">
        <v>340.4</v>
      </c>
      <c r="J12" s="14">
        <f t="shared" si="1"/>
        <v>0.7145256087321579</v>
      </c>
    </row>
    <row r="13" spans="1:10" ht="13.5" thickBot="1">
      <c r="A13" s="24">
        <v>7</v>
      </c>
      <c r="B13" s="69" t="s">
        <v>17</v>
      </c>
      <c r="C13" s="70"/>
      <c r="D13" s="70"/>
      <c r="E13" s="29">
        <v>1433.7</v>
      </c>
      <c r="F13" s="42">
        <v>3850</v>
      </c>
      <c r="G13" s="23">
        <f t="shared" si="0"/>
        <v>1245.9000000000003</v>
      </c>
      <c r="H13" s="23">
        <v>6529.6</v>
      </c>
      <c r="I13" s="49">
        <v>411.4</v>
      </c>
      <c r="J13" s="14">
        <f t="shared" si="1"/>
        <v>0.0630053908355795</v>
      </c>
    </row>
    <row r="14" spans="1:10" ht="13.5" thickBot="1">
      <c r="A14" s="24">
        <v>8</v>
      </c>
      <c r="B14" s="69" t="s">
        <v>18</v>
      </c>
      <c r="C14" s="70"/>
      <c r="D14" s="70"/>
      <c r="E14" s="29">
        <v>213</v>
      </c>
      <c r="F14" s="42">
        <v>0</v>
      </c>
      <c r="G14" s="23">
        <f t="shared" si="0"/>
        <v>1.5</v>
      </c>
      <c r="H14" s="23">
        <v>214.5</v>
      </c>
      <c r="I14" s="48">
        <v>129.6</v>
      </c>
      <c r="J14" s="14">
        <f t="shared" si="1"/>
        <v>0.6041958041958042</v>
      </c>
    </row>
    <row r="15" spans="1:10" ht="13.5" thickBot="1">
      <c r="A15" s="24">
        <v>9</v>
      </c>
      <c r="B15" s="69" t="s">
        <v>19</v>
      </c>
      <c r="C15" s="70"/>
      <c r="D15" s="70"/>
      <c r="E15" s="29">
        <v>163.4</v>
      </c>
      <c r="F15" s="42">
        <v>1.1</v>
      </c>
      <c r="G15" s="23">
        <f t="shared" si="0"/>
        <v>58.400000000000006</v>
      </c>
      <c r="H15" s="23">
        <v>222.9</v>
      </c>
      <c r="I15" s="48">
        <v>332.6</v>
      </c>
      <c r="J15" s="14">
        <f t="shared" si="1"/>
        <v>1.4921489457155677</v>
      </c>
    </row>
    <row r="16" spans="1:10" ht="13.5" thickBot="1">
      <c r="A16" s="24">
        <v>10</v>
      </c>
      <c r="B16" s="69" t="s">
        <v>20</v>
      </c>
      <c r="C16" s="70"/>
      <c r="D16" s="70"/>
      <c r="E16" s="29">
        <v>243.7</v>
      </c>
      <c r="F16" s="42">
        <v>1</v>
      </c>
      <c r="G16" s="23">
        <f t="shared" si="0"/>
        <v>42</v>
      </c>
      <c r="H16" s="23">
        <v>286.7</v>
      </c>
      <c r="I16" s="49">
        <v>341.6</v>
      </c>
      <c r="J16" s="14">
        <f t="shared" si="1"/>
        <v>1.1914893617021278</v>
      </c>
    </row>
    <row r="17" spans="1:10" ht="13.5" thickBot="1">
      <c r="A17" s="24">
        <v>11</v>
      </c>
      <c r="B17" s="69" t="s">
        <v>21</v>
      </c>
      <c r="C17" s="70"/>
      <c r="D17" s="70"/>
      <c r="E17" s="29">
        <v>369.3</v>
      </c>
      <c r="F17" s="42">
        <v>18.7</v>
      </c>
      <c r="G17" s="23">
        <f t="shared" si="0"/>
        <v>7.699999999999989</v>
      </c>
      <c r="H17" s="23">
        <v>395.7</v>
      </c>
      <c r="I17" s="49">
        <v>310.4</v>
      </c>
      <c r="J17" s="14">
        <f t="shared" si="1"/>
        <v>0.7844326509982309</v>
      </c>
    </row>
    <row r="18" spans="1:10" ht="13.5" thickBot="1">
      <c r="A18" s="24">
        <v>12</v>
      </c>
      <c r="B18" s="69" t="s">
        <v>22</v>
      </c>
      <c r="C18" s="70"/>
      <c r="D18" s="70"/>
      <c r="E18" s="29">
        <v>921.1</v>
      </c>
      <c r="F18" s="42">
        <v>3.7</v>
      </c>
      <c r="G18" s="23">
        <f t="shared" si="0"/>
        <v>17.09999999999991</v>
      </c>
      <c r="H18" s="23">
        <v>941.9</v>
      </c>
      <c r="I18" s="48">
        <v>741.8</v>
      </c>
      <c r="J18" s="14">
        <f t="shared" si="1"/>
        <v>0.7875570655058923</v>
      </c>
    </row>
    <row r="19" spans="1:10" ht="13.5" thickBot="1">
      <c r="A19" s="24">
        <v>13</v>
      </c>
      <c r="B19" s="69" t="s">
        <v>23</v>
      </c>
      <c r="C19" s="70"/>
      <c r="D19" s="70"/>
      <c r="E19" s="29">
        <v>93.5</v>
      </c>
      <c r="F19" s="42">
        <v>0</v>
      </c>
      <c r="G19" s="23">
        <f t="shared" si="0"/>
        <v>6</v>
      </c>
      <c r="H19" s="23">
        <v>99.5</v>
      </c>
      <c r="I19" s="48">
        <v>102.9</v>
      </c>
      <c r="J19" s="14">
        <f t="shared" si="1"/>
        <v>1.0341708542713568</v>
      </c>
    </row>
    <row r="20" spans="1:10" ht="13.5" thickBot="1">
      <c r="A20" s="24">
        <v>14</v>
      </c>
      <c r="B20" s="69" t="s">
        <v>24</v>
      </c>
      <c r="C20" s="70"/>
      <c r="D20" s="70"/>
      <c r="E20" s="29">
        <v>192</v>
      </c>
      <c r="F20" s="42">
        <v>0.4</v>
      </c>
      <c r="G20" s="23">
        <f t="shared" si="0"/>
        <v>6</v>
      </c>
      <c r="H20" s="23">
        <v>198.4</v>
      </c>
      <c r="I20" s="48">
        <v>15.4</v>
      </c>
      <c r="J20" s="14">
        <f t="shared" si="1"/>
        <v>0.07762096774193548</v>
      </c>
    </row>
    <row r="21" spans="1:10" ht="13.5" thickBot="1">
      <c r="A21" s="24">
        <v>15</v>
      </c>
      <c r="B21" s="69" t="s">
        <v>25</v>
      </c>
      <c r="C21" s="70"/>
      <c r="D21" s="70"/>
      <c r="E21" s="29">
        <v>1301.7</v>
      </c>
      <c r="F21" s="42">
        <v>0.1</v>
      </c>
      <c r="G21" s="23">
        <f t="shared" si="0"/>
        <v>48</v>
      </c>
      <c r="H21" s="23">
        <v>1349.8</v>
      </c>
      <c r="I21" s="48">
        <v>703.7</v>
      </c>
      <c r="J21" s="14">
        <f t="shared" si="1"/>
        <v>0.5213364942954513</v>
      </c>
    </row>
    <row r="22" spans="1:10" ht="13.5" thickBot="1">
      <c r="A22" s="31">
        <v>16</v>
      </c>
      <c r="B22" s="71" t="s">
        <v>26</v>
      </c>
      <c r="C22" s="72"/>
      <c r="D22" s="72"/>
      <c r="E22" s="32">
        <v>214.2</v>
      </c>
      <c r="F22" s="43">
        <v>7.4</v>
      </c>
      <c r="G22" s="37">
        <f t="shared" si="0"/>
        <v>2.4000000000000057</v>
      </c>
      <c r="H22" s="47">
        <v>224</v>
      </c>
      <c r="I22" s="50">
        <v>280.7</v>
      </c>
      <c r="J22" s="14">
        <f t="shared" si="1"/>
        <v>1.253125</v>
      </c>
    </row>
    <row r="23" spans="1:8" ht="12.75">
      <c r="A23" s="2"/>
      <c r="F23" s="38"/>
      <c r="H23" s="38"/>
    </row>
    <row r="24" ht="12.75">
      <c r="A24" s="2"/>
    </row>
    <row r="25" ht="12.75">
      <c r="A25" s="2"/>
    </row>
    <row r="26" ht="12.75">
      <c r="A26" s="2" t="s">
        <v>27</v>
      </c>
    </row>
  </sheetData>
  <mergeCells count="20">
    <mergeCell ref="A1:J2"/>
    <mergeCell ref="A4:D4"/>
    <mergeCell ref="B5:D5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C28" sqref="C28"/>
    </sheetView>
  </sheetViews>
  <sheetFormatPr defaultColWidth="9.00390625" defaultRowHeight="12.75"/>
  <cols>
    <col min="1" max="1" width="6.125" style="39" customWidth="1"/>
    <col min="2" max="3" width="9.125" style="2" customWidth="1"/>
    <col min="4" max="4" width="2.00390625" style="2" customWidth="1"/>
    <col min="5" max="5" width="12.375" style="2" customWidth="1"/>
    <col min="6" max="6" width="13.125" style="2" customWidth="1"/>
    <col min="7" max="7" width="11.875" style="2" customWidth="1"/>
    <col min="8" max="8" width="14.375" style="2" customWidth="1"/>
    <col min="9" max="9" width="14.125" style="2" customWidth="1"/>
    <col min="10" max="10" width="12.125" style="2" customWidth="1"/>
    <col min="11" max="11" width="14.375" style="2" customWidth="1"/>
    <col min="12" max="16384" width="9.125" style="2" customWidth="1"/>
  </cols>
  <sheetData>
    <row r="1" spans="1:10" s="1" customFormat="1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15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2" t="s">
        <v>1</v>
      </c>
    </row>
    <row r="3" ht="13.5" thickBot="1">
      <c r="A3" s="2"/>
    </row>
    <row r="4" spans="1:11" ht="51.75" thickBot="1">
      <c r="A4" s="76" t="s">
        <v>2</v>
      </c>
      <c r="B4" s="77"/>
      <c r="C4" s="77"/>
      <c r="D4" s="78"/>
      <c r="E4" s="3" t="s">
        <v>3</v>
      </c>
      <c r="F4" s="4" t="s">
        <v>4</v>
      </c>
      <c r="G4" s="5" t="s">
        <v>5</v>
      </c>
      <c r="H4" s="6" t="s">
        <v>6</v>
      </c>
      <c r="I4" s="5" t="s">
        <v>7</v>
      </c>
      <c r="J4" s="6" t="s">
        <v>8</v>
      </c>
      <c r="K4" s="6" t="s">
        <v>9</v>
      </c>
    </row>
    <row r="5" spans="1:11" ht="13.5" thickBot="1">
      <c r="A5" s="7">
        <v>0</v>
      </c>
      <c r="B5" s="79">
        <v>1</v>
      </c>
      <c r="C5" s="80"/>
      <c r="D5" s="81"/>
      <c r="E5" s="8">
        <v>3</v>
      </c>
      <c r="F5" s="9">
        <v>5</v>
      </c>
      <c r="G5" s="10">
        <v>6</v>
      </c>
      <c r="H5" s="11">
        <v>7</v>
      </c>
      <c r="I5" s="12">
        <v>8</v>
      </c>
      <c r="J5" s="12">
        <v>9</v>
      </c>
      <c r="K5" s="11">
        <v>10</v>
      </c>
    </row>
    <row r="6" spans="1:11" ht="13.5" thickBot="1">
      <c r="A6" s="82" t="s">
        <v>10</v>
      </c>
      <c r="B6" s="83"/>
      <c r="C6" s="83"/>
      <c r="D6" s="83"/>
      <c r="E6" s="13">
        <f>SUM(E7:E22)</f>
        <v>76518502</v>
      </c>
      <c r="F6" s="14">
        <v>6581312.95</v>
      </c>
      <c r="G6" s="15">
        <f>SUM(G7:G22)</f>
        <v>1377897.25</v>
      </c>
      <c r="H6" s="16">
        <f>SUM(H7:H22)</f>
        <v>7959210.2</v>
      </c>
      <c r="I6" s="17">
        <f>SUM(I7:I22)</f>
        <v>3308310.9300000006</v>
      </c>
      <c r="J6" s="17">
        <f>SUM(J7:J22)</f>
        <v>42025.88</v>
      </c>
      <c r="K6" s="13">
        <f>SUM(K7:K22)</f>
        <v>11309547.01</v>
      </c>
    </row>
    <row r="7" spans="1:11" ht="12.75">
      <c r="A7" s="18">
        <v>1</v>
      </c>
      <c r="B7" s="73" t="s">
        <v>11</v>
      </c>
      <c r="C7" s="74"/>
      <c r="D7" s="74"/>
      <c r="E7" s="19">
        <v>2270542</v>
      </c>
      <c r="F7" s="20">
        <v>184547.16</v>
      </c>
      <c r="G7" s="21">
        <v>38637.74</v>
      </c>
      <c r="H7" s="22">
        <f aca="true" t="shared" si="0" ref="H7:H22">SUM(F7+G7)</f>
        <v>223184.9</v>
      </c>
      <c r="I7" s="21">
        <v>98168.43</v>
      </c>
      <c r="J7" s="21">
        <v>1247.05</v>
      </c>
      <c r="K7" s="23">
        <f aca="true" t="shared" si="1" ref="K7:K22">F7+G7+I7+J7</f>
        <v>322600.37999999995</v>
      </c>
    </row>
    <row r="8" spans="1:11" ht="12.75">
      <c r="A8" s="24">
        <v>2</v>
      </c>
      <c r="B8" s="69" t="s">
        <v>12</v>
      </c>
      <c r="C8" s="70"/>
      <c r="D8" s="70"/>
      <c r="E8" s="25">
        <v>3587036</v>
      </c>
      <c r="F8" s="26">
        <v>291550.35</v>
      </c>
      <c r="G8" s="21">
        <v>61040.47</v>
      </c>
      <c r="H8" s="22">
        <f t="shared" si="0"/>
        <v>352590.81999999995</v>
      </c>
      <c r="I8" s="21">
        <v>155087.95</v>
      </c>
      <c r="J8" s="27">
        <v>1970.1</v>
      </c>
      <c r="K8" s="23">
        <f t="shared" si="1"/>
        <v>509648.86999999994</v>
      </c>
    </row>
    <row r="9" spans="1:11" ht="12.75">
      <c r="A9" s="24">
        <v>3</v>
      </c>
      <c r="B9" s="69" t="s">
        <v>13</v>
      </c>
      <c r="C9" s="70"/>
      <c r="D9" s="70"/>
      <c r="E9" s="25">
        <v>1598113</v>
      </c>
      <c r="F9" s="26">
        <v>129892.87</v>
      </c>
      <c r="G9" s="21">
        <v>27195.04</v>
      </c>
      <c r="H9" s="22">
        <f t="shared" si="0"/>
        <v>157087.91</v>
      </c>
      <c r="I9" s="27">
        <v>69095.5</v>
      </c>
      <c r="J9" s="27">
        <v>877.73</v>
      </c>
      <c r="K9" s="23">
        <f t="shared" si="1"/>
        <v>227061.14</v>
      </c>
    </row>
    <row r="10" spans="1:11" ht="12.75">
      <c r="A10" s="24">
        <v>4</v>
      </c>
      <c r="B10" s="69" t="s">
        <v>14</v>
      </c>
      <c r="C10" s="70"/>
      <c r="D10" s="70"/>
      <c r="E10" s="25">
        <v>1942936</v>
      </c>
      <c r="F10" s="26">
        <v>157919.71</v>
      </c>
      <c r="G10" s="21">
        <v>33062.88</v>
      </c>
      <c r="H10" s="22">
        <f t="shared" si="0"/>
        <v>190982.59</v>
      </c>
      <c r="I10" s="27">
        <v>84004.16</v>
      </c>
      <c r="J10" s="27">
        <v>1067.12</v>
      </c>
      <c r="K10" s="28">
        <f t="shared" si="1"/>
        <v>276053.87</v>
      </c>
    </row>
    <row r="11" spans="1:11" ht="12.75">
      <c r="A11" s="24">
        <v>5</v>
      </c>
      <c r="B11" s="69" t="s">
        <v>15</v>
      </c>
      <c r="C11" s="70"/>
      <c r="D11" s="70"/>
      <c r="E11" s="25">
        <v>3844247</v>
      </c>
      <c r="F11" s="26">
        <v>312456.1</v>
      </c>
      <c r="G11" s="21">
        <v>65417.4</v>
      </c>
      <c r="H11" s="22">
        <f t="shared" si="0"/>
        <v>377873.5</v>
      </c>
      <c r="I11" s="27">
        <v>166208.59</v>
      </c>
      <c r="J11" s="27">
        <v>2111.37</v>
      </c>
      <c r="K11" s="23">
        <f t="shared" si="1"/>
        <v>546193.46</v>
      </c>
    </row>
    <row r="12" spans="1:11" ht="12.75">
      <c r="A12" s="24">
        <v>6</v>
      </c>
      <c r="B12" s="69" t="s">
        <v>16</v>
      </c>
      <c r="C12" s="70"/>
      <c r="D12" s="70"/>
      <c r="E12" s="25">
        <v>5267725</v>
      </c>
      <c r="F12" s="26">
        <v>428154.91</v>
      </c>
      <c r="G12" s="21">
        <v>89640.7</v>
      </c>
      <c r="H12" s="22">
        <f t="shared" si="0"/>
        <v>517795.61</v>
      </c>
      <c r="I12" s="27">
        <v>227753.68</v>
      </c>
      <c r="J12" s="27">
        <v>2893.18</v>
      </c>
      <c r="K12" s="23">
        <f t="shared" si="1"/>
        <v>748442.4700000001</v>
      </c>
    </row>
    <row r="13" spans="1:11" ht="12.75">
      <c r="A13" s="24">
        <v>7</v>
      </c>
      <c r="B13" s="69" t="s">
        <v>17</v>
      </c>
      <c r="C13" s="70"/>
      <c r="D13" s="70"/>
      <c r="E13" s="29">
        <v>9182871</v>
      </c>
      <c r="F13" s="26">
        <v>955908.02</v>
      </c>
      <c r="G13" s="21">
        <v>200133.78</v>
      </c>
      <c r="H13" s="22">
        <f t="shared" si="0"/>
        <v>1156041.8</v>
      </c>
      <c r="I13" s="30">
        <v>397009.09</v>
      </c>
      <c r="J13" s="27">
        <v>5043.26</v>
      </c>
      <c r="K13" s="23">
        <f t="shared" si="1"/>
        <v>1558094.1500000001</v>
      </c>
    </row>
    <row r="14" spans="1:11" ht="12.75">
      <c r="A14" s="24">
        <v>8</v>
      </c>
      <c r="B14" s="69" t="s">
        <v>18</v>
      </c>
      <c r="C14" s="70"/>
      <c r="D14" s="70"/>
      <c r="E14" s="29">
        <v>1475825</v>
      </c>
      <c r="F14" s="26">
        <v>119953.44</v>
      </c>
      <c r="G14" s="21">
        <v>25114.06</v>
      </c>
      <c r="H14" s="22">
        <f t="shared" si="0"/>
        <v>145067.5</v>
      </c>
      <c r="I14" s="27">
        <v>63808.3</v>
      </c>
      <c r="J14" s="27">
        <v>810.57</v>
      </c>
      <c r="K14" s="23">
        <f t="shared" si="1"/>
        <v>209686.37</v>
      </c>
    </row>
    <row r="15" spans="1:11" ht="12.75">
      <c r="A15" s="24">
        <v>9</v>
      </c>
      <c r="B15" s="69" t="s">
        <v>19</v>
      </c>
      <c r="C15" s="70"/>
      <c r="D15" s="70"/>
      <c r="E15" s="29">
        <v>5107572</v>
      </c>
      <c r="F15" s="26">
        <v>415137.85</v>
      </c>
      <c r="G15" s="21">
        <v>86915.38</v>
      </c>
      <c r="H15" s="22">
        <f t="shared" si="0"/>
        <v>502053.23</v>
      </c>
      <c r="I15" s="27">
        <v>220829.36</v>
      </c>
      <c r="J15" s="27">
        <v>2805.22</v>
      </c>
      <c r="K15" s="23">
        <f t="shared" si="1"/>
        <v>725687.8099999999</v>
      </c>
    </row>
    <row r="16" spans="1:11" ht="12.75">
      <c r="A16" s="24">
        <v>10</v>
      </c>
      <c r="B16" s="69" t="s">
        <v>20</v>
      </c>
      <c r="C16" s="70"/>
      <c r="D16" s="70"/>
      <c r="E16" s="29">
        <v>698674</v>
      </c>
      <c r="F16" s="26">
        <v>71983.52</v>
      </c>
      <c r="G16" s="21">
        <v>15070.83</v>
      </c>
      <c r="H16" s="22">
        <f t="shared" si="0"/>
        <v>87054.35</v>
      </c>
      <c r="I16" s="30">
        <v>30207.65</v>
      </c>
      <c r="J16" s="27">
        <v>383.73</v>
      </c>
      <c r="K16" s="23">
        <f t="shared" si="1"/>
        <v>117645.73</v>
      </c>
    </row>
    <row r="17" spans="1:11" ht="12.75">
      <c r="A17" s="24">
        <v>11</v>
      </c>
      <c r="B17" s="69" t="s">
        <v>21</v>
      </c>
      <c r="C17" s="70"/>
      <c r="D17" s="70"/>
      <c r="E17" s="29">
        <v>3903189</v>
      </c>
      <c r="F17" s="26">
        <v>461388.56</v>
      </c>
      <c r="G17" s="21">
        <v>96598.66</v>
      </c>
      <c r="H17" s="22">
        <f t="shared" si="0"/>
        <v>557987.22</v>
      </c>
      <c r="I17" s="30">
        <v>168757.04</v>
      </c>
      <c r="J17" s="27">
        <v>2143.74</v>
      </c>
      <c r="K17" s="23">
        <f t="shared" si="1"/>
        <v>728888</v>
      </c>
    </row>
    <row r="18" spans="1:11" ht="12.75">
      <c r="A18" s="24">
        <v>12</v>
      </c>
      <c r="B18" s="69" t="s">
        <v>22</v>
      </c>
      <c r="C18" s="70"/>
      <c r="D18" s="70"/>
      <c r="E18" s="29">
        <v>13338011</v>
      </c>
      <c r="F18" s="26">
        <v>1084098.91</v>
      </c>
      <c r="G18" s="21">
        <v>226972.48</v>
      </c>
      <c r="H18" s="22">
        <f t="shared" si="0"/>
        <v>1311071.39</v>
      </c>
      <c r="I18" s="27">
        <v>576677.99</v>
      </c>
      <c r="J18" s="27">
        <v>7325.61</v>
      </c>
      <c r="K18" s="23">
        <f t="shared" si="1"/>
        <v>1895074.99</v>
      </c>
    </row>
    <row r="19" spans="1:11" ht="12.75">
      <c r="A19" s="24">
        <v>13</v>
      </c>
      <c r="B19" s="69" t="s">
        <v>23</v>
      </c>
      <c r="C19" s="70"/>
      <c r="D19" s="70"/>
      <c r="E19" s="29">
        <v>1666401</v>
      </c>
      <c r="F19" s="26">
        <v>135443.25</v>
      </c>
      <c r="G19" s="21">
        <v>28357.09</v>
      </c>
      <c r="H19" s="22">
        <f t="shared" si="0"/>
        <v>163800.34</v>
      </c>
      <c r="I19" s="27">
        <v>72047.98</v>
      </c>
      <c r="J19" s="27">
        <v>915.23</v>
      </c>
      <c r="K19" s="23">
        <f t="shared" si="1"/>
        <v>236763.55000000002</v>
      </c>
    </row>
    <row r="20" spans="1:11" ht="12.75">
      <c r="A20" s="24">
        <v>14</v>
      </c>
      <c r="B20" s="69" t="s">
        <v>24</v>
      </c>
      <c r="C20" s="70"/>
      <c r="D20" s="70"/>
      <c r="E20" s="29">
        <v>2017875</v>
      </c>
      <c r="F20" s="26">
        <v>164010.67</v>
      </c>
      <c r="G20" s="21">
        <v>34338.11</v>
      </c>
      <c r="H20" s="22">
        <f t="shared" si="0"/>
        <v>198348.78000000003</v>
      </c>
      <c r="I20" s="27">
        <v>87244.2</v>
      </c>
      <c r="J20" s="27">
        <v>1108.27</v>
      </c>
      <c r="K20" s="23">
        <f t="shared" si="1"/>
        <v>286701.25000000006</v>
      </c>
    </row>
    <row r="21" spans="1:11" ht="12.75">
      <c r="A21" s="24">
        <v>15</v>
      </c>
      <c r="B21" s="69" t="s">
        <v>25</v>
      </c>
      <c r="C21" s="70"/>
      <c r="D21" s="70"/>
      <c r="E21" s="29">
        <v>15210528</v>
      </c>
      <c r="F21" s="26">
        <v>1229396.09</v>
      </c>
      <c r="G21" s="21">
        <v>257392.63</v>
      </c>
      <c r="H21" s="22">
        <f t="shared" si="0"/>
        <v>1486788.7200000002</v>
      </c>
      <c r="I21" s="27">
        <v>657637.54</v>
      </c>
      <c r="J21" s="27">
        <v>8354.05</v>
      </c>
      <c r="K21" s="23">
        <f t="shared" si="1"/>
        <v>2152780.31</v>
      </c>
    </row>
    <row r="22" spans="1:11" ht="13.5" thickBot="1">
      <c r="A22" s="31">
        <v>16</v>
      </c>
      <c r="B22" s="71" t="s">
        <v>26</v>
      </c>
      <c r="C22" s="72"/>
      <c r="D22" s="72"/>
      <c r="E22" s="32">
        <v>5406957</v>
      </c>
      <c r="F22" s="33">
        <v>439471.54</v>
      </c>
      <c r="G22" s="34">
        <v>92010</v>
      </c>
      <c r="H22" s="35">
        <f t="shared" si="0"/>
        <v>531481.54</v>
      </c>
      <c r="I22" s="36">
        <v>233773.47</v>
      </c>
      <c r="J22" s="36">
        <v>2969.65</v>
      </c>
      <c r="K22" s="37">
        <f t="shared" si="1"/>
        <v>768224.66</v>
      </c>
    </row>
    <row r="23" spans="1:8" ht="12.75">
      <c r="A23" s="2"/>
      <c r="F23" s="38"/>
      <c r="H23" s="38"/>
    </row>
    <row r="24" ht="12.75">
      <c r="A24" s="2"/>
    </row>
    <row r="25" ht="12.75">
      <c r="A25" s="2"/>
    </row>
    <row r="26" ht="12.75">
      <c r="A26" s="2" t="s">
        <v>27</v>
      </c>
    </row>
  </sheetData>
  <mergeCells count="20"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4:D4"/>
    <mergeCell ref="B5:D5"/>
    <mergeCell ref="A6:D6"/>
    <mergeCell ref="A1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SheetLayoutView="100" workbookViewId="0" topLeftCell="A5">
      <selection activeCell="I6" sqref="I6"/>
    </sheetView>
  </sheetViews>
  <sheetFormatPr defaultColWidth="9.00390625" defaultRowHeight="12.75"/>
  <cols>
    <col min="1" max="1" width="35.25390625" style="0" customWidth="1"/>
    <col min="2" max="4" width="8.375" style="0" customWidth="1"/>
    <col min="5" max="5" width="9.375" style="0" customWidth="1"/>
    <col min="6" max="6" width="12.25390625" style="0" customWidth="1"/>
    <col min="7" max="7" width="12.625" style="0" customWidth="1"/>
  </cols>
  <sheetData>
    <row r="1" ht="12.75">
      <c r="G1" t="s">
        <v>44</v>
      </c>
    </row>
    <row r="4" ht="15">
      <c r="A4" s="61" t="s">
        <v>50</v>
      </c>
    </row>
    <row r="6" spans="1:7" ht="48" customHeight="1">
      <c r="A6" s="88" t="s">
        <v>36</v>
      </c>
      <c r="B6" s="90" t="s">
        <v>45</v>
      </c>
      <c r="C6" s="90"/>
      <c r="D6" s="90"/>
      <c r="E6" s="90"/>
      <c r="F6" s="88" t="s">
        <v>43</v>
      </c>
      <c r="G6" s="88" t="s">
        <v>46</v>
      </c>
    </row>
    <row r="7" spans="1:7" ht="15.75" customHeight="1" hidden="1" thickBot="1">
      <c r="A7" s="88"/>
      <c r="B7" s="91"/>
      <c r="C7" s="91"/>
      <c r="D7" s="91"/>
      <c r="E7" s="91"/>
      <c r="F7" s="89"/>
      <c r="G7" s="89"/>
    </row>
    <row r="8" spans="1:7" ht="69" customHeight="1">
      <c r="A8" s="88"/>
      <c r="B8" s="54" t="s">
        <v>37</v>
      </c>
      <c r="C8" s="55" t="s">
        <v>29</v>
      </c>
      <c r="D8" s="54" t="s">
        <v>38</v>
      </c>
      <c r="E8" s="54" t="s">
        <v>39</v>
      </c>
      <c r="F8" s="89"/>
      <c r="G8" s="89"/>
    </row>
    <row r="9" spans="1:7" ht="12.7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</row>
    <row r="10" spans="1:7" ht="15">
      <c r="A10" s="57" t="s">
        <v>11</v>
      </c>
      <c r="B10" s="59">
        <v>426</v>
      </c>
      <c r="C10" s="59">
        <v>5.3</v>
      </c>
      <c r="D10" s="59">
        <v>16.5</v>
      </c>
      <c r="E10" s="59">
        <f>SUM(B10:D10)</f>
        <v>447.8</v>
      </c>
      <c r="F10" s="59">
        <v>304.1</v>
      </c>
      <c r="G10" s="66">
        <f>F10/E10</f>
        <v>0.6790978115230014</v>
      </c>
    </row>
    <row r="11" spans="1:7" ht="15">
      <c r="A11" s="57" t="s">
        <v>40</v>
      </c>
      <c r="B11" s="59">
        <v>346.6</v>
      </c>
      <c r="C11" s="59">
        <v>0</v>
      </c>
      <c r="D11" s="59">
        <v>0.8999999999999773</v>
      </c>
      <c r="E11" s="59">
        <f aca="true" t="shared" si="0" ref="E11:E25">SUM(B11:D11)</f>
        <v>347.5</v>
      </c>
      <c r="F11" s="59">
        <v>291.3</v>
      </c>
      <c r="G11" s="66">
        <f aca="true" t="shared" si="1" ref="G11:G26">F11/E11</f>
        <v>0.8382733812949641</v>
      </c>
    </row>
    <row r="12" spans="1:7" ht="15">
      <c r="A12" s="57" t="s">
        <v>13</v>
      </c>
      <c r="B12" s="59">
        <v>190.8</v>
      </c>
      <c r="C12" s="59">
        <v>10.6</v>
      </c>
      <c r="D12" s="59">
        <v>0.5</v>
      </c>
      <c r="E12" s="59">
        <f t="shared" si="0"/>
        <v>201.9</v>
      </c>
      <c r="F12" s="59">
        <v>192.3</v>
      </c>
      <c r="G12" s="66">
        <f t="shared" si="1"/>
        <v>0.9524517087667163</v>
      </c>
    </row>
    <row r="13" spans="1:7" ht="15">
      <c r="A13" s="57" t="s">
        <v>14</v>
      </c>
      <c r="B13" s="59">
        <v>129.6</v>
      </c>
      <c r="C13" s="59">
        <v>9.6</v>
      </c>
      <c r="D13" s="59">
        <v>0.5</v>
      </c>
      <c r="E13" s="59">
        <f t="shared" si="0"/>
        <v>139.7</v>
      </c>
      <c r="F13" s="59">
        <v>59</v>
      </c>
      <c r="G13" s="66">
        <f t="shared" si="1"/>
        <v>0.4223335719398712</v>
      </c>
    </row>
    <row r="14" spans="1:7" ht="15">
      <c r="A14" s="57" t="s">
        <v>15</v>
      </c>
      <c r="B14" s="59">
        <v>462.6</v>
      </c>
      <c r="C14" s="59">
        <v>1</v>
      </c>
      <c r="D14" s="59">
        <v>1.5</v>
      </c>
      <c r="E14" s="59">
        <f t="shared" si="0"/>
        <v>465.1</v>
      </c>
      <c r="F14" s="59">
        <v>247.1</v>
      </c>
      <c r="G14" s="66">
        <f t="shared" si="1"/>
        <v>0.5312835949258223</v>
      </c>
    </row>
    <row r="15" spans="1:7" ht="15">
      <c r="A15" s="57" t="s">
        <v>16</v>
      </c>
      <c r="B15" s="59">
        <v>396.2</v>
      </c>
      <c r="C15" s="59">
        <v>69.1</v>
      </c>
      <c r="D15" s="59">
        <v>11.1</v>
      </c>
      <c r="E15" s="59">
        <f t="shared" si="0"/>
        <v>476.4</v>
      </c>
      <c r="F15" s="59">
        <v>340.4</v>
      </c>
      <c r="G15" s="66">
        <f t="shared" si="1"/>
        <v>0.7145256087321579</v>
      </c>
    </row>
    <row r="16" spans="1:7" ht="15">
      <c r="A16" s="57" t="s">
        <v>17</v>
      </c>
      <c r="B16" s="59">
        <v>1433.7</v>
      </c>
      <c r="C16" s="59">
        <v>3850</v>
      </c>
      <c r="D16" s="59">
        <v>1245.9</v>
      </c>
      <c r="E16" s="59">
        <f t="shared" si="0"/>
        <v>6529.6</v>
      </c>
      <c r="F16" s="59">
        <v>411.4</v>
      </c>
      <c r="G16" s="66">
        <f t="shared" si="1"/>
        <v>0.0630053908355795</v>
      </c>
    </row>
    <row r="17" spans="1:7" ht="15">
      <c r="A17" s="57" t="s">
        <v>18</v>
      </c>
      <c r="B17" s="59">
        <v>213</v>
      </c>
      <c r="C17" s="59">
        <v>0</v>
      </c>
      <c r="D17" s="59">
        <v>1.5</v>
      </c>
      <c r="E17" s="59">
        <f t="shared" si="0"/>
        <v>214.5</v>
      </c>
      <c r="F17" s="59">
        <v>129.6</v>
      </c>
      <c r="G17" s="66">
        <f t="shared" si="1"/>
        <v>0.6041958041958042</v>
      </c>
    </row>
    <row r="18" spans="1:7" ht="15">
      <c r="A18" s="57" t="s">
        <v>19</v>
      </c>
      <c r="B18" s="59">
        <v>163.4</v>
      </c>
      <c r="C18" s="59">
        <v>1.1</v>
      </c>
      <c r="D18" s="59">
        <v>58.4</v>
      </c>
      <c r="E18" s="59">
        <f t="shared" si="0"/>
        <v>222.9</v>
      </c>
      <c r="F18" s="59">
        <v>332.6</v>
      </c>
      <c r="G18" s="66">
        <f t="shared" si="1"/>
        <v>1.4921489457155677</v>
      </c>
    </row>
    <row r="19" spans="1:7" ht="15">
      <c r="A19" s="57" t="s">
        <v>20</v>
      </c>
      <c r="B19" s="59">
        <v>243.7</v>
      </c>
      <c r="C19" s="59">
        <v>1</v>
      </c>
      <c r="D19" s="59">
        <v>42</v>
      </c>
      <c r="E19" s="59">
        <f t="shared" si="0"/>
        <v>286.7</v>
      </c>
      <c r="F19" s="59">
        <v>341.6</v>
      </c>
      <c r="G19" s="66">
        <f t="shared" si="1"/>
        <v>1.1914893617021278</v>
      </c>
    </row>
    <row r="20" spans="1:7" ht="15">
      <c r="A20" s="57" t="s">
        <v>21</v>
      </c>
      <c r="B20" s="59">
        <v>369.3</v>
      </c>
      <c r="C20" s="59">
        <v>18.7</v>
      </c>
      <c r="D20" s="59">
        <v>7.699999999999989</v>
      </c>
      <c r="E20" s="59">
        <f t="shared" si="0"/>
        <v>395.7</v>
      </c>
      <c r="F20" s="59">
        <v>310.4</v>
      </c>
      <c r="G20" s="66">
        <f t="shared" si="1"/>
        <v>0.7844326509982309</v>
      </c>
    </row>
    <row r="21" spans="1:7" ht="15">
      <c r="A21" s="57" t="s">
        <v>22</v>
      </c>
      <c r="B21" s="59">
        <v>921.1</v>
      </c>
      <c r="C21" s="59">
        <v>3.7</v>
      </c>
      <c r="D21" s="59">
        <v>17.09999999999991</v>
      </c>
      <c r="E21" s="59">
        <f t="shared" si="0"/>
        <v>941.9</v>
      </c>
      <c r="F21" s="59">
        <v>741.8</v>
      </c>
      <c r="G21" s="66">
        <f t="shared" si="1"/>
        <v>0.7875570655058923</v>
      </c>
    </row>
    <row r="22" spans="1:7" ht="15">
      <c r="A22" s="57" t="s">
        <v>23</v>
      </c>
      <c r="B22" s="59">
        <v>93.5</v>
      </c>
      <c r="C22" s="59">
        <v>0</v>
      </c>
      <c r="D22" s="59">
        <v>6</v>
      </c>
      <c r="E22" s="59">
        <f t="shared" si="0"/>
        <v>99.5</v>
      </c>
      <c r="F22" s="59">
        <v>102.9</v>
      </c>
      <c r="G22" s="66">
        <f t="shared" si="1"/>
        <v>1.0341708542713568</v>
      </c>
    </row>
    <row r="23" spans="1:7" ht="15">
      <c r="A23" s="57" t="s">
        <v>41</v>
      </c>
      <c r="B23" s="59">
        <v>192</v>
      </c>
      <c r="C23" s="59">
        <v>0.4</v>
      </c>
      <c r="D23" s="59">
        <v>6</v>
      </c>
      <c r="E23" s="59">
        <f t="shared" si="0"/>
        <v>198.4</v>
      </c>
      <c r="F23" s="59">
        <v>15.4</v>
      </c>
      <c r="G23" s="66">
        <f t="shared" si="1"/>
        <v>0.07762096774193548</v>
      </c>
    </row>
    <row r="24" spans="1:7" ht="15">
      <c r="A24" s="57" t="s">
        <v>25</v>
      </c>
      <c r="B24" s="59">
        <v>1301.7</v>
      </c>
      <c r="C24" s="59">
        <v>0.1</v>
      </c>
      <c r="D24" s="59">
        <v>48</v>
      </c>
      <c r="E24" s="59">
        <f t="shared" si="0"/>
        <v>1349.8</v>
      </c>
      <c r="F24" s="59">
        <v>703.7</v>
      </c>
      <c r="G24" s="66">
        <f t="shared" si="1"/>
        <v>0.5213364942954513</v>
      </c>
    </row>
    <row r="25" spans="1:7" ht="15">
      <c r="A25" s="57" t="s">
        <v>42</v>
      </c>
      <c r="B25" s="59">
        <v>214.2</v>
      </c>
      <c r="C25" s="59">
        <v>7.4</v>
      </c>
      <c r="D25" s="59">
        <v>2.4000000000000057</v>
      </c>
      <c r="E25" s="59">
        <f t="shared" si="0"/>
        <v>224</v>
      </c>
      <c r="F25" s="59">
        <v>280.7</v>
      </c>
      <c r="G25" s="66">
        <f t="shared" si="1"/>
        <v>1.253125</v>
      </c>
    </row>
    <row r="26" spans="1:7" ht="15.75">
      <c r="A26" s="58" t="s">
        <v>39</v>
      </c>
      <c r="B26" s="60">
        <f>SUM(B10:B25)</f>
        <v>7097.4</v>
      </c>
      <c r="C26" s="60">
        <f>SUM(C10:C25)</f>
        <v>3977.9999999999995</v>
      </c>
      <c r="D26" s="60">
        <f>SUM(D10:D25)</f>
        <v>1466.0000000000002</v>
      </c>
      <c r="E26" s="60">
        <f>SUM(E10:E25)</f>
        <v>12541.4</v>
      </c>
      <c r="F26" s="60">
        <f>SUM(F10:F25)</f>
        <v>4804.299999999999</v>
      </c>
      <c r="G26" s="67">
        <f t="shared" si="1"/>
        <v>0.38307525475624726</v>
      </c>
    </row>
    <row r="27" spans="1:7" ht="6" customHeight="1">
      <c r="A27" s="62"/>
      <c r="B27" s="63"/>
      <c r="C27" s="63"/>
      <c r="D27" s="63"/>
      <c r="E27" s="63"/>
      <c r="F27" s="63"/>
      <c r="G27" s="64"/>
    </row>
    <row r="28" spans="1:7" ht="16.5" customHeight="1">
      <c r="A28" s="84" t="s">
        <v>48</v>
      </c>
      <c r="B28" s="85"/>
      <c r="C28" s="85"/>
      <c r="D28" s="85"/>
      <c r="E28" s="85"/>
      <c r="F28" s="85"/>
      <c r="G28" s="85"/>
    </row>
    <row r="29" spans="1:7" ht="16.5" customHeight="1">
      <c r="A29" s="86" t="s">
        <v>49</v>
      </c>
      <c r="B29" s="87"/>
      <c r="C29" s="87"/>
      <c r="D29" s="87"/>
      <c r="E29" s="87"/>
      <c r="F29" s="87"/>
      <c r="G29" s="87"/>
    </row>
    <row r="30" spans="1:7" ht="8.25" customHeight="1">
      <c r="A30" s="65"/>
      <c r="B30" s="68"/>
      <c r="C30" s="68"/>
      <c r="D30" s="68"/>
      <c r="E30" s="68"/>
      <c r="F30" s="68"/>
      <c r="G30" s="68"/>
    </row>
    <row r="31" spans="1:7" ht="20.25" customHeight="1">
      <c r="A31" s="84" t="s">
        <v>47</v>
      </c>
      <c r="B31" s="85"/>
      <c r="C31" s="85"/>
      <c r="D31" s="85"/>
      <c r="E31" s="85"/>
      <c r="F31" s="85"/>
      <c r="G31" s="85"/>
    </row>
  </sheetData>
  <mergeCells count="8">
    <mergeCell ref="A31:G31"/>
    <mergeCell ref="A29:G29"/>
    <mergeCell ref="A28:G28"/>
    <mergeCell ref="F6:F8"/>
    <mergeCell ref="G6:G8"/>
    <mergeCell ref="A6:A8"/>
    <mergeCell ref="B6:E6"/>
    <mergeCell ref="B7:E7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</dc:creator>
  <cp:keywords/>
  <dc:description/>
  <cp:lastModifiedBy>PiekarzK</cp:lastModifiedBy>
  <cp:lastPrinted>2005-03-23T09:54:26Z</cp:lastPrinted>
  <dcterms:created xsi:type="dcterms:W3CDTF">2004-03-02T07:27:01Z</dcterms:created>
  <dcterms:modified xsi:type="dcterms:W3CDTF">2005-03-30T08:32:48Z</dcterms:modified>
  <cp:category/>
  <cp:version/>
  <cp:contentType/>
  <cp:contentStatus/>
</cp:coreProperties>
</file>