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9320" windowHeight="8220" activeTab="2"/>
  </bookViews>
  <sheets>
    <sheet name="gminy" sheetId="1" r:id="rId1"/>
    <sheet name="Powiaty" sheetId="2" r:id="rId2"/>
    <sheet name="Samorząd" sheetId="3" r:id="rId3"/>
  </sheets>
  <externalReferences>
    <externalReference r:id="rId6"/>
    <externalReference r:id="rId7"/>
  </externalReferences>
  <definedNames>
    <definedName name="Banie">#REF!</definedName>
    <definedName name="dodatkowe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_xlnm.Print_Area" localSheetId="0">'gminy'!$A$1:$AL$125</definedName>
    <definedName name="_xlnm.Print_Area" localSheetId="1">'Powiaty'!$A$1:$J$34</definedName>
    <definedName name="_xlnm.Print_Area" localSheetId="2">'Samorząd'!$A$1:$I$13</definedName>
    <definedName name="piotr">#REF!</definedName>
    <definedName name="_xlnm.Print_Titles" localSheetId="0">'gminy'!$2:$7</definedName>
  </definedNames>
  <calcPr fullCalcOnLoad="1"/>
</workbook>
</file>

<file path=xl/sharedStrings.xml><?xml version="1.0" encoding="utf-8"?>
<sst xmlns="http://schemas.openxmlformats.org/spreadsheetml/2006/main" count="413" uniqueCount="220">
  <si>
    <t>Ogółem Urzędy Miast i Gmin</t>
  </si>
  <si>
    <t>Wydminy</t>
  </si>
  <si>
    <t>Urząd Gminy</t>
  </si>
  <si>
    <t>Wilczęta</t>
  </si>
  <si>
    <t>Wieliczki</t>
  </si>
  <si>
    <t>Wielbark</t>
  </si>
  <si>
    <t>Świętajno Oleckie</t>
  </si>
  <si>
    <t>Świętajno Szcz.</t>
  </si>
  <si>
    <t>Świątki</t>
  </si>
  <si>
    <t>Szczytno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</si>
  <si>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</si>
  <si>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</si>
  <si>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</si>
  <si>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</si>
  <si>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</si>
  <si>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</si>
  <si>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</si>
  <si>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</si>
  <si>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</si>
  <si>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</si>
  <si>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</si>
  <si>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</si>
  <si>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</si>
  <si>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</t>
  </si>
  <si>
    <t>Nowe Miasto Lub.</t>
  </si>
  <si>
    <t>Mrągowo</t>
  </si>
  <si>
    <t>Miłki</t>
  </si>
  <si>
    <t>Milejewo</t>
  </si>
  <si>
    <t>Markusy</t>
  </si>
  <si>
    <t>Małdyty</t>
  </si>
  <si>
    <t>Łukta</t>
  </si>
  <si>
    <t>Lubomino</t>
  </si>
  <si>
    <t>Lubawa</t>
  </si>
  <si>
    <t>Lidzbark Warm.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</si>
  <si>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</si>
  <si>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</si>
  <si>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</si>
  <si>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</si>
  <si>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</si>
  <si>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</si>
  <si>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</si>
  <si>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</t>
  </si>
  <si>
    <t>Kalinowo</t>
  </si>
  <si>
    <t>Jonkowo</t>
  </si>
  <si>
    <t>Jedwabno</t>
  </si>
  <si>
    <t>Janowo</t>
  </si>
  <si>
    <t>Janowiec Kośc.</t>
  </si>
  <si>
    <t>Iłowo Osada</t>
  </si>
  <si>
    <t>Iława</t>
  </si>
  <si>
    <t>Grunwald</t>
  </si>
  <si>
    <t>Gronowo Elb.</t>
  </si>
  <si>
    <t>Grodziczno</t>
  </si>
  <si>
    <t>Górowo Iław.</t>
  </si>
  <si>
    <t>Godkowo</t>
  </si>
  <si>
    <t>Giżycko</t>
  </si>
  <si>
    <t>Gietrzwałd</t>
  </si>
  <si>
    <t>Ełk</t>
  </si>
  <si>
    <t>Elbląg</t>
  </si>
  <si>
    <t>Dżwierzuty</t>
  </si>
  <si>
    <t>Działdowo</t>
  </si>
  <si>
    <t>Dywity</t>
  </si>
  <si>
    <t>Dubeninki</t>
  </si>
  <si>
    <t>Dąbrówno</t>
  </si>
  <si>
    <t>Budry</t>
  </si>
  <si>
    <t>Braniewo</t>
  </si>
  <si>
    <t>Biskupiec Pom.</t>
  </si>
  <si>
    <t>Bartoszyce</t>
  </si>
  <si>
    <t>Barciany</t>
  </si>
  <si>
    <t>Banie Mazurskie</t>
  </si>
  <si>
    <t>Zalewo</t>
  </si>
  <si>
    <t>Urząd Miasta</t>
  </si>
  <si>
    <t>Węgorzewo</t>
  </si>
  <si>
    <t>Tolkmicko</t>
  </si>
  <si>
    <t xml:space="preserve">Susz 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</si>
  <si>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</si>
  <si>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</si>
  <si>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</si>
  <si>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</si>
  <si>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</si>
  <si>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</si>
  <si>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</si>
  <si>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</si>
  <si>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Orzysz</t>
  </si>
  <si>
    <t>Orneta</t>
  </si>
  <si>
    <t>Olsztynek</t>
  </si>
  <si>
    <t>Olsztyn</t>
  </si>
  <si>
    <t>Olecko</t>
  </si>
  <si>
    <t>Nidzica</t>
  </si>
  <si>
    <t>Morąg</t>
  </si>
  <si>
    <t>Młynary</t>
  </si>
  <si>
    <t>Miłomłyn</t>
  </si>
  <si>
    <t>Miłakowo</t>
  </si>
  <si>
    <t>Mikołajki</t>
  </si>
  <si>
    <t>Lidzbark Welski</t>
  </si>
  <si>
    <t>Korsze</t>
  </si>
  <si>
    <t>Kisielice</t>
  </si>
  <si>
    <t>Jeziorany</t>
  </si>
  <si>
    <t>Górowo Ilaw.</t>
  </si>
  <si>
    <t>Gołdap</t>
  </si>
  <si>
    <t>Frombork</t>
  </si>
  <si>
    <t>Dobre Miasto</t>
  </si>
  <si>
    <t>Bisztynek</t>
  </si>
  <si>
    <t>Biskupiec</t>
  </si>
  <si>
    <t>Biała Piska</t>
  </si>
  <si>
    <t>Barczewo</t>
  </si>
  <si>
    <t>Jednostka Samorządu Terytorialnego</t>
  </si>
  <si>
    <t>Rozdzaj jednostki</t>
  </si>
  <si>
    <t>Lp</t>
  </si>
  <si>
    <t xml:space="preserve">Wydatek w układzie zadaniowym 13.1.1.2
Wspieranie osób 
z zaburzeniami psychicznymi </t>
  </si>
  <si>
    <t>Lp.</t>
  </si>
  <si>
    <t>Powiat</t>
  </si>
  <si>
    <t>1.</t>
  </si>
  <si>
    <t>2.</t>
  </si>
  <si>
    <t>3.</t>
  </si>
  <si>
    <t>m. Elbląg</t>
  </si>
  <si>
    <t>m. Olsztyn</t>
  </si>
  <si>
    <t>Razem</t>
  </si>
  <si>
    <t>Rozdział 
85203 § 2110</t>
  </si>
  <si>
    <t>4.</t>
  </si>
  <si>
    <t>Rozdział 
85203 § 2010</t>
  </si>
  <si>
    <t>Rozdział</t>
  </si>
  <si>
    <t>§</t>
  </si>
  <si>
    <t>Wydatek w układzie zadaniowym</t>
  </si>
  <si>
    <t>do przekazania</t>
  </si>
  <si>
    <t>Wydatek w układzie zadaniowym 13.4.2.4. - Wspieranie zadań z zakresu rodziny i systemu pieczy zastępczej poprzez monitorowanie  i finansowanie tych zadań</t>
  </si>
  <si>
    <t>OGÓŁEM</t>
  </si>
  <si>
    <t>85204§2110</t>
  </si>
  <si>
    <t xml:space="preserve">13.4.2.2 - Finansowanie pobytu dzieci cudzoziemców umieszczonych 
w pieczy zastępczej
</t>
  </si>
  <si>
    <t>Rozdział 
85228§2010</t>
  </si>
  <si>
    <t>Rozdział 
85195§2010</t>
  </si>
  <si>
    <t>Wydatek w układzie zadaniowym 20.1.3.4  Udzielanie świadczeń zdrowotnych dla osób nieobjętych obowiązkiem ubezpieczenia zdrowotnego</t>
  </si>
  <si>
    <t>5.</t>
  </si>
  <si>
    <t>6.</t>
  </si>
  <si>
    <t>7.</t>
  </si>
  <si>
    <t>8.</t>
  </si>
  <si>
    <t>9.</t>
  </si>
  <si>
    <t>10.</t>
  </si>
  <si>
    <t>Rozdział 
85214§2030</t>
  </si>
  <si>
    <t xml:space="preserve"> 20.1.1.9 Opłacanie składki na ubezpieczenie zdrowotne z budżetu państwa za osoby uprawnione </t>
  </si>
  <si>
    <t>13.1.1.1. Wsparcie finansowe jednostek samorządu terytorialnego w realizacji zadań pomocy społecznej</t>
  </si>
  <si>
    <t>Rozdział 
85205 § 2110</t>
  </si>
  <si>
    <t xml:space="preserve">20.1.1.9.                                                                                               Opłacanie składki na ubezpieczenie zdrowotne z budżetu państwa za osoby uprawnione </t>
  </si>
  <si>
    <t>13.1.1.9.   
Program wieloletni "Krajowy Program Przeciwdziałania Przemocy w Rodzinie" (SOW, programy korekcyjno-edukacyjne)</t>
  </si>
  <si>
    <t>Rozdział 
85295 § 2030</t>
  </si>
  <si>
    <t xml:space="preserve"> Wydatek w układzie zadaniowym 13.1.1.8 - Wieloletni program wspierania finansowego gmin w zakresie dożywiania „Pomoc państwa w zakresie dożywiania”</t>
  </si>
  <si>
    <t>13.4.1.1.Świadczenia rodzinne i świadczenia z funduszu alimentacyjnego</t>
  </si>
  <si>
    <t>Rozdział 
85156 § 2010</t>
  </si>
  <si>
    <t>Rozdział 
85216 § 2030</t>
  </si>
  <si>
    <t>Rozdział 
85219 § 2010</t>
  </si>
  <si>
    <t>Rozdział
85231 § 2010</t>
  </si>
  <si>
    <t>Rozdział      
85213 § 2010</t>
  </si>
  <si>
    <t>razem</t>
  </si>
  <si>
    <t>Rozdział 85212 § 2010</t>
  </si>
  <si>
    <t xml:space="preserve">Rozdział                85213 § 2030 </t>
  </si>
  <si>
    <t>20.1.1.9         Opłacanie składki na ubezpieczenie zdrowotne z budżetu państwa za osoby uprawnione</t>
  </si>
  <si>
    <t>Rozdział 
85219 § 2030</t>
  </si>
  <si>
    <t>13.1.3.3. Prowadzenie nadzoru i wykonywanie funkcji kontrolnych nad orzekaniem o niepełnosprawności i stopniu niepełnosprawności</t>
  </si>
  <si>
    <t>13.4.1.1.
Świadczenia rodzinne 
i świadczenia z funduszu alimentacyjnego</t>
  </si>
  <si>
    <t>85321§ 2110</t>
  </si>
  <si>
    <t>85202 § 2130</t>
  </si>
  <si>
    <t>Rozdział 
85156 § 2110</t>
  </si>
  <si>
    <t>przekazane 10.03</t>
  </si>
  <si>
    <t>przekazane 2.03</t>
  </si>
  <si>
    <t>przekazane 6.03</t>
  </si>
  <si>
    <t>przekazane 4.03</t>
  </si>
  <si>
    <t>prezkazane 04.03</t>
  </si>
  <si>
    <t>02.03</t>
  </si>
  <si>
    <t>10.03</t>
  </si>
  <si>
    <t>06.03</t>
  </si>
  <si>
    <t>Rozdział 
85215 § 2010</t>
  </si>
  <si>
    <t>przekazane 06.03</t>
  </si>
  <si>
    <t xml:space="preserve"> 13.1.1.2
Wspieranie osób z zaburzeniami psychicznymi </t>
  </si>
  <si>
    <t xml:space="preserve">Lokalizacja środków dla powiatów na miesiąc MARZEC 2015 r. </t>
  </si>
  <si>
    <t xml:space="preserve">Lokalizacja środków dla gmin na miesiąc MARZEC 2015 r. </t>
  </si>
  <si>
    <t xml:space="preserve">Lokalizacja  środków  dotacji celowych na realizację zadan samorządu województwa na miesiąc MARZEC 2015r. </t>
  </si>
  <si>
    <t>Olsztyn, dnia 11.03.2015 r.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</si>
  <si>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</si>
  <si>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</si>
  <si>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</si>
  <si>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</si>
  <si>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</si>
  <si>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</si>
  <si>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</si>
  <si>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</si>
  <si>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</si>
  <si>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</si>
  <si>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</si>
  <si>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</si>
  <si>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</si>
  <si>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</si>
  <si>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</si>
  <si>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</si>
  <si>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</si>
  <si>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</si>
  <si>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</si>
  <si>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</si>
  <si>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</si>
  <si>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</si>
  <si>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</si>
  <si>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</si>
  <si>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</si>
  <si>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</si>
  <si>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</si>
  <si>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</si>
  <si>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</si>
  <si>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</si>
  <si>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</si>
  <si>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</si>
  <si>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</si>
  <si>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</si>
  <si>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>do przekzania</t>
  </si>
  <si>
    <t xml:space="preserve">35. </t>
  </si>
  <si>
    <t xml:space="preserve">36. </t>
  </si>
  <si>
    <t xml:space="preserve">37. </t>
  </si>
  <si>
    <t xml:space="preserve">38. </t>
  </si>
  <si>
    <t xml:space="preserve">do przekazania </t>
  </si>
  <si>
    <t>DO  PÓŻNIEJSZEGO ROZDYSOPONOWANIA</t>
  </si>
  <si>
    <t>Sporządziła: Iwona Jabłońska wew. 425, Olga Zarosa - Raczkowska wew. 309, Anna Soboczyńska wew.404, Anna Koroś - Czubak wew. 686, Joanna Pieniak wew. 725,  Wioletta Reszka wew. 516</t>
  </si>
  <si>
    <t>Sporządziła:  Anna Soboczyńska - wew.404, Iwona Jabłońska - 425, Joanna Pieniak -725, Anna Koroś- Czubak wew. 686</t>
  </si>
  <si>
    <t>sporządziła: Joanna Pieniak wew.725, Iwona Jabłońska - 425., Anna Koroś - Czubak wew. 686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</si>
</sst>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sz val="10"/>
      <name val="Arial CE"/>
      <family val="0"/>
    </font>
    <font>
      <sz val="12"/>
      <name val="Bookman Old Style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color indexed="8"/>
      <name val="Garamond"/>
      <family val="1"/>
    </font>
    <font>
      <b/>
      <sz val="8"/>
      <name val="Garamond"/>
      <family val="1"/>
    </font>
    <font>
      <b/>
      <sz val="8"/>
      <name val="Palatino Linotype"/>
      <family val="1"/>
    </font>
    <font>
      <sz val="9"/>
      <name val="Arial PL"/>
      <family val="0"/>
    </font>
    <font>
      <sz val="8"/>
      <name val="Czcionka tekstu podstawowego"/>
      <family val="2"/>
    </font>
    <font>
      <b/>
      <sz val="11"/>
      <name val="Garamond"/>
      <family val="1"/>
    </font>
    <font>
      <b/>
      <sz val="11"/>
      <color indexed="8"/>
      <name val="Garamond"/>
      <family val="1"/>
    </font>
    <font>
      <b/>
      <sz val="10"/>
      <name val="Arial"/>
      <family val="2"/>
    </font>
    <font>
      <b/>
      <i/>
      <sz val="12"/>
      <name val="Garamond"/>
      <family val="1"/>
    </font>
    <font>
      <b/>
      <i/>
      <sz val="11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i/>
      <sz val="8"/>
      <name val="Garamond"/>
      <family val="1"/>
    </font>
    <font>
      <u val="single"/>
      <sz val="11"/>
      <color indexed="12"/>
      <name val="Czcionka tekstu podstawowego"/>
      <family val="2"/>
    </font>
    <font>
      <sz val="12"/>
      <color indexed="8"/>
      <name val="Garamond"/>
      <family val="2"/>
    </font>
    <font>
      <sz val="11"/>
      <color indexed="8"/>
      <name val="Calibri"/>
      <family val="2"/>
    </font>
    <font>
      <sz val="11"/>
      <color indexed="8"/>
      <name val="Garamond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8"/>
      <color indexed="9"/>
      <name val="Garamond"/>
      <family val="1"/>
    </font>
    <font>
      <sz val="8"/>
      <color indexed="10"/>
      <name val="Garamond"/>
      <family val="1"/>
    </font>
    <font>
      <i/>
      <sz val="11"/>
      <name val="Garamond"/>
      <family val="1"/>
    </font>
    <font>
      <b/>
      <sz val="11"/>
      <color indexed="9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Garamond"/>
      <family val="2"/>
    </font>
    <font>
      <sz val="11"/>
      <color theme="1"/>
      <name val="Calibri"/>
      <family val="2"/>
    </font>
    <font>
      <sz val="11"/>
      <color theme="1"/>
      <name val="Garamond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8"/>
      <color theme="0"/>
      <name val="Garamond"/>
      <family val="1"/>
    </font>
    <font>
      <sz val="8"/>
      <color rgb="FFFF0000"/>
      <name val="Garamond"/>
      <family val="1"/>
    </font>
    <font>
      <b/>
      <sz val="11"/>
      <color theme="0"/>
      <name val="Garamond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1" fillId="3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3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1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1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1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1" fillId="4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1" fillId="4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1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28" fillId="0" borderId="1">
      <alignment horizontal="left" vertical="top"/>
      <protection/>
    </xf>
    <xf numFmtId="0" fontId="52" fillId="51" borderId="2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5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7" fillId="14" borderId="3" applyNumberFormat="0" applyAlignment="0" applyProtection="0"/>
    <xf numFmtId="0" fontId="53" fillId="52" borderId="4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4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8" fillId="53" borderId="5" applyNumberFormat="0" applyAlignment="0" applyProtection="0"/>
    <xf numFmtId="0" fontId="54" fillId="5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7" fillId="56" borderId="8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11" fillId="57" borderId="9" applyNumberFormat="0" applyAlignment="0" applyProtection="0"/>
    <xf numFmtId="0" fontId="58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60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52" borderId="2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4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16" fillId="53" borderId="3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5" fillId="0" borderId="0" applyFont="0" applyFill="0" applyBorder="0" applyAlignment="0" applyProtection="0"/>
    <xf numFmtId="0" fontId="67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60" borderId="18" applyNumberFormat="0" applyFon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1" fillId="62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0" fontId="4" fillId="61" borderId="1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6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1379" applyFont="1" applyFill="1">
      <alignment/>
      <protection/>
    </xf>
    <xf numFmtId="0" fontId="22" fillId="0" borderId="1" xfId="1379" applyFont="1" applyFill="1" applyBorder="1" applyAlignment="1">
      <alignment horizontal="center"/>
      <protection/>
    </xf>
    <xf numFmtId="0" fontId="22" fillId="0" borderId="1" xfId="1379" applyFont="1" applyFill="1" applyBorder="1">
      <alignment/>
      <protection/>
    </xf>
    <xf numFmtId="0" fontId="25" fillId="0" borderId="0" xfId="1379" applyFont="1" applyFill="1">
      <alignment/>
      <protection/>
    </xf>
    <xf numFmtId="0" fontId="26" fillId="0" borderId="0" xfId="1379" applyFont="1" applyFill="1">
      <alignment/>
      <protection/>
    </xf>
    <xf numFmtId="0" fontId="27" fillId="0" borderId="0" xfId="1382" applyFont="1" applyFill="1" applyAlignment="1">
      <alignment horizontal="left"/>
      <protection/>
    </xf>
    <xf numFmtId="4" fontId="24" fillId="0" borderId="1" xfId="1379" applyNumberFormat="1" applyFont="1" applyFill="1" applyBorder="1" applyAlignment="1">
      <alignment horizontal="right" vertical="center" wrapText="1"/>
      <protection/>
    </xf>
    <xf numFmtId="3" fontId="22" fillId="0" borderId="20" xfId="1339" applyNumberFormat="1" applyFont="1" applyFill="1" applyBorder="1">
      <alignment/>
      <protection/>
    </xf>
    <xf numFmtId="0" fontId="22" fillId="0" borderId="1" xfId="1379" applyFont="1" applyFill="1" applyBorder="1" applyAlignment="1">
      <alignment horizontal="center" vertical="center"/>
      <protection/>
    </xf>
    <xf numFmtId="0" fontId="22" fillId="0" borderId="0" xfId="1386" applyFont="1" applyAlignment="1">
      <alignment horizontal="center" vertical="center" wrapText="1"/>
      <protection/>
    </xf>
    <xf numFmtId="0" fontId="22" fillId="0" borderId="0" xfId="1386" applyFont="1" applyFill="1" applyAlignment="1">
      <alignment horizontal="center" vertical="center" wrapText="1"/>
      <protection/>
    </xf>
    <xf numFmtId="0" fontId="24" fillId="0" borderId="0" xfId="1386" applyFont="1" applyAlignment="1">
      <alignment horizontal="center" vertical="center"/>
      <protection/>
    </xf>
    <xf numFmtId="0" fontId="22" fillId="0" borderId="0" xfId="1386" applyFont="1" applyAlignment="1">
      <alignment horizontal="center" vertical="center"/>
      <protection/>
    </xf>
    <xf numFmtId="0" fontId="34" fillId="0" borderId="1" xfId="1386" applyFont="1" applyBorder="1" applyAlignment="1">
      <alignment horizontal="center" vertical="center" wrapText="1"/>
      <protection/>
    </xf>
    <xf numFmtId="3" fontId="34" fillId="0" borderId="1" xfId="1386" applyNumberFormat="1" applyFont="1" applyBorder="1" applyAlignment="1">
      <alignment horizontal="center" vertical="center" wrapText="1"/>
      <protection/>
    </xf>
    <xf numFmtId="0" fontId="35" fillId="0" borderId="21" xfId="1386" applyFont="1" applyBorder="1" applyAlignment="1">
      <alignment horizontal="center" vertical="center" wrapText="1"/>
      <protection/>
    </xf>
    <xf numFmtId="0" fontId="33" fillId="64" borderId="21" xfId="1386" applyFont="1" applyFill="1" applyBorder="1" applyAlignment="1">
      <alignment horizontal="center" vertical="center" wrapText="1"/>
      <protection/>
    </xf>
    <xf numFmtId="3" fontId="37" fillId="64" borderId="21" xfId="1386" applyNumberFormat="1" applyFont="1" applyFill="1" applyBorder="1" applyAlignment="1">
      <alignment horizontal="center" vertical="center"/>
      <protection/>
    </xf>
    <xf numFmtId="0" fontId="22" fillId="64" borderId="0" xfId="1386" applyFont="1" applyFill="1" applyAlignment="1">
      <alignment horizontal="center" vertical="center"/>
      <protection/>
    </xf>
    <xf numFmtId="0" fontId="30" fillId="0" borderId="0" xfId="1386" applyFont="1" applyAlignment="1">
      <alignment horizontal="center" vertical="center" wrapText="1"/>
      <protection/>
    </xf>
    <xf numFmtId="3" fontId="30" fillId="0" borderId="21" xfId="1386" applyNumberFormat="1" applyFont="1" applyBorder="1" applyAlignment="1">
      <alignment horizontal="center" vertical="center" wrapText="1"/>
      <protection/>
    </xf>
    <xf numFmtId="3" fontId="30" fillId="0" borderId="21" xfId="1386" applyNumberFormat="1" applyFont="1" applyFill="1" applyBorder="1" applyAlignment="1">
      <alignment horizontal="center" vertical="center" wrapText="1"/>
      <protection/>
    </xf>
    <xf numFmtId="0" fontId="30" fillId="0" borderId="0" xfId="1386" applyFont="1" applyAlignment="1">
      <alignment horizontal="center" vertical="center"/>
      <protection/>
    </xf>
    <xf numFmtId="0" fontId="22" fillId="0" borderId="0" xfId="1386" applyFont="1" applyBorder="1" applyAlignment="1">
      <alignment horizontal="center" vertical="center" wrapText="1"/>
      <protection/>
    </xf>
    <xf numFmtId="0" fontId="22" fillId="0" borderId="0" xfId="1386" applyFont="1" applyFill="1" applyBorder="1" applyAlignment="1">
      <alignment horizontal="center" vertical="center" wrapText="1"/>
      <protection/>
    </xf>
    <xf numFmtId="0" fontId="24" fillId="0" borderId="0" xfId="1386" applyFont="1" applyBorder="1" applyAlignment="1">
      <alignment horizontal="center" vertical="center"/>
      <protection/>
    </xf>
    <xf numFmtId="0" fontId="22" fillId="0" borderId="0" xfId="1386" applyFont="1" applyBorder="1" applyAlignment="1">
      <alignment horizontal="center" vertical="center"/>
      <protection/>
    </xf>
    <xf numFmtId="0" fontId="22" fillId="0" borderId="0" xfId="1382" applyFont="1" applyFill="1" applyAlignment="1">
      <alignment horizontal="center" vertical="center"/>
      <protection/>
    </xf>
    <xf numFmtId="0" fontId="22" fillId="0" borderId="0" xfId="1386" applyFont="1" applyFill="1" applyAlignment="1">
      <alignment horizontal="center" vertical="center"/>
      <protection/>
    </xf>
    <xf numFmtId="3" fontId="36" fillId="0" borderId="21" xfId="1386" applyNumberFormat="1" applyFont="1" applyFill="1" applyBorder="1" applyAlignment="1">
      <alignment horizontal="center" vertical="center" wrapText="1"/>
      <protection/>
    </xf>
    <xf numFmtId="3" fontId="38" fillId="0" borderId="0" xfId="1383" applyNumberFormat="1" applyFont="1" applyFill="1" applyAlignment="1">
      <alignment wrapText="1"/>
      <protection/>
    </xf>
    <xf numFmtId="4" fontId="38" fillId="0" borderId="0" xfId="1383" applyNumberFormat="1" applyFont="1" applyFill="1" applyAlignment="1">
      <alignment wrapText="1"/>
      <protection/>
    </xf>
    <xf numFmtId="0" fontId="5" fillId="0" borderId="0" xfId="1380" applyFill="1">
      <alignment/>
      <protection/>
    </xf>
    <xf numFmtId="4" fontId="22" fillId="0" borderId="1" xfId="1380" applyNumberFormat="1" applyFont="1" applyFill="1" applyBorder="1">
      <alignment/>
      <protection/>
    </xf>
    <xf numFmtId="4" fontId="5" fillId="0" borderId="0" xfId="1380" applyNumberFormat="1" applyFill="1">
      <alignment/>
      <protection/>
    </xf>
    <xf numFmtId="3" fontId="5" fillId="0" borderId="0" xfId="1380" applyNumberFormat="1" applyFill="1">
      <alignment/>
      <protection/>
    </xf>
    <xf numFmtId="4" fontId="32" fillId="0" borderId="0" xfId="1380" applyNumberFormat="1" applyFont="1" applyFill="1">
      <alignment/>
      <protection/>
    </xf>
    <xf numFmtId="0" fontId="32" fillId="0" borderId="0" xfId="1380" applyFont="1" applyFill="1">
      <alignment/>
      <protection/>
    </xf>
    <xf numFmtId="0" fontId="22" fillId="0" borderId="0" xfId="1386" applyFont="1" applyBorder="1" applyAlignment="1">
      <alignment horizontal="left" vertical="center" wrapText="1"/>
      <protection/>
    </xf>
    <xf numFmtId="0" fontId="22" fillId="0" borderId="0" xfId="1382" applyFont="1" applyFill="1" applyAlignment="1">
      <alignment horizontal="left" vertical="center"/>
      <protection/>
    </xf>
    <xf numFmtId="0" fontId="22" fillId="0" borderId="22" xfId="1382" applyFont="1" applyFill="1" applyBorder="1" applyAlignment="1">
      <alignment horizontal="left" vertical="center"/>
      <protection/>
    </xf>
    <xf numFmtId="4" fontId="26" fillId="0" borderId="0" xfId="1383" applyNumberFormat="1" applyFont="1" applyFill="1" applyAlignment="1">
      <alignment wrapText="1"/>
      <protection/>
    </xf>
    <xf numFmtId="1" fontId="38" fillId="0" borderId="1" xfId="1384" applyNumberFormat="1" applyFont="1" applyFill="1" applyBorder="1" applyAlignment="1">
      <alignment horizontal="center" vertical="center" wrapText="1"/>
      <protection/>
    </xf>
    <xf numFmtId="1" fontId="38" fillId="0" borderId="0" xfId="1383" applyNumberFormat="1" applyFont="1" applyFill="1" applyAlignment="1">
      <alignment horizontal="center" vertical="center" wrapText="1"/>
      <protection/>
    </xf>
    <xf numFmtId="3" fontId="38" fillId="0" borderId="1" xfId="1384" applyNumberFormat="1" applyFont="1" applyFill="1" applyBorder="1" applyAlignment="1">
      <alignment horizontal="center" vertical="center" wrapText="1"/>
      <protection/>
    </xf>
    <xf numFmtId="0" fontId="72" fillId="64" borderId="1" xfId="1362" applyFont="1" applyFill="1" applyBorder="1" applyAlignment="1">
      <alignment horizontal="center" vertical="center" wrapText="1"/>
      <protection/>
    </xf>
    <xf numFmtId="4" fontId="24" fillId="65" borderId="1" xfId="1379" applyNumberFormat="1" applyFont="1" applyFill="1" applyBorder="1" applyAlignment="1">
      <alignment horizontal="center" vertical="center" wrapText="1"/>
      <protection/>
    </xf>
    <xf numFmtId="0" fontId="22" fillId="65" borderId="0" xfId="1386" applyFont="1" applyFill="1" applyAlignment="1">
      <alignment horizontal="center" vertical="center"/>
      <protection/>
    </xf>
    <xf numFmtId="0" fontId="26" fillId="66" borderId="23" xfId="1379" applyFont="1" applyFill="1" applyBorder="1" applyAlignment="1">
      <alignment horizontal="center" vertical="center"/>
      <protection/>
    </xf>
    <xf numFmtId="0" fontId="64" fillId="66" borderId="1" xfId="1362" applyFont="1" applyFill="1" applyBorder="1" applyAlignment="1">
      <alignment horizontal="center" vertical="center" wrapText="1"/>
      <protection/>
    </xf>
    <xf numFmtId="0" fontId="30" fillId="64" borderId="24" xfId="1379" applyFont="1" applyFill="1" applyBorder="1" applyAlignment="1">
      <alignment horizontal="center" vertical="center"/>
      <protection/>
    </xf>
    <xf numFmtId="0" fontId="31" fillId="64" borderId="20" xfId="1336" applyFont="1" applyFill="1" applyBorder="1" applyAlignment="1">
      <alignment horizontal="center" vertical="center" wrapText="1"/>
      <protection/>
    </xf>
    <xf numFmtId="0" fontId="31" fillId="64" borderId="1" xfId="1336" applyFont="1" applyFill="1" applyBorder="1" applyAlignment="1">
      <alignment horizontal="center" vertical="center" wrapText="1"/>
      <protection/>
    </xf>
    <xf numFmtId="0" fontId="73" fillId="64" borderId="1" xfId="1379" applyFont="1" applyFill="1" applyBorder="1" applyAlignment="1">
      <alignment horizontal="center" vertical="center" wrapText="1"/>
      <protection/>
    </xf>
    <xf numFmtId="0" fontId="39" fillId="64" borderId="1" xfId="1379" applyFont="1" applyFill="1" applyBorder="1" applyAlignment="1">
      <alignment horizontal="center" vertical="center" wrapText="1"/>
      <protection/>
    </xf>
    <xf numFmtId="0" fontId="25" fillId="64" borderId="25" xfId="1379" applyFont="1" applyFill="1" applyBorder="1" applyAlignment="1">
      <alignment horizontal="center" vertical="center" wrapText="1"/>
      <protection/>
    </xf>
    <xf numFmtId="0" fontId="25" fillId="64" borderId="23" xfId="1379" applyFont="1" applyFill="1" applyBorder="1" applyAlignment="1">
      <alignment horizontal="center" vertical="center" wrapText="1"/>
      <protection/>
    </xf>
    <xf numFmtId="0" fontId="25" fillId="64" borderId="1" xfId="1379" applyFont="1" applyFill="1" applyBorder="1" applyAlignment="1">
      <alignment horizontal="center" vertical="center" wrapText="1"/>
      <protection/>
    </xf>
    <xf numFmtId="0" fontId="22" fillId="64" borderId="1" xfId="1379" applyFont="1" applyFill="1" applyBorder="1" applyAlignment="1">
      <alignment horizontal="center" vertical="center"/>
      <protection/>
    </xf>
    <xf numFmtId="4" fontId="22" fillId="64" borderId="1" xfId="1379" applyNumberFormat="1" applyFont="1" applyFill="1" applyBorder="1">
      <alignment/>
      <protection/>
    </xf>
    <xf numFmtId="0" fontId="22" fillId="64" borderId="0" xfId="1379" applyFont="1" applyFill="1">
      <alignment/>
      <protection/>
    </xf>
    <xf numFmtId="0" fontId="26" fillId="64" borderId="0" xfId="1379" applyFont="1" applyFill="1">
      <alignment/>
      <protection/>
    </xf>
    <xf numFmtId="0" fontId="5" fillId="64" borderId="0" xfId="1380" applyFill="1">
      <alignment/>
      <protection/>
    </xf>
    <xf numFmtId="4" fontId="38" fillId="64" borderId="0" xfId="1383" applyNumberFormat="1" applyFont="1" applyFill="1" applyAlignment="1">
      <alignment wrapText="1"/>
      <protection/>
    </xf>
    <xf numFmtId="4" fontId="26" fillId="64" borderId="0" xfId="1383" applyNumberFormat="1" applyFont="1" applyFill="1" applyAlignment="1">
      <alignment wrapText="1"/>
      <protection/>
    </xf>
    <xf numFmtId="1" fontId="38" fillId="64" borderId="0" xfId="1383" applyNumberFormat="1" applyFont="1" applyFill="1" applyAlignment="1">
      <alignment horizontal="center" vertical="center" wrapText="1"/>
      <protection/>
    </xf>
    <xf numFmtId="4" fontId="38" fillId="64" borderId="1" xfId="1383" applyNumberFormat="1" applyFont="1" applyFill="1" applyBorder="1" applyAlignment="1">
      <alignment horizontal="center" wrapText="1"/>
      <protection/>
    </xf>
    <xf numFmtId="4" fontId="74" fillId="64" borderId="0" xfId="1383" applyNumberFormat="1" applyFont="1" applyFill="1" applyBorder="1" applyAlignment="1">
      <alignment horizontal="left" vertical="center" wrapText="1"/>
      <protection/>
    </xf>
    <xf numFmtId="4" fontId="38" fillId="64" borderId="0" xfId="1383" applyNumberFormat="1" applyFont="1" applyFill="1" applyBorder="1" applyAlignment="1">
      <alignment wrapText="1"/>
      <protection/>
    </xf>
    <xf numFmtId="4" fontId="75" fillId="64" borderId="0" xfId="1383" applyNumberFormat="1" applyFont="1" applyFill="1" applyAlignment="1">
      <alignment wrapText="1"/>
      <protection/>
    </xf>
    <xf numFmtId="4" fontId="24" fillId="66" borderId="1" xfId="1379" applyNumberFormat="1" applyFont="1" applyFill="1" applyBorder="1" applyAlignment="1">
      <alignment horizontal="center" vertical="center" wrapText="1"/>
      <protection/>
    </xf>
    <xf numFmtId="3" fontId="38" fillId="0" borderId="0" xfId="1383" applyNumberFormat="1" applyFont="1" applyFill="1" applyAlignment="1">
      <alignment horizontal="center" wrapText="1"/>
      <protection/>
    </xf>
    <xf numFmtId="4" fontId="38" fillId="64" borderId="0" xfId="1383" applyNumberFormat="1" applyFont="1" applyFill="1" applyAlignment="1">
      <alignment horizontal="center" wrapText="1"/>
      <protection/>
    </xf>
    <xf numFmtId="4" fontId="74" fillId="0" borderId="0" xfId="1383" applyNumberFormat="1" applyFont="1" applyFill="1" applyAlignment="1">
      <alignment horizontal="right" vertical="center" wrapText="1"/>
      <protection/>
    </xf>
    <xf numFmtId="4" fontId="23" fillId="0" borderId="0" xfId="1383" applyNumberFormat="1" applyFont="1" applyFill="1" applyAlignment="1">
      <alignment horizontal="center" vertical="center" wrapText="1"/>
      <protection/>
    </xf>
    <xf numFmtId="4" fontId="23" fillId="0" borderId="26" xfId="1383" applyNumberFormat="1" applyFont="1" applyFill="1" applyBorder="1" applyAlignment="1">
      <alignment horizontal="center" vertical="center" wrapText="1"/>
      <protection/>
    </xf>
    <xf numFmtId="3" fontId="24" fillId="0" borderId="1" xfId="1379" applyNumberFormat="1" applyFont="1" applyFill="1" applyBorder="1" applyAlignment="1">
      <alignment horizontal="center" vertical="center" wrapText="1"/>
      <protection/>
    </xf>
    <xf numFmtId="2" fontId="24" fillId="64" borderId="20" xfId="1385" applyNumberFormat="1" applyFont="1" applyFill="1" applyBorder="1" applyAlignment="1">
      <alignment horizontal="center" vertical="center" wrapText="1"/>
      <protection/>
    </xf>
    <xf numFmtId="2" fontId="24" fillId="64" borderId="27" xfId="1385" applyNumberFormat="1" applyFont="1" applyFill="1" applyBorder="1" applyAlignment="1">
      <alignment horizontal="center" vertical="center" wrapText="1"/>
      <protection/>
    </xf>
    <xf numFmtId="0" fontId="25" fillId="64" borderId="28" xfId="1379" applyFont="1" applyFill="1" applyBorder="1" applyAlignment="1">
      <alignment horizontal="center" vertical="center" wrapText="1"/>
      <protection/>
    </xf>
    <xf numFmtId="0" fontId="25" fillId="64" borderId="29" xfId="1379" applyFont="1" applyFill="1" applyBorder="1" applyAlignment="1">
      <alignment horizontal="center" vertical="center" wrapText="1"/>
      <protection/>
    </xf>
    <xf numFmtId="0" fontId="24" fillId="0" borderId="25" xfId="1380" applyFont="1" applyFill="1" applyBorder="1" applyAlignment="1">
      <alignment horizontal="center" vertical="center"/>
      <protection/>
    </xf>
    <xf numFmtId="0" fontId="24" fillId="0" borderId="23" xfId="1380" applyFont="1" applyFill="1" applyBorder="1" applyAlignment="1">
      <alignment horizontal="center" vertical="center"/>
      <protection/>
    </xf>
    <xf numFmtId="0" fontId="24" fillId="0" borderId="21" xfId="1380" applyFont="1" applyFill="1" applyBorder="1" applyAlignment="1">
      <alignment horizontal="center" vertical="center"/>
      <protection/>
    </xf>
    <xf numFmtId="0" fontId="30" fillId="0" borderId="25" xfId="1379" applyFont="1" applyFill="1" applyBorder="1" applyAlignment="1">
      <alignment horizontal="center" vertical="center"/>
      <protection/>
    </xf>
    <xf numFmtId="0" fontId="30" fillId="0" borderId="23" xfId="1379" applyFont="1" applyFill="1" applyBorder="1" applyAlignment="1">
      <alignment horizontal="center" vertical="center"/>
      <protection/>
    </xf>
    <xf numFmtId="0" fontId="30" fillId="0" borderId="21" xfId="1379" applyFont="1" applyFill="1" applyBorder="1" applyAlignment="1">
      <alignment horizontal="center" vertical="center"/>
      <protection/>
    </xf>
    <xf numFmtId="0" fontId="30" fillId="0" borderId="25" xfId="1379" applyFont="1" applyFill="1" applyBorder="1" applyAlignment="1">
      <alignment horizontal="center" vertical="center" wrapText="1"/>
      <protection/>
    </xf>
    <xf numFmtId="0" fontId="30" fillId="0" borderId="23" xfId="1379" applyFont="1" applyFill="1" applyBorder="1" applyAlignment="1">
      <alignment horizontal="center" vertical="center" wrapText="1"/>
      <protection/>
    </xf>
    <xf numFmtId="0" fontId="30" fillId="0" borderId="21" xfId="1379" applyFont="1" applyFill="1" applyBorder="1" applyAlignment="1">
      <alignment horizontal="center" vertical="center" wrapText="1"/>
      <protection/>
    </xf>
    <xf numFmtId="0" fontId="33" fillId="0" borderId="1" xfId="1386" applyFont="1" applyBorder="1" applyAlignment="1">
      <alignment horizontal="center" vertical="center" wrapText="1"/>
      <protection/>
    </xf>
    <xf numFmtId="4" fontId="30" fillId="0" borderId="1" xfId="1386" applyNumberFormat="1" applyFont="1" applyBorder="1" applyAlignment="1">
      <alignment horizontal="center" vertical="center" wrapText="1"/>
      <protection/>
    </xf>
    <xf numFmtId="0" fontId="30" fillId="0" borderId="1" xfId="1362" applyFont="1" applyBorder="1" applyAlignment="1">
      <alignment horizontal="center" vertical="center" wrapText="1"/>
      <protection/>
    </xf>
    <xf numFmtId="0" fontId="22" fillId="0" borderId="0" xfId="1386" applyFont="1" applyBorder="1" applyAlignment="1">
      <alignment horizontal="center" vertical="center" wrapText="1"/>
      <protection/>
    </xf>
    <xf numFmtId="0" fontId="34" fillId="0" borderId="20" xfId="1386" applyFont="1" applyBorder="1" applyAlignment="1">
      <alignment horizontal="center" vertical="center"/>
      <protection/>
    </xf>
    <xf numFmtId="0" fontId="34" fillId="0" borderId="30" xfId="1386" applyFont="1" applyBorder="1" applyAlignment="1">
      <alignment horizontal="center" vertical="center"/>
      <protection/>
    </xf>
    <xf numFmtId="0" fontId="34" fillId="0" borderId="27" xfId="1386" applyFont="1" applyBorder="1" applyAlignment="1">
      <alignment horizontal="center" vertical="center"/>
      <protection/>
    </xf>
    <xf numFmtId="4" fontId="22" fillId="64" borderId="1" xfId="1384" applyNumberFormat="1" applyFont="1" applyFill="1" applyBorder="1" applyAlignment="1">
      <alignment wrapText="1"/>
      <protection/>
    </xf>
    <xf numFmtId="4" fontId="22" fillId="64" borderId="1" xfId="1383" applyNumberFormat="1" applyFont="1" applyFill="1" applyBorder="1" applyAlignment="1">
      <alignment horizontal="right" vertical="center"/>
      <protection/>
    </xf>
    <xf numFmtId="4" fontId="22" fillId="64" borderId="0" xfId="1383" applyNumberFormat="1" applyFont="1" applyFill="1" applyAlignment="1">
      <alignment wrapText="1"/>
      <protection/>
    </xf>
    <xf numFmtId="4" fontId="22" fillId="64" borderId="1" xfId="1383" applyNumberFormat="1" applyFont="1" applyFill="1" applyBorder="1" applyAlignment="1">
      <alignment horizontal="center" wrapText="1"/>
      <protection/>
    </xf>
    <xf numFmtId="4" fontId="24" fillId="65" borderId="27" xfId="1384" applyNumberFormat="1" applyFont="1" applyFill="1" applyBorder="1" applyAlignment="1">
      <alignment horizontal="right" vertical="center" wrapText="1"/>
      <protection/>
    </xf>
    <xf numFmtId="4" fontId="24" fillId="66" borderId="27" xfId="1384" applyNumberFormat="1" applyFont="1" applyFill="1" applyBorder="1" applyAlignment="1">
      <alignment horizontal="right" vertical="center" wrapText="1"/>
      <protection/>
    </xf>
    <xf numFmtId="4" fontId="24" fillId="64" borderId="27" xfId="1384" applyNumberFormat="1" applyFont="1" applyFill="1" applyBorder="1" applyAlignment="1">
      <alignment horizontal="right" vertical="center" wrapText="1"/>
      <protection/>
    </xf>
    <xf numFmtId="3" fontId="30" fillId="0" borderId="25" xfId="1384" applyNumberFormat="1" applyFont="1" applyFill="1" applyBorder="1" applyAlignment="1">
      <alignment horizontal="center" vertical="center" wrapText="1"/>
      <protection/>
    </xf>
    <xf numFmtId="4" fontId="30" fillId="0" borderId="25" xfId="1384" applyNumberFormat="1" applyFont="1" applyFill="1" applyBorder="1" applyAlignment="1">
      <alignment horizontal="center" vertical="center" wrapText="1"/>
      <protection/>
    </xf>
    <xf numFmtId="4" fontId="30" fillId="64" borderId="1" xfId="1384" applyNumberFormat="1" applyFont="1" applyFill="1" applyBorder="1" applyAlignment="1">
      <alignment horizontal="center" vertical="center" wrapText="1"/>
      <protection/>
    </xf>
    <xf numFmtId="4" fontId="30" fillId="64" borderId="1" xfId="1383" applyNumberFormat="1" applyFont="1" applyFill="1" applyBorder="1" applyAlignment="1">
      <alignment horizontal="center" vertical="center" wrapText="1"/>
      <protection/>
    </xf>
    <xf numFmtId="4" fontId="30" fillId="64" borderId="20" xfId="1383" applyNumberFormat="1" applyFont="1" applyFill="1" applyBorder="1" applyAlignment="1">
      <alignment horizontal="center" vertical="center" wrapText="1"/>
      <protection/>
    </xf>
    <xf numFmtId="4" fontId="30" fillId="64" borderId="1" xfId="1383" applyNumberFormat="1" applyFont="1" applyFill="1" applyBorder="1" applyAlignment="1">
      <alignment horizontal="center" vertical="center" wrapText="1"/>
      <protection/>
    </xf>
    <xf numFmtId="4" fontId="30" fillId="64" borderId="20" xfId="1066" applyNumberFormat="1" applyFont="1" applyFill="1" applyBorder="1" applyAlignment="1">
      <alignment horizontal="center" vertical="center" wrapText="1"/>
    </xf>
    <xf numFmtId="4" fontId="30" fillId="64" borderId="30" xfId="1066" applyNumberFormat="1" applyFont="1" applyFill="1" applyBorder="1" applyAlignment="1">
      <alignment horizontal="center" vertical="center" wrapText="1"/>
    </xf>
    <xf numFmtId="4" fontId="30" fillId="64" borderId="27" xfId="1066" applyNumberFormat="1" applyFont="1" applyFill="1" applyBorder="1" applyAlignment="1">
      <alignment horizontal="center" vertical="center" wrapText="1"/>
    </xf>
    <xf numFmtId="4" fontId="30" fillId="64" borderId="20" xfId="1383" applyNumberFormat="1" applyFont="1" applyFill="1" applyBorder="1" applyAlignment="1">
      <alignment horizontal="center" vertical="center" wrapText="1"/>
      <protection/>
    </xf>
    <xf numFmtId="4" fontId="30" fillId="64" borderId="30" xfId="1383" applyNumberFormat="1" applyFont="1" applyFill="1" applyBorder="1" applyAlignment="1">
      <alignment horizontal="center" vertical="center" wrapText="1"/>
      <protection/>
    </xf>
    <xf numFmtId="4" fontId="30" fillId="64" borderId="27" xfId="1383" applyNumberFormat="1" applyFont="1" applyFill="1" applyBorder="1" applyAlignment="1">
      <alignment horizontal="center" vertical="center" wrapText="1"/>
      <protection/>
    </xf>
    <xf numFmtId="4" fontId="30" fillId="64" borderId="30" xfId="1383" applyNumberFormat="1" applyFont="1" applyFill="1" applyBorder="1" applyAlignment="1">
      <alignment horizontal="center" vertical="center" wrapText="1"/>
      <protection/>
    </xf>
    <xf numFmtId="4" fontId="30" fillId="64" borderId="20" xfId="1384" applyNumberFormat="1" applyFont="1" applyFill="1" applyBorder="1" applyAlignment="1">
      <alignment horizontal="center" vertical="center" wrapText="1"/>
      <protection/>
    </xf>
    <xf numFmtId="4" fontId="30" fillId="64" borderId="24" xfId="1383" applyNumberFormat="1" applyFont="1" applyFill="1" applyBorder="1" applyAlignment="1">
      <alignment horizontal="center" vertical="center" wrapText="1"/>
      <protection/>
    </xf>
    <xf numFmtId="4" fontId="30" fillId="64" borderId="31" xfId="1383" applyNumberFormat="1" applyFont="1" applyFill="1" applyBorder="1" applyAlignment="1">
      <alignment horizontal="center" vertical="center" wrapText="1"/>
      <protection/>
    </xf>
    <xf numFmtId="4" fontId="30" fillId="64" borderId="32" xfId="1383" applyNumberFormat="1" applyFont="1" applyFill="1" applyBorder="1" applyAlignment="1">
      <alignment horizontal="center" vertical="center" wrapText="1"/>
      <protection/>
    </xf>
    <xf numFmtId="4" fontId="30" fillId="64" borderId="25" xfId="1383" applyNumberFormat="1" applyFont="1" applyFill="1" applyBorder="1" applyAlignment="1">
      <alignment horizontal="center" vertical="center" wrapText="1"/>
      <protection/>
    </xf>
    <xf numFmtId="3" fontId="30" fillId="0" borderId="21" xfId="1384" applyNumberFormat="1" applyFont="1" applyFill="1" applyBorder="1" applyAlignment="1">
      <alignment horizontal="center" vertical="center" wrapText="1"/>
      <protection/>
    </xf>
    <xf numFmtId="4" fontId="30" fillId="0" borderId="21" xfId="1384" applyNumberFormat="1" applyFont="1" applyFill="1" applyBorder="1" applyAlignment="1">
      <alignment horizontal="center" vertical="center" wrapText="1"/>
      <protection/>
    </xf>
    <xf numFmtId="4" fontId="49" fillId="64" borderId="21" xfId="1384" applyNumberFormat="1" applyFont="1" applyFill="1" applyBorder="1" applyAlignment="1">
      <alignment horizontal="center" vertical="center" wrapText="1"/>
      <protection/>
    </xf>
    <xf numFmtId="4" fontId="49" fillId="64" borderId="1" xfId="1383" applyNumberFormat="1" applyFont="1" applyFill="1" applyBorder="1" applyAlignment="1">
      <alignment horizontal="center" vertical="center" wrapText="1"/>
      <protection/>
    </xf>
    <xf numFmtId="4" fontId="49" fillId="64" borderId="20" xfId="1383" applyNumberFormat="1" applyFont="1" applyFill="1" applyBorder="1" applyAlignment="1">
      <alignment horizontal="center" vertical="center" wrapText="1"/>
      <protection/>
    </xf>
    <xf numFmtId="4" fontId="49" fillId="64" borderId="20" xfId="1383" applyNumberFormat="1" applyFont="1" applyFill="1" applyBorder="1" applyAlignment="1">
      <alignment horizontal="center" vertical="center" wrapText="1"/>
      <protection/>
    </xf>
    <xf numFmtId="4" fontId="49" fillId="64" borderId="30" xfId="1383" applyNumberFormat="1" applyFont="1" applyFill="1" applyBorder="1" applyAlignment="1">
      <alignment horizontal="center" vertical="center" wrapText="1"/>
      <protection/>
    </xf>
    <xf numFmtId="4" fontId="49" fillId="64" borderId="31" xfId="1383" applyNumberFormat="1" applyFont="1" applyFill="1" applyBorder="1" applyAlignment="1">
      <alignment horizontal="center" vertical="center" wrapText="1"/>
      <protection/>
    </xf>
    <xf numFmtId="4" fontId="49" fillId="64" borderId="25" xfId="1383" applyNumberFormat="1" applyFont="1" applyFill="1" applyBorder="1" applyAlignment="1">
      <alignment horizontal="center" vertical="center" wrapText="1"/>
      <protection/>
    </xf>
    <xf numFmtId="4" fontId="49" fillId="64" borderId="20" xfId="1066" applyNumberFormat="1" applyFont="1" applyFill="1" applyBorder="1" applyAlignment="1">
      <alignment horizontal="center" vertical="center" wrapText="1"/>
    </xf>
    <xf numFmtId="4" fontId="49" fillId="64" borderId="30" xfId="1066" applyNumberFormat="1" applyFont="1" applyFill="1" applyBorder="1" applyAlignment="1">
      <alignment horizontal="center" vertical="center" wrapText="1"/>
    </xf>
    <xf numFmtId="4" fontId="49" fillId="64" borderId="31" xfId="1066" applyNumberFormat="1" applyFont="1" applyFill="1" applyBorder="1" applyAlignment="1">
      <alignment horizontal="center" vertical="center" wrapText="1"/>
    </xf>
    <xf numFmtId="4" fontId="49" fillId="64" borderId="25" xfId="1066" applyNumberFormat="1" applyFont="1" applyFill="1" applyBorder="1" applyAlignment="1">
      <alignment horizontal="center" vertical="center" wrapText="1"/>
    </xf>
    <xf numFmtId="4" fontId="49" fillId="64" borderId="27" xfId="1383" applyNumberFormat="1" applyFont="1" applyFill="1" applyBorder="1" applyAlignment="1">
      <alignment horizontal="center" vertical="center" wrapText="1"/>
      <protection/>
    </xf>
    <xf numFmtId="4" fontId="49" fillId="64" borderId="20" xfId="1384" applyNumberFormat="1" applyFont="1" applyFill="1" applyBorder="1" applyAlignment="1">
      <alignment horizontal="center" vertical="center" wrapText="1"/>
      <protection/>
    </xf>
    <xf numFmtId="4" fontId="49" fillId="64" borderId="33" xfId="1383" applyNumberFormat="1" applyFont="1" applyFill="1" applyBorder="1" applyAlignment="1">
      <alignment horizontal="center" vertical="center" wrapText="1"/>
      <protection/>
    </xf>
    <xf numFmtId="4" fontId="49" fillId="64" borderId="0" xfId="1383" applyNumberFormat="1" applyFont="1" applyFill="1" applyBorder="1" applyAlignment="1">
      <alignment horizontal="center" vertical="center" wrapText="1"/>
      <protection/>
    </xf>
    <xf numFmtId="4" fontId="49" fillId="64" borderId="34" xfId="1383" applyNumberFormat="1" applyFont="1" applyFill="1" applyBorder="1" applyAlignment="1">
      <alignment horizontal="center" vertical="center" wrapText="1"/>
      <protection/>
    </xf>
    <xf numFmtId="4" fontId="30" fillId="64" borderId="23" xfId="1383" applyNumberFormat="1" applyFont="1" applyFill="1" applyBorder="1" applyAlignment="1">
      <alignment horizontal="center" vertical="center" wrapText="1"/>
      <protection/>
    </xf>
    <xf numFmtId="3" fontId="30" fillId="0" borderId="21" xfId="1384" applyNumberFormat="1" applyFont="1" applyFill="1" applyBorder="1" applyAlignment="1">
      <alignment horizontal="center" vertical="center" wrapText="1"/>
      <protection/>
    </xf>
    <xf numFmtId="4" fontId="30" fillId="0" borderId="21" xfId="1384" applyNumberFormat="1" applyFont="1" applyFill="1" applyBorder="1" applyAlignment="1">
      <alignment horizontal="center" vertical="center" wrapText="1"/>
      <protection/>
    </xf>
    <xf numFmtId="4" fontId="49" fillId="66" borderId="1" xfId="1384" applyNumberFormat="1" applyFont="1" applyFill="1" applyBorder="1" applyAlignment="1">
      <alignment horizontal="center" vertical="center" wrapText="1"/>
      <protection/>
    </xf>
    <xf numFmtId="4" fontId="49" fillId="66" borderId="21" xfId="1384" applyNumberFormat="1" applyFont="1" applyFill="1" applyBorder="1" applyAlignment="1">
      <alignment horizontal="center" vertical="center" wrapText="1"/>
      <protection/>
    </xf>
    <xf numFmtId="4" fontId="49" fillId="64" borderId="21" xfId="1383" applyNumberFormat="1" applyFont="1" applyFill="1" applyBorder="1" applyAlignment="1">
      <alignment horizontal="center" vertical="center" wrapText="1"/>
      <protection/>
    </xf>
    <xf numFmtId="4" fontId="49" fillId="64" borderId="21" xfId="1066" applyNumberFormat="1" applyFont="1" applyFill="1" applyBorder="1" applyAlignment="1">
      <alignment horizontal="center" vertical="center" wrapText="1"/>
    </xf>
    <xf numFmtId="4" fontId="49" fillId="64" borderId="21" xfId="1066" applyNumberFormat="1" applyFont="1" applyFill="1" applyBorder="1" applyAlignment="1">
      <alignment horizontal="center" vertical="center" wrapText="1"/>
    </xf>
    <xf numFmtId="4" fontId="49" fillId="66" borderId="21" xfId="1066" applyNumberFormat="1" applyFont="1" applyFill="1" applyBorder="1" applyAlignment="1">
      <alignment horizontal="center" vertical="center" wrapText="1"/>
    </xf>
    <xf numFmtId="4" fontId="49" fillId="64" borderId="1" xfId="1384" applyNumberFormat="1" applyFont="1" applyFill="1" applyBorder="1" applyAlignment="1">
      <alignment horizontal="center" vertical="center" wrapText="1"/>
      <protection/>
    </xf>
    <xf numFmtId="4" fontId="49" fillId="64" borderId="21" xfId="1383" applyNumberFormat="1" applyFont="1" applyFill="1" applyBorder="1" applyAlignment="1">
      <alignment horizontal="center" vertical="center" wrapText="1"/>
      <protection/>
    </xf>
    <xf numFmtId="4" fontId="49" fillId="66" borderId="1" xfId="1383" applyNumberFormat="1" applyFont="1" applyFill="1" applyBorder="1" applyAlignment="1">
      <alignment horizontal="center" vertical="center" wrapText="1"/>
      <protection/>
    </xf>
    <xf numFmtId="4" fontId="30" fillId="64" borderId="21" xfId="1383" applyNumberFormat="1" applyFont="1" applyFill="1" applyBorder="1" applyAlignment="1">
      <alignment horizontal="center" vertical="center" wrapText="1"/>
      <protection/>
    </xf>
    <xf numFmtId="4" fontId="30" fillId="64" borderId="23" xfId="1383" applyNumberFormat="1" applyFont="1" applyFill="1" applyBorder="1" applyAlignment="1">
      <alignment horizontal="center" vertical="center" wrapText="1"/>
      <protection/>
    </xf>
    <xf numFmtId="4" fontId="22" fillId="0" borderId="1" xfId="1384" applyNumberFormat="1" applyFont="1" applyFill="1" applyBorder="1" applyAlignment="1">
      <alignment horizontal="center" vertical="center" wrapText="1"/>
      <protection/>
    </xf>
    <xf numFmtId="4" fontId="22" fillId="0" borderId="1" xfId="1384" applyNumberFormat="1" applyFont="1" applyFill="1" applyBorder="1" applyAlignment="1">
      <alignment wrapText="1"/>
      <protection/>
    </xf>
    <xf numFmtId="0" fontId="22" fillId="64" borderId="0" xfId="1386" applyFont="1" applyFill="1" applyAlignment="1">
      <alignment horizontal="center" vertical="center" wrapText="1"/>
      <protection/>
    </xf>
    <xf numFmtId="0" fontId="35" fillId="64" borderId="21" xfId="1386" applyFont="1" applyFill="1" applyBorder="1" applyAlignment="1">
      <alignment horizontal="center" vertical="center" wrapText="1"/>
      <protection/>
    </xf>
    <xf numFmtId="0" fontId="64" fillId="64" borderId="1" xfId="1362" applyFont="1" applyFill="1" applyBorder="1" applyAlignment="1">
      <alignment horizontal="center" wrapText="1"/>
      <protection/>
    </xf>
    <xf numFmtId="0" fontId="64" fillId="64" borderId="1" xfId="1362" applyFont="1" applyFill="1" applyBorder="1" applyAlignment="1">
      <alignment horizontal="center" vertical="center" wrapText="1"/>
      <protection/>
    </xf>
    <xf numFmtId="3" fontId="36" fillId="64" borderId="1" xfId="1386" applyNumberFormat="1" applyFont="1" applyFill="1" applyBorder="1" applyAlignment="1">
      <alignment horizontal="center" vertical="center" wrapText="1"/>
      <protection/>
    </xf>
    <xf numFmtId="0" fontId="64" fillId="64" borderId="21" xfId="1363" applyFont="1" applyFill="1" applyBorder="1" applyAlignment="1">
      <alignment horizontal="center" vertical="center" wrapText="1"/>
      <protection/>
    </xf>
    <xf numFmtId="3" fontId="37" fillId="64" borderId="1" xfId="1386" applyNumberFormat="1" applyFont="1" applyFill="1" applyBorder="1" applyAlignment="1">
      <alignment horizontal="center" vertical="center"/>
      <protection/>
    </xf>
    <xf numFmtId="4" fontId="37" fillId="0" borderId="0" xfId="1383" applyNumberFormat="1" applyFont="1" applyFill="1" applyAlignment="1">
      <alignment horizontal="center" vertical="center" wrapText="1"/>
      <protection/>
    </xf>
    <xf numFmtId="4" fontId="37" fillId="0" borderId="26" xfId="1383" applyNumberFormat="1" applyFont="1" applyFill="1" applyBorder="1" applyAlignment="1">
      <alignment horizontal="center" vertical="center" wrapText="1"/>
      <protection/>
    </xf>
    <xf numFmtId="4" fontId="74" fillId="0" borderId="31" xfId="1383" applyNumberFormat="1" applyFont="1" applyFill="1" applyBorder="1" applyAlignment="1">
      <alignment vertical="center" wrapText="1"/>
      <protection/>
    </xf>
    <xf numFmtId="4" fontId="26" fillId="0" borderId="20" xfId="1384" applyNumberFormat="1" applyFont="1" applyFill="1" applyBorder="1" applyAlignment="1">
      <alignment vertical="center" wrapText="1"/>
      <protection/>
    </xf>
    <xf numFmtId="4" fontId="26" fillId="0" borderId="30" xfId="1384" applyNumberFormat="1" applyFont="1" applyFill="1" applyBorder="1" applyAlignment="1">
      <alignment vertical="center" wrapText="1"/>
      <protection/>
    </xf>
    <xf numFmtId="4" fontId="26" fillId="0" borderId="27" xfId="1384" applyNumberFormat="1" applyFont="1" applyFill="1" applyBorder="1" applyAlignment="1">
      <alignment vertical="center" wrapText="1"/>
      <protection/>
    </xf>
    <xf numFmtId="4" fontId="76" fillId="0" borderId="31" xfId="1383" applyNumberFormat="1" applyFont="1" applyFill="1" applyBorder="1" applyAlignment="1">
      <alignment horizontal="center" vertical="center" wrapText="1"/>
      <protection/>
    </xf>
  </cellXfs>
  <cellStyles count="1679">
    <cellStyle name="Normal" xfId="0"/>
    <cellStyle name="20% -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2" xfId="28"/>
    <cellStyle name="20% - akcent 1 20" xfId="29"/>
    <cellStyle name="20% - akcent 1 21" xfId="30"/>
    <cellStyle name="20% - akcent 1 22" xfId="31"/>
    <cellStyle name="20% - akcent 1 23" xfId="32"/>
    <cellStyle name="20% - akcent 1 24" xfId="33"/>
    <cellStyle name="20% - akcent 1 25" xfId="34"/>
    <cellStyle name="20% - akcent 1 26" xfId="35"/>
    <cellStyle name="20% - akcent 1 27" xfId="36"/>
    <cellStyle name="20% - akcent 1 28" xfId="37"/>
    <cellStyle name="20% - akcent 1 29" xfId="38"/>
    <cellStyle name="20% - akcent 1 3" xfId="39"/>
    <cellStyle name="20% - akcent 1 30" xfId="40"/>
    <cellStyle name="20% - akcent 1 31" xfId="41"/>
    <cellStyle name="20% - akcent 1 32" xfId="42"/>
    <cellStyle name="20% - akcent 1 33" xfId="43"/>
    <cellStyle name="20% - akcent 1 34" xfId="44"/>
    <cellStyle name="20% - akcent 1 35" xfId="45"/>
    <cellStyle name="20% - akcent 1 36" xfId="46"/>
    <cellStyle name="20% - akcent 1 37" xfId="47"/>
    <cellStyle name="20% - akcent 1 4" xfId="48"/>
    <cellStyle name="20% - akcent 1 5" xfId="49"/>
    <cellStyle name="20% - akcent 1 6" xfId="50"/>
    <cellStyle name="20% - akcent 1 7" xfId="51"/>
    <cellStyle name="20% - akcent 1 8" xfId="52"/>
    <cellStyle name="20% - akcent 1 9" xfId="53"/>
    <cellStyle name="20% - akcent 2" xfId="54"/>
    <cellStyle name="20% - akcent 2 1" xfId="55"/>
    <cellStyle name="20% - akcent 2 10" xfId="56"/>
    <cellStyle name="20% - akcent 2 11" xfId="57"/>
    <cellStyle name="20% - akcent 2 12" xfId="58"/>
    <cellStyle name="20% - akcent 2 13" xfId="59"/>
    <cellStyle name="20% - akcent 2 14" xfId="60"/>
    <cellStyle name="20% - akcent 2 15" xfId="61"/>
    <cellStyle name="20% - akcent 2 16" xfId="62"/>
    <cellStyle name="20% - akcent 2 17" xfId="63"/>
    <cellStyle name="20% - akcent 2 18" xfId="64"/>
    <cellStyle name="20% - akcent 2 19" xfId="65"/>
    <cellStyle name="20% - akcent 2 2" xfId="66"/>
    <cellStyle name="20% - akcent 2 20" xfId="67"/>
    <cellStyle name="20% - akcent 2 21" xfId="68"/>
    <cellStyle name="20% - akcent 2 22" xfId="69"/>
    <cellStyle name="20% - akcent 2 23" xfId="70"/>
    <cellStyle name="20% - akcent 2 24" xfId="71"/>
    <cellStyle name="20% - akcent 2 25" xfId="72"/>
    <cellStyle name="20% - akcent 2 26" xfId="73"/>
    <cellStyle name="20% - akcent 2 27" xfId="74"/>
    <cellStyle name="20% - akcent 2 28" xfId="75"/>
    <cellStyle name="20% - akcent 2 29" xfId="76"/>
    <cellStyle name="20% - akcent 2 3" xfId="77"/>
    <cellStyle name="20% - akcent 2 30" xfId="78"/>
    <cellStyle name="20% - akcent 2 31" xfId="79"/>
    <cellStyle name="20% - akcent 2 32" xfId="80"/>
    <cellStyle name="20% - akcent 2 33" xfId="81"/>
    <cellStyle name="20% - akcent 2 34" xfId="82"/>
    <cellStyle name="20% - akcent 2 35" xfId="83"/>
    <cellStyle name="20% - akcent 2 36" xfId="84"/>
    <cellStyle name="20% - akcent 2 37" xfId="85"/>
    <cellStyle name="20% - akcent 2 4" xfId="86"/>
    <cellStyle name="20% - akcent 2 5" xfId="87"/>
    <cellStyle name="20% - akcent 2 6" xfId="88"/>
    <cellStyle name="20% - akcent 2 7" xfId="89"/>
    <cellStyle name="20% - akcent 2 8" xfId="90"/>
    <cellStyle name="20% - akcent 2 9" xfId="91"/>
    <cellStyle name="20% - akcent 3" xfId="92"/>
    <cellStyle name="20% - akcent 3 1" xfId="93"/>
    <cellStyle name="20% - akcent 3 10" xfId="94"/>
    <cellStyle name="20% - akcent 3 11" xfId="95"/>
    <cellStyle name="20% - akcent 3 12" xfId="96"/>
    <cellStyle name="20% - akcent 3 13" xfId="97"/>
    <cellStyle name="20% - akcent 3 14" xfId="98"/>
    <cellStyle name="20% - akcent 3 15" xfId="99"/>
    <cellStyle name="20% - akcent 3 16" xfId="100"/>
    <cellStyle name="20% - akcent 3 17" xfId="101"/>
    <cellStyle name="20% - akcent 3 18" xfId="102"/>
    <cellStyle name="20% - akcent 3 19" xfId="103"/>
    <cellStyle name="20% - akcent 3 2" xfId="104"/>
    <cellStyle name="20% - akcent 3 20" xfId="105"/>
    <cellStyle name="20% - akcent 3 21" xfId="106"/>
    <cellStyle name="20% - akcent 3 22" xfId="107"/>
    <cellStyle name="20% - akcent 3 23" xfId="108"/>
    <cellStyle name="20% - akcent 3 24" xfId="109"/>
    <cellStyle name="20% - akcent 3 25" xfId="110"/>
    <cellStyle name="20% - akcent 3 26" xfId="111"/>
    <cellStyle name="20% - akcent 3 27" xfId="112"/>
    <cellStyle name="20% - akcent 3 28" xfId="113"/>
    <cellStyle name="20% - akcent 3 29" xfId="114"/>
    <cellStyle name="20% - akcent 3 3" xfId="115"/>
    <cellStyle name="20% - akcent 3 30" xfId="116"/>
    <cellStyle name="20% - akcent 3 31" xfId="117"/>
    <cellStyle name="20% - akcent 3 32" xfId="118"/>
    <cellStyle name="20% - akcent 3 33" xfId="119"/>
    <cellStyle name="20% - akcent 3 34" xfId="120"/>
    <cellStyle name="20% - akcent 3 35" xfId="121"/>
    <cellStyle name="20% - akcent 3 36" xfId="122"/>
    <cellStyle name="20% - akcent 3 37" xfId="123"/>
    <cellStyle name="20% - akcent 3 4" xfId="124"/>
    <cellStyle name="20% - akcent 3 5" xfId="125"/>
    <cellStyle name="20% - akcent 3 6" xfId="126"/>
    <cellStyle name="20% - akcent 3 7" xfId="127"/>
    <cellStyle name="20% - akcent 3 8" xfId="128"/>
    <cellStyle name="20% - akcent 3 9" xfId="129"/>
    <cellStyle name="20% - akcent 4" xfId="130"/>
    <cellStyle name="20% - akcent 4 1" xfId="131"/>
    <cellStyle name="20% - akcent 4 10" xfId="132"/>
    <cellStyle name="20% - akcent 4 11" xfId="133"/>
    <cellStyle name="20% - akcent 4 12" xfId="134"/>
    <cellStyle name="20% - akcent 4 13" xfId="135"/>
    <cellStyle name="20% - akcent 4 14" xfId="136"/>
    <cellStyle name="20% - akcent 4 15" xfId="137"/>
    <cellStyle name="20% - akcent 4 16" xfId="138"/>
    <cellStyle name="20% - akcent 4 17" xfId="139"/>
    <cellStyle name="20% - akcent 4 18" xfId="140"/>
    <cellStyle name="20% - akcent 4 19" xfId="141"/>
    <cellStyle name="20% - akcent 4 2" xfId="142"/>
    <cellStyle name="20% - akcent 4 20" xfId="143"/>
    <cellStyle name="20% - akcent 4 21" xfId="144"/>
    <cellStyle name="20% - akcent 4 22" xfId="145"/>
    <cellStyle name="20% - akcent 4 23" xfId="146"/>
    <cellStyle name="20% - akcent 4 24" xfId="147"/>
    <cellStyle name="20% - akcent 4 25" xfId="148"/>
    <cellStyle name="20% - akcent 4 26" xfId="149"/>
    <cellStyle name="20% - akcent 4 27" xfId="150"/>
    <cellStyle name="20% - akcent 4 28" xfId="151"/>
    <cellStyle name="20% - akcent 4 29" xfId="152"/>
    <cellStyle name="20% - akcent 4 3" xfId="153"/>
    <cellStyle name="20% - akcent 4 30" xfId="154"/>
    <cellStyle name="20% - akcent 4 31" xfId="155"/>
    <cellStyle name="20% - akcent 4 32" xfId="156"/>
    <cellStyle name="20% - akcent 4 33" xfId="157"/>
    <cellStyle name="20% - akcent 4 34" xfId="158"/>
    <cellStyle name="20% - akcent 4 35" xfId="159"/>
    <cellStyle name="20% - akcent 4 36" xfId="160"/>
    <cellStyle name="20% - akcent 4 37" xfId="161"/>
    <cellStyle name="20% - akcent 4 4" xfId="162"/>
    <cellStyle name="20% - akcent 4 5" xfId="163"/>
    <cellStyle name="20% - akcent 4 6" xfId="164"/>
    <cellStyle name="20% - akcent 4 7" xfId="165"/>
    <cellStyle name="20% - akcent 4 8" xfId="166"/>
    <cellStyle name="20% - akcent 4 9" xfId="167"/>
    <cellStyle name="20% - akcent 5" xfId="168"/>
    <cellStyle name="20% - akcent 5 1" xfId="169"/>
    <cellStyle name="20% - akcent 5 10" xfId="170"/>
    <cellStyle name="20% - akcent 5 11" xfId="171"/>
    <cellStyle name="20% - akcent 5 12" xfId="172"/>
    <cellStyle name="20% - akcent 5 13" xfId="173"/>
    <cellStyle name="20% - akcent 5 14" xfId="174"/>
    <cellStyle name="20% - akcent 5 15" xfId="175"/>
    <cellStyle name="20% - akcent 5 16" xfId="176"/>
    <cellStyle name="20% - akcent 5 17" xfId="177"/>
    <cellStyle name="20% - akcent 5 18" xfId="178"/>
    <cellStyle name="20% - akcent 5 19" xfId="179"/>
    <cellStyle name="20% - akcent 5 2" xfId="180"/>
    <cellStyle name="20% - akcent 5 20" xfId="181"/>
    <cellStyle name="20% - akcent 5 21" xfId="182"/>
    <cellStyle name="20% - akcent 5 22" xfId="183"/>
    <cellStyle name="20% - akcent 5 23" xfId="184"/>
    <cellStyle name="20% - akcent 5 24" xfId="185"/>
    <cellStyle name="20% - akcent 5 25" xfId="186"/>
    <cellStyle name="20% - akcent 5 26" xfId="187"/>
    <cellStyle name="20% - akcent 5 27" xfId="188"/>
    <cellStyle name="20% - akcent 5 28" xfId="189"/>
    <cellStyle name="20% - akcent 5 29" xfId="190"/>
    <cellStyle name="20% - akcent 5 3" xfId="191"/>
    <cellStyle name="20% - akcent 5 30" xfId="192"/>
    <cellStyle name="20% - akcent 5 31" xfId="193"/>
    <cellStyle name="20% - akcent 5 32" xfId="194"/>
    <cellStyle name="20% - akcent 5 33" xfId="195"/>
    <cellStyle name="20% - akcent 5 34" xfId="196"/>
    <cellStyle name="20% - akcent 5 35" xfId="197"/>
    <cellStyle name="20% - akcent 5 36" xfId="198"/>
    <cellStyle name="20% - akcent 5 37" xfId="199"/>
    <cellStyle name="20% - akcent 5 4" xfId="200"/>
    <cellStyle name="20% - akcent 5 5" xfId="201"/>
    <cellStyle name="20% - akcent 5 6" xfId="202"/>
    <cellStyle name="20% - akcent 5 7" xfId="203"/>
    <cellStyle name="20% - akcent 5 8" xfId="204"/>
    <cellStyle name="20% - akcent 5 9" xfId="205"/>
    <cellStyle name="20% - akcent 6" xfId="206"/>
    <cellStyle name="20% - akcent 6 1" xfId="207"/>
    <cellStyle name="20% - akcent 6 10" xfId="208"/>
    <cellStyle name="20% - akcent 6 11" xfId="209"/>
    <cellStyle name="20% - akcent 6 12" xfId="210"/>
    <cellStyle name="20% - akcent 6 13" xfId="211"/>
    <cellStyle name="20% - akcent 6 14" xfId="212"/>
    <cellStyle name="20% - akcent 6 15" xfId="213"/>
    <cellStyle name="20% - akcent 6 16" xfId="214"/>
    <cellStyle name="20% - akcent 6 17" xfId="215"/>
    <cellStyle name="20% - akcent 6 18" xfId="216"/>
    <cellStyle name="20% - akcent 6 19" xfId="217"/>
    <cellStyle name="20% - akcent 6 2" xfId="218"/>
    <cellStyle name="20% - akcent 6 2 2" xfId="219"/>
    <cellStyle name="20% - akcent 6 20" xfId="220"/>
    <cellStyle name="20% - akcent 6 21" xfId="221"/>
    <cellStyle name="20% - akcent 6 22" xfId="222"/>
    <cellStyle name="20% - akcent 6 23" xfId="223"/>
    <cellStyle name="20% - akcent 6 24" xfId="224"/>
    <cellStyle name="20% - akcent 6 25" xfId="225"/>
    <cellStyle name="20% - akcent 6 26" xfId="226"/>
    <cellStyle name="20% - akcent 6 27" xfId="227"/>
    <cellStyle name="20% - akcent 6 28" xfId="228"/>
    <cellStyle name="20% - akcent 6 29" xfId="229"/>
    <cellStyle name="20% - akcent 6 3" xfId="230"/>
    <cellStyle name="20% - akcent 6 30" xfId="231"/>
    <cellStyle name="20% - akcent 6 31" xfId="232"/>
    <cellStyle name="20% - akcent 6 32" xfId="233"/>
    <cellStyle name="20% - akcent 6 33" xfId="234"/>
    <cellStyle name="20% - akcent 6 34" xfId="235"/>
    <cellStyle name="20% - akcent 6 35" xfId="236"/>
    <cellStyle name="20% - akcent 6 36" xfId="237"/>
    <cellStyle name="20% - akcent 6 37" xfId="238"/>
    <cellStyle name="20% - akcent 6 4" xfId="239"/>
    <cellStyle name="20% - akcent 6 5" xfId="240"/>
    <cellStyle name="20% - akcent 6 6" xfId="241"/>
    <cellStyle name="20% - akcent 6 7" xfId="242"/>
    <cellStyle name="20% - akcent 6 8" xfId="243"/>
    <cellStyle name="20% - akcent 6 9" xfId="244"/>
    <cellStyle name="40% - akcent 1" xfId="245"/>
    <cellStyle name="40% - akcent 1 1" xfId="246"/>
    <cellStyle name="40% - akcent 1 10" xfId="247"/>
    <cellStyle name="40% - akcent 1 11" xfId="248"/>
    <cellStyle name="40% - akcent 1 12" xfId="249"/>
    <cellStyle name="40% - akcent 1 13" xfId="250"/>
    <cellStyle name="40% - akcent 1 14" xfId="251"/>
    <cellStyle name="40% - akcent 1 15" xfId="252"/>
    <cellStyle name="40% - akcent 1 16" xfId="253"/>
    <cellStyle name="40% - akcent 1 17" xfId="254"/>
    <cellStyle name="40% - akcent 1 18" xfId="255"/>
    <cellStyle name="40% - akcent 1 19" xfId="256"/>
    <cellStyle name="40% - akcent 1 2" xfId="257"/>
    <cellStyle name="40% - akcent 1 2 2" xfId="258"/>
    <cellStyle name="40% - akcent 1 20" xfId="259"/>
    <cellStyle name="40% - akcent 1 21" xfId="260"/>
    <cellStyle name="40% - akcent 1 22" xfId="261"/>
    <cellStyle name="40% - akcent 1 23" xfId="262"/>
    <cellStyle name="40% - akcent 1 24" xfId="263"/>
    <cellStyle name="40% - akcent 1 25" xfId="264"/>
    <cellStyle name="40% - akcent 1 26" xfId="265"/>
    <cellStyle name="40% - akcent 1 27" xfId="266"/>
    <cellStyle name="40% - akcent 1 28" xfId="267"/>
    <cellStyle name="40% - akcent 1 29" xfId="268"/>
    <cellStyle name="40% - akcent 1 3" xfId="269"/>
    <cellStyle name="40% - akcent 1 30" xfId="270"/>
    <cellStyle name="40% - akcent 1 31" xfId="271"/>
    <cellStyle name="40% - akcent 1 32" xfId="272"/>
    <cellStyle name="40% - akcent 1 33" xfId="273"/>
    <cellStyle name="40% - akcent 1 34" xfId="274"/>
    <cellStyle name="40% - akcent 1 35" xfId="275"/>
    <cellStyle name="40% - akcent 1 36" xfId="276"/>
    <cellStyle name="40% - akcent 1 37" xfId="277"/>
    <cellStyle name="40% - akcent 1 4" xfId="278"/>
    <cellStyle name="40% - akcent 1 5" xfId="279"/>
    <cellStyle name="40% - akcent 1 6" xfId="280"/>
    <cellStyle name="40% - akcent 1 7" xfId="281"/>
    <cellStyle name="40% - akcent 1 8" xfId="282"/>
    <cellStyle name="40% - akcent 1 9" xfId="283"/>
    <cellStyle name="40% - akcent 2" xfId="284"/>
    <cellStyle name="40% - akcent 2 1" xfId="285"/>
    <cellStyle name="40% - akcent 2 10" xfId="286"/>
    <cellStyle name="40% - akcent 2 11" xfId="287"/>
    <cellStyle name="40% - akcent 2 12" xfId="288"/>
    <cellStyle name="40% - akcent 2 13" xfId="289"/>
    <cellStyle name="40% - akcent 2 14" xfId="290"/>
    <cellStyle name="40% - akcent 2 15" xfId="291"/>
    <cellStyle name="40% - akcent 2 16" xfId="292"/>
    <cellStyle name="40% - akcent 2 17" xfId="293"/>
    <cellStyle name="40% - akcent 2 18" xfId="294"/>
    <cellStyle name="40% - akcent 2 19" xfId="295"/>
    <cellStyle name="40% - akcent 2 2" xfId="296"/>
    <cellStyle name="40% - akcent 2 20" xfId="297"/>
    <cellStyle name="40% - akcent 2 21" xfId="298"/>
    <cellStyle name="40% - akcent 2 22" xfId="299"/>
    <cellStyle name="40% - akcent 2 23" xfId="300"/>
    <cellStyle name="40% - akcent 2 24" xfId="301"/>
    <cellStyle name="40% - akcent 2 25" xfId="302"/>
    <cellStyle name="40% - akcent 2 26" xfId="303"/>
    <cellStyle name="40% - akcent 2 27" xfId="304"/>
    <cellStyle name="40% - akcent 2 28" xfId="305"/>
    <cellStyle name="40% - akcent 2 29" xfId="306"/>
    <cellStyle name="40% - akcent 2 3" xfId="307"/>
    <cellStyle name="40% - akcent 2 30" xfId="308"/>
    <cellStyle name="40% - akcent 2 31" xfId="309"/>
    <cellStyle name="40% - akcent 2 32" xfId="310"/>
    <cellStyle name="40% - akcent 2 33" xfId="311"/>
    <cellStyle name="40% - akcent 2 34" xfId="312"/>
    <cellStyle name="40% - akcent 2 35" xfId="313"/>
    <cellStyle name="40% - akcent 2 36" xfId="314"/>
    <cellStyle name="40% - akcent 2 37" xfId="315"/>
    <cellStyle name="40% - akcent 2 4" xfId="316"/>
    <cellStyle name="40% - akcent 2 5" xfId="317"/>
    <cellStyle name="40% - akcent 2 6" xfId="318"/>
    <cellStyle name="40% - akcent 2 7" xfId="319"/>
    <cellStyle name="40% - akcent 2 8" xfId="320"/>
    <cellStyle name="40% - akcent 2 9" xfId="321"/>
    <cellStyle name="40% - akcent 3" xfId="322"/>
    <cellStyle name="40% - akcent 3 1" xfId="323"/>
    <cellStyle name="40% - akcent 3 10" xfId="324"/>
    <cellStyle name="40% - akcent 3 11" xfId="325"/>
    <cellStyle name="40% - akcent 3 12" xfId="326"/>
    <cellStyle name="40% - akcent 3 13" xfId="327"/>
    <cellStyle name="40% - akcent 3 14" xfId="328"/>
    <cellStyle name="40% - akcent 3 15" xfId="329"/>
    <cellStyle name="40% - akcent 3 16" xfId="330"/>
    <cellStyle name="40% - akcent 3 17" xfId="331"/>
    <cellStyle name="40% - akcent 3 18" xfId="332"/>
    <cellStyle name="40% - akcent 3 19" xfId="333"/>
    <cellStyle name="40% - akcent 3 2" xfId="334"/>
    <cellStyle name="40% - akcent 3 20" xfId="335"/>
    <cellStyle name="40% - akcent 3 21" xfId="336"/>
    <cellStyle name="40% - akcent 3 22" xfId="337"/>
    <cellStyle name="40% - akcent 3 23" xfId="338"/>
    <cellStyle name="40% - akcent 3 24" xfId="339"/>
    <cellStyle name="40% - akcent 3 25" xfId="340"/>
    <cellStyle name="40% - akcent 3 26" xfId="341"/>
    <cellStyle name="40% - akcent 3 27" xfId="342"/>
    <cellStyle name="40% - akcent 3 28" xfId="343"/>
    <cellStyle name="40% - akcent 3 29" xfId="344"/>
    <cellStyle name="40% - akcent 3 3" xfId="345"/>
    <cellStyle name="40% - akcent 3 30" xfId="346"/>
    <cellStyle name="40% - akcent 3 31" xfId="347"/>
    <cellStyle name="40% - akcent 3 32" xfId="348"/>
    <cellStyle name="40% - akcent 3 33" xfId="349"/>
    <cellStyle name="40% - akcent 3 34" xfId="350"/>
    <cellStyle name="40% - akcent 3 35" xfId="351"/>
    <cellStyle name="40% - akcent 3 36" xfId="352"/>
    <cellStyle name="40% - akcent 3 37" xfId="353"/>
    <cellStyle name="40% - akcent 3 4" xfId="354"/>
    <cellStyle name="40% - akcent 3 5" xfId="355"/>
    <cellStyle name="40% - akcent 3 6" xfId="356"/>
    <cellStyle name="40% - akcent 3 7" xfId="357"/>
    <cellStyle name="40% - akcent 3 8" xfId="358"/>
    <cellStyle name="40% - akcent 3 9" xfId="359"/>
    <cellStyle name="40% - akcent 4" xfId="360"/>
    <cellStyle name="40% - akcent 4 1" xfId="361"/>
    <cellStyle name="40% - akcent 4 10" xfId="362"/>
    <cellStyle name="40% - akcent 4 11" xfId="363"/>
    <cellStyle name="40% - akcent 4 12" xfId="364"/>
    <cellStyle name="40% - akcent 4 13" xfId="365"/>
    <cellStyle name="40% - akcent 4 14" xfId="366"/>
    <cellStyle name="40% - akcent 4 15" xfId="367"/>
    <cellStyle name="40% - akcent 4 16" xfId="368"/>
    <cellStyle name="40% - akcent 4 17" xfId="369"/>
    <cellStyle name="40% - akcent 4 18" xfId="370"/>
    <cellStyle name="40% - akcent 4 19" xfId="371"/>
    <cellStyle name="40% - akcent 4 2" xfId="372"/>
    <cellStyle name="40% - akcent 4 20" xfId="373"/>
    <cellStyle name="40% - akcent 4 21" xfId="374"/>
    <cellStyle name="40% - akcent 4 22" xfId="375"/>
    <cellStyle name="40% - akcent 4 23" xfId="376"/>
    <cellStyle name="40% - akcent 4 24" xfId="377"/>
    <cellStyle name="40% - akcent 4 25" xfId="378"/>
    <cellStyle name="40% - akcent 4 26" xfId="379"/>
    <cellStyle name="40% - akcent 4 27" xfId="380"/>
    <cellStyle name="40% - akcent 4 28" xfId="381"/>
    <cellStyle name="40% - akcent 4 29" xfId="382"/>
    <cellStyle name="40% - akcent 4 3" xfId="383"/>
    <cellStyle name="40% - akcent 4 30" xfId="384"/>
    <cellStyle name="40% - akcent 4 31" xfId="385"/>
    <cellStyle name="40% - akcent 4 32" xfId="386"/>
    <cellStyle name="40% - akcent 4 33" xfId="387"/>
    <cellStyle name="40% - akcent 4 34" xfId="388"/>
    <cellStyle name="40% - akcent 4 35" xfId="389"/>
    <cellStyle name="40% - akcent 4 36" xfId="390"/>
    <cellStyle name="40% - akcent 4 37" xfId="391"/>
    <cellStyle name="40% - akcent 4 4" xfId="392"/>
    <cellStyle name="40% - akcent 4 5" xfId="393"/>
    <cellStyle name="40% - akcent 4 6" xfId="394"/>
    <cellStyle name="40% - akcent 4 7" xfId="395"/>
    <cellStyle name="40% - akcent 4 8" xfId="396"/>
    <cellStyle name="40% - akcent 4 9" xfId="397"/>
    <cellStyle name="40% - akcent 5" xfId="398"/>
    <cellStyle name="40% - akcent 5 1" xfId="399"/>
    <cellStyle name="40% - akcent 5 10" xfId="400"/>
    <cellStyle name="40% - akcent 5 11" xfId="401"/>
    <cellStyle name="40% - akcent 5 12" xfId="402"/>
    <cellStyle name="40% - akcent 5 13" xfId="403"/>
    <cellStyle name="40% - akcent 5 14" xfId="404"/>
    <cellStyle name="40% - akcent 5 15" xfId="405"/>
    <cellStyle name="40% - akcent 5 16" xfId="406"/>
    <cellStyle name="40% - akcent 5 17" xfId="407"/>
    <cellStyle name="40% - akcent 5 18" xfId="408"/>
    <cellStyle name="40% - akcent 5 19" xfId="409"/>
    <cellStyle name="40% - akcent 5 2" xfId="410"/>
    <cellStyle name="40% - akcent 5 2 2" xfId="411"/>
    <cellStyle name="40% - akcent 5 20" xfId="412"/>
    <cellStyle name="40% - akcent 5 21" xfId="413"/>
    <cellStyle name="40% - akcent 5 22" xfId="414"/>
    <cellStyle name="40% - akcent 5 23" xfId="415"/>
    <cellStyle name="40% - akcent 5 24" xfId="416"/>
    <cellStyle name="40% - akcent 5 25" xfId="417"/>
    <cellStyle name="40% - akcent 5 26" xfId="418"/>
    <cellStyle name="40% - akcent 5 27" xfId="419"/>
    <cellStyle name="40% - akcent 5 28" xfId="420"/>
    <cellStyle name="40% - akcent 5 29" xfId="421"/>
    <cellStyle name="40% - akcent 5 3" xfId="422"/>
    <cellStyle name="40% - akcent 5 30" xfId="423"/>
    <cellStyle name="40% - akcent 5 31" xfId="424"/>
    <cellStyle name="40% - akcent 5 32" xfId="425"/>
    <cellStyle name="40% - akcent 5 33" xfId="426"/>
    <cellStyle name="40% - akcent 5 34" xfId="427"/>
    <cellStyle name="40% - akcent 5 35" xfId="428"/>
    <cellStyle name="40% - akcent 5 36" xfId="429"/>
    <cellStyle name="40% - akcent 5 37" xfId="430"/>
    <cellStyle name="40% - akcent 5 4" xfId="431"/>
    <cellStyle name="40% - akcent 5 5" xfId="432"/>
    <cellStyle name="40% - akcent 5 6" xfId="433"/>
    <cellStyle name="40% - akcent 5 7" xfId="434"/>
    <cellStyle name="40% - akcent 5 8" xfId="435"/>
    <cellStyle name="40% - akcent 5 9" xfId="436"/>
    <cellStyle name="40% - akcent 6" xfId="437"/>
    <cellStyle name="40% - akcent 6 1" xfId="438"/>
    <cellStyle name="40% - akcent 6 10" xfId="439"/>
    <cellStyle name="40% - akcent 6 11" xfId="440"/>
    <cellStyle name="40% - akcent 6 12" xfId="441"/>
    <cellStyle name="40% - akcent 6 13" xfId="442"/>
    <cellStyle name="40% - akcent 6 14" xfId="443"/>
    <cellStyle name="40% - akcent 6 15" xfId="444"/>
    <cellStyle name="40% - akcent 6 16" xfId="445"/>
    <cellStyle name="40% - akcent 6 17" xfId="446"/>
    <cellStyle name="40% - akcent 6 18" xfId="447"/>
    <cellStyle name="40% - akcent 6 19" xfId="448"/>
    <cellStyle name="40% - akcent 6 2" xfId="449"/>
    <cellStyle name="40% - akcent 6 2 2" xfId="450"/>
    <cellStyle name="40% - akcent 6 20" xfId="451"/>
    <cellStyle name="40% - akcent 6 21" xfId="452"/>
    <cellStyle name="40% - akcent 6 22" xfId="453"/>
    <cellStyle name="40% - akcent 6 23" xfId="454"/>
    <cellStyle name="40% - akcent 6 24" xfId="455"/>
    <cellStyle name="40% - akcent 6 25" xfId="456"/>
    <cellStyle name="40% - akcent 6 26" xfId="457"/>
    <cellStyle name="40% - akcent 6 27" xfId="458"/>
    <cellStyle name="40% - akcent 6 28" xfId="459"/>
    <cellStyle name="40% - akcent 6 29" xfId="460"/>
    <cellStyle name="40% - akcent 6 3" xfId="461"/>
    <cellStyle name="40% - akcent 6 30" xfId="462"/>
    <cellStyle name="40% - akcent 6 31" xfId="463"/>
    <cellStyle name="40% - akcent 6 32" xfId="464"/>
    <cellStyle name="40% - akcent 6 33" xfId="465"/>
    <cellStyle name="40% - akcent 6 34" xfId="466"/>
    <cellStyle name="40% - akcent 6 35" xfId="467"/>
    <cellStyle name="40% - akcent 6 36" xfId="468"/>
    <cellStyle name="40% - akcent 6 37" xfId="469"/>
    <cellStyle name="40% - akcent 6 4" xfId="470"/>
    <cellStyle name="40% - akcent 6 5" xfId="471"/>
    <cellStyle name="40% - akcent 6 6" xfId="472"/>
    <cellStyle name="40% - akcent 6 7" xfId="473"/>
    <cellStyle name="40% - akcent 6 8" xfId="474"/>
    <cellStyle name="40% - akcent 6 9" xfId="475"/>
    <cellStyle name="60% - akcent 1" xfId="476"/>
    <cellStyle name="60% - akcent 1 1" xfId="477"/>
    <cellStyle name="60% - akcent 1 10" xfId="478"/>
    <cellStyle name="60% - akcent 1 11" xfId="479"/>
    <cellStyle name="60% - akcent 1 12" xfId="480"/>
    <cellStyle name="60% - akcent 1 13" xfId="481"/>
    <cellStyle name="60% - akcent 1 14" xfId="482"/>
    <cellStyle name="60% - akcent 1 15" xfId="483"/>
    <cellStyle name="60% - akcent 1 16" xfId="484"/>
    <cellStyle name="60% - akcent 1 17" xfId="485"/>
    <cellStyle name="60% - akcent 1 18" xfId="486"/>
    <cellStyle name="60% - akcent 1 19" xfId="487"/>
    <cellStyle name="60% - akcent 1 2" xfId="488"/>
    <cellStyle name="60% - akcent 1 2 2" xfId="489"/>
    <cellStyle name="60% - akcent 1 20" xfId="490"/>
    <cellStyle name="60% - akcent 1 21" xfId="491"/>
    <cellStyle name="60% - akcent 1 22" xfId="492"/>
    <cellStyle name="60% - akcent 1 23" xfId="493"/>
    <cellStyle name="60% - akcent 1 24" xfId="494"/>
    <cellStyle name="60% - akcent 1 25" xfId="495"/>
    <cellStyle name="60% - akcent 1 26" xfId="496"/>
    <cellStyle name="60% - akcent 1 27" xfId="497"/>
    <cellStyle name="60% - akcent 1 28" xfId="498"/>
    <cellStyle name="60% - akcent 1 29" xfId="499"/>
    <cellStyle name="60% - akcent 1 3" xfId="500"/>
    <cellStyle name="60% - akcent 1 30" xfId="501"/>
    <cellStyle name="60% - akcent 1 31" xfId="502"/>
    <cellStyle name="60% - akcent 1 32" xfId="503"/>
    <cellStyle name="60% - akcent 1 33" xfId="504"/>
    <cellStyle name="60% - akcent 1 34" xfId="505"/>
    <cellStyle name="60% - akcent 1 35" xfId="506"/>
    <cellStyle name="60% - akcent 1 36" xfId="507"/>
    <cellStyle name="60% - akcent 1 37" xfId="508"/>
    <cellStyle name="60% - akcent 1 4" xfId="509"/>
    <cellStyle name="60% - akcent 1 5" xfId="510"/>
    <cellStyle name="60% - akcent 1 6" xfId="511"/>
    <cellStyle name="60% - akcent 1 7" xfId="512"/>
    <cellStyle name="60% - akcent 1 8" xfId="513"/>
    <cellStyle name="60% - akcent 1 9" xfId="514"/>
    <cellStyle name="60% - akcent 2" xfId="515"/>
    <cellStyle name="60% - akcent 2 1" xfId="516"/>
    <cellStyle name="60% - akcent 2 10" xfId="517"/>
    <cellStyle name="60% - akcent 2 11" xfId="518"/>
    <cellStyle name="60% - akcent 2 12" xfId="519"/>
    <cellStyle name="60% - akcent 2 13" xfId="520"/>
    <cellStyle name="60% - akcent 2 14" xfId="521"/>
    <cellStyle name="60% - akcent 2 15" xfId="522"/>
    <cellStyle name="60% - akcent 2 16" xfId="523"/>
    <cellStyle name="60% - akcent 2 17" xfId="524"/>
    <cellStyle name="60% - akcent 2 18" xfId="525"/>
    <cellStyle name="60% - akcent 2 19" xfId="526"/>
    <cellStyle name="60% - akcent 2 2" xfId="527"/>
    <cellStyle name="60% - akcent 2 20" xfId="528"/>
    <cellStyle name="60% - akcent 2 21" xfId="529"/>
    <cellStyle name="60% - akcent 2 22" xfId="530"/>
    <cellStyle name="60% - akcent 2 23" xfId="531"/>
    <cellStyle name="60% - akcent 2 24" xfId="532"/>
    <cellStyle name="60% - akcent 2 25" xfId="533"/>
    <cellStyle name="60% - akcent 2 26" xfId="534"/>
    <cellStyle name="60% - akcent 2 27" xfId="535"/>
    <cellStyle name="60% - akcent 2 28" xfId="536"/>
    <cellStyle name="60% - akcent 2 29" xfId="537"/>
    <cellStyle name="60% - akcent 2 3" xfId="538"/>
    <cellStyle name="60% - akcent 2 30" xfId="539"/>
    <cellStyle name="60% - akcent 2 31" xfId="540"/>
    <cellStyle name="60% - akcent 2 32" xfId="541"/>
    <cellStyle name="60% - akcent 2 33" xfId="542"/>
    <cellStyle name="60% - akcent 2 34" xfId="543"/>
    <cellStyle name="60% - akcent 2 35" xfId="544"/>
    <cellStyle name="60% - akcent 2 36" xfId="545"/>
    <cellStyle name="60% - akcent 2 37" xfId="546"/>
    <cellStyle name="60% - akcent 2 4" xfId="547"/>
    <cellStyle name="60% - akcent 2 5" xfId="548"/>
    <cellStyle name="60% - akcent 2 6" xfId="549"/>
    <cellStyle name="60% - akcent 2 7" xfId="550"/>
    <cellStyle name="60% - akcent 2 8" xfId="551"/>
    <cellStyle name="60% - akcent 2 9" xfId="552"/>
    <cellStyle name="60% - akcent 3" xfId="553"/>
    <cellStyle name="60% - akcent 3 1" xfId="554"/>
    <cellStyle name="60% - akcent 3 10" xfId="555"/>
    <cellStyle name="60% - akcent 3 11" xfId="556"/>
    <cellStyle name="60% - akcent 3 12" xfId="557"/>
    <cellStyle name="60% - akcent 3 13" xfId="558"/>
    <cellStyle name="60% - akcent 3 14" xfId="559"/>
    <cellStyle name="60% - akcent 3 15" xfId="560"/>
    <cellStyle name="60% - akcent 3 16" xfId="561"/>
    <cellStyle name="60% - akcent 3 17" xfId="562"/>
    <cellStyle name="60% - akcent 3 18" xfId="563"/>
    <cellStyle name="60% - akcent 3 19" xfId="564"/>
    <cellStyle name="60% - akcent 3 2" xfId="565"/>
    <cellStyle name="60% - akcent 3 20" xfId="566"/>
    <cellStyle name="60% - akcent 3 21" xfId="567"/>
    <cellStyle name="60% - akcent 3 22" xfId="568"/>
    <cellStyle name="60% - akcent 3 23" xfId="569"/>
    <cellStyle name="60% - akcent 3 24" xfId="570"/>
    <cellStyle name="60% - akcent 3 25" xfId="571"/>
    <cellStyle name="60% - akcent 3 26" xfId="572"/>
    <cellStyle name="60% - akcent 3 27" xfId="573"/>
    <cellStyle name="60% - akcent 3 28" xfId="574"/>
    <cellStyle name="60% - akcent 3 29" xfId="575"/>
    <cellStyle name="60% - akcent 3 3" xfId="576"/>
    <cellStyle name="60% - akcent 3 30" xfId="577"/>
    <cellStyle name="60% - akcent 3 31" xfId="578"/>
    <cellStyle name="60% - akcent 3 32" xfId="579"/>
    <cellStyle name="60% - akcent 3 33" xfId="580"/>
    <cellStyle name="60% - akcent 3 34" xfId="581"/>
    <cellStyle name="60% - akcent 3 35" xfId="582"/>
    <cellStyle name="60% - akcent 3 36" xfId="583"/>
    <cellStyle name="60% - akcent 3 37" xfId="584"/>
    <cellStyle name="60% - akcent 3 4" xfId="585"/>
    <cellStyle name="60% - akcent 3 5" xfId="586"/>
    <cellStyle name="60% - akcent 3 6" xfId="587"/>
    <cellStyle name="60% - akcent 3 7" xfId="588"/>
    <cellStyle name="60% - akcent 3 8" xfId="589"/>
    <cellStyle name="60% - akcent 3 9" xfId="590"/>
    <cellStyle name="60% - akcent 4" xfId="591"/>
    <cellStyle name="60% - akcent 4 1" xfId="592"/>
    <cellStyle name="60% - akcent 4 10" xfId="593"/>
    <cellStyle name="60% - akcent 4 11" xfId="594"/>
    <cellStyle name="60% - akcent 4 12" xfId="595"/>
    <cellStyle name="60% - akcent 4 13" xfId="596"/>
    <cellStyle name="60% - akcent 4 14" xfId="597"/>
    <cellStyle name="60% - akcent 4 15" xfId="598"/>
    <cellStyle name="60% - akcent 4 16" xfId="599"/>
    <cellStyle name="60% - akcent 4 17" xfId="600"/>
    <cellStyle name="60% - akcent 4 18" xfId="601"/>
    <cellStyle name="60% - akcent 4 19" xfId="602"/>
    <cellStyle name="60% - akcent 4 2" xfId="603"/>
    <cellStyle name="60% - akcent 4 20" xfId="604"/>
    <cellStyle name="60% - akcent 4 21" xfId="605"/>
    <cellStyle name="60% - akcent 4 22" xfId="606"/>
    <cellStyle name="60% - akcent 4 23" xfId="607"/>
    <cellStyle name="60% - akcent 4 24" xfId="608"/>
    <cellStyle name="60% - akcent 4 25" xfId="609"/>
    <cellStyle name="60% - akcent 4 26" xfId="610"/>
    <cellStyle name="60% - akcent 4 27" xfId="611"/>
    <cellStyle name="60% - akcent 4 28" xfId="612"/>
    <cellStyle name="60% - akcent 4 29" xfId="613"/>
    <cellStyle name="60% - akcent 4 3" xfId="614"/>
    <cellStyle name="60% - akcent 4 30" xfId="615"/>
    <cellStyle name="60% - akcent 4 31" xfId="616"/>
    <cellStyle name="60% - akcent 4 32" xfId="617"/>
    <cellStyle name="60% - akcent 4 33" xfId="618"/>
    <cellStyle name="60% - akcent 4 34" xfId="619"/>
    <cellStyle name="60% - akcent 4 35" xfId="620"/>
    <cellStyle name="60% - akcent 4 36" xfId="621"/>
    <cellStyle name="60% - akcent 4 37" xfId="622"/>
    <cellStyle name="60% - akcent 4 4" xfId="623"/>
    <cellStyle name="60% - akcent 4 5" xfId="624"/>
    <cellStyle name="60% - akcent 4 6" xfId="625"/>
    <cellStyle name="60% - akcent 4 7" xfId="626"/>
    <cellStyle name="60% - akcent 4 8" xfId="627"/>
    <cellStyle name="60% - akcent 4 9" xfId="628"/>
    <cellStyle name="60% - akcent 5" xfId="629"/>
    <cellStyle name="60% - akcent 5 1" xfId="630"/>
    <cellStyle name="60% - akcent 5 10" xfId="631"/>
    <cellStyle name="60% - akcent 5 11" xfId="632"/>
    <cellStyle name="60% - akcent 5 12" xfId="633"/>
    <cellStyle name="60% - akcent 5 13" xfId="634"/>
    <cellStyle name="60% - akcent 5 14" xfId="635"/>
    <cellStyle name="60% - akcent 5 15" xfId="636"/>
    <cellStyle name="60% - akcent 5 16" xfId="637"/>
    <cellStyle name="60% - akcent 5 17" xfId="638"/>
    <cellStyle name="60% - akcent 5 18" xfId="639"/>
    <cellStyle name="60% - akcent 5 19" xfId="640"/>
    <cellStyle name="60% - akcent 5 2" xfId="641"/>
    <cellStyle name="60% - akcent 5 2 2" xfId="642"/>
    <cellStyle name="60% - akcent 5 20" xfId="643"/>
    <cellStyle name="60% - akcent 5 21" xfId="644"/>
    <cellStyle name="60% - akcent 5 22" xfId="645"/>
    <cellStyle name="60% - akcent 5 23" xfId="646"/>
    <cellStyle name="60% - akcent 5 24" xfId="647"/>
    <cellStyle name="60% - akcent 5 25" xfId="648"/>
    <cellStyle name="60% - akcent 5 26" xfId="649"/>
    <cellStyle name="60% - akcent 5 27" xfId="650"/>
    <cellStyle name="60% - akcent 5 28" xfId="651"/>
    <cellStyle name="60% - akcent 5 29" xfId="652"/>
    <cellStyle name="60% - akcent 5 3" xfId="653"/>
    <cellStyle name="60% - akcent 5 30" xfId="654"/>
    <cellStyle name="60% - akcent 5 31" xfId="655"/>
    <cellStyle name="60% - akcent 5 32" xfId="656"/>
    <cellStyle name="60% - akcent 5 33" xfId="657"/>
    <cellStyle name="60% - akcent 5 34" xfId="658"/>
    <cellStyle name="60% - akcent 5 35" xfId="659"/>
    <cellStyle name="60% - akcent 5 36" xfId="660"/>
    <cellStyle name="60% - akcent 5 37" xfId="661"/>
    <cellStyle name="60% - akcent 5 4" xfId="662"/>
    <cellStyle name="60% - akcent 5 5" xfId="663"/>
    <cellStyle name="60% - akcent 5 6" xfId="664"/>
    <cellStyle name="60% - akcent 5 7" xfId="665"/>
    <cellStyle name="60% - akcent 5 8" xfId="666"/>
    <cellStyle name="60% - akcent 5 9" xfId="667"/>
    <cellStyle name="60% - akcent 6" xfId="668"/>
    <cellStyle name="60% - akcent 6 1" xfId="669"/>
    <cellStyle name="60% - akcent 6 10" xfId="670"/>
    <cellStyle name="60% - akcent 6 11" xfId="671"/>
    <cellStyle name="60% - akcent 6 12" xfId="672"/>
    <cellStyle name="60% - akcent 6 13" xfId="673"/>
    <cellStyle name="60% - akcent 6 14" xfId="674"/>
    <cellStyle name="60% - akcent 6 15" xfId="675"/>
    <cellStyle name="60% - akcent 6 16" xfId="676"/>
    <cellStyle name="60% - akcent 6 17" xfId="677"/>
    <cellStyle name="60% - akcent 6 18" xfId="678"/>
    <cellStyle name="60% - akcent 6 19" xfId="679"/>
    <cellStyle name="60% - akcent 6 2" xfId="680"/>
    <cellStyle name="60% - akcent 6 20" xfId="681"/>
    <cellStyle name="60% - akcent 6 21" xfId="682"/>
    <cellStyle name="60% - akcent 6 22" xfId="683"/>
    <cellStyle name="60% - akcent 6 23" xfId="684"/>
    <cellStyle name="60% - akcent 6 24" xfId="685"/>
    <cellStyle name="60% - akcent 6 25" xfId="686"/>
    <cellStyle name="60% - akcent 6 26" xfId="687"/>
    <cellStyle name="60% - akcent 6 27" xfId="688"/>
    <cellStyle name="60% - akcent 6 28" xfId="689"/>
    <cellStyle name="60% - akcent 6 29" xfId="690"/>
    <cellStyle name="60% - akcent 6 3" xfId="691"/>
    <cellStyle name="60% - akcent 6 30" xfId="692"/>
    <cellStyle name="60% - akcent 6 31" xfId="693"/>
    <cellStyle name="60% - akcent 6 32" xfId="694"/>
    <cellStyle name="60% - akcent 6 33" xfId="695"/>
    <cellStyle name="60% - akcent 6 34" xfId="696"/>
    <cellStyle name="60% - akcent 6 35" xfId="697"/>
    <cellStyle name="60% - akcent 6 36" xfId="698"/>
    <cellStyle name="60% - akcent 6 37" xfId="699"/>
    <cellStyle name="60% - akcent 6 4" xfId="700"/>
    <cellStyle name="60% - akcent 6 5" xfId="701"/>
    <cellStyle name="60% - akcent 6 6" xfId="702"/>
    <cellStyle name="60% - akcent 6 7" xfId="703"/>
    <cellStyle name="60% - akcent 6 8" xfId="704"/>
    <cellStyle name="60% - akcent 6 9" xfId="705"/>
    <cellStyle name="Akcent 1" xfId="706"/>
    <cellStyle name="Akcent 1 1" xfId="707"/>
    <cellStyle name="Akcent 1 10" xfId="708"/>
    <cellStyle name="Akcent 1 11" xfId="709"/>
    <cellStyle name="Akcent 1 12" xfId="710"/>
    <cellStyle name="Akcent 1 13" xfId="711"/>
    <cellStyle name="Akcent 1 14" xfId="712"/>
    <cellStyle name="Akcent 1 15" xfId="713"/>
    <cellStyle name="Akcent 1 16" xfId="714"/>
    <cellStyle name="Akcent 1 17" xfId="715"/>
    <cellStyle name="Akcent 1 18" xfId="716"/>
    <cellStyle name="Akcent 1 19" xfId="717"/>
    <cellStyle name="Akcent 1 2" xfId="718"/>
    <cellStyle name="Akcent 1 2 2" xfId="719"/>
    <cellStyle name="Akcent 1 20" xfId="720"/>
    <cellStyle name="Akcent 1 21" xfId="721"/>
    <cellStyle name="Akcent 1 22" xfId="722"/>
    <cellStyle name="Akcent 1 23" xfId="723"/>
    <cellStyle name="Akcent 1 24" xfId="724"/>
    <cellStyle name="Akcent 1 25" xfId="725"/>
    <cellStyle name="Akcent 1 26" xfId="726"/>
    <cellStyle name="Akcent 1 27" xfId="727"/>
    <cellStyle name="Akcent 1 28" xfId="728"/>
    <cellStyle name="Akcent 1 29" xfId="729"/>
    <cellStyle name="Akcent 1 3" xfId="730"/>
    <cellStyle name="Akcent 1 30" xfId="731"/>
    <cellStyle name="Akcent 1 31" xfId="732"/>
    <cellStyle name="Akcent 1 32" xfId="733"/>
    <cellStyle name="Akcent 1 33" xfId="734"/>
    <cellStyle name="Akcent 1 34" xfId="735"/>
    <cellStyle name="Akcent 1 35" xfId="736"/>
    <cellStyle name="Akcent 1 36" xfId="737"/>
    <cellStyle name="Akcent 1 37" xfId="738"/>
    <cellStyle name="Akcent 1 4" xfId="739"/>
    <cellStyle name="Akcent 1 5" xfId="740"/>
    <cellStyle name="Akcent 1 6" xfId="741"/>
    <cellStyle name="Akcent 1 7" xfId="742"/>
    <cellStyle name="Akcent 1 8" xfId="743"/>
    <cellStyle name="Akcent 1 9" xfId="744"/>
    <cellStyle name="Akcent 2" xfId="745"/>
    <cellStyle name="Akcent 2 1" xfId="746"/>
    <cellStyle name="Akcent 2 10" xfId="747"/>
    <cellStyle name="Akcent 2 11" xfId="748"/>
    <cellStyle name="Akcent 2 12" xfId="749"/>
    <cellStyle name="Akcent 2 13" xfId="750"/>
    <cellStyle name="Akcent 2 14" xfId="751"/>
    <cellStyle name="Akcent 2 15" xfId="752"/>
    <cellStyle name="Akcent 2 16" xfId="753"/>
    <cellStyle name="Akcent 2 17" xfId="754"/>
    <cellStyle name="Akcent 2 18" xfId="755"/>
    <cellStyle name="Akcent 2 19" xfId="756"/>
    <cellStyle name="Akcent 2 2" xfId="757"/>
    <cellStyle name="Akcent 2 20" xfId="758"/>
    <cellStyle name="Akcent 2 21" xfId="759"/>
    <cellStyle name="Akcent 2 22" xfId="760"/>
    <cellStyle name="Akcent 2 23" xfId="761"/>
    <cellStyle name="Akcent 2 24" xfId="762"/>
    <cellStyle name="Akcent 2 25" xfId="763"/>
    <cellStyle name="Akcent 2 26" xfId="764"/>
    <cellStyle name="Akcent 2 27" xfId="765"/>
    <cellStyle name="Akcent 2 28" xfId="766"/>
    <cellStyle name="Akcent 2 29" xfId="767"/>
    <cellStyle name="Akcent 2 3" xfId="768"/>
    <cellStyle name="Akcent 2 30" xfId="769"/>
    <cellStyle name="Akcent 2 31" xfId="770"/>
    <cellStyle name="Akcent 2 32" xfId="771"/>
    <cellStyle name="Akcent 2 33" xfId="772"/>
    <cellStyle name="Akcent 2 34" xfId="773"/>
    <cellStyle name="Akcent 2 35" xfId="774"/>
    <cellStyle name="Akcent 2 36" xfId="775"/>
    <cellStyle name="Akcent 2 37" xfId="776"/>
    <cellStyle name="Akcent 2 4" xfId="777"/>
    <cellStyle name="Akcent 2 5" xfId="778"/>
    <cellStyle name="Akcent 2 6" xfId="779"/>
    <cellStyle name="Akcent 2 7" xfId="780"/>
    <cellStyle name="Akcent 2 8" xfId="781"/>
    <cellStyle name="Akcent 2 9" xfId="782"/>
    <cellStyle name="Akcent 3" xfId="783"/>
    <cellStyle name="Akcent 3 1" xfId="784"/>
    <cellStyle name="Akcent 3 10" xfId="785"/>
    <cellStyle name="Akcent 3 11" xfId="786"/>
    <cellStyle name="Akcent 3 12" xfId="787"/>
    <cellStyle name="Akcent 3 13" xfId="788"/>
    <cellStyle name="Akcent 3 14" xfId="789"/>
    <cellStyle name="Akcent 3 15" xfId="790"/>
    <cellStyle name="Akcent 3 16" xfId="791"/>
    <cellStyle name="Akcent 3 17" xfId="792"/>
    <cellStyle name="Akcent 3 18" xfId="793"/>
    <cellStyle name="Akcent 3 19" xfId="794"/>
    <cellStyle name="Akcent 3 2" xfId="795"/>
    <cellStyle name="Akcent 3 20" xfId="796"/>
    <cellStyle name="Akcent 3 21" xfId="797"/>
    <cellStyle name="Akcent 3 22" xfId="798"/>
    <cellStyle name="Akcent 3 23" xfId="799"/>
    <cellStyle name="Akcent 3 24" xfId="800"/>
    <cellStyle name="Akcent 3 25" xfId="801"/>
    <cellStyle name="Akcent 3 26" xfId="802"/>
    <cellStyle name="Akcent 3 27" xfId="803"/>
    <cellStyle name="Akcent 3 28" xfId="804"/>
    <cellStyle name="Akcent 3 29" xfId="805"/>
    <cellStyle name="Akcent 3 3" xfId="806"/>
    <cellStyle name="Akcent 3 30" xfId="807"/>
    <cellStyle name="Akcent 3 31" xfId="808"/>
    <cellStyle name="Akcent 3 32" xfId="809"/>
    <cellStyle name="Akcent 3 33" xfId="810"/>
    <cellStyle name="Akcent 3 34" xfId="811"/>
    <cellStyle name="Akcent 3 35" xfId="812"/>
    <cellStyle name="Akcent 3 36" xfId="813"/>
    <cellStyle name="Akcent 3 37" xfId="814"/>
    <cellStyle name="Akcent 3 4" xfId="815"/>
    <cellStyle name="Akcent 3 5" xfId="816"/>
    <cellStyle name="Akcent 3 6" xfId="817"/>
    <cellStyle name="Akcent 3 7" xfId="818"/>
    <cellStyle name="Akcent 3 8" xfId="819"/>
    <cellStyle name="Akcent 3 9" xfId="820"/>
    <cellStyle name="Akcent 4" xfId="821"/>
    <cellStyle name="Akcent 4 1" xfId="822"/>
    <cellStyle name="Akcent 4 10" xfId="823"/>
    <cellStyle name="Akcent 4 11" xfId="824"/>
    <cellStyle name="Akcent 4 12" xfId="825"/>
    <cellStyle name="Akcent 4 13" xfId="826"/>
    <cellStyle name="Akcent 4 14" xfId="827"/>
    <cellStyle name="Akcent 4 15" xfId="828"/>
    <cellStyle name="Akcent 4 16" xfId="829"/>
    <cellStyle name="Akcent 4 17" xfId="830"/>
    <cellStyle name="Akcent 4 18" xfId="831"/>
    <cellStyle name="Akcent 4 19" xfId="832"/>
    <cellStyle name="Akcent 4 2" xfId="833"/>
    <cellStyle name="Akcent 4 20" xfId="834"/>
    <cellStyle name="Akcent 4 21" xfId="835"/>
    <cellStyle name="Akcent 4 22" xfId="836"/>
    <cellStyle name="Akcent 4 23" xfId="837"/>
    <cellStyle name="Akcent 4 24" xfId="838"/>
    <cellStyle name="Akcent 4 25" xfId="839"/>
    <cellStyle name="Akcent 4 26" xfId="840"/>
    <cellStyle name="Akcent 4 27" xfId="841"/>
    <cellStyle name="Akcent 4 28" xfId="842"/>
    <cellStyle name="Akcent 4 29" xfId="843"/>
    <cellStyle name="Akcent 4 3" xfId="844"/>
    <cellStyle name="Akcent 4 30" xfId="845"/>
    <cellStyle name="Akcent 4 31" xfId="846"/>
    <cellStyle name="Akcent 4 32" xfId="847"/>
    <cellStyle name="Akcent 4 33" xfId="848"/>
    <cellStyle name="Akcent 4 34" xfId="849"/>
    <cellStyle name="Akcent 4 35" xfId="850"/>
    <cellStyle name="Akcent 4 36" xfId="851"/>
    <cellStyle name="Akcent 4 37" xfId="852"/>
    <cellStyle name="Akcent 4 4" xfId="853"/>
    <cellStyle name="Akcent 4 5" xfId="854"/>
    <cellStyle name="Akcent 4 6" xfId="855"/>
    <cellStyle name="Akcent 4 7" xfId="856"/>
    <cellStyle name="Akcent 4 8" xfId="857"/>
    <cellStyle name="Akcent 4 9" xfId="858"/>
    <cellStyle name="Akcent 5" xfId="859"/>
    <cellStyle name="Akcent 5 1" xfId="860"/>
    <cellStyle name="Akcent 5 10" xfId="861"/>
    <cellStyle name="Akcent 5 11" xfId="862"/>
    <cellStyle name="Akcent 5 12" xfId="863"/>
    <cellStyle name="Akcent 5 13" xfId="864"/>
    <cellStyle name="Akcent 5 14" xfId="865"/>
    <cellStyle name="Akcent 5 15" xfId="866"/>
    <cellStyle name="Akcent 5 16" xfId="867"/>
    <cellStyle name="Akcent 5 17" xfId="868"/>
    <cellStyle name="Akcent 5 18" xfId="869"/>
    <cellStyle name="Akcent 5 19" xfId="870"/>
    <cellStyle name="Akcent 5 2" xfId="871"/>
    <cellStyle name="Akcent 5 2 2" xfId="872"/>
    <cellStyle name="Akcent 5 20" xfId="873"/>
    <cellStyle name="Akcent 5 21" xfId="874"/>
    <cellStyle name="Akcent 5 22" xfId="875"/>
    <cellStyle name="Akcent 5 23" xfId="876"/>
    <cellStyle name="Akcent 5 24" xfId="877"/>
    <cellStyle name="Akcent 5 25" xfId="878"/>
    <cellStyle name="Akcent 5 26" xfId="879"/>
    <cellStyle name="Akcent 5 27" xfId="880"/>
    <cellStyle name="Akcent 5 28" xfId="881"/>
    <cellStyle name="Akcent 5 29" xfId="882"/>
    <cellStyle name="Akcent 5 3" xfId="883"/>
    <cellStyle name="Akcent 5 30" xfId="884"/>
    <cellStyle name="Akcent 5 31" xfId="885"/>
    <cellStyle name="Akcent 5 32" xfId="886"/>
    <cellStyle name="Akcent 5 33" xfId="887"/>
    <cellStyle name="Akcent 5 34" xfId="888"/>
    <cellStyle name="Akcent 5 35" xfId="889"/>
    <cellStyle name="Akcent 5 36" xfId="890"/>
    <cellStyle name="Akcent 5 37" xfId="891"/>
    <cellStyle name="Akcent 5 4" xfId="892"/>
    <cellStyle name="Akcent 5 5" xfId="893"/>
    <cellStyle name="Akcent 5 6" xfId="894"/>
    <cellStyle name="Akcent 5 7" xfId="895"/>
    <cellStyle name="Akcent 5 8" xfId="896"/>
    <cellStyle name="Akcent 5 9" xfId="897"/>
    <cellStyle name="Akcent 6" xfId="898"/>
    <cellStyle name="Akcent 6 1" xfId="899"/>
    <cellStyle name="Akcent 6 10" xfId="900"/>
    <cellStyle name="Akcent 6 11" xfId="901"/>
    <cellStyle name="Akcent 6 12" xfId="902"/>
    <cellStyle name="Akcent 6 13" xfId="903"/>
    <cellStyle name="Akcent 6 14" xfId="904"/>
    <cellStyle name="Akcent 6 15" xfId="905"/>
    <cellStyle name="Akcent 6 16" xfId="906"/>
    <cellStyle name="Akcent 6 17" xfId="907"/>
    <cellStyle name="Akcent 6 18" xfId="908"/>
    <cellStyle name="Akcent 6 19" xfId="909"/>
    <cellStyle name="Akcent 6 2" xfId="910"/>
    <cellStyle name="Akcent 6 20" xfId="911"/>
    <cellStyle name="Akcent 6 21" xfId="912"/>
    <cellStyle name="Akcent 6 22" xfId="913"/>
    <cellStyle name="Akcent 6 23" xfId="914"/>
    <cellStyle name="Akcent 6 24" xfId="915"/>
    <cellStyle name="Akcent 6 25" xfId="916"/>
    <cellStyle name="Akcent 6 26" xfId="917"/>
    <cellStyle name="Akcent 6 27" xfId="918"/>
    <cellStyle name="Akcent 6 28" xfId="919"/>
    <cellStyle name="Akcent 6 29" xfId="920"/>
    <cellStyle name="Akcent 6 3" xfId="921"/>
    <cellStyle name="Akcent 6 30" xfId="922"/>
    <cellStyle name="Akcent 6 31" xfId="923"/>
    <cellStyle name="Akcent 6 32" xfId="924"/>
    <cellStyle name="Akcent 6 33" xfId="925"/>
    <cellStyle name="Akcent 6 34" xfId="926"/>
    <cellStyle name="Akcent 6 35" xfId="927"/>
    <cellStyle name="Akcent 6 36" xfId="928"/>
    <cellStyle name="Akcent 6 37" xfId="929"/>
    <cellStyle name="Akcent 6 4" xfId="930"/>
    <cellStyle name="Akcent 6 5" xfId="931"/>
    <cellStyle name="Akcent 6 6" xfId="932"/>
    <cellStyle name="Akcent 6 7" xfId="933"/>
    <cellStyle name="Akcent 6 8" xfId="934"/>
    <cellStyle name="Akcent 6 9" xfId="935"/>
    <cellStyle name="BZ3" xfId="936"/>
    <cellStyle name="Dane wejściowe" xfId="937"/>
    <cellStyle name="Dane wejściowe 1" xfId="938"/>
    <cellStyle name="Dane wejściowe 10" xfId="939"/>
    <cellStyle name="Dane wejściowe 11" xfId="940"/>
    <cellStyle name="Dane wejściowe 12" xfId="941"/>
    <cellStyle name="Dane wejściowe 13" xfId="942"/>
    <cellStyle name="Dane wejściowe 14" xfId="943"/>
    <cellStyle name="Dane wejściowe 15" xfId="944"/>
    <cellStyle name="Dane wejściowe 16" xfId="945"/>
    <cellStyle name="Dane wejściowe 17" xfId="946"/>
    <cellStyle name="Dane wejściowe 18" xfId="947"/>
    <cellStyle name="Dane wejściowe 19" xfId="948"/>
    <cellStyle name="Dane wejściowe 2" xfId="949"/>
    <cellStyle name="Dane wejściowe 2 2" xfId="950"/>
    <cellStyle name="Dane wejściowe 20" xfId="951"/>
    <cellStyle name="Dane wejściowe 21" xfId="952"/>
    <cellStyle name="Dane wejściowe 22" xfId="953"/>
    <cellStyle name="Dane wejściowe 23" xfId="954"/>
    <cellStyle name="Dane wejściowe 24" xfId="955"/>
    <cellStyle name="Dane wejściowe 25" xfId="956"/>
    <cellStyle name="Dane wejściowe 26" xfId="957"/>
    <cellStyle name="Dane wejściowe 27" xfId="958"/>
    <cellStyle name="Dane wejściowe 28" xfId="959"/>
    <cellStyle name="Dane wejściowe 29" xfId="960"/>
    <cellStyle name="Dane wejściowe 3" xfId="961"/>
    <cellStyle name="Dane wejściowe 30" xfId="962"/>
    <cellStyle name="Dane wejściowe 31" xfId="963"/>
    <cellStyle name="Dane wejściowe 32" xfId="964"/>
    <cellStyle name="Dane wejściowe 33" xfId="965"/>
    <cellStyle name="Dane wejściowe 34" xfId="966"/>
    <cellStyle name="Dane wejściowe 35" xfId="967"/>
    <cellStyle name="Dane wejściowe 36" xfId="968"/>
    <cellStyle name="Dane wejściowe 37" xfId="969"/>
    <cellStyle name="Dane wejściowe 4" xfId="970"/>
    <cellStyle name="Dane wejściowe 5" xfId="971"/>
    <cellStyle name="Dane wejściowe 6" xfId="972"/>
    <cellStyle name="Dane wejściowe 7" xfId="973"/>
    <cellStyle name="Dane wejściowe 8" xfId="974"/>
    <cellStyle name="Dane wejściowe 9" xfId="975"/>
    <cellStyle name="Dane wyjściowe" xfId="976"/>
    <cellStyle name="Dane wyjściowe 1" xfId="977"/>
    <cellStyle name="Dane wyjściowe 10" xfId="978"/>
    <cellStyle name="Dane wyjściowe 11" xfId="979"/>
    <cellStyle name="Dane wyjściowe 12" xfId="980"/>
    <cellStyle name="Dane wyjściowe 13" xfId="981"/>
    <cellStyle name="Dane wyjściowe 14" xfId="982"/>
    <cellStyle name="Dane wyjściowe 15" xfId="983"/>
    <cellStyle name="Dane wyjściowe 16" xfId="984"/>
    <cellStyle name="Dane wyjściowe 17" xfId="985"/>
    <cellStyle name="Dane wyjściowe 18" xfId="986"/>
    <cellStyle name="Dane wyjściowe 19" xfId="987"/>
    <cellStyle name="Dane wyjściowe 2" xfId="988"/>
    <cellStyle name="Dane wyjściowe 2 2" xfId="989"/>
    <cellStyle name="Dane wyjściowe 20" xfId="990"/>
    <cellStyle name="Dane wyjściowe 21" xfId="991"/>
    <cellStyle name="Dane wyjściowe 22" xfId="992"/>
    <cellStyle name="Dane wyjściowe 23" xfId="993"/>
    <cellStyle name="Dane wyjściowe 24" xfId="994"/>
    <cellStyle name="Dane wyjściowe 25" xfId="995"/>
    <cellStyle name="Dane wyjściowe 26" xfId="996"/>
    <cellStyle name="Dane wyjściowe 27" xfId="997"/>
    <cellStyle name="Dane wyjściowe 28" xfId="998"/>
    <cellStyle name="Dane wyjściowe 29" xfId="999"/>
    <cellStyle name="Dane wyjściowe 3" xfId="1000"/>
    <cellStyle name="Dane wyjściowe 30" xfId="1001"/>
    <cellStyle name="Dane wyjściowe 31" xfId="1002"/>
    <cellStyle name="Dane wyjściowe 32" xfId="1003"/>
    <cellStyle name="Dane wyjściowe 33" xfId="1004"/>
    <cellStyle name="Dane wyjściowe 34" xfId="1005"/>
    <cellStyle name="Dane wyjściowe 35" xfId="1006"/>
    <cellStyle name="Dane wyjściowe 36" xfId="1007"/>
    <cellStyle name="Dane wyjściowe 37" xfId="1008"/>
    <cellStyle name="Dane wyjściowe 4" xfId="1009"/>
    <cellStyle name="Dane wyjściowe 5" xfId="1010"/>
    <cellStyle name="Dane wyjściowe 6" xfId="1011"/>
    <cellStyle name="Dane wyjściowe 7" xfId="1012"/>
    <cellStyle name="Dane wyjściowe 8" xfId="1013"/>
    <cellStyle name="Dane wyjściowe 9" xfId="1014"/>
    <cellStyle name="Dobre" xfId="1015"/>
    <cellStyle name="Dobre 1" xfId="1016"/>
    <cellStyle name="Dobre 10" xfId="1017"/>
    <cellStyle name="Dobre 11" xfId="1018"/>
    <cellStyle name="Dobre 12" xfId="1019"/>
    <cellStyle name="Dobre 13" xfId="1020"/>
    <cellStyle name="Dobre 14" xfId="1021"/>
    <cellStyle name="Dobre 15" xfId="1022"/>
    <cellStyle name="Dobre 16" xfId="1023"/>
    <cellStyle name="Dobre 17" xfId="1024"/>
    <cellStyle name="Dobre 18" xfId="1025"/>
    <cellStyle name="Dobre 19" xfId="1026"/>
    <cellStyle name="Dobre 2" xfId="1027"/>
    <cellStyle name="Dobre 20" xfId="1028"/>
    <cellStyle name="Dobre 21" xfId="1029"/>
    <cellStyle name="Dobre 22" xfId="1030"/>
    <cellStyle name="Dobre 23" xfId="1031"/>
    <cellStyle name="Dobre 24" xfId="1032"/>
    <cellStyle name="Dobre 25" xfId="1033"/>
    <cellStyle name="Dobre 26" xfId="1034"/>
    <cellStyle name="Dobre 27" xfId="1035"/>
    <cellStyle name="Dobre 28" xfId="1036"/>
    <cellStyle name="Dobre 29" xfId="1037"/>
    <cellStyle name="Dobre 3" xfId="1038"/>
    <cellStyle name="Dobre 30" xfId="1039"/>
    <cellStyle name="Dobre 31" xfId="1040"/>
    <cellStyle name="Dobre 32" xfId="1041"/>
    <cellStyle name="Dobre 33" xfId="1042"/>
    <cellStyle name="Dobre 34" xfId="1043"/>
    <cellStyle name="Dobre 35" xfId="1044"/>
    <cellStyle name="Dobre 36" xfId="1045"/>
    <cellStyle name="Dobre 37" xfId="1046"/>
    <cellStyle name="Dobre 4" xfId="1047"/>
    <cellStyle name="Dobre 5" xfId="1048"/>
    <cellStyle name="Dobre 6" xfId="1049"/>
    <cellStyle name="Dobre 7" xfId="1050"/>
    <cellStyle name="Dobre 8" xfId="1051"/>
    <cellStyle name="Dobre 9" xfId="1052"/>
    <cellStyle name="Comma" xfId="1053"/>
    <cellStyle name="Comma [0]" xfId="1054"/>
    <cellStyle name="Dziesiętny 2" xfId="1055"/>
    <cellStyle name="Dziesiętny 2 1" xfId="1056"/>
    <cellStyle name="Dziesiętny 2 2" xfId="1057"/>
    <cellStyle name="Dziesiętny 2 3" xfId="1058"/>
    <cellStyle name="Dziesiętny 3" xfId="1059"/>
    <cellStyle name="Dziesiętny 3 1" xfId="1060"/>
    <cellStyle name="Dziesiętny 4" xfId="1061"/>
    <cellStyle name="Dziesiętny 4 1" xfId="1062"/>
    <cellStyle name="Dziesiętny 5" xfId="1063"/>
    <cellStyle name="Dziesiętny 5 1" xfId="1064"/>
    <cellStyle name="Dziesiętny 6" xfId="1065"/>
    <cellStyle name="Dziesiętny_i zmiany w planie-ze ŚR na zasiłki" xfId="1066"/>
    <cellStyle name="Excel Built-in Normal" xfId="1067"/>
    <cellStyle name="Excel_BuiltIn_Comma 1" xfId="1068"/>
    <cellStyle name="Hyperlink" xfId="1069"/>
    <cellStyle name="Komórka połączona" xfId="1070"/>
    <cellStyle name="Komórka połączona 1" xfId="1071"/>
    <cellStyle name="Komórka połączona 10" xfId="1072"/>
    <cellStyle name="Komórka połączona 11" xfId="1073"/>
    <cellStyle name="Komórka połączona 12" xfId="1074"/>
    <cellStyle name="Komórka połączona 13" xfId="1075"/>
    <cellStyle name="Komórka połączona 14" xfId="1076"/>
    <cellStyle name="Komórka połączona 15" xfId="1077"/>
    <cellStyle name="Komórka połączona 16" xfId="1078"/>
    <cellStyle name="Komórka połączona 17" xfId="1079"/>
    <cellStyle name="Komórka połączona 18" xfId="1080"/>
    <cellStyle name="Komórka połączona 19" xfId="1081"/>
    <cellStyle name="Komórka połączona 2" xfId="1082"/>
    <cellStyle name="Komórka połączona 20" xfId="1083"/>
    <cellStyle name="Komórka połączona 21" xfId="1084"/>
    <cellStyle name="Komórka połączona 22" xfId="1085"/>
    <cellStyle name="Komórka połączona 23" xfId="1086"/>
    <cellStyle name="Komórka połączona 24" xfId="1087"/>
    <cellStyle name="Komórka połączona 25" xfId="1088"/>
    <cellStyle name="Komórka połączona 26" xfId="1089"/>
    <cellStyle name="Komórka połączona 27" xfId="1090"/>
    <cellStyle name="Komórka połączona 28" xfId="1091"/>
    <cellStyle name="Komórka połączona 29" xfId="1092"/>
    <cellStyle name="Komórka połączona 3" xfId="1093"/>
    <cellStyle name="Komórka połączona 30" xfId="1094"/>
    <cellStyle name="Komórka połączona 31" xfId="1095"/>
    <cellStyle name="Komórka połączona 32" xfId="1096"/>
    <cellStyle name="Komórka połączona 33" xfId="1097"/>
    <cellStyle name="Komórka połączona 34" xfId="1098"/>
    <cellStyle name="Komórka połączona 35" xfId="1099"/>
    <cellStyle name="Komórka połączona 36" xfId="1100"/>
    <cellStyle name="Komórka połączona 37" xfId="1101"/>
    <cellStyle name="Komórka połączona 4" xfId="1102"/>
    <cellStyle name="Komórka połączona 5" xfId="1103"/>
    <cellStyle name="Komórka połączona 6" xfId="1104"/>
    <cellStyle name="Komórka połączona 7" xfId="1105"/>
    <cellStyle name="Komórka połączona 8" xfId="1106"/>
    <cellStyle name="Komórka połączona 9" xfId="1107"/>
    <cellStyle name="Komórka zaznaczona" xfId="1108"/>
    <cellStyle name="Komórka zaznaczona 1" xfId="1109"/>
    <cellStyle name="Komórka zaznaczona 10" xfId="1110"/>
    <cellStyle name="Komórka zaznaczona 11" xfId="1111"/>
    <cellStyle name="Komórka zaznaczona 12" xfId="1112"/>
    <cellStyle name="Komórka zaznaczona 13" xfId="1113"/>
    <cellStyle name="Komórka zaznaczona 14" xfId="1114"/>
    <cellStyle name="Komórka zaznaczona 15" xfId="1115"/>
    <cellStyle name="Komórka zaznaczona 16" xfId="1116"/>
    <cellStyle name="Komórka zaznaczona 17" xfId="1117"/>
    <cellStyle name="Komórka zaznaczona 18" xfId="1118"/>
    <cellStyle name="Komórka zaznaczona 19" xfId="1119"/>
    <cellStyle name="Komórka zaznaczona 2" xfId="1120"/>
    <cellStyle name="Komórka zaznaczona 20" xfId="1121"/>
    <cellStyle name="Komórka zaznaczona 21" xfId="1122"/>
    <cellStyle name="Komórka zaznaczona 22" xfId="1123"/>
    <cellStyle name="Komórka zaznaczona 23" xfId="1124"/>
    <cellStyle name="Komórka zaznaczona 24" xfId="1125"/>
    <cellStyle name="Komórka zaznaczona 25" xfId="1126"/>
    <cellStyle name="Komórka zaznaczona 26" xfId="1127"/>
    <cellStyle name="Komórka zaznaczona 27" xfId="1128"/>
    <cellStyle name="Komórka zaznaczona 28" xfId="1129"/>
    <cellStyle name="Komórka zaznaczona 29" xfId="1130"/>
    <cellStyle name="Komórka zaznaczona 3" xfId="1131"/>
    <cellStyle name="Komórka zaznaczona 30" xfId="1132"/>
    <cellStyle name="Komórka zaznaczona 31" xfId="1133"/>
    <cellStyle name="Komórka zaznaczona 32" xfId="1134"/>
    <cellStyle name="Komórka zaznaczona 33" xfId="1135"/>
    <cellStyle name="Komórka zaznaczona 34" xfId="1136"/>
    <cellStyle name="Komórka zaznaczona 35" xfId="1137"/>
    <cellStyle name="Komórka zaznaczona 36" xfId="1138"/>
    <cellStyle name="Komórka zaznaczona 37" xfId="1139"/>
    <cellStyle name="Komórka zaznaczona 4" xfId="1140"/>
    <cellStyle name="Komórka zaznaczona 5" xfId="1141"/>
    <cellStyle name="Komórka zaznaczona 6" xfId="1142"/>
    <cellStyle name="Komórka zaznaczona 7" xfId="1143"/>
    <cellStyle name="Komórka zaznaczona 8" xfId="1144"/>
    <cellStyle name="Komórka zaznaczona 9" xfId="1145"/>
    <cellStyle name="Nagłówek 1" xfId="1146"/>
    <cellStyle name="Nagłówek 1 1" xfId="1147"/>
    <cellStyle name="Nagłówek 1 10" xfId="1148"/>
    <cellStyle name="Nagłówek 1 11" xfId="1149"/>
    <cellStyle name="Nagłówek 1 12" xfId="1150"/>
    <cellStyle name="Nagłówek 1 13" xfId="1151"/>
    <cellStyle name="Nagłówek 1 14" xfId="1152"/>
    <cellStyle name="Nagłówek 1 15" xfId="1153"/>
    <cellStyle name="Nagłówek 1 16" xfId="1154"/>
    <cellStyle name="Nagłówek 1 17" xfId="1155"/>
    <cellStyle name="Nagłówek 1 18" xfId="1156"/>
    <cellStyle name="Nagłówek 1 19" xfId="1157"/>
    <cellStyle name="Nagłówek 1 2" xfId="1158"/>
    <cellStyle name="Nagłówek 1 20" xfId="1159"/>
    <cellStyle name="Nagłówek 1 21" xfId="1160"/>
    <cellStyle name="Nagłówek 1 22" xfId="1161"/>
    <cellStyle name="Nagłówek 1 23" xfId="1162"/>
    <cellStyle name="Nagłówek 1 24" xfId="1163"/>
    <cellStyle name="Nagłówek 1 25" xfId="1164"/>
    <cellStyle name="Nagłówek 1 26" xfId="1165"/>
    <cellStyle name="Nagłówek 1 27" xfId="1166"/>
    <cellStyle name="Nagłówek 1 28" xfId="1167"/>
    <cellStyle name="Nagłówek 1 29" xfId="1168"/>
    <cellStyle name="Nagłówek 1 3" xfId="1169"/>
    <cellStyle name="Nagłówek 1 30" xfId="1170"/>
    <cellStyle name="Nagłówek 1 31" xfId="1171"/>
    <cellStyle name="Nagłówek 1 32" xfId="1172"/>
    <cellStyle name="Nagłówek 1 33" xfId="1173"/>
    <cellStyle name="Nagłówek 1 34" xfId="1174"/>
    <cellStyle name="Nagłówek 1 35" xfId="1175"/>
    <cellStyle name="Nagłówek 1 36" xfId="1176"/>
    <cellStyle name="Nagłówek 1 37" xfId="1177"/>
    <cellStyle name="Nagłówek 1 4" xfId="1178"/>
    <cellStyle name="Nagłówek 1 5" xfId="1179"/>
    <cellStyle name="Nagłówek 1 6" xfId="1180"/>
    <cellStyle name="Nagłówek 1 7" xfId="1181"/>
    <cellStyle name="Nagłówek 1 8" xfId="1182"/>
    <cellStyle name="Nagłówek 1 9" xfId="1183"/>
    <cellStyle name="Nagłówek 2" xfId="1184"/>
    <cellStyle name="Nagłówek 2 1" xfId="1185"/>
    <cellStyle name="Nagłówek 2 10" xfId="1186"/>
    <cellStyle name="Nagłówek 2 11" xfId="1187"/>
    <cellStyle name="Nagłówek 2 12" xfId="1188"/>
    <cellStyle name="Nagłówek 2 13" xfId="1189"/>
    <cellStyle name="Nagłówek 2 14" xfId="1190"/>
    <cellStyle name="Nagłówek 2 15" xfId="1191"/>
    <cellStyle name="Nagłówek 2 16" xfId="1192"/>
    <cellStyle name="Nagłówek 2 17" xfId="1193"/>
    <cellStyle name="Nagłówek 2 18" xfId="1194"/>
    <cellStyle name="Nagłówek 2 19" xfId="1195"/>
    <cellStyle name="Nagłówek 2 2" xfId="1196"/>
    <cellStyle name="Nagłówek 2 20" xfId="1197"/>
    <cellStyle name="Nagłówek 2 21" xfId="1198"/>
    <cellStyle name="Nagłówek 2 22" xfId="1199"/>
    <cellStyle name="Nagłówek 2 23" xfId="1200"/>
    <cellStyle name="Nagłówek 2 24" xfId="1201"/>
    <cellStyle name="Nagłówek 2 25" xfId="1202"/>
    <cellStyle name="Nagłówek 2 26" xfId="1203"/>
    <cellStyle name="Nagłówek 2 27" xfId="1204"/>
    <cellStyle name="Nagłówek 2 28" xfId="1205"/>
    <cellStyle name="Nagłówek 2 29" xfId="1206"/>
    <cellStyle name="Nagłówek 2 3" xfId="1207"/>
    <cellStyle name="Nagłówek 2 30" xfId="1208"/>
    <cellStyle name="Nagłówek 2 31" xfId="1209"/>
    <cellStyle name="Nagłówek 2 32" xfId="1210"/>
    <cellStyle name="Nagłówek 2 33" xfId="1211"/>
    <cellStyle name="Nagłówek 2 34" xfId="1212"/>
    <cellStyle name="Nagłówek 2 35" xfId="1213"/>
    <cellStyle name="Nagłówek 2 36" xfId="1214"/>
    <cellStyle name="Nagłówek 2 37" xfId="1215"/>
    <cellStyle name="Nagłówek 2 4" xfId="1216"/>
    <cellStyle name="Nagłówek 2 5" xfId="1217"/>
    <cellStyle name="Nagłówek 2 6" xfId="1218"/>
    <cellStyle name="Nagłówek 2 7" xfId="1219"/>
    <cellStyle name="Nagłówek 2 8" xfId="1220"/>
    <cellStyle name="Nagłówek 2 9" xfId="1221"/>
    <cellStyle name="Nagłówek 3" xfId="1222"/>
    <cellStyle name="Nagłówek 3 1" xfId="1223"/>
    <cellStyle name="Nagłówek 3 10" xfId="1224"/>
    <cellStyle name="Nagłówek 3 11" xfId="1225"/>
    <cellStyle name="Nagłówek 3 12" xfId="1226"/>
    <cellStyle name="Nagłówek 3 13" xfId="1227"/>
    <cellStyle name="Nagłówek 3 14" xfId="1228"/>
    <cellStyle name="Nagłówek 3 15" xfId="1229"/>
    <cellStyle name="Nagłówek 3 16" xfId="1230"/>
    <cellStyle name="Nagłówek 3 17" xfId="1231"/>
    <cellStyle name="Nagłówek 3 18" xfId="1232"/>
    <cellStyle name="Nagłówek 3 19" xfId="1233"/>
    <cellStyle name="Nagłówek 3 2" xfId="1234"/>
    <cellStyle name="Nagłówek 3 20" xfId="1235"/>
    <cellStyle name="Nagłówek 3 21" xfId="1236"/>
    <cellStyle name="Nagłówek 3 22" xfId="1237"/>
    <cellStyle name="Nagłówek 3 23" xfId="1238"/>
    <cellStyle name="Nagłówek 3 24" xfId="1239"/>
    <cellStyle name="Nagłówek 3 25" xfId="1240"/>
    <cellStyle name="Nagłówek 3 26" xfId="1241"/>
    <cellStyle name="Nagłówek 3 27" xfId="1242"/>
    <cellStyle name="Nagłówek 3 28" xfId="1243"/>
    <cellStyle name="Nagłówek 3 29" xfId="1244"/>
    <cellStyle name="Nagłówek 3 3" xfId="1245"/>
    <cellStyle name="Nagłówek 3 30" xfId="1246"/>
    <cellStyle name="Nagłówek 3 31" xfId="1247"/>
    <cellStyle name="Nagłówek 3 32" xfId="1248"/>
    <cellStyle name="Nagłówek 3 33" xfId="1249"/>
    <cellStyle name="Nagłówek 3 34" xfId="1250"/>
    <cellStyle name="Nagłówek 3 35" xfId="1251"/>
    <cellStyle name="Nagłówek 3 36" xfId="1252"/>
    <cellStyle name="Nagłówek 3 37" xfId="1253"/>
    <cellStyle name="Nagłówek 3 4" xfId="1254"/>
    <cellStyle name="Nagłówek 3 5" xfId="1255"/>
    <cellStyle name="Nagłówek 3 6" xfId="1256"/>
    <cellStyle name="Nagłówek 3 7" xfId="1257"/>
    <cellStyle name="Nagłówek 3 8" xfId="1258"/>
    <cellStyle name="Nagłówek 3 9" xfId="1259"/>
    <cellStyle name="Nagłówek 4" xfId="1260"/>
    <cellStyle name="Nagłówek 4 1" xfId="1261"/>
    <cellStyle name="Nagłówek 4 10" xfId="1262"/>
    <cellStyle name="Nagłówek 4 11" xfId="1263"/>
    <cellStyle name="Nagłówek 4 12" xfId="1264"/>
    <cellStyle name="Nagłówek 4 13" xfId="1265"/>
    <cellStyle name="Nagłówek 4 14" xfId="1266"/>
    <cellStyle name="Nagłówek 4 15" xfId="1267"/>
    <cellStyle name="Nagłówek 4 16" xfId="1268"/>
    <cellStyle name="Nagłówek 4 17" xfId="1269"/>
    <cellStyle name="Nagłówek 4 18" xfId="1270"/>
    <cellStyle name="Nagłówek 4 19" xfId="1271"/>
    <cellStyle name="Nagłówek 4 2" xfId="1272"/>
    <cellStyle name="Nagłówek 4 20" xfId="1273"/>
    <cellStyle name="Nagłówek 4 21" xfId="1274"/>
    <cellStyle name="Nagłówek 4 22" xfId="1275"/>
    <cellStyle name="Nagłówek 4 23" xfId="1276"/>
    <cellStyle name="Nagłówek 4 24" xfId="1277"/>
    <cellStyle name="Nagłówek 4 25" xfId="1278"/>
    <cellStyle name="Nagłówek 4 26" xfId="1279"/>
    <cellStyle name="Nagłówek 4 27" xfId="1280"/>
    <cellStyle name="Nagłówek 4 28" xfId="1281"/>
    <cellStyle name="Nagłówek 4 29" xfId="1282"/>
    <cellStyle name="Nagłówek 4 3" xfId="1283"/>
    <cellStyle name="Nagłówek 4 30" xfId="1284"/>
    <cellStyle name="Nagłówek 4 31" xfId="1285"/>
    <cellStyle name="Nagłówek 4 32" xfId="1286"/>
    <cellStyle name="Nagłówek 4 33" xfId="1287"/>
    <cellStyle name="Nagłówek 4 34" xfId="1288"/>
    <cellStyle name="Nagłówek 4 35" xfId="1289"/>
    <cellStyle name="Nagłówek 4 36" xfId="1290"/>
    <cellStyle name="Nagłówek 4 37" xfId="1291"/>
    <cellStyle name="Nagłówek 4 4" xfId="1292"/>
    <cellStyle name="Nagłówek 4 5" xfId="1293"/>
    <cellStyle name="Nagłówek 4 6" xfId="1294"/>
    <cellStyle name="Nagłówek 4 7" xfId="1295"/>
    <cellStyle name="Nagłówek 4 8" xfId="1296"/>
    <cellStyle name="Nagłówek 4 9" xfId="1297"/>
    <cellStyle name="Neutralne" xfId="1298"/>
    <cellStyle name="Neutralne 1" xfId="1299"/>
    <cellStyle name="Neutralne 10" xfId="1300"/>
    <cellStyle name="Neutralne 11" xfId="1301"/>
    <cellStyle name="Neutralne 12" xfId="1302"/>
    <cellStyle name="Neutralne 13" xfId="1303"/>
    <cellStyle name="Neutralne 14" xfId="1304"/>
    <cellStyle name="Neutralne 15" xfId="1305"/>
    <cellStyle name="Neutralne 16" xfId="1306"/>
    <cellStyle name="Neutralne 17" xfId="1307"/>
    <cellStyle name="Neutralne 18" xfId="1308"/>
    <cellStyle name="Neutralne 19" xfId="1309"/>
    <cellStyle name="Neutralne 2" xfId="1310"/>
    <cellStyle name="Neutralne 20" xfId="1311"/>
    <cellStyle name="Neutralne 21" xfId="1312"/>
    <cellStyle name="Neutralne 22" xfId="1313"/>
    <cellStyle name="Neutralne 23" xfId="1314"/>
    <cellStyle name="Neutralne 24" xfId="1315"/>
    <cellStyle name="Neutralne 25" xfId="1316"/>
    <cellStyle name="Neutralne 26" xfId="1317"/>
    <cellStyle name="Neutralne 27" xfId="1318"/>
    <cellStyle name="Neutralne 28" xfId="1319"/>
    <cellStyle name="Neutralne 29" xfId="1320"/>
    <cellStyle name="Neutralne 3" xfId="1321"/>
    <cellStyle name="Neutralne 30" xfId="1322"/>
    <cellStyle name="Neutralne 31" xfId="1323"/>
    <cellStyle name="Neutralne 32" xfId="1324"/>
    <cellStyle name="Neutralne 33" xfId="1325"/>
    <cellStyle name="Neutralne 34" xfId="1326"/>
    <cellStyle name="Neutralne 35" xfId="1327"/>
    <cellStyle name="Neutralne 36" xfId="1328"/>
    <cellStyle name="Neutralne 37" xfId="1329"/>
    <cellStyle name="Neutralne 4" xfId="1330"/>
    <cellStyle name="Neutralne 5" xfId="1331"/>
    <cellStyle name="Neutralne 6" xfId="1332"/>
    <cellStyle name="Neutralne 7" xfId="1333"/>
    <cellStyle name="Neutralne 8" xfId="1334"/>
    <cellStyle name="Neutralne 9" xfId="1335"/>
    <cellStyle name="Normalny 10" xfId="1336"/>
    <cellStyle name="Normalny 10 2" xfId="1337"/>
    <cellStyle name="Normalny 11" xfId="1338"/>
    <cellStyle name="Normalny 12" xfId="1339"/>
    <cellStyle name="Normalny 2" xfId="1340"/>
    <cellStyle name="Normalny 2 1" xfId="1341"/>
    <cellStyle name="Normalny 2 10" xfId="1342"/>
    <cellStyle name="Normalny 2 11" xfId="1343"/>
    <cellStyle name="Normalny 2 12" xfId="1344"/>
    <cellStyle name="Normalny 2 13" xfId="1345"/>
    <cellStyle name="Normalny 2 14" xfId="1346"/>
    <cellStyle name="Normalny 2 15" xfId="1347"/>
    <cellStyle name="Normalny 2 16" xfId="1348"/>
    <cellStyle name="Normalny 2 17" xfId="1349"/>
    <cellStyle name="Normalny 2 18" xfId="1350"/>
    <cellStyle name="Normalny 2 19" xfId="1351"/>
    <cellStyle name="Normalny 2 2" xfId="1352"/>
    <cellStyle name="Normalny 2 2 2" xfId="1353"/>
    <cellStyle name="Normalny 2 2 3" xfId="1354"/>
    <cellStyle name="Normalny 2 20" xfId="1355"/>
    <cellStyle name="Normalny 2 21" xfId="1356"/>
    <cellStyle name="Normalny 2 22" xfId="1357"/>
    <cellStyle name="Normalny 2 23" xfId="1358"/>
    <cellStyle name="Normalny 2 24" xfId="1359"/>
    <cellStyle name="Normalny 2 25" xfId="1360"/>
    <cellStyle name="Normalny 2 26" xfId="1361"/>
    <cellStyle name="Normalny 2 3" xfId="1362"/>
    <cellStyle name="Normalny 2 3 2" xfId="1363"/>
    <cellStyle name="Normalny 2 4" xfId="1364"/>
    <cellStyle name="Normalny 2 4 2" xfId="1365"/>
    <cellStyle name="Normalny 2 5" xfId="1366"/>
    <cellStyle name="Normalny 2 6" xfId="1367"/>
    <cellStyle name="Normalny 2 7" xfId="1368"/>
    <cellStyle name="Normalny 2 8" xfId="1369"/>
    <cellStyle name="Normalny 2 9" xfId="1370"/>
    <cellStyle name="Normalny 3" xfId="1371"/>
    <cellStyle name="Normalny 3 2" xfId="1372"/>
    <cellStyle name="Normalny 3 3" xfId="1373"/>
    <cellStyle name="Normalny 4" xfId="1374"/>
    <cellStyle name="Normalny 5" xfId="1375"/>
    <cellStyle name="Normalny 6" xfId="1376"/>
    <cellStyle name="Normalny 6 2" xfId="1377"/>
    <cellStyle name="Normalny 7" xfId="1378"/>
    <cellStyle name="Normalny 8" xfId="1379"/>
    <cellStyle name="Normalny 9" xfId="1380"/>
    <cellStyle name="Normalny 9 2" xfId="1381"/>
    <cellStyle name="Normalny_do finansowego maj-poprawiona" xfId="1382"/>
    <cellStyle name="Normalny_i zmiany w planie-ze ŚR na zasiłki" xfId="1383"/>
    <cellStyle name="Normalny_lok. luty" xfId="1384"/>
    <cellStyle name="Normalny_lok. luty 2" xfId="1385"/>
    <cellStyle name="Normalny_lokalizacja styczeń 2009" xfId="1386"/>
    <cellStyle name="Obliczenia" xfId="1387"/>
    <cellStyle name="Obliczenia 1" xfId="1388"/>
    <cellStyle name="Obliczenia 10" xfId="1389"/>
    <cellStyle name="Obliczenia 11" xfId="1390"/>
    <cellStyle name="Obliczenia 12" xfId="1391"/>
    <cellStyle name="Obliczenia 13" xfId="1392"/>
    <cellStyle name="Obliczenia 14" xfId="1393"/>
    <cellStyle name="Obliczenia 15" xfId="1394"/>
    <cellStyle name="Obliczenia 16" xfId="1395"/>
    <cellStyle name="Obliczenia 17" xfId="1396"/>
    <cellStyle name="Obliczenia 18" xfId="1397"/>
    <cellStyle name="Obliczenia 19" xfId="1398"/>
    <cellStyle name="Obliczenia 2" xfId="1399"/>
    <cellStyle name="Obliczenia 2 2" xfId="1400"/>
    <cellStyle name="Obliczenia 20" xfId="1401"/>
    <cellStyle name="Obliczenia 21" xfId="1402"/>
    <cellStyle name="Obliczenia 22" xfId="1403"/>
    <cellStyle name="Obliczenia 23" xfId="1404"/>
    <cellStyle name="Obliczenia 24" xfId="1405"/>
    <cellStyle name="Obliczenia 25" xfId="1406"/>
    <cellStyle name="Obliczenia 26" xfId="1407"/>
    <cellStyle name="Obliczenia 27" xfId="1408"/>
    <cellStyle name="Obliczenia 28" xfId="1409"/>
    <cellStyle name="Obliczenia 29" xfId="1410"/>
    <cellStyle name="Obliczenia 3" xfId="1411"/>
    <cellStyle name="Obliczenia 30" xfId="1412"/>
    <cellStyle name="Obliczenia 31" xfId="1413"/>
    <cellStyle name="Obliczenia 32" xfId="1414"/>
    <cellStyle name="Obliczenia 33" xfId="1415"/>
    <cellStyle name="Obliczenia 34" xfId="1416"/>
    <cellStyle name="Obliczenia 35" xfId="1417"/>
    <cellStyle name="Obliczenia 36" xfId="1418"/>
    <cellStyle name="Obliczenia 37" xfId="1419"/>
    <cellStyle name="Obliczenia 4" xfId="1420"/>
    <cellStyle name="Obliczenia 5" xfId="1421"/>
    <cellStyle name="Obliczenia 6" xfId="1422"/>
    <cellStyle name="Obliczenia 7" xfId="1423"/>
    <cellStyle name="Obliczenia 8" xfId="1424"/>
    <cellStyle name="Obliczenia 9" xfId="1425"/>
    <cellStyle name="Followed Hyperlink" xfId="1426"/>
    <cellStyle name="Percent" xfId="1427"/>
    <cellStyle name="Procentowy 2" xfId="1428"/>
    <cellStyle name="Procentowy 2 1" xfId="1429"/>
    <cellStyle name="Procentowy 2 10" xfId="1430"/>
    <cellStyle name="Procentowy 2 11" xfId="1431"/>
    <cellStyle name="Procentowy 2 12" xfId="1432"/>
    <cellStyle name="Procentowy 2 13" xfId="1433"/>
    <cellStyle name="Procentowy 2 14" xfId="1434"/>
    <cellStyle name="Procentowy 2 15" xfId="1435"/>
    <cellStyle name="Procentowy 2 16" xfId="1436"/>
    <cellStyle name="Procentowy 2 17" xfId="1437"/>
    <cellStyle name="Procentowy 2 18" xfId="1438"/>
    <cellStyle name="Procentowy 2 19" xfId="1439"/>
    <cellStyle name="Procentowy 2 2" xfId="1440"/>
    <cellStyle name="Procentowy 2 20" xfId="1441"/>
    <cellStyle name="Procentowy 2 21" xfId="1442"/>
    <cellStyle name="Procentowy 2 22" xfId="1443"/>
    <cellStyle name="Procentowy 2 23" xfId="1444"/>
    <cellStyle name="Procentowy 2 24" xfId="1445"/>
    <cellStyle name="Procentowy 2 25" xfId="1446"/>
    <cellStyle name="Procentowy 2 26" xfId="1447"/>
    <cellStyle name="Procentowy 2 3" xfId="1448"/>
    <cellStyle name="Procentowy 2 4" xfId="1449"/>
    <cellStyle name="Procentowy 2 5" xfId="1450"/>
    <cellStyle name="Procentowy 2 6" xfId="1451"/>
    <cellStyle name="Procentowy 2 7" xfId="1452"/>
    <cellStyle name="Procentowy 2 8" xfId="1453"/>
    <cellStyle name="Procentowy 2 9" xfId="1454"/>
    <cellStyle name="Procentowy 3" xfId="1455"/>
    <cellStyle name="Procentowy 3 1" xfId="1456"/>
    <cellStyle name="Procentowy 4" xfId="1457"/>
    <cellStyle name="Procentowy 4 1" xfId="1458"/>
    <cellStyle name="Procentowy 5" xfId="1459"/>
    <cellStyle name="Procentowy 5 1" xfId="1460"/>
    <cellStyle name="Procentowy 6" xfId="1461"/>
    <cellStyle name="Suma" xfId="1462"/>
    <cellStyle name="Suma 1" xfId="1463"/>
    <cellStyle name="Suma 10" xfId="1464"/>
    <cellStyle name="Suma 11" xfId="1465"/>
    <cellStyle name="Suma 12" xfId="1466"/>
    <cellStyle name="Suma 13" xfId="1467"/>
    <cellStyle name="Suma 14" xfId="1468"/>
    <cellStyle name="Suma 15" xfId="1469"/>
    <cellStyle name="Suma 16" xfId="1470"/>
    <cellStyle name="Suma 17" xfId="1471"/>
    <cellStyle name="Suma 18" xfId="1472"/>
    <cellStyle name="Suma 19" xfId="1473"/>
    <cellStyle name="Suma 2" xfId="1474"/>
    <cellStyle name="Suma 20" xfId="1475"/>
    <cellStyle name="Suma 21" xfId="1476"/>
    <cellStyle name="Suma 22" xfId="1477"/>
    <cellStyle name="Suma 23" xfId="1478"/>
    <cellStyle name="Suma 24" xfId="1479"/>
    <cellStyle name="Suma 25" xfId="1480"/>
    <cellStyle name="Suma 26" xfId="1481"/>
    <cellStyle name="Suma 27" xfId="1482"/>
    <cellStyle name="Suma 28" xfId="1483"/>
    <cellStyle name="Suma 29" xfId="1484"/>
    <cellStyle name="Suma 3" xfId="1485"/>
    <cellStyle name="Suma 30" xfId="1486"/>
    <cellStyle name="Suma 31" xfId="1487"/>
    <cellStyle name="Suma 32" xfId="1488"/>
    <cellStyle name="Suma 33" xfId="1489"/>
    <cellStyle name="Suma 34" xfId="1490"/>
    <cellStyle name="Suma 35" xfId="1491"/>
    <cellStyle name="Suma 36" xfId="1492"/>
    <cellStyle name="Suma 37" xfId="1493"/>
    <cellStyle name="Suma 4" xfId="1494"/>
    <cellStyle name="Suma 5" xfId="1495"/>
    <cellStyle name="Suma 6" xfId="1496"/>
    <cellStyle name="Suma 7" xfId="1497"/>
    <cellStyle name="Suma 8" xfId="1498"/>
    <cellStyle name="Suma 9" xfId="1499"/>
    <cellStyle name="Tekst objaśnienia" xfId="1500"/>
    <cellStyle name="Tekst objaśnienia 1" xfId="1501"/>
    <cellStyle name="Tekst objaśnienia 10" xfId="1502"/>
    <cellStyle name="Tekst objaśnienia 11" xfId="1503"/>
    <cellStyle name="Tekst objaśnienia 12" xfId="1504"/>
    <cellStyle name="Tekst objaśnienia 13" xfId="1505"/>
    <cellStyle name="Tekst objaśnienia 14" xfId="1506"/>
    <cellStyle name="Tekst objaśnienia 15" xfId="1507"/>
    <cellStyle name="Tekst objaśnienia 16" xfId="1508"/>
    <cellStyle name="Tekst objaśnienia 17" xfId="1509"/>
    <cellStyle name="Tekst objaśnienia 18" xfId="1510"/>
    <cellStyle name="Tekst objaśnienia 19" xfId="1511"/>
    <cellStyle name="Tekst objaśnienia 2" xfId="1512"/>
    <cellStyle name="Tekst objaśnienia 20" xfId="1513"/>
    <cellStyle name="Tekst objaśnienia 21" xfId="1514"/>
    <cellStyle name="Tekst objaśnienia 22" xfId="1515"/>
    <cellStyle name="Tekst objaśnienia 23" xfId="1516"/>
    <cellStyle name="Tekst objaśnienia 24" xfId="1517"/>
    <cellStyle name="Tekst objaśnienia 25" xfId="1518"/>
    <cellStyle name="Tekst objaśnienia 26" xfId="1519"/>
    <cellStyle name="Tekst objaśnienia 27" xfId="1520"/>
    <cellStyle name="Tekst objaśnienia 28" xfId="1521"/>
    <cellStyle name="Tekst objaśnienia 29" xfId="1522"/>
    <cellStyle name="Tekst objaśnienia 3" xfId="1523"/>
    <cellStyle name="Tekst objaśnienia 30" xfId="1524"/>
    <cellStyle name="Tekst objaśnienia 31" xfId="1525"/>
    <cellStyle name="Tekst objaśnienia 32" xfId="1526"/>
    <cellStyle name="Tekst objaśnienia 33" xfId="1527"/>
    <cellStyle name="Tekst objaśnienia 34" xfId="1528"/>
    <cellStyle name="Tekst objaśnienia 35" xfId="1529"/>
    <cellStyle name="Tekst objaśnienia 36" xfId="1530"/>
    <cellStyle name="Tekst objaśnienia 37" xfId="1531"/>
    <cellStyle name="Tekst objaśnienia 4" xfId="1532"/>
    <cellStyle name="Tekst objaśnienia 5" xfId="1533"/>
    <cellStyle name="Tekst objaśnienia 6" xfId="1534"/>
    <cellStyle name="Tekst objaśnienia 7" xfId="1535"/>
    <cellStyle name="Tekst objaśnienia 8" xfId="1536"/>
    <cellStyle name="Tekst objaśnienia 9" xfId="1537"/>
    <cellStyle name="Tekst ostrzeżenia" xfId="1538"/>
    <cellStyle name="Tekst ostrzeżenia 1" xfId="1539"/>
    <cellStyle name="Tekst ostrzeżenia 10" xfId="1540"/>
    <cellStyle name="Tekst ostrzeżenia 11" xfId="1541"/>
    <cellStyle name="Tekst ostrzeżenia 12" xfId="1542"/>
    <cellStyle name="Tekst ostrzeżenia 13" xfId="1543"/>
    <cellStyle name="Tekst ostrzeżenia 14" xfId="1544"/>
    <cellStyle name="Tekst ostrzeżenia 15" xfId="1545"/>
    <cellStyle name="Tekst ostrzeżenia 16" xfId="1546"/>
    <cellStyle name="Tekst ostrzeżenia 17" xfId="1547"/>
    <cellStyle name="Tekst ostrzeżenia 18" xfId="1548"/>
    <cellStyle name="Tekst ostrzeżenia 19" xfId="1549"/>
    <cellStyle name="Tekst ostrzeżenia 2" xfId="1550"/>
    <cellStyle name="Tekst ostrzeżenia 20" xfId="1551"/>
    <cellStyle name="Tekst ostrzeżenia 21" xfId="1552"/>
    <cellStyle name="Tekst ostrzeżenia 22" xfId="1553"/>
    <cellStyle name="Tekst ostrzeżenia 23" xfId="1554"/>
    <cellStyle name="Tekst ostrzeżenia 24" xfId="1555"/>
    <cellStyle name="Tekst ostrzeżenia 25" xfId="1556"/>
    <cellStyle name="Tekst ostrzeżenia 26" xfId="1557"/>
    <cellStyle name="Tekst ostrzeżenia 27" xfId="1558"/>
    <cellStyle name="Tekst ostrzeżenia 28" xfId="1559"/>
    <cellStyle name="Tekst ostrzeżenia 29" xfId="1560"/>
    <cellStyle name="Tekst ostrzeżenia 3" xfId="1561"/>
    <cellStyle name="Tekst ostrzeżenia 30" xfId="1562"/>
    <cellStyle name="Tekst ostrzeżenia 31" xfId="1563"/>
    <cellStyle name="Tekst ostrzeżenia 32" xfId="1564"/>
    <cellStyle name="Tekst ostrzeżenia 33" xfId="1565"/>
    <cellStyle name="Tekst ostrzeżenia 34" xfId="1566"/>
    <cellStyle name="Tekst ostrzeżenia 35" xfId="1567"/>
    <cellStyle name="Tekst ostrzeżenia 36" xfId="1568"/>
    <cellStyle name="Tekst ostrzeżenia 37" xfId="1569"/>
    <cellStyle name="Tekst ostrzeżenia 4" xfId="1570"/>
    <cellStyle name="Tekst ostrzeżenia 5" xfId="1571"/>
    <cellStyle name="Tekst ostrzeżenia 6" xfId="1572"/>
    <cellStyle name="Tekst ostrzeżenia 7" xfId="1573"/>
    <cellStyle name="Tekst ostrzeżenia 8" xfId="1574"/>
    <cellStyle name="Tekst ostrzeżenia 9" xfId="1575"/>
    <cellStyle name="Tytuł" xfId="1576"/>
    <cellStyle name="Tytuł 1" xfId="1577"/>
    <cellStyle name="Tytuł 10" xfId="1578"/>
    <cellStyle name="Tytuł 11" xfId="1579"/>
    <cellStyle name="Tytuł 12" xfId="1580"/>
    <cellStyle name="Tytuł 13" xfId="1581"/>
    <cellStyle name="Tytuł 14" xfId="1582"/>
    <cellStyle name="Tytuł 15" xfId="1583"/>
    <cellStyle name="Tytuł 16" xfId="1584"/>
    <cellStyle name="Tytuł 17" xfId="1585"/>
    <cellStyle name="Tytuł 18" xfId="1586"/>
    <cellStyle name="Tytuł 19" xfId="1587"/>
    <cellStyle name="Tytuł 2" xfId="1588"/>
    <cellStyle name="Tytuł 20" xfId="1589"/>
    <cellStyle name="Tytuł 21" xfId="1590"/>
    <cellStyle name="Tytuł 22" xfId="1591"/>
    <cellStyle name="Tytuł 23" xfId="1592"/>
    <cellStyle name="Tytuł 24" xfId="1593"/>
    <cellStyle name="Tytuł 25" xfId="1594"/>
    <cellStyle name="Tytuł 26" xfId="1595"/>
    <cellStyle name="Tytuł 27" xfId="1596"/>
    <cellStyle name="Tytuł 28" xfId="1597"/>
    <cellStyle name="Tytuł 29" xfId="1598"/>
    <cellStyle name="Tytuł 3" xfId="1599"/>
    <cellStyle name="Tytuł 30" xfId="1600"/>
    <cellStyle name="Tytuł 31" xfId="1601"/>
    <cellStyle name="Tytuł 32" xfId="1602"/>
    <cellStyle name="Tytuł 33" xfId="1603"/>
    <cellStyle name="Tytuł 34" xfId="1604"/>
    <cellStyle name="Tytuł 35" xfId="1605"/>
    <cellStyle name="Tytuł 36" xfId="1606"/>
    <cellStyle name="Tytuł 37" xfId="1607"/>
    <cellStyle name="Tytuł 4" xfId="1608"/>
    <cellStyle name="Tytuł 5" xfId="1609"/>
    <cellStyle name="Tytuł 6" xfId="1610"/>
    <cellStyle name="Tytuł 7" xfId="1611"/>
    <cellStyle name="Tytuł 8" xfId="1612"/>
    <cellStyle name="Tytuł 9" xfId="1613"/>
    <cellStyle name="Uwaga" xfId="1614"/>
    <cellStyle name="Uwaga 1" xfId="1615"/>
    <cellStyle name="Uwaga 10" xfId="1616"/>
    <cellStyle name="Uwaga 11" xfId="1617"/>
    <cellStyle name="Uwaga 12" xfId="1618"/>
    <cellStyle name="Uwaga 13" xfId="1619"/>
    <cellStyle name="Uwaga 14" xfId="1620"/>
    <cellStyle name="Uwaga 15" xfId="1621"/>
    <cellStyle name="Uwaga 16" xfId="1622"/>
    <cellStyle name="Uwaga 17" xfId="1623"/>
    <cellStyle name="Uwaga 18" xfId="1624"/>
    <cellStyle name="Uwaga 19" xfId="1625"/>
    <cellStyle name="Uwaga 2" xfId="1626"/>
    <cellStyle name="Uwaga 2 2" xfId="1627"/>
    <cellStyle name="Uwaga 20" xfId="1628"/>
    <cellStyle name="Uwaga 21" xfId="1629"/>
    <cellStyle name="Uwaga 22" xfId="1630"/>
    <cellStyle name="Uwaga 23" xfId="1631"/>
    <cellStyle name="Uwaga 24" xfId="1632"/>
    <cellStyle name="Uwaga 25" xfId="1633"/>
    <cellStyle name="Uwaga 26" xfId="1634"/>
    <cellStyle name="Uwaga 27" xfId="1635"/>
    <cellStyle name="Uwaga 28" xfId="1636"/>
    <cellStyle name="Uwaga 29" xfId="1637"/>
    <cellStyle name="Uwaga 3" xfId="1638"/>
    <cellStyle name="Uwaga 30" xfId="1639"/>
    <cellStyle name="Uwaga 31" xfId="1640"/>
    <cellStyle name="Uwaga 32" xfId="1641"/>
    <cellStyle name="Uwaga 33" xfId="1642"/>
    <cellStyle name="Uwaga 34" xfId="1643"/>
    <cellStyle name="Uwaga 35" xfId="1644"/>
    <cellStyle name="Uwaga 36" xfId="1645"/>
    <cellStyle name="Uwaga 37" xfId="1646"/>
    <cellStyle name="Uwaga 4" xfId="1647"/>
    <cellStyle name="Uwaga 5" xfId="1648"/>
    <cellStyle name="Uwaga 6" xfId="1649"/>
    <cellStyle name="Uwaga 7" xfId="1650"/>
    <cellStyle name="Uwaga 8" xfId="1651"/>
    <cellStyle name="Uwaga 9" xfId="1652"/>
    <cellStyle name="Currency" xfId="1653"/>
    <cellStyle name="Currency [0]" xfId="1654"/>
    <cellStyle name="Złe" xfId="1655"/>
    <cellStyle name="Złe 1" xfId="1656"/>
    <cellStyle name="Złe 10" xfId="1657"/>
    <cellStyle name="Złe 11" xfId="1658"/>
    <cellStyle name="Złe 12" xfId="1659"/>
    <cellStyle name="Złe 13" xfId="1660"/>
    <cellStyle name="Złe 14" xfId="1661"/>
    <cellStyle name="Złe 15" xfId="1662"/>
    <cellStyle name="Złe 16" xfId="1663"/>
    <cellStyle name="Złe 17" xfId="1664"/>
    <cellStyle name="Złe 18" xfId="1665"/>
    <cellStyle name="Złe 19" xfId="1666"/>
    <cellStyle name="Złe 2" xfId="1667"/>
    <cellStyle name="Złe 20" xfId="1668"/>
    <cellStyle name="Złe 21" xfId="1669"/>
    <cellStyle name="Złe 22" xfId="1670"/>
    <cellStyle name="Złe 23" xfId="1671"/>
    <cellStyle name="Złe 24" xfId="1672"/>
    <cellStyle name="Złe 25" xfId="1673"/>
    <cellStyle name="Złe 26" xfId="1674"/>
    <cellStyle name="Złe 27" xfId="1675"/>
    <cellStyle name="Złe 28" xfId="1676"/>
    <cellStyle name="Złe 29" xfId="1677"/>
    <cellStyle name="Złe 3" xfId="1678"/>
    <cellStyle name="Złe 30" xfId="1679"/>
    <cellStyle name="Złe 31" xfId="1680"/>
    <cellStyle name="Złe 32" xfId="1681"/>
    <cellStyle name="Złe 33" xfId="1682"/>
    <cellStyle name="Złe 34" xfId="1683"/>
    <cellStyle name="Złe 35" xfId="1684"/>
    <cellStyle name="Złe 36" xfId="1685"/>
    <cellStyle name="Złe 37" xfId="1686"/>
    <cellStyle name="Złe 4" xfId="1687"/>
    <cellStyle name="Złe 5" xfId="1688"/>
    <cellStyle name="Złe 6" xfId="1689"/>
    <cellStyle name="Złe 7" xfId="1690"/>
    <cellStyle name="Złe 8" xfId="1691"/>
    <cellStyle name="Złe 9" xfId="16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gant1\psdoc\Documents%20and%20Settings\etruchel\Ustawienia%20lokalne\Temporary%20Internet%20Files\Content.IE5\LUALX1GR\02.01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koros\Pulpit\2011\lokalizacje\grudzie&#324;\Grudzie&#324;%20Lokalizacja%20ca&#322;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1.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miny"/>
      <sheetName val="Powiaty"/>
      <sheetName val="Samorzą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136"/>
  <sheetViews>
    <sheetView view="pageBreakPreview" zoomScale="112" zoomScaleSheetLayoutView="112" zoomScalePageLayoutView="0" workbookViewId="0" topLeftCell="A1">
      <pane xSplit="3" ySplit="7" topLeftCell="D1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25" sqref="A125:R125"/>
    </sheetView>
  </sheetViews>
  <sheetFormatPr defaultColWidth="7" defaultRowHeight="14.25"/>
  <cols>
    <col min="1" max="1" width="4.19921875" style="31" customWidth="1"/>
    <col min="2" max="2" width="11.59765625" style="32" customWidth="1"/>
    <col min="3" max="3" width="15.59765625" style="32" customWidth="1"/>
    <col min="4" max="4" width="9.5" style="64" customWidth="1"/>
    <col min="5" max="5" width="10" style="64" customWidth="1"/>
    <col min="6" max="6" width="9.8984375" style="64" customWidth="1"/>
    <col min="7" max="7" width="10.3984375" style="64" customWidth="1"/>
    <col min="8" max="8" width="9.09765625" style="64" customWidth="1"/>
    <col min="9" max="9" width="10.5" style="64" customWidth="1"/>
    <col min="10" max="11" width="9" style="69" customWidth="1"/>
    <col min="12" max="12" width="10.59765625" style="64" customWidth="1"/>
    <col min="13" max="13" width="9.19921875" style="64" bestFit="1" customWidth="1"/>
    <col min="14" max="14" width="9.19921875" style="64" customWidth="1"/>
    <col min="15" max="16" width="10" style="64" customWidth="1"/>
    <col min="17" max="17" width="8.59765625" style="64" customWidth="1"/>
    <col min="18" max="18" width="9.5" style="64" customWidth="1"/>
    <col min="19" max="19" width="11.5" style="64" customWidth="1"/>
    <col min="20" max="20" width="7.3984375" style="64" customWidth="1"/>
    <col min="21" max="21" width="9.69921875" style="64" customWidth="1"/>
    <col min="22" max="22" width="8.8984375" style="64" customWidth="1"/>
    <col min="23" max="23" width="8.09765625" style="64" customWidth="1"/>
    <col min="24" max="24" width="10.59765625" style="64" customWidth="1"/>
    <col min="25" max="25" width="8.8984375" style="64" customWidth="1"/>
    <col min="26" max="28" width="10.19921875" style="64" customWidth="1"/>
    <col min="29" max="29" width="9.5" style="64" customWidth="1"/>
    <col min="30" max="30" width="10.09765625" style="64" customWidth="1"/>
    <col min="31" max="31" width="9" style="64" customWidth="1"/>
    <col min="32" max="32" width="12.09765625" style="64" customWidth="1"/>
    <col min="33" max="33" width="12.59765625" style="64" customWidth="1"/>
    <col min="34" max="37" width="11.5" style="64" customWidth="1"/>
    <col min="38" max="38" width="11.3984375" style="64" customWidth="1"/>
    <col min="39" max="39" width="10.59765625" style="64" customWidth="1"/>
    <col min="40" max="16384" width="7" style="32" customWidth="1"/>
  </cols>
  <sheetData>
    <row r="1" spans="1:38" ht="14.25" customHeight="1">
      <c r="A1" s="164" t="s">
        <v>173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</row>
    <row r="2" spans="1:38" ht="24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1:38" ht="9.75" customHeight="1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</row>
    <row r="4" spans="1:39" s="42" customFormat="1" ht="28.5" customHeight="1">
      <c r="A4" s="105" t="s">
        <v>107</v>
      </c>
      <c r="B4" s="106" t="s">
        <v>106</v>
      </c>
      <c r="C4" s="106" t="s">
        <v>105</v>
      </c>
      <c r="D4" s="107" t="s">
        <v>146</v>
      </c>
      <c r="E4" s="108" t="s">
        <v>129</v>
      </c>
      <c r="F4" s="109" t="s">
        <v>119</v>
      </c>
      <c r="G4" s="110" t="s">
        <v>152</v>
      </c>
      <c r="H4" s="110"/>
      <c r="I4" s="110"/>
      <c r="J4" s="110"/>
      <c r="K4" s="110"/>
      <c r="L4" s="110"/>
      <c r="M4" s="111" t="s">
        <v>150</v>
      </c>
      <c r="N4" s="112"/>
      <c r="O4" s="112"/>
      <c r="P4" s="112"/>
      <c r="Q4" s="113"/>
      <c r="R4" s="114" t="s">
        <v>153</v>
      </c>
      <c r="S4" s="115"/>
      <c r="T4" s="116"/>
      <c r="U4" s="114" t="s">
        <v>137</v>
      </c>
      <c r="V4" s="115"/>
      <c r="W4" s="115"/>
      <c r="X4" s="116"/>
      <c r="Y4" s="114" t="s">
        <v>169</v>
      </c>
      <c r="Z4" s="115"/>
      <c r="AA4" s="116"/>
      <c r="AB4" s="117"/>
      <c r="AC4" s="118" t="s">
        <v>147</v>
      </c>
      <c r="AD4" s="107" t="s">
        <v>148</v>
      </c>
      <c r="AE4" s="107" t="s">
        <v>155</v>
      </c>
      <c r="AF4" s="109" t="s">
        <v>128</v>
      </c>
      <c r="AG4" s="107" t="s">
        <v>149</v>
      </c>
      <c r="AH4" s="119" t="s">
        <v>143</v>
      </c>
      <c r="AI4" s="120"/>
      <c r="AJ4" s="121"/>
      <c r="AK4" s="122" t="s">
        <v>151</v>
      </c>
      <c r="AL4" s="122" t="s">
        <v>116</v>
      </c>
      <c r="AM4" s="65"/>
    </row>
    <row r="5" spans="1:39" s="42" customFormat="1" ht="159.75" customHeight="1">
      <c r="A5" s="123"/>
      <c r="B5" s="124"/>
      <c r="C5" s="124"/>
      <c r="D5" s="125" t="s">
        <v>138</v>
      </c>
      <c r="E5" s="126" t="s">
        <v>130</v>
      </c>
      <c r="F5" s="127" t="s">
        <v>108</v>
      </c>
      <c r="G5" s="128" t="s">
        <v>145</v>
      </c>
      <c r="H5" s="129"/>
      <c r="I5" s="129"/>
      <c r="J5" s="130"/>
      <c r="K5" s="130"/>
      <c r="L5" s="131" t="s">
        <v>151</v>
      </c>
      <c r="M5" s="132" t="s">
        <v>141</v>
      </c>
      <c r="N5" s="133"/>
      <c r="O5" s="133"/>
      <c r="P5" s="134"/>
      <c r="Q5" s="135" t="s">
        <v>151</v>
      </c>
      <c r="R5" s="128" t="s">
        <v>154</v>
      </c>
      <c r="S5" s="136"/>
      <c r="T5" s="131" t="s">
        <v>151</v>
      </c>
      <c r="U5" s="128" t="s">
        <v>139</v>
      </c>
      <c r="V5" s="129"/>
      <c r="W5" s="136"/>
      <c r="X5" s="131" t="s">
        <v>151</v>
      </c>
      <c r="Y5" s="128" t="s">
        <v>139</v>
      </c>
      <c r="Z5" s="129"/>
      <c r="AA5" s="136"/>
      <c r="AB5" s="131" t="s">
        <v>151</v>
      </c>
      <c r="AC5" s="137" t="s">
        <v>139</v>
      </c>
      <c r="AD5" s="125" t="s">
        <v>139</v>
      </c>
      <c r="AE5" s="125" t="s">
        <v>139</v>
      </c>
      <c r="AF5" s="127" t="s">
        <v>108</v>
      </c>
      <c r="AG5" s="125" t="s">
        <v>139</v>
      </c>
      <c r="AH5" s="138" t="s">
        <v>144</v>
      </c>
      <c r="AI5" s="139"/>
      <c r="AJ5" s="140"/>
      <c r="AK5" s="141"/>
      <c r="AL5" s="141"/>
      <c r="AM5" s="65"/>
    </row>
    <row r="6" spans="1:39" s="42" customFormat="1" ht="30.75" customHeight="1">
      <c r="A6" s="142"/>
      <c r="B6" s="143"/>
      <c r="C6" s="143"/>
      <c r="D6" s="125" t="s">
        <v>161</v>
      </c>
      <c r="E6" s="125" t="s">
        <v>161</v>
      </c>
      <c r="F6" s="125" t="s">
        <v>161</v>
      </c>
      <c r="G6" s="125" t="s">
        <v>162</v>
      </c>
      <c r="H6" s="125" t="s">
        <v>163</v>
      </c>
      <c r="I6" s="125" t="s">
        <v>161</v>
      </c>
      <c r="J6" s="144" t="s">
        <v>123</v>
      </c>
      <c r="K6" s="144" t="s">
        <v>123</v>
      </c>
      <c r="L6" s="146"/>
      <c r="M6" s="125" t="s">
        <v>162</v>
      </c>
      <c r="N6" s="125" t="s">
        <v>164</v>
      </c>
      <c r="O6" s="125" t="s">
        <v>161</v>
      </c>
      <c r="P6" s="144" t="s">
        <v>210</v>
      </c>
      <c r="Q6" s="147"/>
      <c r="R6" s="148" t="s">
        <v>165</v>
      </c>
      <c r="S6" s="149" t="s">
        <v>215</v>
      </c>
      <c r="T6" s="146"/>
      <c r="U6" s="125" t="s">
        <v>166</v>
      </c>
      <c r="V6" s="125" t="s">
        <v>168</v>
      </c>
      <c r="W6" s="150" t="s">
        <v>167</v>
      </c>
      <c r="X6" s="146"/>
      <c r="Y6" s="151" t="s">
        <v>163</v>
      </c>
      <c r="Z6" s="151" t="s">
        <v>161</v>
      </c>
      <c r="AA6" s="152" t="s">
        <v>123</v>
      </c>
      <c r="AB6" s="146"/>
      <c r="AC6" s="125" t="s">
        <v>163</v>
      </c>
      <c r="AD6" s="125" t="s">
        <v>161</v>
      </c>
      <c r="AE6" s="145" t="s">
        <v>123</v>
      </c>
      <c r="AF6" s="125" t="s">
        <v>161</v>
      </c>
      <c r="AG6" s="125" t="s">
        <v>161</v>
      </c>
      <c r="AH6" s="150" t="s">
        <v>170</v>
      </c>
      <c r="AI6" s="150" t="s">
        <v>161</v>
      </c>
      <c r="AJ6" s="144" t="s">
        <v>123</v>
      </c>
      <c r="AK6" s="153"/>
      <c r="AL6" s="154"/>
      <c r="AM6" s="65"/>
    </row>
    <row r="7" spans="1:39" s="44" customFormat="1" ht="14.25" customHeight="1">
      <c r="A7" s="43" t="s">
        <v>176</v>
      </c>
      <c r="B7" s="43" t="s">
        <v>177</v>
      </c>
      <c r="C7" s="43" t="s">
        <v>178</v>
      </c>
      <c r="D7" s="43" t="s">
        <v>179</v>
      </c>
      <c r="E7" s="43" t="s">
        <v>180</v>
      </c>
      <c r="F7" s="43" t="s">
        <v>181</v>
      </c>
      <c r="G7" s="43" t="s">
        <v>182</v>
      </c>
      <c r="H7" s="43" t="s">
        <v>183</v>
      </c>
      <c r="I7" s="43" t="s">
        <v>184</v>
      </c>
      <c r="J7" s="43" t="s">
        <v>185</v>
      </c>
      <c r="K7" s="43" t="s">
        <v>186</v>
      </c>
      <c r="L7" s="43" t="s">
        <v>187</v>
      </c>
      <c r="M7" s="43" t="s">
        <v>188</v>
      </c>
      <c r="N7" s="43" t="s">
        <v>189</v>
      </c>
      <c r="O7" s="43" t="s">
        <v>190</v>
      </c>
      <c r="P7" s="43" t="s">
        <v>191</v>
      </c>
      <c r="Q7" s="43" t="s">
        <v>192</v>
      </c>
      <c r="R7" s="43" t="s">
        <v>193</v>
      </c>
      <c r="S7" s="43" t="s">
        <v>194</v>
      </c>
      <c r="T7" s="43" t="s">
        <v>195</v>
      </c>
      <c r="U7" s="43" t="s">
        <v>196</v>
      </c>
      <c r="V7" s="43" t="s">
        <v>197</v>
      </c>
      <c r="W7" s="43" t="s">
        <v>198</v>
      </c>
      <c r="X7" s="43" t="s">
        <v>199</v>
      </c>
      <c r="Y7" s="43" t="s">
        <v>200</v>
      </c>
      <c r="Z7" s="43" t="s">
        <v>201</v>
      </c>
      <c r="AA7" s="43" t="s">
        <v>202</v>
      </c>
      <c r="AB7" s="43" t="s">
        <v>203</v>
      </c>
      <c r="AC7" s="43" t="s">
        <v>204</v>
      </c>
      <c r="AD7" s="43" t="s">
        <v>205</v>
      </c>
      <c r="AE7" s="43" t="s">
        <v>206</v>
      </c>
      <c r="AF7" s="43" t="s">
        <v>207</v>
      </c>
      <c r="AG7" s="43" t="s">
        <v>208</v>
      </c>
      <c r="AH7" s="43" t="s">
        <v>209</v>
      </c>
      <c r="AI7" s="43" t="s">
        <v>211</v>
      </c>
      <c r="AJ7" s="43" t="s">
        <v>212</v>
      </c>
      <c r="AK7" s="43" t="s">
        <v>213</v>
      </c>
      <c r="AL7" s="43" t="s">
        <v>214</v>
      </c>
      <c r="AM7" s="66"/>
    </row>
    <row r="8" spans="1:38" ht="20.25" customHeight="1">
      <c r="A8" s="45">
        <v>1</v>
      </c>
      <c r="B8" s="155" t="s">
        <v>70</v>
      </c>
      <c r="C8" s="156" t="s">
        <v>104</v>
      </c>
      <c r="D8" s="98">
        <v>0</v>
      </c>
      <c r="E8" s="98">
        <v>0</v>
      </c>
      <c r="F8" s="98">
        <v>0</v>
      </c>
      <c r="G8" s="98">
        <v>152308</v>
      </c>
      <c r="H8" s="98">
        <v>0</v>
      </c>
      <c r="I8" s="98">
        <v>202008</v>
      </c>
      <c r="J8" s="98">
        <v>22934</v>
      </c>
      <c r="K8" s="98">
        <v>67139</v>
      </c>
      <c r="L8" s="98">
        <f>SUM(G8:K8)</f>
        <v>444389</v>
      </c>
      <c r="M8" s="98">
        <v>1660</v>
      </c>
      <c r="N8" s="98">
        <v>2052</v>
      </c>
      <c r="O8" s="98">
        <v>0</v>
      </c>
      <c r="P8" s="98">
        <v>0</v>
      </c>
      <c r="Q8" s="99">
        <f>SUM(M8:P8)</f>
        <v>3712</v>
      </c>
      <c r="R8" s="99">
        <v>3457</v>
      </c>
      <c r="S8" s="99">
        <v>2314</v>
      </c>
      <c r="T8" s="99">
        <f>R8+S8</f>
        <v>5771</v>
      </c>
      <c r="U8" s="98">
        <v>0</v>
      </c>
      <c r="V8" s="98">
        <v>115612</v>
      </c>
      <c r="W8" s="98">
        <v>0</v>
      </c>
      <c r="X8" s="98">
        <f>SUM(U8:W8)</f>
        <v>115612</v>
      </c>
      <c r="Y8" s="98">
        <v>636</v>
      </c>
      <c r="Z8" s="98">
        <v>0</v>
      </c>
      <c r="AA8" s="98">
        <v>0</v>
      </c>
      <c r="AB8" s="98">
        <f>Y8+Z8+AA8</f>
        <v>636</v>
      </c>
      <c r="AC8" s="98">
        <v>24770</v>
      </c>
      <c r="AD8" s="98">
        <v>0</v>
      </c>
      <c r="AE8" s="98">
        <v>22306</v>
      </c>
      <c r="AF8" s="98">
        <v>0</v>
      </c>
      <c r="AG8" s="98">
        <v>0</v>
      </c>
      <c r="AH8" s="98">
        <v>28011</v>
      </c>
      <c r="AI8" s="98">
        <v>0</v>
      </c>
      <c r="AJ8" s="100">
        <v>0</v>
      </c>
      <c r="AK8" s="98">
        <f>AH8+AI8+AJ8</f>
        <v>28011</v>
      </c>
      <c r="AL8" s="101">
        <f aca="true" t="shared" si="0" ref="AL8:AL39">D8+E8+F8+L8+Q8+T8+X8+AB8+AC8+AD8+AE8+AF8+AG8+AK8</f>
        <v>645207</v>
      </c>
    </row>
    <row r="9" spans="1:38" ht="20.25" customHeight="1">
      <c r="A9" s="45">
        <v>2</v>
      </c>
      <c r="B9" s="155" t="s">
        <v>70</v>
      </c>
      <c r="C9" s="156" t="s">
        <v>66</v>
      </c>
      <c r="D9" s="98">
        <v>0</v>
      </c>
      <c r="E9" s="98">
        <v>200</v>
      </c>
      <c r="F9" s="98">
        <v>34648</v>
      </c>
      <c r="G9" s="98">
        <v>208651</v>
      </c>
      <c r="H9" s="98">
        <v>0</v>
      </c>
      <c r="I9" s="99">
        <v>156376</v>
      </c>
      <c r="J9" s="99">
        <v>17753</v>
      </c>
      <c r="K9" s="99">
        <v>85407</v>
      </c>
      <c r="L9" s="98">
        <f aca="true" t="shared" si="1" ref="L9:L72">SUM(G9:K9)</f>
        <v>468187</v>
      </c>
      <c r="M9" s="98">
        <v>3089</v>
      </c>
      <c r="N9" s="98">
        <v>3011</v>
      </c>
      <c r="O9" s="98">
        <v>0</v>
      </c>
      <c r="P9" s="98">
        <v>0</v>
      </c>
      <c r="Q9" s="99">
        <f aca="true" t="shared" si="2" ref="Q9:Q72">SUM(M9:P9)</f>
        <v>6100</v>
      </c>
      <c r="R9" s="99">
        <v>5927</v>
      </c>
      <c r="S9" s="99">
        <v>3967</v>
      </c>
      <c r="T9" s="99">
        <f aca="true" t="shared" si="3" ref="T9:T72">R9+S9</f>
        <v>9894</v>
      </c>
      <c r="U9" s="98">
        <v>0</v>
      </c>
      <c r="V9" s="98">
        <v>159278</v>
      </c>
      <c r="W9" s="98">
        <v>0</v>
      </c>
      <c r="X9" s="98">
        <f aca="true" t="shared" si="4" ref="X9:X72">SUM(U9:W9)</f>
        <v>159278</v>
      </c>
      <c r="Y9" s="98">
        <v>1212</v>
      </c>
      <c r="Z9" s="98">
        <v>0</v>
      </c>
      <c r="AA9" s="98">
        <v>0</v>
      </c>
      <c r="AB9" s="98">
        <f aca="true" t="shared" si="5" ref="AB9:AB72">Y9+Z9+AA9</f>
        <v>1212</v>
      </c>
      <c r="AC9" s="98">
        <v>51317</v>
      </c>
      <c r="AD9" s="98">
        <v>0</v>
      </c>
      <c r="AE9" s="98">
        <v>34778</v>
      </c>
      <c r="AF9" s="98">
        <v>7675</v>
      </c>
      <c r="AG9" s="98">
        <v>0</v>
      </c>
      <c r="AH9" s="98">
        <v>45939</v>
      </c>
      <c r="AI9" s="98">
        <v>0</v>
      </c>
      <c r="AJ9" s="98">
        <v>0</v>
      </c>
      <c r="AK9" s="98">
        <f aca="true" t="shared" si="6" ref="AK9:AK72">AH9+AI9+AJ9</f>
        <v>45939</v>
      </c>
      <c r="AL9" s="101">
        <f t="shared" si="0"/>
        <v>819228</v>
      </c>
    </row>
    <row r="10" spans="1:38" ht="20.25" customHeight="1">
      <c r="A10" s="45">
        <v>3</v>
      </c>
      <c r="B10" s="155" t="s">
        <v>70</v>
      </c>
      <c r="C10" s="156" t="s">
        <v>103</v>
      </c>
      <c r="D10" s="98">
        <v>0</v>
      </c>
      <c r="E10" s="98">
        <v>3</v>
      </c>
      <c r="F10" s="98">
        <v>0</v>
      </c>
      <c r="G10" s="98">
        <v>135611</v>
      </c>
      <c r="H10" s="98">
        <v>0</v>
      </c>
      <c r="I10" s="98">
        <v>155693</v>
      </c>
      <c r="J10" s="98">
        <v>17676</v>
      </c>
      <c r="K10" s="98">
        <v>54536</v>
      </c>
      <c r="L10" s="98">
        <f t="shared" si="1"/>
        <v>363516</v>
      </c>
      <c r="M10" s="98">
        <v>1604</v>
      </c>
      <c r="N10" s="98">
        <v>1653</v>
      </c>
      <c r="O10" s="98">
        <v>0</v>
      </c>
      <c r="P10" s="98">
        <v>0</v>
      </c>
      <c r="Q10" s="99">
        <f t="shared" si="2"/>
        <v>3257</v>
      </c>
      <c r="R10" s="99">
        <v>1796</v>
      </c>
      <c r="S10" s="99">
        <v>1202</v>
      </c>
      <c r="T10" s="99">
        <f t="shared" si="3"/>
        <v>2998</v>
      </c>
      <c r="U10" s="98">
        <v>0</v>
      </c>
      <c r="V10" s="98">
        <v>196188</v>
      </c>
      <c r="W10" s="98">
        <v>0</v>
      </c>
      <c r="X10" s="98">
        <f t="shared" si="4"/>
        <v>196188</v>
      </c>
      <c r="Y10" s="98">
        <v>162</v>
      </c>
      <c r="Z10" s="98">
        <v>0</v>
      </c>
      <c r="AA10" s="98">
        <v>0</v>
      </c>
      <c r="AB10" s="98">
        <f t="shared" si="5"/>
        <v>162</v>
      </c>
      <c r="AC10" s="98">
        <v>6453</v>
      </c>
      <c r="AD10" s="98">
        <v>0</v>
      </c>
      <c r="AE10" s="98">
        <v>17032</v>
      </c>
      <c r="AF10" s="98">
        <v>0</v>
      </c>
      <c r="AG10" s="98">
        <v>0</v>
      </c>
      <c r="AH10" s="98">
        <v>21009</v>
      </c>
      <c r="AI10" s="98">
        <v>0</v>
      </c>
      <c r="AJ10" s="98">
        <v>0</v>
      </c>
      <c r="AK10" s="98">
        <f t="shared" si="6"/>
        <v>21009</v>
      </c>
      <c r="AL10" s="101">
        <f t="shared" si="0"/>
        <v>610618</v>
      </c>
    </row>
    <row r="11" spans="1:38" ht="20.25" customHeight="1">
      <c r="A11" s="45">
        <v>4</v>
      </c>
      <c r="B11" s="155" t="s">
        <v>70</v>
      </c>
      <c r="C11" s="156" t="s">
        <v>102</v>
      </c>
      <c r="D11" s="98">
        <v>0</v>
      </c>
      <c r="E11" s="98">
        <v>0</v>
      </c>
      <c r="F11" s="98">
        <v>0</v>
      </c>
      <c r="G11" s="98">
        <v>225808</v>
      </c>
      <c r="H11" s="98">
        <v>0</v>
      </c>
      <c r="I11" s="98">
        <v>244313</v>
      </c>
      <c r="J11" s="98">
        <v>27737</v>
      </c>
      <c r="K11" s="98">
        <v>91098</v>
      </c>
      <c r="L11" s="98">
        <f t="shared" si="1"/>
        <v>588956</v>
      </c>
      <c r="M11" s="98">
        <v>3715</v>
      </c>
      <c r="N11" s="98">
        <v>1618</v>
      </c>
      <c r="O11" s="98">
        <v>0</v>
      </c>
      <c r="P11" s="98">
        <v>0</v>
      </c>
      <c r="Q11" s="99">
        <f t="shared" si="2"/>
        <v>5333</v>
      </c>
      <c r="R11" s="99">
        <v>3282</v>
      </c>
      <c r="S11" s="99">
        <v>2196</v>
      </c>
      <c r="T11" s="99">
        <f t="shared" si="3"/>
        <v>5478</v>
      </c>
      <c r="U11" s="98">
        <v>0</v>
      </c>
      <c r="V11" s="98">
        <v>164669</v>
      </c>
      <c r="W11" s="98">
        <v>2757</v>
      </c>
      <c r="X11" s="98">
        <f t="shared" si="4"/>
        <v>167426</v>
      </c>
      <c r="Y11" s="98">
        <v>1078</v>
      </c>
      <c r="Z11" s="98">
        <v>0</v>
      </c>
      <c r="AA11" s="98">
        <v>0</v>
      </c>
      <c r="AB11" s="98">
        <f t="shared" si="5"/>
        <v>1078</v>
      </c>
      <c r="AC11" s="98">
        <v>24237</v>
      </c>
      <c r="AD11" s="98">
        <v>0</v>
      </c>
      <c r="AE11" s="98">
        <v>23448</v>
      </c>
      <c r="AF11" s="98">
        <v>0</v>
      </c>
      <c r="AG11" s="98">
        <v>0</v>
      </c>
      <c r="AH11" s="98">
        <v>28277</v>
      </c>
      <c r="AI11" s="98">
        <v>0</v>
      </c>
      <c r="AJ11" s="98">
        <v>0</v>
      </c>
      <c r="AK11" s="98">
        <f t="shared" si="6"/>
        <v>28277</v>
      </c>
      <c r="AL11" s="101">
        <f t="shared" si="0"/>
        <v>844233</v>
      </c>
    </row>
    <row r="12" spans="1:38" ht="20.25" customHeight="1">
      <c r="A12" s="45">
        <v>5</v>
      </c>
      <c r="B12" s="155" t="s">
        <v>70</v>
      </c>
      <c r="C12" s="156" t="s">
        <v>101</v>
      </c>
      <c r="D12" s="98">
        <v>0</v>
      </c>
      <c r="E12" s="98">
        <v>0</v>
      </c>
      <c r="F12" s="98">
        <v>0</v>
      </c>
      <c r="G12" s="98">
        <v>92157</v>
      </c>
      <c r="H12" s="98">
        <v>0</v>
      </c>
      <c r="I12" s="98">
        <v>94395</v>
      </c>
      <c r="J12" s="98">
        <v>10717</v>
      </c>
      <c r="K12" s="98">
        <v>36058</v>
      </c>
      <c r="L12" s="98">
        <f t="shared" si="1"/>
        <v>233327</v>
      </c>
      <c r="M12" s="98">
        <v>2029</v>
      </c>
      <c r="N12" s="98">
        <v>1701</v>
      </c>
      <c r="O12" s="98">
        <v>0</v>
      </c>
      <c r="P12" s="98">
        <v>0</v>
      </c>
      <c r="Q12" s="99">
        <f t="shared" si="2"/>
        <v>3730</v>
      </c>
      <c r="R12" s="99">
        <v>1907</v>
      </c>
      <c r="S12" s="99">
        <v>1276</v>
      </c>
      <c r="T12" s="99">
        <f t="shared" si="3"/>
        <v>3183</v>
      </c>
      <c r="U12" s="98">
        <v>0</v>
      </c>
      <c r="V12" s="98">
        <v>17984</v>
      </c>
      <c r="W12" s="98">
        <v>418</v>
      </c>
      <c r="X12" s="98">
        <f t="shared" si="4"/>
        <v>18402</v>
      </c>
      <c r="Y12" s="98">
        <v>382</v>
      </c>
      <c r="Z12" s="98">
        <v>0</v>
      </c>
      <c r="AA12" s="98">
        <v>0</v>
      </c>
      <c r="AB12" s="98">
        <f t="shared" si="5"/>
        <v>382</v>
      </c>
      <c r="AC12" s="98">
        <v>10605</v>
      </c>
      <c r="AD12" s="98">
        <v>0</v>
      </c>
      <c r="AE12" s="98">
        <v>7932</v>
      </c>
      <c r="AF12" s="98">
        <v>0</v>
      </c>
      <c r="AG12" s="98">
        <v>0</v>
      </c>
      <c r="AH12" s="98">
        <v>14006</v>
      </c>
      <c r="AI12" s="98">
        <v>0</v>
      </c>
      <c r="AJ12" s="98">
        <v>0</v>
      </c>
      <c r="AK12" s="98">
        <f t="shared" si="6"/>
        <v>14006</v>
      </c>
      <c r="AL12" s="101">
        <f t="shared" si="0"/>
        <v>291567</v>
      </c>
    </row>
    <row r="13" spans="1:38" ht="20.25" customHeight="1">
      <c r="A13" s="45">
        <v>6</v>
      </c>
      <c r="B13" s="155" t="s">
        <v>70</v>
      </c>
      <c r="C13" s="156" t="s">
        <v>64</v>
      </c>
      <c r="D13" s="98">
        <v>0</v>
      </c>
      <c r="E13" s="98">
        <v>0</v>
      </c>
      <c r="F13" s="98">
        <v>0</v>
      </c>
      <c r="G13" s="98">
        <v>192163</v>
      </c>
      <c r="H13" s="98">
        <v>0</v>
      </c>
      <c r="I13" s="98">
        <v>148557</v>
      </c>
      <c r="J13" s="98">
        <v>16866</v>
      </c>
      <c r="K13" s="98">
        <v>72371</v>
      </c>
      <c r="L13" s="98">
        <f t="shared" si="1"/>
        <v>429957</v>
      </c>
      <c r="M13" s="98">
        <v>3451</v>
      </c>
      <c r="N13" s="98">
        <v>1549</v>
      </c>
      <c r="O13" s="98">
        <v>0</v>
      </c>
      <c r="P13" s="98">
        <v>0</v>
      </c>
      <c r="Q13" s="99">
        <f t="shared" si="2"/>
        <v>5000</v>
      </c>
      <c r="R13" s="99">
        <v>5574</v>
      </c>
      <c r="S13" s="99">
        <v>3730</v>
      </c>
      <c r="T13" s="99">
        <f t="shared" si="3"/>
        <v>9304</v>
      </c>
      <c r="U13" s="98">
        <v>0</v>
      </c>
      <c r="V13" s="98">
        <v>26329</v>
      </c>
      <c r="W13" s="98">
        <v>1536</v>
      </c>
      <c r="X13" s="98">
        <f t="shared" si="4"/>
        <v>27865</v>
      </c>
      <c r="Y13" s="98">
        <v>2492</v>
      </c>
      <c r="Z13" s="98">
        <v>0</v>
      </c>
      <c r="AA13" s="98">
        <v>0</v>
      </c>
      <c r="AB13" s="98">
        <f t="shared" si="5"/>
        <v>2492</v>
      </c>
      <c r="AC13" s="98">
        <v>27581</v>
      </c>
      <c r="AD13" s="98">
        <v>950</v>
      </c>
      <c r="AE13" s="98">
        <v>20240</v>
      </c>
      <c r="AF13" s="98">
        <v>3131</v>
      </c>
      <c r="AG13" s="98">
        <v>0</v>
      </c>
      <c r="AH13" s="98">
        <v>22409</v>
      </c>
      <c r="AI13" s="98">
        <v>0</v>
      </c>
      <c r="AJ13" s="98">
        <v>0</v>
      </c>
      <c r="AK13" s="98">
        <f t="shared" si="6"/>
        <v>22409</v>
      </c>
      <c r="AL13" s="101">
        <f t="shared" si="0"/>
        <v>548929</v>
      </c>
    </row>
    <row r="14" spans="1:38" ht="20.25" customHeight="1">
      <c r="A14" s="45">
        <v>7</v>
      </c>
      <c r="B14" s="155" t="s">
        <v>70</v>
      </c>
      <c r="C14" s="156" t="s">
        <v>100</v>
      </c>
      <c r="D14" s="98">
        <v>0</v>
      </c>
      <c r="E14" s="98">
        <v>0</v>
      </c>
      <c r="F14" s="98">
        <v>35907</v>
      </c>
      <c r="G14" s="98">
        <v>139754</v>
      </c>
      <c r="H14" s="98">
        <v>0</v>
      </c>
      <c r="I14" s="98">
        <v>172131</v>
      </c>
      <c r="J14" s="98">
        <v>19542</v>
      </c>
      <c r="K14" s="98">
        <v>56006</v>
      </c>
      <c r="L14" s="98">
        <f t="shared" si="1"/>
        <v>387433</v>
      </c>
      <c r="M14" s="98">
        <v>4308</v>
      </c>
      <c r="N14" s="98">
        <v>3759</v>
      </c>
      <c r="O14" s="98">
        <v>0</v>
      </c>
      <c r="P14" s="98">
        <v>0</v>
      </c>
      <c r="Q14" s="99">
        <f t="shared" si="2"/>
        <v>8067</v>
      </c>
      <c r="R14" s="99">
        <v>2760</v>
      </c>
      <c r="S14" s="99">
        <v>1847</v>
      </c>
      <c r="T14" s="99">
        <f t="shared" si="3"/>
        <v>4607</v>
      </c>
      <c r="U14" s="98">
        <v>0</v>
      </c>
      <c r="V14" s="98">
        <v>70829</v>
      </c>
      <c r="W14" s="98">
        <v>0</v>
      </c>
      <c r="X14" s="98">
        <f t="shared" si="4"/>
        <v>70829</v>
      </c>
      <c r="Y14" s="98">
        <v>2284</v>
      </c>
      <c r="Z14" s="98">
        <v>0</v>
      </c>
      <c r="AA14" s="98">
        <v>0</v>
      </c>
      <c r="AB14" s="98">
        <f t="shared" si="5"/>
        <v>2284</v>
      </c>
      <c r="AC14" s="98">
        <v>19979</v>
      </c>
      <c r="AD14" s="98">
        <v>100</v>
      </c>
      <c r="AE14" s="98">
        <v>21091</v>
      </c>
      <c r="AF14" s="98">
        <v>3576</v>
      </c>
      <c r="AG14" s="98">
        <v>0</v>
      </c>
      <c r="AH14" s="98">
        <v>28790</v>
      </c>
      <c r="AI14" s="98">
        <v>0</v>
      </c>
      <c r="AJ14" s="98">
        <v>0</v>
      </c>
      <c r="AK14" s="98">
        <f t="shared" si="6"/>
        <v>28790</v>
      </c>
      <c r="AL14" s="101">
        <f t="shared" si="0"/>
        <v>582663</v>
      </c>
    </row>
    <row r="15" spans="1:38" ht="20.25" customHeight="1">
      <c r="A15" s="45">
        <v>8</v>
      </c>
      <c r="B15" s="155" t="s">
        <v>70</v>
      </c>
      <c r="C15" s="156" t="s">
        <v>59</v>
      </c>
      <c r="D15" s="98">
        <v>0</v>
      </c>
      <c r="E15" s="98">
        <v>0</v>
      </c>
      <c r="F15" s="98">
        <v>0</v>
      </c>
      <c r="G15" s="98">
        <v>202136</v>
      </c>
      <c r="H15" s="98">
        <v>0</v>
      </c>
      <c r="I15" s="98">
        <v>207493</v>
      </c>
      <c r="J15" s="98">
        <v>23557</v>
      </c>
      <c r="K15" s="98">
        <v>81704</v>
      </c>
      <c r="L15" s="98">
        <f t="shared" si="1"/>
        <v>514890</v>
      </c>
      <c r="M15" s="98">
        <v>1880</v>
      </c>
      <c r="N15" s="98">
        <v>2840</v>
      </c>
      <c r="O15" s="98">
        <v>0</v>
      </c>
      <c r="P15" s="98">
        <v>0</v>
      </c>
      <c r="Q15" s="99">
        <f t="shared" si="2"/>
        <v>4720</v>
      </c>
      <c r="R15" s="99">
        <v>2054</v>
      </c>
      <c r="S15" s="99">
        <v>1374</v>
      </c>
      <c r="T15" s="99">
        <f t="shared" si="3"/>
        <v>3428</v>
      </c>
      <c r="U15" s="98">
        <v>0</v>
      </c>
      <c r="V15" s="98">
        <v>48055</v>
      </c>
      <c r="W15" s="98">
        <v>0</v>
      </c>
      <c r="X15" s="98">
        <f t="shared" si="4"/>
        <v>48055</v>
      </c>
      <c r="Y15" s="98">
        <v>2011</v>
      </c>
      <c r="Z15" s="98">
        <v>0</v>
      </c>
      <c r="AA15" s="98">
        <v>0</v>
      </c>
      <c r="AB15" s="98">
        <f t="shared" si="5"/>
        <v>2011</v>
      </c>
      <c r="AC15" s="98">
        <v>14770</v>
      </c>
      <c r="AD15" s="98">
        <v>0</v>
      </c>
      <c r="AE15" s="98">
        <v>18964</v>
      </c>
      <c r="AF15" s="98">
        <v>6901</v>
      </c>
      <c r="AG15" s="98">
        <v>0</v>
      </c>
      <c r="AH15" s="98">
        <v>21569</v>
      </c>
      <c r="AI15" s="98">
        <v>0</v>
      </c>
      <c r="AJ15" s="98">
        <v>0</v>
      </c>
      <c r="AK15" s="98">
        <f t="shared" si="6"/>
        <v>21569</v>
      </c>
      <c r="AL15" s="101">
        <f t="shared" si="0"/>
        <v>635308</v>
      </c>
    </row>
    <row r="16" spans="1:38" ht="20.25" customHeight="1">
      <c r="A16" s="45">
        <v>9</v>
      </c>
      <c r="B16" s="155" t="s">
        <v>70</v>
      </c>
      <c r="C16" s="156" t="s">
        <v>57</v>
      </c>
      <c r="D16" s="98">
        <v>0</v>
      </c>
      <c r="E16" s="98">
        <v>600</v>
      </c>
      <c r="F16" s="98">
        <v>173405</v>
      </c>
      <c r="G16" s="98">
        <v>939271</v>
      </c>
      <c r="H16" s="98">
        <v>0</v>
      </c>
      <c r="I16" s="98">
        <v>1184560</v>
      </c>
      <c r="J16" s="98">
        <v>134483</v>
      </c>
      <c r="K16" s="98">
        <v>376045</v>
      </c>
      <c r="L16" s="98">
        <f t="shared" si="1"/>
        <v>2634359</v>
      </c>
      <c r="M16" s="98">
        <v>11700</v>
      </c>
      <c r="N16" s="98">
        <v>18933</v>
      </c>
      <c r="O16" s="98">
        <v>0</v>
      </c>
      <c r="P16" s="98">
        <v>0</v>
      </c>
      <c r="Q16" s="99">
        <f t="shared" si="2"/>
        <v>30633</v>
      </c>
      <c r="R16" s="99">
        <v>25416</v>
      </c>
      <c r="S16" s="99">
        <v>17015</v>
      </c>
      <c r="T16" s="99">
        <f t="shared" si="3"/>
        <v>42431</v>
      </c>
      <c r="U16" s="98">
        <v>0</v>
      </c>
      <c r="V16" s="98">
        <v>358501</v>
      </c>
      <c r="W16" s="98">
        <v>0</v>
      </c>
      <c r="X16" s="98">
        <f t="shared" si="4"/>
        <v>358501</v>
      </c>
      <c r="Y16" s="98">
        <v>3331</v>
      </c>
      <c r="Z16" s="98">
        <v>0</v>
      </c>
      <c r="AA16" s="98">
        <v>0</v>
      </c>
      <c r="AB16" s="98">
        <f t="shared" si="5"/>
        <v>3331</v>
      </c>
      <c r="AC16" s="98">
        <v>178947</v>
      </c>
      <c r="AD16" s="98">
        <v>5677</v>
      </c>
      <c r="AE16" s="98">
        <v>124220</v>
      </c>
      <c r="AF16" s="98">
        <v>17393</v>
      </c>
      <c r="AG16" s="98">
        <v>0</v>
      </c>
      <c r="AH16" s="98">
        <v>200000</v>
      </c>
      <c r="AI16" s="98">
        <v>0</v>
      </c>
      <c r="AJ16" s="98">
        <v>0</v>
      </c>
      <c r="AK16" s="98">
        <f t="shared" si="6"/>
        <v>200000</v>
      </c>
      <c r="AL16" s="101">
        <f t="shared" si="0"/>
        <v>3769497</v>
      </c>
    </row>
    <row r="17" spans="1:38" ht="20.25" customHeight="1">
      <c r="A17" s="45">
        <v>10</v>
      </c>
      <c r="B17" s="155" t="s">
        <v>70</v>
      </c>
      <c r="C17" s="156" t="s">
        <v>56</v>
      </c>
      <c r="D17" s="98">
        <v>0</v>
      </c>
      <c r="E17" s="98">
        <v>140</v>
      </c>
      <c r="F17" s="98">
        <v>34383</v>
      </c>
      <c r="G17" s="98">
        <v>416544</v>
      </c>
      <c r="H17" s="98">
        <v>0</v>
      </c>
      <c r="I17" s="98">
        <v>604644</v>
      </c>
      <c r="J17" s="98">
        <v>68645</v>
      </c>
      <c r="K17" s="98">
        <v>178438</v>
      </c>
      <c r="L17" s="98">
        <f t="shared" si="1"/>
        <v>1268271</v>
      </c>
      <c r="M17" s="98">
        <v>5922</v>
      </c>
      <c r="N17" s="98">
        <v>3120</v>
      </c>
      <c r="O17" s="98">
        <v>0</v>
      </c>
      <c r="P17" s="98">
        <v>0</v>
      </c>
      <c r="Q17" s="99">
        <f t="shared" si="2"/>
        <v>9042</v>
      </c>
      <c r="R17" s="99">
        <v>5109</v>
      </c>
      <c r="S17" s="99">
        <v>3419</v>
      </c>
      <c r="T17" s="99">
        <f t="shared" si="3"/>
        <v>8528</v>
      </c>
      <c r="U17" s="98">
        <v>0</v>
      </c>
      <c r="V17" s="98">
        <v>226296</v>
      </c>
      <c r="W17" s="98">
        <v>0</v>
      </c>
      <c r="X17" s="98">
        <f t="shared" si="4"/>
        <v>226296</v>
      </c>
      <c r="Y17" s="98">
        <v>828</v>
      </c>
      <c r="Z17" s="98">
        <v>0</v>
      </c>
      <c r="AA17" s="98">
        <v>0</v>
      </c>
      <c r="AB17" s="98">
        <f t="shared" si="5"/>
        <v>828</v>
      </c>
      <c r="AC17" s="98">
        <v>36525</v>
      </c>
      <c r="AD17" s="98">
        <v>0</v>
      </c>
      <c r="AE17" s="98">
        <v>56819</v>
      </c>
      <c r="AF17" s="98">
        <v>62434</v>
      </c>
      <c r="AG17" s="98">
        <v>0</v>
      </c>
      <c r="AH17" s="98">
        <v>70028</v>
      </c>
      <c r="AI17" s="98">
        <v>0</v>
      </c>
      <c r="AJ17" s="98">
        <v>0</v>
      </c>
      <c r="AK17" s="98">
        <f t="shared" si="6"/>
        <v>70028</v>
      </c>
      <c r="AL17" s="101">
        <f t="shared" si="0"/>
        <v>1773294</v>
      </c>
    </row>
    <row r="18" spans="1:38" ht="20.25" customHeight="1">
      <c r="A18" s="45">
        <v>11</v>
      </c>
      <c r="B18" s="155" t="s">
        <v>70</v>
      </c>
      <c r="C18" s="156" t="s">
        <v>99</v>
      </c>
      <c r="D18" s="98">
        <v>0</v>
      </c>
      <c r="E18" s="98">
        <v>0</v>
      </c>
      <c r="F18" s="98">
        <v>0</v>
      </c>
      <c r="G18" s="98">
        <v>46970</v>
      </c>
      <c r="H18" s="98">
        <v>0</v>
      </c>
      <c r="I18" s="98">
        <v>68251</v>
      </c>
      <c r="J18" s="98">
        <v>7748</v>
      </c>
      <c r="K18" s="98">
        <v>18645</v>
      </c>
      <c r="L18" s="98">
        <f t="shared" si="1"/>
        <v>141614</v>
      </c>
      <c r="M18" s="98">
        <v>1009</v>
      </c>
      <c r="N18" s="98">
        <v>1568</v>
      </c>
      <c r="O18" s="98">
        <v>0</v>
      </c>
      <c r="P18" s="98">
        <v>0</v>
      </c>
      <c r="Q18" s="99">
        <f t="shared" si="2"/>
        <v>2577</v>
      </c>
      <c r="R18" s="99">
        <v>0</v>
      </c>
      <c r="S18" s="99">
        <v>1767</v>
      </c>
      <c r="T18" s="99">
        <f t="shared" si="3"/>
        <v>1767</v>
      </c>
      <c r="U18" s="98">
        <v>0</v>
      </c>
      <c r="V18" s="98">
        <v>32891</v>
      </c>
      <c r="W18" s="98">
        <v>0</v>
      </c>
      <c r="X18" s="98">
        <f t="shared" si="4"/>
        <v>32891</v>
      </c>
      <c r="Y18" s="98">
        <v>67</v>
      </c>
      <c r="Z18" s="98">
        <v>0</v>
      </c>
      <c r="AA18" s="98">
        <v>0</v>
      </c>
      <c r="AB18" s="98">
        <f t="shared" si="5"/>
        <v>67</v>
      </c>
      <c r="AC18" s="98">
        <v>7205</v>
      </c>
      <c r="AD18" s="98">
        <v>200</v>
      </c>
      <c r="AE18" s="98">
        <v>6128</v>
      </c>
      <c r="AF18" s="98">
        <v>0</v>
      </c>
      <c r="AG18" s="98">
        <v>0</v>
      </c>
      <c r="AH18" s="98">
        <v>9310</v>
      </c>
      <c r="AI18" s="98">
        <v>0</v>
      </c>
      <c r="AJ18" s="98">
        <v>0</v>
      </c>
      <c r="AK18" s="98">
        <f t="shared" si="6"/>
        <v>9310</v>
      </c>
      <c r="AL18" s="101">
        <f t="shared" si="0"/>
        <v>201759</v>
      </c>
    </row>
    <row r="19" spans="1:38" ht="20.25" customHeight="1">
      <c r="A19" s="45">
        <v>12</v>
      </c>
      <c r="B19" s="155" t="s">
        <v>70</v>
      </c>
      <c r="C19" s="156" t="s">
        <v>54</v>
      </c>
      <c r="D19" s="98">
        <v>0</v>
      </c>
      <c r="E19" s="98">
        <v>0</v>
      </c>
      <c r="F19" s="98">
        <v>0</v>
      </c>
      <c r="G19" s="98">
        <v>273826</v>
      </c>
      <c r="H19" s="98">
        <v>0</v>
      </c>
      <c r="I19" s="98">
        <v>255107</v>
      </c>
      <c r="J19" s="98">
        <v>28962</v>
      </c>
      <c r="K19" s="98">
        <v>111072</v>
      </c>
      <c r="L19" s="98">
        <f t="shared" si="1"/>
        <v>668967</v>
      </c>
      <c r="M19" s="98">
        <v>3018</v>
      </c>
      <c r="N19" s="98">
        <v>0</v>
      </c>
      <c r="O19" s="98">
        <v>0</v>
      </c>
      <c r="P19" s="98">
        <v>0</v>
      </c>
      <c r="Q19" s="99">
        <f t="shared" si="2"/>
        <v>3018</v>
      </c>
      <c r="R19" s="99">
        <v>2723</v>
      </c>
      <c r="S19" s="99">
        <v>1822</v>
      </c>
      <c r="T19" s="99">
        <f t="shared" si="3"/>
        <v>4545</v>
      </c>
      <c r="U19" s="98">
        <v>0</v>
      </c>
      <c r="V19" s="98">
        <v>103423</v>
      </c>
      <c r="W19" s="98">
        <v>18911</v>
      </c>
      <c r="X19" s="98">
        <f t="shared" si="4"/>
        <v>122334</v>
      </c>
      <c r="Y19" s="98">
        <v>5576</v>
      </c>
      <c r="Z19" s="98">
        <v>0</v>
      </c>
      <c r="AA19" s="98">
        <v>0</v>
      </c>
      <c r="AB19" s="98">
        <f t="shared" si="5"/>
        <v>5576</v>
      </c>
      <c r="AC19" s="98">
        <v>28256</v>
      </c>
      <c r="AD19" s="98">
        <v>0</v>
      </c>
      <c r="AE19" s="98">
        <v>28387</v>
      </c>
      <c r="AF19" s="98">
        <v>630</v>
      </c>
      <c r="AG19" s="98">
        <v>0</v>
      </c>
      <c r="AH19" s="98">
        <v>33614</v>
      </c>
      <c r="AI19" s="98">
        <v>0</v>
      </c>
      <c r="AJ19" s="98">
        <v>0</v>
      </c>
      <c r="AK19" s="98">
        <f t="shared" si="6"/>
        <v>33614</v>
      </c>
      <c r="AL19" s="101">
        <f t="shared" si="0"/>
        <v>895327</v>
      </c>
    </row>
    <row r="20" spans="1:38" ht="20.25" customHeight="1">
      <c r="A20" s="45">
        <v>13</v>
      </c>
      <c r="B20" s="155" t="s">
        <v>70</v>
      </c>
      <c r="C20" s="156" t="s">
        <v>98</v>
      </c>
      <c r="D20" s="98">
        <v>0</v>
      </c>
      <c r="E20" s="98">
        <v>180</v>
      </c>
      <c r="F20" s="98">
        <v>28760</v>
      </c>
      <c r="G20" s="98">
        <v>232336</v>
      </c>
      <c r="H20" s="98">
        <v>0</v>
      </c>
      <c r="I20" s="98">
        <v>248336</v>
      </c>
      <c r="J20" s="98">
        <v>28194</v>
      </c>
      <c r="K20" s="98">
        <v>93714</v>
      </c>
      <c r="L20" s="98">
        <f t="shared" si="1"/>
        <v>602580</v>
      </c>
      <c r="M20" s="98">
        <v>2975</v>
      </c>
      <c r="N20" s="98">
        <v>2422</v>
      </c>
      <c r="O20" s="98">
        <v>0</v>
      </c>
      <c r="P20" s="98">
        <v>0</v>
      </c>
      <c r="Q20" s="99">
        <f t="shared" si="2"/>
        <v>5397</v>
      </c>
      <c r="R20" s="99">
        <v>2142</v>
      </c>
      <c r="S20" s="99">
        <v>1433</v>
      </c>
      <c r="T20" s="99">
        <f t="shared" si="3"/>
        <v>3575</v>
      </c>
      <c r="U20" s="98">
        <v>0</v>
      </c>
      <c r="V20" s="98">
        <v>51711</v>
      </c>
      <c r="W20" s="98">
        <v>2568</v>
      </c>
      <c r="X20" s="98">
        <f t="shared" si="4"/>
        <v>54279</v>
      </c>
      <c r="Y20" s="98">
        <v>2205</v>
      </c>
      <c r="Z20" s="98">
        <v>0</v>
      </c>
      <c r="AA20" s="98">
        <v>0</v>
      </c>
      <c r="AB20" s="98">
        <f t="shared" si="5"/>
        <v>2205</v>
      </c>
      <c r="AC20" s="98">
        <v>16466</v>
      </c>
      <c r="AD20" s="98">
        <v>618</v>
      </c>
      <c r="AE20" s="98">
        <v>20039</v>
      </c>
      <c r="AF20" s="98">
        <v>182</v>
      </c>
      <c r="AG20" s="98">
        <v>0</v>
      </c>
      <c r="AH20" s="98">
        <v>30813</v>
      </c>
      <c r="AI20" s="98">
        <v>0</v>
      </c>
      <c r="AJ20" s="98">
        <v>0</v>
      </c>
      <c r="AK20" s="98">
        <f t="shared" si="6"/>
        <v>30813</v>
      </c>
      <c r="AL20" s="101">
        <f t="shared" si="0"/>
        <v>765094</v>
      </c>
    </row>
    <row r="21" spans="1:38" ht="20.25" customHeight="1">
      <c r="A21" s="45">
        <v>14</v>
      </c>
      <c r="B21" s="155" t="s">
        <v>70</v>
      </c>
      <c r="C21" s="156" t="s">
        <v>97</v>
      </c>
      <c r="D21" s="98">
        <v>0</v>
      </c>
      <c r="E21" s="98">
        <v>0</v>
      </c>
      <c r="F21" s="98">
        <v>66000</v>
      </c>
      <c r="G21" s="98">
        <v>59307</v>
      </c>
      <c r="H21" s="98">
        <v>0</v>
      </c>
      <c r="I21" s="98">
        <v>54710</v>
      </c>
      <c r="J21" s="98">
        <v>6211</v>
      </c>
      <c r="K21" s="98">
        <v>21658</v>
      </c>
      <c r="L21" s="98">
        <f t="shared" si="1"/>
        <v>141886</v>
      </c>
      <c r="M21" s="98">
        <v>2149</v>
      </c>
      <c r="N21" s="98">
        <v>1656</v>
      </c>
      <c r="O21" s="98">
        <v>0</v>
      </c>
      <c r="P21" s="98">
        <v>0</v>
      </c>
      <c r="Q21" s="99">
        <f t="shared" si="2"/>
        <v>3805</v>
      </c>
      <c r="R21" s="99">
        <v>1629</v>
      </c>
      <c r="S21" s="99">
        <v>1090</v>
      </c>
      <c r="T21" s="99">
        <f t="shared" si="3"/>
        <v>2719</v>
      </c>
      <c r="U21" s="98">
        <v>0</v>
      </c>
      <c r="V21" s="98">
        <v>20250</v>
      </c>
      <c r="W21" s="98">
        <v>0</v>
      </c>
      <c r="X21" s="98">
        <f t="shared" si="4"/>
        <v>20250</v>
      </c>
      <c r="Y21" s="98">
        <v>318</v>
      </c>
      <c r="Z21" s="98">
        <v>0</v>
      </c>
      <c r="AA21" s="98">
        <v>0</v>
      </c>
      <c r="AB21" s="98">
        <f t="shared" si="5"/>
        <v>318</v>
      </c>
      <c r="AC21" s="98">
        <v>12778</v>
      </c>
      <c r="AD21" s="98">
        <v>0</v>
      </c>
      <c r="AE21" s="98">
        <v>6921</v>
      </c>
      <c r="AF21" s="98">
        <v>0</v>
      </c>
      <c r="AG21" s="98">
        <v>0</v>
      </c>
      <c r="AH21" s="98">
        <v>11555</v>
      </c>
      <c r="AI21" s="98">
        <v>0</v>
      </c>
      <c r="AJ21" s="98">
        <v>0</v>
      </c>
      <c r="AK21" s="98">
        <f t="shared" si="6"/>
        <v>11555</v>
      </c>
      <c r="AL21" s="101">
        <f t="shared" si="0"/>
        <v>266232</v>
      </c>
    </row>
    <row r="22" spans="1:38" ht="20.25" customHeight="1">
      <c r="A22" s="45">
        <v>15</v>
      </c>
      <c r="B22" s="155" t="s">
        <v>70</v>
      </c>
      <c r="C22" s="156" t="s">
        <v>48</v>
      </c>
      <c r="D22" s="98">
        <v>0</v>
      </c>
      <c r="E22" s="98">
        <v>126</v>
      </c>
      <c r="F22" s="98">
        <v>0</v>
      </c>
      <c r="G22" s="98">
        <v>338682</v>
      </c>
      <c r="H22" s="98">
        <v>0</v>
      </c>
      <c r="I22" s="98">
        <v>435532</v>
      </c>
      <c r="J22" s="98">
        <v>49446</v>
      </c>
      <c r="K22" s="98">
        <v>135361</v>
      </c>
      <c r="L22" s="98">
        <f t="shared" si="1"/>
        <v>959021</v>
      </c>
      <c r="M22" s="98">
        <v>6579</v>
      </c>
      <c r="N22" s="98">
        <v>3872</v>
      </c>
      <c r="O22" s="98">
        <v>0</v>
      </c>
      <c r="P22" s="98">
        <v>0</v>
      </c>
      <c r="Q22" s="99">
        <f t="shared" si="2"/>
        <v>10451</v>
      </c>
      <c r="R22" s="99">
        <v>4192</v>
      </c>
      <c r="S22" s="99">
        <v>2806</v>
      </c>
      <c r="T22" s="99">
        <f t="shared" si="3"/>
        <v>6998</v>
      </c>
      <c r="U22" s="98">
        <v>0</v>
      </c>
      <c r="V22" s="98">
        <v>60187</v>
      </c>
      <c r="W22" s="98">
        <v>25877</v>
      </c>
      <c r="X22" s="98">
        <f t="shared" si="4"/>
        <v>86064</v>
      </c>
      <c r="Y22" s="98">
        <v>583</v>
      </c>
      <c r="Z22" s="98">
        <v>0</v>
      </c>
      <c r="AA22" s="98">
        <v>0</v>
      </c>
      <c r="AB22" s="98">
        <f t="shared" si="5"/>
        <v>583</v>
      </c>
      <c r="AC22" s="98">
        <v>29468</v>
      </c>
      <c r="AD22" s="98">
        <v>397</v>
      </c>
      <c r="AE22" s="98">
        <v>30545</v>
      </c>
      <c r="AF22" s="98">
        <v>11028</v>
      </c>
      <c r="AG22" s="98">
        <v>0</v>
      </c>
      <c r="AH22" s="98">
        <v>48530</v>
      </c>
      <c r="AI22" s="98">
        <v>0</v>
      </c>
      <c r="AJ22" s="98">
        <v>0</v>
      </c>
      <c r="AK22" s="98">
        <f t="shared" si="6"/>
        <v>48530</v>
      </c>
      <c r="AL22" s="101">
        <f t="shared" si="0"/>
        <v>1183211</v>
      </c>
    </row>
    <row r="23" spans="1:38" ht="20.25" customHeight="1">
      <c r="A23" s="45">
        <v>16</v>
      </c>
      <c r="B23" s="155" t="s">
        <v>70</v>
      </c>
      <c r="C23" s="156" t="s">
        <v>96</v>
      </c>
      <c r="D23" s="98">
        <v>0</v>
      </c>
      <c r="E23" s="98">
        <v>0</v>
      </c>
      <c r="F23" s="98">
        <v>0</v>
      </c>
      <c r="G23" s="98">
        <v>81895</v>
      </c>
      <c r="H23" s="98">
        <v>0</v>
      </c>
      <c r="I23" s="98">
        <v>93945</v>
      </c>
      <c r="J23" s="98">
        <v>10666</v>
      </c>
      <c r="K23" s="98">
        <v>32976</v>
      </c>
      <c r="L23" s="98">
        <f t="shared" si="1"/>
        <v>219482</v>
      </c>
      <c r="M23" s="98">
        <v>1017</v>
      </c>
      <c r="N23" s="98">
        <v>499</v>
      </c>
      <c r="O23" s="98">
        <v>0</v>
      </c>
      <c r="P23" s="98">
        <v>0</v>
      </c>
      <c r="Q23" s="99">
        <f t="shared" si="2"/>
        <v>1516</v>
      </c>
      <c r="R23" s="99">
        <v>1250</v>
      </c>
      <c r="S23" s="99">
        <v>836</v>
      </c>
      <c r="T23" s="99">
        <f t="shared" si="3"/>
        <v>2086</v>
      </c>
      <c r="U23" s="98">
        <v>0</v>
      </c>
      <c r="V23" s="98">
        <v>4943</v>
      </c>
      <c r="W23" s="98">
        <v>0</v>
      </c>
      <c r="X23" s="98">
        <f t="shared" si="4"/>
        <v>4943</v>
      </c>
      <c r="Y23" s="98">
        <v>112</v>
      </c>
      <c r="Z23" s="98">
        <v>116</v>
      </c>
      <c r="AA23" s="98">
        <v>0</v>
      </c>
      <c r="AB23" s="98">
        <f t="shared" si="5"/>
        <v>228</v>
      </c>
      <c r="AC23" s="98">
        <v>8508</v>
      </c>
      <c r="AD23" s="98">
        <v>0</v>
      </c>
      <c r="AE23" s="98">
        <v>7826</v>
      </c>
      <c r="AF23" s="98">
        <v>0</v>
      </c>
      <c r="AG23" s="98">
        <v>0</v>
      </c>
      <c r="AH23" s="98">
        <v>14237</v>
      </c>
      <c r="AI23" s="98">
        <v>0</v>
      </c>
      <c r="AJ23" s="98">
        <v>0</v>
      </c>
      <c r="AK23" s="98">
        <f t="shared" si="6"/>
        <v>14237</v>
      </c>
      <c r="AL23" s="101">
        <f t="shared" si="0"/>
        <v>258826</v>
      </c>
    </row>
    <row r="24" spans="1:38" ht="20.25" customHeight="1">
      <c r="A24" s="45">
        <v>17</v>
      </c>
      <c r="B24" s="155" t="s">
        <v>70</v>
      </c>
      <c r="C24" s="156" t="s">
        <v>41</v>
      </c>
      <c r="D24" s="98">
        <v>0</v>
      </c>
      <c r="E24" s="98">
        <v>40</v>
      </c>
      <c r="F24" s="98">
        <v>52193</v>
      </c>
      <c r="G24" s="98">
        <v>255047</v>
      </c>
      <c r="H24" s="98">
        <v>0</v>
      </c>
      <c r="I24" s="98">
        <v>222685</v>
      </c>
      <c r="J24" s="98">
        <v>25281</v>
      </c>
      <c r="K24" s="98">
        <v>109743</v>
      </c>
      <c r="L24" s="98">
        <f t="shared" si="1"/>
        <v>612756</v>
      </c>
      <c r="M24" s="98">
        <v>3752</v>
      </c>
      <c r="N24" s="98">
        <v>2648</v>
      </c>
      <c r="O24" s="98">
        <v>0</v>
      </c>
      <c r="P24" s="98">
        <v>0</v>
      </c>
      <c r="Q24" s="99">
        <f t="shared" si="2"/>
        <v>6400</v>
      </c>
      <c r="R24" s="99">
        <v>5099</v>
      </c>
      <c r="S24" s="99">
        <v>3412</v>
      </c>
      <c r="T24" s="99">
        <f t="shared" si="3"/>
        <v>8511</v>
      </c>
      <c r="U24" s="98">
        <v>0</v>
      </c>
      <c r="V24" s="98">
        <v>147025</v>
      </c>
      <c r="W24" s="98">
        <v>0</v>
      </c>
      <c r="X24" s="98">
        <f t="shared" si="4"/>
        <v>147025</v>
      </c>
      <c r="Y24" s="98">
        <v>996</v>
      </c>
      <c r="Z24" s="98">
        <v>0</v>
      </c>
      <c r="AA24" s="98">
        <v>0</v>
      </c>
      <c r="AB24" s="98">
        <f t="shared" si="5"/>
        <v>996</v>
      </c>
      <c r="AC24" s="98">
        <v>35168</v>
      </c>
      <c r="AD24" s="98">
        <v>0</v>
      </c>
      <c r="AE24" s="98">
        <v>35586</v>
      </c>
      <c r="AF24" s="98">
        <v>4286</v>
      </c>
      <c r="AG24" s="98">
        <v>0</v>
      </c>
      <c r="AH24" s="98">
        <v>56023</v>
      </c>
      <c r="AI24" s="98">
        <v>0</v>
      </c>
      <c r="AJ24" s="98">
        <v>0</v>
      </c>
      <c r="AK24" s="98">
        <f t="shared" si="6"/>
        <v>56023</v>
      </c>
      <c r="AL24" s="101">
        <f t="shared" si="0"/>
        <v>958984</v>
      </c>
    </row>
    <row r="25" spans="1:38" ht="20.25" customHeight="1">
      <c r="A25" s="45">
        <v>18</v>
      </c>
      <c r="B25" s="155" t="s">
        <v>70</v>
      </c>
      <c r="C25" s="156" t="s">
        <v>95</v>
      </c>
      <c r="D25" s="98">
        <v>0</v>
      </c>
      <c r="E25" s="98">
        <v>0</v>
      </c>
      <c r="F25" s="98">
        <v>0</v>
      </c>
      <c r="G25" s="98">
        <v>103128</v>
      </c>
      <c r="H25" s="98">
        <v>0</v>
      </c>
      <c r="I25" s="98">
        <v>97950</v>
      </c>
      <c r="J25" s="98">
        <v>11120</v>
      </c>
      <c r="K25" s="98">
        <v>42330</v>
      </c>
      <c r="L25" s="98">
        <f t="shared" si="1"/>
        <v>254528</v>
      </c>
      <c r="M25" s="98">
        <v>3412</v>
      </c>
      <c r="N25" s="98">
        <v>2244</v>
      </c>
      <c r="O25" s="98">
        <v>0</v>
      </c>
      <c r="P25" s="98">
        <v>0</v>
      </c>
      <c r="Q25" s="99">
        <f t="shared" si="2"/>
        <v>5656</v>
      </c>
      <c r="R25" s="99">
        <v>7</v>
      </c>
      <c r="S25" s="99">
        <v>4</v>
      </c>
      <c r="T25" s="99">
        <f t="shared" si="3"/>
        <v>11</v>
      </c>
      <c r="U25" s="98">
        <v>0</v>
      </c>
      <c r="V25" s="98">
        <v>20388</v>
      </c>
      <c r="W25" s="98">
        <v>0</v>
      </c>
      <c r="X25" s="98">
        <f t="shared" si="4"/>
        <v>20388</v>
      </c>
      <c r="Y25" s="98">
        <v>324</v>
      </c>
      <c r="Z25" s="98">
        <v>0</v>
      </c>
      <c r="AA25" s="98">
        <v>0</v>
      </c>
      <c r="AB25" s="98">
        <f t="shared" si="5"/>
        <v>324</v>
      </c>
      <c r="AC25" s="98">
        <v>7797</v>
      </c>
      <c r="AD25" s="98">
        <v>0</v>
      </c>
      <c r="AE25" s="98">
        <v>6199</v>
      </c>
      <c r="AF25" s="98">
        <v>0</v>
      </c>
      <c r="AG25" s="98">
        <v>0</v>
      </c>
      <c r="AH25" s="98">
        <v>11134</v>
      </c>
      <c r="AI25" s="98">
        <v>0</v>
      </c>
      <c r="AJ25" s="98">
        <v>0</v>
      </c>
      <c r="AK25" s="98">
        <f t="shared" si="6"/>
        <v>11134</v>
      </c>
      <c r="AL25" s="101">
        <f t="shared" si="0"/>
        <v>306037</v>
      </c>
    </row>
    <row r="26" spans="1:38" ht="20.25" customHeight="1">
      <c r="A26" s="45">
        <v>19</v>
      </c>
      <c r="B26" s="155" t="s">
        <v>70</v>
      </c>
      <c r="C26" s="156" t="s">
        <v>94</v>
      </c>
      <c r="D26" s="98">
        <v>0</v>
      </c>
      <c r="E26" s="98">
        <v>0</v>
      </c>
      <c r="F26" s="98">
        <v>0</v>
      </c>
      <c r="G26" s="98">
        <v>149818</v>
      </c>
      <c r="H26" s="98">
        <v>0</v>
      </c>
      <c r="I26" s="98">
        <v>158496</v>
      </c>
      <c r="J26" s="98">
        <v>17994</v>
      </c>
      <c r="K26" s="98">
        <v>60748</v>
      </c>
      <c r="L26" s="98">
        <f t="shared" si="1"/>
        <v>387056</v>
      </c>
      <c r="M26" s="98">
        <v>1988</v>
      </c>
      <c r="N26" s="98">
        <v>1829</v>
      </c>
      <c r="O26" s="98">
        <v>0</v>
      </c>
      <c r="P26" s="98">
        <v>0</v>
      </c>
      <c r="Q26" s="99">
        <f t="shared" si="2"/>
        <v>3817</v>
      </c>
      <c r="R26" s="99">
        <v>3750</v>
      </c>
      <c r="S26" s="99">
        <v>2509</v>
      </c>
      <c r="T26" s="99">
        <f t="shared" si="3"/>
        <v>6259</v>
      </c>
      <c r="U26" s="98">
        <v>0</v>
      </c>
      <c r="V26" s="98">
        <v>199134</v>
      </c>
      <c r="W26" s="98">
        <v>0</v>
      </c>
      <c r="X26" s="98">
        <f t="shared" si="4"/>
        <v>199134</v>
      </c>
      <c r="Y26" s="98">
        <v>545</v>
      </c>
      <c r="Z26" s="98">
        <v>0</v>
      </c>
      <c r="AA26" s="98">
        <v>0</v>
      </c>
      <c r="AB26" s="98">
        <f t="shared" si="5"/>
        <v>545</v>
      </c>
      <c r="AC26" s="98">
        <v>29810</v>
      </c>
      <c r="AD26" s="98">
        <v>0</v>
      </c>
      <c r="AE26" s="98">
        <v>22919</v>
      </c>
      <c r="AF26" s="98">
        <v>0</v>
      </c>
      <c r="AG26" s="98">
        <v>0</v>
      </c>
      <c r="AH26" s="98">
        <v>43698</v>
      </c>
      <c r="AI26" s="98">
        <v>0</v>
      </c>
      <c r="AJ26" s="98">
        <v>0</v>
      </c>
      <c r="AK26" s="98">
        <f t="shared" si="6"/>
        <v>43698</v>
      </c>
      <c r="AL26" s="101">
        <f t="shared" si="0"/>
        <v>693238</v>
      </c>
    </row>
    <row r="27" spans="1:38" ht="20.25" customHeight="1">
      <c r="A27" s="45">
        <v>20</v>
      </c>
      <c r="B27" s="155" t="s">
        <v>70</v>
      </c>
      <c r="C27" s="156" t="s">
        <v>33</v>
      </c>
      <c r="D27" s="98">
        <v>0</v>
      </c>
      <c r="E27" s="98">
        <v>15</v>
      </c>
      <c r="F27" s="98">
        <v>24162</v>
      </c>
      <c r="G27" s="98">
        <v>141816</v>
      </c>
      <c r="H27" s="98">
        <v>0</v>
      </c>
      <c r="I27" s="98">
        <v>130672</v>
      </c>
      <c r="J27" s="98">
        <v>14835</v>
      </c>
      <c r="K27" s="98">
        <v>57536</v>
      </c>
      <c r="L27" s="98">
        <f t="shared" si="1"/>
        <v>344859</v>
      </c>
      <c r="M27" s="98">
        <v>2194</v>
      </c>
      <c r="N27" s="98">
        <v>3605</v>
      </c>
      <c r="O27" s="98">
        <v>0</v>
      </c>
      <c r="P27" s="98">
        <v>0</v>
      </c>
      <c r="Q27" s="99">
        <f t="shared" si="2"/>
        <v>5799</v>
      </c>
      <c r="R27" s="99">
        <v>2849</v>
      </c>
      <c r="S27" s="99">
        <v>1906</v>
      </c>
      <c r="T27" s="99">
        <f t="shared" si="3"/>
        <v>4755</v>
      </c>
      <c r="U27" s="98">
        <v>0</v>
      </c>
      <c r="V27" s="98">
        <v>71055</v>
      </c>
      <c r="W27" s="98">
        <v>3202</v>
      </c>
      <c r="X27" s="98">
        <f t="shared" si="4"/>
        <v>74257</v>
      </c>
      <c r="Y27" s="98">
        <v>588</v>
      </c>
      <c r="Z27" s="98">
        <v>0</v>
      </c>
      <c r="AA27" s="98">
        <v>0</v>
      </c>
      <c r="AB27" s="98">
        <f t="shared" si="5"/>
        <v>588</v>
      </c>
      <c r="AC27" s="98">
        <v>19845</v>
      </c>
      <c r="AD27" s="98">
        <v>2558</v>
      </c>
      <c r="AE27" s="98">
        <v>21336</v>
      </c>
      <c r="AF27" s="98">
        <v>5438</v>
      </c>
      <c r="AG27" s="98">
        <v>0</v>
      </c>
      <c r="AH27" s="98">
        <v>37526</v>
      </c>
      <c r="AI27" s="98">
        <v>0</v>
      </c>
      <c r="AJ27" s="98">
        <v>0</v>
      </c>
      <c r="AK27" s="98">
        <f t="shared" si="6"/>
        <v>37526</v>
      </c>
      <c r="AL27" s="101">
        <f t="shared" si="0"/>
        <v>541138</v>
      </c>
    </row>
    <row r="28" spans="1:38" ht="20.25" customHeight="1">
      <c r="A28" s="45">
        <v>21</v>
      </c>
      <c r="B28" s="155" t="s">
        <v>70</v>
      </c>
      <c r="C28" s="156" t="s">
        <v>93</v>
      </c>
      <c r="D28" s="98">
        <v>0</v>
      </c>
      <c r="E28" s="98">
        <v>0</v>
      </c>
      <c r="F28" s="98">
        <v>27947</v>
      </c>
      <c r="G28" s="98">
        <v>154972</v>
      </c>
      <c r="H28" s="98">
        <v>0</v>
      </c>
      <c r="I28" s="98">
        <v>186124</v>
      </c>
      <c r="J28" s="98">
        <v>21131</v>
      </c>
      <c r="K28" s="98">
        <v>62575</v>
      </c>
      <c r="L28" s="98">
        <f t="shared" si="1"/>
        <v>424802</v>
      </c>
      <c r="M28" s="98">
        <v>1480</v>
      </c>
      <c r="N28" s="98">
        <v>979</v>
      </c>
      <c r="O28" s="98">
        <v>0</v>
      </c>
      <c r="P28" s="98">
        <v>0</v>
      </c>
      <c r="Q28" s="99">
        <f t="shared" si="2"/>
        <v>2459</v>
      </c>
      <c r="R28" s="99">
        <v>831</v>
      </c>
      <c r="S28" s="99">
        <v>555</v>
      </c>
      <c r="T28" s="99">
        <f t="shared" si="3"/>
        <v>1386</v>
      </c>
      <c r="U28" s="98">
        <v>0</v>
      </c>
      <c r="V28" s="98">
        <v>20632</v>
      </c>
      <c r="W28" s="98">
        <v>0</v>
      </c>
      <c r="X28" s="98">
        <f t="shared" si="4"/>
        <v>20632</v>
      </c>
      <c r="Y28" s="98">
        <v>1509</v>
      </c>
      <c r="Z28" s="98">
        <v>0</v>
      </c>
      <c r="AA28" s="98">
        <v>0</v>
      </c>
      <c r="AB28" s="98">
        <f t="shared" si="5"/>
        <v>1509</v>
      </c>
      <c r="AC28" s="98">
        <v>5035</v>
      </c>
      <c r="AD28" s="98">
        <v>0</v>
      </c>
      <c r="AE28" s="98">
        <v>13039</v>
      </c>
      <c r="AF28" s="98">
        <v>1236</v>
      </c>
      <c r="AG28" s="98">
        <v>0</v>
      </c>
      <c r="AH28" s="98">
        <v>14356</v>
      </c>
      <c r="AI28" s="98">
        <v>0</v>
      </c>
      <c r="AJ28" s="98">
        <v>0</v>
      </c>
      <c r="AK28" s="98">
        <f t="shared" si="6"/>
        <v>14356</v>
      </c>
      <c r="AL28" s="101">
        <f t="shared" si="0"/>
        <v>512401</v>
      </c>
    </row>
    <row r="29" spans="1:38" ht="20.25" customHeight="1">
      <c r="A29" s="45">
        <v>22</v>
      </c>
      <c r="B29" s="155" t="s">
        <v>70</v>
      </c>
      <c r="C29" s="156" t="s">
        <v>32</v>
      </c>
      <c r="D29" s="98">
        <v>0</v>
      </c>
      <c r="E29" s="98">
        <v>0</v>
      </c>
      <c r="F29" s="98">
        <v>25418</v>
      </c>
      <c r="G29" s="98">
        <v>99182</v>
      </c>
      <c r="H29" s="98">
        <v>0</v>
      </c>
      <c r="I29" s="98">
        <v>110009</v>
      </c>
      <c r="J29" s="98">
        <v>12489</v>
      </c>
      <c r="K29" s="98">
        <v>40471</v>
      </c>
      <c r="L29" s="98">
        <f t="shared" si="1"/>
        <v>262151</v>
      </c>
      <c r="M29" s="98">
        <v>1363</v>
      </c>
      <c r="N29" s="98">
        <v>804</v>
      </c>
      <c r="O29" s="98">
        <v>0</v>
      </c>
      <c r="P29" s="98">
        <v>0</v>
      </c>
      <c r="Q29" s="99">
        <f t="shared" si="2"/>
        <v>2167</v>
      </c>
      <c r="R29" s="99">
        <v>510</v>
      </c>
      <c r="S29" s="99">
        <v>341</v>
      </c>
      <c r="T29" s="99">
        <f t="shared" si="3"/>
        <v>851</v>
      </c>
      <c r="U29" s="98">
        <v>0</v>
      </c>
      <c r="V29" s="98">
        <v>32165</v>
      </c>
      <c r="W29" s="98">
        <v>0</v>
      </c>
      <c r="X29" s="98">
        <f t="shared" si="4"/>
        <v>32165</v>
      </c>
      <c r="Y29" s="98">
        <v>894</v>
      </c>
      <c r="Z29" s="98">
        <v>0</v>
      </c>
      <c r="AA29" s="98">
        <v>0</v>
      </c>
      <c r="AB29" s="98">
        <f t="shared" si="5"/>
        <v>894</v>
      </c>
      <c r="AC29" s="98">
        <v>3331</v>
      </c>
      <c r="AD29" s="98">
        <v>18</v>
      </c>
      <c r="AE29" s="98">
        <v>9970</v>
      </c>
      <c r="AF29" s="98">
        <v>0</v>
      </c>
      <c r="AG29" s="98">
        <v>0</v>
      </c>
      <c r="AH29" s="98">
        <v>11765</v>
      </c>
      <c r="AI29" s="98">
        <v>0</v>
      </c>
      <c r="AJ29" s="98">
        <v>0</v>
      </c>
      <c r="AK29" s="98">
        <f t="shared" si="6"/>
        <v>11765</v>
      </c>
      <c r="AL29" s="101">
        <f t="shared" si="0"/>
        <v>348730</v>
      </c>
    </row>
    <row r="30" spans="1:38" ht="20.25" customHeight="1">
      <c r="A30" s="45">
        <v>23</v>
      </c>
      <c r="B30" s="155" t="s">
        <v>70</v>
      </c>
      <c r="C30" s="156" t="s">
        <v>92</v>
      </c>
      <c r="D30" s="98">
        <v>0</v>
      </c>
      <c r="E30" s="98">
        <v>0</v>
      </c>
      <c r="F30" s="98">
        <v>58000</v>
      </c>
      <c r="G30" s="98">
        <v>86748</v>
      </c>
      <c r="H30" s="98">
        <v>0</v>
      </c>
      <c r="I30" s="98">
        <v>141185</v>
      </c>
      <c r="J30" s="98">
        <v>16029</v>
      </c>
      <c r="K30" s="98">
        <v>34206</v>
      </c>
      <c r="L30" s="98">
        <f t="shared" si="1"/>
        <v>278168</v>
      </c>
      <c r="M30" s="98">
        <v>2359</v>
      </c>
      <c r="N30" s="98">
        <v>1489</v>
      </c>
      <c r="O30" s="98">
        <v>0</v>
      </c>
      <c r="P30" s="98">
        <v>0</v>
      </c>
      <c r="Q30" s="99">
        <f t="shared" si="2"/>
        <v>3848</v>
      </c>
      <c r="R30" s="99">
        <v>906</v>
      </c>
      <c r="S30" s="99">
        <v>605</v>
      </c>
      <c r="T30" s="99">
        <f t="shared" si="3"/>
        <v>1511</v>
      </c>
      <c r="U30" s="98">
        <v>0</v>
      </c>
      <c r="V30" s="98">
        <v>29877</v>
      </c>
      <c r="W30" s="98">
        <v>0</v>
      </c>
      <c r="X30" s="98">
        <f t="shared" si="4"/>
        <v>29877</v>
      </c>
      <c r="Y30" s="98">
        <v>168</v>
      </c>
      <c r="Z30" s="98">
        <v>0</v>
      </c>
      <c r="AA30" s="98">
        <v>0</v>
      </c>
      <c r="AB30" s="98">
        <f t="shared" si="5"/>
        <v>168</v>
      </c>
      <c r="AC30" s="98">
        <v>6832</v>
      </c>
      <c r="AD30" s="98">
        <v>0</v>
      </c>
      <c r="AE30" s="98">
        <v>7513</v>
      </c>
      <c r="AF30" s="98">
        <v>0</v>
      </c>
      <c r="AG30" s="98">
        <v>0</v>
      </c>
      <c r="AH30" s="98">
        <v>15827</v>
      </c>
      <c r="AI30" s="98">
        <v>0</v>
      </c>
      <c r="AJ30" s="98">
        <v>0</v>
      </c>
      <c r="AK30" s="98">
        <f t="shared" si="6"/>
        <v>15827</v>
      </c>
      <c r="AL30" s="101">
        <f t="shared" si="0"/>
        <v>401744</v>
      </c>
    </row>
    <row r="31" spans="1:38" ht="20.25" customHeight="1">
      <c r="A31" s="45">
        <v>24</v>
      </c>
      <c r="B31" s="155" t="s">
        <v>70</v>
      </c>
      <c r="C31" s="156" t="s">
        <v>91</v>
      </c>
      <c r="D31" s="98">
        <v>0</v>
      </c>
      <c r="E31" s="98">
        <v>0</v>
      </c>
      <c r="F31" s="98">
        <v>0</v>
      </c>
      <c r="G31" s="98">
        <v>95577</v>
      </c>
      <c r="H31" s="98">
        <v>0</v>
      </c>
      <c r="I31" s="98">
        <v>107403</v>
      </c>
      <c r="J31" s="98">
        <v>12193</v>
      </c>
      <c r="K31" s="98">
        <v>38802</v>
      </c>
      <c r="L31" s="98">
        <f t="shared" si="1"/>
        <v>253975</v>
      </c>
      <c r="M31" s="98">
        <v>1811</v>
      </c>
      <c r="N31" s="98">
        <v>1180</v>
      </c>
      <c r="O31" s="98">
        <v>0</v>
      </c>
      <c r="P31" s="98">
        <v>0</v>
      </c>
      <c r="Q31" s="99">
        <f t="shared" si="2"/>
        <v>2991</v>
      </c>
      <c r="R31" s="99">
        <v>1154</v>
      </c>
      <c r="S31" s="99">
        <v>771</v>
      </c>
      <c r="T31" s="99">
        <f t="shared" si="3"/>
        <v>1925</v>
      </c>
      <c r="U31" s="98">
        <v>0</v>
      </c>
      <c r="V31" s="98">
        <v>53620</v>
      </c>
      <c r="W31" s="98">
        <v>0</v>
      </c>
      <c r="X31" s="98">
        <f t="shared" si="4"/>
        <v>53620</v>
      </c>
      <c r="Y31" s="98">
        <v>175</v>
      </c>
      <c r="Z31" s="98">
        <v>0</v>
      </c>
      <c r="AA31" s="98">
        <v>0</v>
      </c>
      <c r="AB31" s="98">
        <f t="shared" si="5"/>
        <v>175</v>
      </c>
      <c r="AC31" s="98">
        <v>8669</v>
      </c>
      <c r="AD31" s="98">
        <v>0</v>
      </c>
      <c r="AE31" s="98">
        <v>8812</v>
      </c>
      <c r="AF31" s="98">
        <v>0</v>
      </c>
      <c r="AG31" s="98">
        <v>0</v>
      </c>
      <c r="AH31" s="98">
        <v>9454</v>
      </c>
      <c r="AI31" s="98">
        <v>0</v>
      </c>
      <c r="AJ31" s="98">
        <v>0</v>
      </c>
      <c r="AK31" s="98">
        <f t="shared" si="6"/>
        <v>9454</v>
      </c>
      <c r="AL31" s="101">
        <f t="shared" si="0"/>
        <v>339621</v>
      </c>
    </row>
    <row r="32" spans="1:38" ht="20.25" customHeight="1">
      <c r="A32" s="45">
        <v>25</v>
      </c>
      <c r="B32" s="155" t="s">
        <v>70</v>
      </c>
      <c r="C32" s="156" t="s">
        <v>90</v>
      </c>
      <c r="D32" s="98">
        <v>0</v>
      </c>
      <c r="E32" s="98">
        <v>0</v>
      </c>
      <c r="F32" s="98">
        <v>25000</v>
      </c>
      <c r="G32" s="98">
        <v>73583</v>
      </c>
      <c r="H32" s="98">
        <v>0</v>
      </c>
      <c r="I32" s="98">
        <v>79594</v>
      </c>
      <c r="J32" s="98">
        <v>9036</v>
      </c>
      <c r="K32" s="98">
        <v>29683</v>
      </c>
      <c r="L32" s="98">
        <f t="shared" si="1"/>
        <v>191896</v>
      </c>
      <c r="M32" s="98">
        <v>1683</v>
      </c>
      <c r="N32" s="98">
        <v>1254</v>
      </c>
      <c r="O32" s="98">
        <v>0</v>
      </c>
      <c r="P32" s="98">
        <v>0</v>
      </c>
      <c r="Q32" s="99">
        <f t="shared" si="2"/>
        <v>2937</v>
      </c>
      <c r="R32" s="99">
        <v>2066</v>
      </c>
      <c r="S32" s="99">
        <v>1383</v>
      </c>
      <c r="T32" s="99">
        <f t="shared" si="3"/>
        <v>3449</v>
      </c>
      <c r="U32" s="98">
        <v>0</v>
      </c>
      <c r="V32" s="98">
        <v>55749</v>
      </c>
      <c r="W32" s="98">
        <v>0</v>
      </c>
      <c r="X32" s="98">
        <f t="shared" si="4"/>
        <v>55749</v>
      </c>
      <c r="Y32" s="98">
        <v>310</v>
      </c>
      <c r="Z32" s="98">
        <v>0</v>
      </c>
      <c r="AA32" s="98">
        <v>0</v>
      </c>
      <c r="AB32" s="98">
        <f t="shared" si="5"/>
        <v>310</v>
      </c>
      <c r="AC32" s="98">
        <v>13195</v>
      </c>
      <c r="AD32" s="98">
        <v>0</v>
      </c>
      <c r="AE32" s="98">
        <v>8051</v>
      </c>
      <c r="AF32" s="98">
        <v>0</v>
      </c>
      <c r="AG32" s="98">
        <v>0</v>
      </c>
      <c r="AH32" s="98">
        <v>12325</v>
      </c>
      <c r="AI32" s="98">
        <v>0</v>
      </c>
      <c r="AJ32" s="98">
        <v>0</v>
      </c>
      <c r="AK32" s="98">
        <f t="shared" si="6"/>
        <v>12325</v>
      </c>
      <c r="AL32" s="101">
        <f t="shared" si="0"/>
        <v>312912</v>
      </c>
    </row>
    <row r="33" spans="1:38" ht="20.25" customHeight="1">
      <c r="A33" s="45">
        <v>26</v>
      </c>
      <c r="B33" s="155" t="s">
        <v>70</v>
      </c>
      <c r="C33" s="156" t="s">
        <v>89</v>
      </c>
      <c r="D33" s="98">
        <v>0</v>
      </c>
      <c r="E33" s="98">
        <v>0</v>
      </c>
      <c r="F33" s="98">
        <v>0</v>
      </c>
      <c r="G33" s="98">
        <v>77293</v>
      </c>
      <c r="H33" s="98">
        <v>0</v>
      </c>
      <c r="I33" s="98">
        <v>91425</v>
      </c>
      <c r="J33" s="98">
        <v>10379</v>
      </c>
      <c r="K33" s="98">
        <v>31039</v>
      </c>
      <c r="L33" s="98">
        <f t="shared" si="1"/>
        <v>210136</v>
      </c>
      <c r="M33" s="98">
        <v>2198</v>
      </c>
      <c r="N33" s="98">
        <v>1575</v>
      </c>
      <c r="O33" s="98">
        <v>0</v>
      </c>
      <c r="P33" s="98">
        <v>0</v>
      </c>
      <c r="Q33" s="99">
        <f t="shared" si="2"/>
        <v>3773</v>
      </c>
      <c r="R33" s="99">
        <v>1166</v>
      </c>
      <c r="S33" s="99">
        <v>779</v>
      </c>
      <c r="T33" s="99">
        <f t="shared" si="3"/>
        <v>1945</v>
      </c>
      <c r="U33" s="98">
        <v>0</v>
      </c>
      <c r="V33" s="98">
        <v>23331</v>
      </c>
      <c r="W33" s="98">
        <v>0</v>
      </c>
      <c r="X33" s="98">
        <f t="shared" si="4"/>
        <v>23331</v>
      </c>
      <c r="Y33" s="98">
        <v>28</v>
      </c>
      <c r="Z33" s="98">
        <v>0</v>
      </c>
      <c r="AA33" s="98">
        <v>0</v>
      </c>
      <c r="AB33" s="98">
        <f t="shared" si="5"/>
        <v>28</v>
      </c>
      <c r="AC33" s="98">
        <v>7399</v>
      </c>
      <c r="AD33" s="98">
        <v>602</v>
      </c>
      <c r="AE33" s="98">
        <v>7111</v>
      </c>
      <c r="AF33" s="98">
        <v>2966</v>
      </c>
      <c r="AG33" s="98">
        <v>0</v>
      </c>
      <c r="AH33" s="98">
        <v>15127</v>
      </c>
      <c r="AI33" s="98">
        <v>0</v>
      </c>
      <c r="AJ33" s="98">
        <v>0</v>
      </c>
      <c r="AK33" s="98">
        <f t="shared" si="6"/>
        <v>15127</v>
      </c>
      <c r="AL33" s="101">
        <f t="shared" si="0"/>
        <v>272418</v>
      </c>
    </row>
    <row r="34" spans="1:38" ht="20.25" customHeight="1">
      <c r="A34" s="45">
        <v>27</v>
      </c>
      <c r="B34" s="155" t="s">
        <v>70</v>
      </c>
      <c r="C34" s="156" t="s">
        <v>88</v>
      </c>
      <c r="D34" s="98">
        <v>0</v>
      </c>
      <c r="E34" s="98">
        <v>60</v>
      </c>
      <c r="F34" s="98">
        <v>0</v>
      </c>
      <c r="G34" s="98">
        <v>399086</v>
      </c>
      <c r="H34" s="98">
        <v>0</v>
      </c>
      <c r="I34" s="98">
        <v>477717</v>
      </c>
      <c r="J34" s="98">
        <v>54235</v>
      </c>
      <c r="K34" s="98">
        <v>160145</v>
      </c>
      <c r="L34" s="98">
        <f t="shared" si="1"/>
        <v>1091183</v>
      </c>
      <c r="M34" s="98">
        <v>5307</v>
      </c>
      <c r="N34" s="98">
        <v>6548</v>
      </c>
      <c r="O34" s="98">
        <v>0</v>
      </c>
      <c r="P34" s="98">
        <v>0</v>
      </c>
      <c r="Q34" s="99">
        <f t="shared" si="2"/>
        <v>11855</v>
      </c>
      <c r="R34" s="99">
        <v>5525</v>
      </c>
      <c r="S34" s="99">
        <v>3698</v>
      </c>
      <c r="T34" s="99">
        <f t="shared" si="3"/>
        <v>9223</v>
      </c>
      <c r="U34" s="98">
        <v>0</v>
      </c>
      <c r="V34" s="98">
        <v>169748</v>
      </c>
      <c r="W34" s="98">
        <v>0</v>
      </c>
      <c r="X34" s="98">
        <f t="shared" si="4"/>
        <v>169748</v>
      </c>
      <c r="Y34" s="98">
        <v>2094</v>
      </c>
      <c r="Z34" s="98">
        <v>0</v>
      </c>
      <c r="AA34" s="98">
        <v>0</v>
      </c>
      <c r="AB34" s="98">
        <f t="shared" si="5"/>
        <v>2094</v>
      </c>
      <c r="AC34" s="98">
        <v>41927</v>
      </c>
      <c r="AD34" s="98">
        <v>50</v>
      </c>
      <c r="AE34" s="98">
        <v>39094</v>
      </c>
      <c r="AF34" s="98">
        <v>6076</v>
      </c>
      <c r="AG34" s="98">
        <v>0</v>
      </c>
      <c r="AH34" s="98">
        <v>121682</v>
      </c>
      <c r="AI34" s="98">
        <v>0</v>
      </c>
      <c r="AJ34" s="98">
        <v>0</v>
      </c>
      <c r="AK34" s="98">
        <f t="shared" si="6"/>
        <v>121682</v>
      </c>
      <c r="AL34" s="101">
        <f t="shared" si="0"/>
        <v>1492992</v>
      </c>
    </row>
    <row r="35" spans="1:38" ht="20.25" customHeight="1">
      <c r="A35" s="45">
        <v>28</v>
      </c>
      <c r="B35" s="155" t="s">
        <v>70</v>
      </c>
      <c r="C35" s="156" t="s">
        <v>25</v>
      </c>
      <c r="D35" s="98">
        <v>0</v>
      </c>
      <c r="E35" s="98">
        <v>150</v>
      </c>
      <c r="F35" s="98">
        <v>34322</v>
      </c>
      <c r="G35" s="98">
        <v>217282</v>
      </c>
      <c r="H35" s="98">
        <v>0</v>
      </c>
      <c r="I35" s="98">
        <v>250303</v>
      </c>
      <c r="J35" s="98">
        <v>28417</v>
      </c>
      <c r="K35" s="98">
        <v>87354</v>
      </c>
      <c r="L35" s="98">
        <f t="shared" si="1"/>
        <v>583356</v>
      </c>
      <c r="M35" s="98">
        <v>6437</v>
      </c>
      <c r="N35" s="98">
        <v>2276</v>
      </c>
      <c r="O35" s="98">
        <v>0</v>
      </c>
      <c r="P35" s="98">
        <v>0</v>
      </c>
      <c r="Q35" s="99">
        <f t="shared" si="2"/>
        <v>8713</v>
      </c>
      <c r="R35" s="99">
        <v>3264</v>
      </c>
      <c r="S35" s="99">
        <v>2185</v>
      </c>
      <c r="T35" s="99">
        <f t="shared" si="3"/>
        <v>5449</v>
      </c>
      <c r="U35" s="98">
        <v>0</v>
      </c>
      <c r="V35" s="98">
        <v>72106</v>
      </c>
      <c r="W35" s="98">
        <v>0</v>
      </c>
      <c r="X35" s="98">
        <f t="shared" si="4"/>
        <v>72106</v>
      </c>
      <c r="Y35" s="98">
        <v>1317</v>
      </c>
      <c r="Z35" s="98">
        <v>0</v>
      </c>
      <c r="AA35" s="98">
        <v>0</v>
      </c>
      <c r="AB35" s="98">
        <f t="shared" si="5"/>
        <v>1317</v>
      </c>
      <c r="AC35" s="98">
        <v>22379</v>
      </c>
      <c r="AD35" s="98">
        <v>0</v>
      </c>
      <c r="AE35" s="98">
        <v>26809</v>
      </c>
      <c r="AF35" s="98">
        <v>7948</v>
      </c>
      <c r="AG35" s="98">
        <v>0</v>
      </c>
      <c r="AH35" s="98">
        <v>64426</v>
      </c>
      <c r="AI35" s="98">
        <v>0</v>
      </c>
      <c r="AJ35" s="98">
        <v>0</v>
      </c>
      <c r="AK35" s="98">
        <f t="shared" si="6"/>
        <v>64426</v>
      </c>
      <c r="AL35" s="101">
        <f t="shared" si="0"/>
        <v>826975</v>
      </c>
    </row>
    <row r="36" spans="1:38" ht="20.25" customHeight="1">
      <c r="A36" s="45">
        <v>29</v>
      </c>
      <c r="B36" s="155" t="s">
        <v>70</v>
      </c>
      <c r="C36" s="156" t="s">
        <v>87</v>
      </c>
      <c r="D36" s="98">
        <v>0</v>
      </c>
      <c r="E36" s="98">
        <v>0</v>
      </c>
      <c r="F36" s="98">
        <v>0</v>
      </c>
      <c r="G36" s="98">
        <v>242427</v>
      </c>
      <c r="H36" s="98">
        <v>0</v>
      </c>
      <c r="I36" s="98">
        <v>265785</v>
      </c>
      <c r="J36" s="98">
        <v>30175</v>
      </c>
      <c r="K36" s="98">
        <v>97722</v>
      </c>
      <c r="L36" s="98">
        <f t="shared" si="1"/>
        <v>636109</v>
      </c>
      <c r="M36" s="98">
        <v>2877</v>
      </c>
      <c r="N36" s="98">
        <v>2933</v>
      </c>
      <c r="O36" s="98">
        <v>0</v>
      </c>
      <c r="P36" s="98">
        <v>0</v>
      </c>
      <c r="Q36" s="99">
        <f t="shared" si="2"/>
        <v>5810</v>
      </c>
      <c r="R36" s="99">
        <v>3055</v>
      </c>
      <c r="S36" s="99">
        <v>2045</v>
      </c>
      <c r="T36" s="99">
        <f t="shared" si="3"/>
        <v>5100</v>
      </c>
      <c r="U36" s="98">
        <v>0</v>
      </c>
      <c r="V36" s="98">
        <v>12184</v>
      </c>
      <c r="W36" s="98">
        <v>20873</v>
      </c>
      <c r="X36" s="98">
        <f t="shared" si="4"/>
        <v>33057</v>
      </c>
      <c r="Y36" s="98">
        <v>2181</v>
      </c>
      <c r="Z36" s="98">
        <v>0</v>
      </c>
      <c r="AA36" s="98">
        <v>0</v>
      </c>
      <c r="AB36" s="98">
        <f t="shared" si="5"/>
        <v>2181</v>
      </c>
      <c r="AC36" s="98">
        <v>19296</v>
      </c>
      <c r="AD36" s="98">
        <v>0</v>
      </c>
      <c r="AE36" s="98">
        <v>19874</v>
      </c>
      <c r="AF36" s="98">
        <v>0</v>
      </c>
      <c r="AG36" s="98">
        <v>0</v>
      </c>
      <c r="AH36" s="98">
        <v>26823</v>
      </c>
      <c r="AI36" s="98">
        <v>0</v>
      </c>
      <c r="AJ36" s="98">
        <v>0</v>
      </c>
      <c r="AK36" s="98">
        <f t="shared" si="6"/>
        <v>26823</v>
      </c>
      <c r="AL36" s="101">
        <f t="shared" si="0"/>
        <v>748250</v>
      </c>
    </row>
    <row r="37" spans="1:38" ht="20.25" customHeight="1">
      <c r="A37" s="45">
        <v>30</v>
      </c>
      <c r="B37" s="155" t="s">
        <v>70</v>
      </c>
      <c r="C37" s="156" t="s">
        <v>24</v>
      </c>
      <c r="D37" s="98">
        <v>0</v>
      </c>
      <c r="E37" s="98">
        <v>0</v>
      </c>
      <c r="F37" s="98">
        <v>0</v>
      </c>
      <c r="G37" s="98">
        <v>153656</v>
      </c>
      <c r="H37" s="98">
        <v>0</v>
      </c>
      <c r="I37" s="98">
        <v>131505</v>
      </c>
      <c r="J37" s="98">
        <v>14930</v>
      </c>
      <c r="K37" s="98">
        <v>60426</v>
      </c>
      <c r="L37" s="98">
        <f t="shared" si="1"/>
        <v>360517</v>
      </c>
      <c r="M37" s="98">
        <v>1764</v>
      </c>
      <c r="N37" s="98">
        <v>170</v>
      </c>
      <c r="O37" s="98">
        <v>0</v>
      </c>
      <c r="P37" s="98">
        <v>0</v>
      </c>
      <c r="Q37" s="99">
        <f t="shared" si="2"/>
        <v>1934</v>
      </c>
      <c r="R37" s="99">
        <v>2565</v>
      </c>
      <c r="S37" s="99">
        <v>1716</v>
      </c>
      <c r="T37" s="99">
        <f t="shared" si="3"/>
        <v>4281</v>
      </c>
      <c r="U37" s="98">
        <v>0</v>
      </c>
      <c r="V37" s="98">
        <v>54934</v>
      </c>
      <c r="W37" s="98">
        <v>0</v>
      </c>
      <c r="X37" s="98">
        <f t="shared" si="4"/>
        <v>54934</v>
      </c>
      <c r="Y37" s="98">
        <v>144</v>
      </c>
      <c r="Z37" s="98">
        <v>0</v>
      </c>
      <c r="AA37" s="98">
        <v>0</v>
      </c>
      <c r="AB37" s="98">
        <f t="shared" si="5"/>
        <v>144</v>
      </c>
      <c r="AC37" s="98">
        <v>18052</v>
      </c>
      <c r="AD37" s="98">
        <v>0</v>
      </c>
      <c r="AE37" s="98">
        <v>17490</v>
      </c>
      <c r="AF37" s="98">
        <v>13502</v>
      </c>
      <c r="AG37" s="98">
        <v>0</v>
      </c>
      <c r="AH37" s="98">
        <v>28011</v>
      </c>
      <c r="AI37" s="98">
        <v>0</v>
      </c>
      <c r="AJ37" s="98">
        <v>0</v>
      </c>
      <c r="AK37" s="98">
        <f t="shared" si="6"/>
        <v>28011</v>
      </c>
      <c r="AL37" s="101">
        <f t="shared" si="0"/>
        <v>498865</v>
      </c>
    </row>
    <row r="38" spans="1:38" ht="20.25" customHeight="1">
      <c r="A38" s="45">
        <v>31</v>
      </c>
      <c r="B38" s="155" t="s">
        <v>70</v>
      </c>
      <c r="C38" s="156" t="s">
        <v>86</v>
      </c>
      <c r="D38" s="98">
        <v>0</v>
      </c>
      <c r="E38" s="98">
        <v>0</v>
      </c>
      <c r="F38" s="98">
        <v>85140</v>
      </c>
      <c r="G38" s="98">
        <v>215372</v>
      </c>
      <c r="H38" s="98">
        <v>0</v>
      </c>
      <c r="I38" s="98">
        <v>212801</v>
      </c>
      <c r="J38" s="98">
        <v>24159</v>
      </c>
      <c r="K38" s="98">
        <v>86610</v>
      </c>
      <c r="L38" s="98">
        <f t="shared" si="1"/>
        <v>538942</v>
      </c>
      <c r="M38" s="98">
        <v>2054</v>
      </c>
      <c r="N38" s="98">
        <v>1366</v>
      </c>
      <c r="O38" s="98">
        <v>0</v>
      </c>
      <c r="P38" s="98">
        <v>0</v>
      </c>
      <c r="Q38" s="99">
        <f t="shared" si="2"/>
        <v>3420</v>
      </c>
      <c r="R38" s="99">
        <v>1969</v>
      </c>
      <c r="S38" s="99">
        <v>1318</v>
      </c>
      <c r="T38" s="99">
        <f t="shared" si="3"/>
        <v>3287</v>
      </c>
      <c r="U38" s="98">
        <v>0</v>
      </c>
      <c r="V38" s="98">
        <v>87099</v>
      </c>
      <c r="W38" s="98">
        <v>0</v>
      </c>
      <c r="X38" s="98">
        <f t="shared" si="4"/>
        <v>87099</v>
      </c>
      <c r="Y38" s="98">
        <v>1865</v>
      </c>
      <c r="Z38" s="98">
        <v>0</v>
      </c>
      <c r="AA38" s="98">
        <v>0</v>
      </c>
      <c r="AB38" s="98">
        <f t="shared" si="5"/>
        <v>1865</v>
      </c>
      <c r="AC38" s="98">
        <v>14750</v>
      </c>
      <c r="AD38" s="98">
        <v>250</v>
      </c>
      <c r="AE38" s="98">
        <v>25604</v>
      </c>
      <c r="AF38" s="98">
        <v>25583</v>
      </c>
      <c r="AG38" s="98">
        <v>0</v>
      </c>
      <c r="AH38" s="98">
        <v>44118</v>
      </c>
      <c r="AI38" s="98">
        <v>0</v>
      </c>
      <c r="AJ38" s="98">
        <v>0</v>
      </c>
      <c r="AK38" s="98">
        <f t="shared" si="6"/>
        <v>44118</v>
      </c>
      <c r="AL38" s="101">
        <f t="shared" si="0"/>
        <v>830058</v>
      </c>
    </row>
    <row r="39" spans="1:38" ht="20.25" customHeight="1">
      <c r="A39" s="45">
        <v>32</v>
      </c>
      <c r="B39" s="155" t="s">
        <v>70</v>
      </c>
      <c r="C39" s="156" t="s">
        <v>85</v>
      </c>
      <c r="D39" s="98">
        <v>0</v>
      </c>
      <c r="E39" s="98">
        <v>690</v>
      </c>
      <c r="F39" s="98">
        <v>50414</v>
      </c>
      <c r="G39" s="98">
        <v>877568</v>
      </c>
      <c r="H39" s="98">
        <v>1050386</v>
      </c>
      <c r="I39" s="98">
        <v>0</v>
      </c>
      <c r="J39" s="98">
        <v>0</v>
      </c>
      <c r="K39" s="98">
        <v>375136</v>
      </c>
      <c r="L39" s="98">
        <f t="shared" si="1"/>
        <v>2303090</v>
      </c>
      <c r="M39" s="98">
        <v>8105</v>
      </c>
      <c r="N39" s="98">
        <v>13147</v>
      </c>
      <c r="O39" s="98">
        <v>0</v>
      </c>
      <c r="P39" s="98">
        <v>0</v>
      </c>
      <c r="Q39" s="99">
        <f t="shared" si="2"/>
        <v>21252</v>
      </c>
      <c r="R39" s="99">
        <v>21328</v>
      </c>
      <c r="S39" s="99">
        <v>14278</v>
      </c>
      <c r="T39" s="99">
        <f t="shared" si="3"/>
        <v>35606</v>
      </c>
      <c r="U39" s="98">
        <v>0</v>
      </c>
      <c r="V39" s="98">
        <v>476894</v>
      </c>
      <c r="W39" s="98">
        <v>0</v>
      </c>
      <c r="X39" s="98">
        <f t="shared" si="4"/>
        <v>476894</v>
      </c>
      <c r="Y39" s="98">
        <v>6352</v>
      </c>
      <c r="Z39" s="98">
        <v>0</v>
      </c>
      <c r="AA39" s="98">
        <v>0</v>
      </c>
      <c r="AB39" s="98">
        <f t="shared" si="5"/>
        <v>6352</v>
      </c>
      <c r="AC39" s="98">
        <v>176811</v>
      </c>
      <c r="AD39" s="98">
        <v>471</v>
      </c>
      <c r="AE39" s="98">
        <v>175410</v>
      </c>
      <c r="AF39" s="98">
        <v>99275</v>
      </c>
      <c r="AG39" s="98">
        <v>200</v>
      </c>
      <c r="AH39" s="98">
        <v>240000</v>
      </c>
      <c r="AI39" s="98">
        <v>0</v>
      </c>
      <c r="AJ39" s="98">
        <v>0</v>
      </c>
      <c r="AK39" s="98">
        <f t="shared" si="6"/>
        <v>240000</v>
      </c>
      <c r="AL39" s="101">
        <f t="shared" si="0"/>
        <v>3586465</v>
      </c>
    </row>
    <row r="40" spans="1:38" ht="20.25" customHeight="1">
      <c r="A40" s="45">
        <v>33</v>
      </c>
      <c r="B40" s="155" t="s">
        <v>70</v>
      </c>
      <c r="C40" s="156" t="s">
        <v>84</v>
      </c>
      <c r="D40" s="98">
        <v>0</v>
      </c>
      <c r="E40" s="98">
        <v>0</v>
      </c>
      <c r="F40" s="98">
        <v>0</v>
      </c>
      <c r="G40" s="98">
        <v>149567</v>
      </c>
      <c r="H40" s="98">
        <v>0</v>
      </c>
      <c r="I40" s="98">
        <v>193528</v>
      </c>
      <c r="J40" s="98">
        <v>21971</v>
      </c>
      <c r="K40" s="98">
        <v>62293</v>
      </c>
      <c r="L40" s="98">
        <f t="shared" si="1"/>
        <v>427359</v>
      </c>
      <c r="M40" s="98">
        <v>4043</v>
      </c>
      <c r="N40" s="98">
        <v>4622</v>
      </c>
      <c r="O40" s="98">
        <v>0</v>
      </c>
      <c r="P40" s="98">
        <v>0</v>
      </c>
      <c r="Q40" s="99">
        <f t="shared" si="2"/>
        <v>8665</v>
      </c>
      <c r="R40" s="99">
        <v>1962</v>
      </c>
      <c r="S40" s="99">
        <v>1313</v>
      </c>
      <c r="T40" s="99">
        <f t="shared" si="3"/>
        <v>3275</v>
      </c>
      <c r="U40" s="98">
        <v>0</v>
      </c>
      <c r="V40" s="98">
        <v>5204</v>
      </c>
      <c r="W40" s="98">
        <v>0</v>
      </c>
      <c r="X40" s="98">
        <f t="shared" si="4"/>
        <v>5204</v>
      </c>
      <c r="Y40" s="98">
        <v>12</v>
      </c>
      <c r="Z40" s="98">
        <v>0</v>
      </c>
      <c r="AA40" s="98">
        <v>0</v>
      </c>
      <c r="AB40" s="98">
        <f t="shared" si="5"/>
        <v>12</v>
      </c>
      <c r="AC40" s="98">
        <v>17047</v>
      </c>
      <c r="AD40" s="98">
        <v>919</v>
      </c>
      <c r="AE40" s="98">
        <v>13356</v>
      </c>
      <c r="AF40" s="98">
        <v>3843</v>
      </c>
      <c r="AG40" s="98">
        <v>0</v>
      </c>
      <c r="AH40" s="98">
        <v>23568</v>
      </c>
      <c r="AI40" s="98">
        <v>0</v>
      </c>
      <c r="AJ40" s="98">
        <v>0</v>
      </c>
      <c r="AK40" s="98">
        <f t="shared" si="6"/>
        <v>23568</v>
      </c>
      <c r="AL40" s="101">
        <f aca="true" t="shared" si="7" ref="AL40:AL71">D40+E40+F40+L40+Q40+T40+X40+AB40+AC40+AD40+AE40+AF40+AG40+AK40</f>
        <v>503248</v>
      </c>
    </row>
    <row r="41" spans="1:38" ht="20.25" customHeight="1">
      <c r="A41" s="45">
        <v>34</v>
      </c>
      <c r="B41" s="155" t="s">
        <v>70</v>
      </c>
      <c r="C41" s="156" t="s">
        <v>83</v>
      </c>
      <c r="D41" s="98">
        <v>0</v>
      </c>
      <c r="E41" s="98">
        <v>0</v>
      </c>
      <c r="F41" s="98">
        <v>39000</v>
      </c>
      <c r="G41" s="98">
        <v>151564</v>
      </c>
      <c r="H41" s="98">
        <v>0</v>
      </c>
      <c r="I41" s="98">
        <v>0</v>
      </c>
      <c r="J41" s="98">
        <v>0</v>
      </c>
      <c r="K41" s="98">
        <v>50371</v>
      </c>
      <c r="L41" s="98">
        <f t="shared" si="1"/>
        <v>201935</v>
      </c>
      <c r="M41" s="98">
        <v>2549</v>
      </c>
      <c r="N41" s="98">
        <v>2427</v>
      </c>
      <c r="O41" s="98">
        <v>0</v>
      </c>
      <c r="P41" s="98">
        <v>0</v>
      </c>
      <c r="Q41" s="99">
        <f t="shared" si="2"/>
        <v>4976</v>
      </c>
      <c r="R41" s="99">
        <v>3027</v>
      </c>
      <c r="S41" s="99">
        <v>2026</v>
      </c>
      <c r="T41" s="99">
        <f t="shared" si="3"/>
        <v>5053</v>
      </c>
      <c r="U41" s="98">
        <v>0</v>
      </c>
      <c r="V41" s="98">
        <v>108799</v>
      </c>
      <c r="W41" s="98">
        <v>0</v>
      </c>
      <c r="X41" s="98">
        <f t="shared" si="4"/>
        <v>108799</v>
      </c>
      <c r="Y41" s="98">
        <v>242</v>
      </c>
      <c r="Z41" s="98">
        <v>0</v>
      </c>
      <c r="AA41" s="98">
        <v>0</v>
      </c>
      <c r="AB41" s="98">
        <f t="shared" si="5"/>
        <v>242</v>
      </c>
      <c r="AC41" s="98">
        <v>19406</v>
      </c>
      <c r="AD41" s="98">
        <v>1019</v>
      </c>
      <c r="AE41" s="98">
        <v>16819</v>
      </c>
      <c r="AF41" s="98">
        <v>2359</v>
      </c>
      <c r="AG41" s="98">
        <v>0</v>
      </c>
      <c r="AH41" s="98">
        <v>14010</v>
      </c>
      <c r="AI41" s="98">
        <v>0</v>
      </c>
      <c r="AJ41" s="98">
        <v>0</v>
      </c>
      <c r="AK41" s="98">
        <f t="shared" si="6"/>
        <v>14010</v>
      </c>
      <c r="AL41" s="101">
        <f t="shared" si="7"/>
        <v>413618</v>
      </c>
    </row>
    <row r="42" spans="1:38" ht="20.25" customHeight="1">
      <c r="A42" s="45">
        <v>35</v>
      </c>
      <c r="B42" s="155" t="s">
        <v>70</v>
      </c>
      <c r="C42" s="156" t="s">
        <v>82</v>
      </c>
      <c r="D42" s="98">
        <v>0</v>
      </c>
      <c r="E42" s="98">
        <v>150</v>
      </c>
      <c r="F42" s="98">
        <v>0</v>
      </c>
      <c r="G42" s="98">
        <v>100237</v>
      </c>
      <c r="H42" s="98">
        <v>0</v>
      </c>
      <c r="I42" s="98">
        <v>96256</v>
      </c>
      <c r="J42" s="98">
        <v>10928</v>
      </c>
      <c r="K42" s="98">
        <v>38415</v>
      </c>
      <c r="L42" s="98">
        <f t="shared" si="1"/>
        <v>245836</v>
      </c>
      <c r="M42" s="98">
        <v>1451</v>
      </c>
      <c r="N42" s="98">
        <v>949</v>
      </c>
      <c r="O42" s="98">
        <v>0</v>
      </c>
      <c r="P42" s="98">
        <v>0</v>
      </c>
      <c r="Q42" s="99">
        <f t="shared" si="2"/>
        <v>2400</v>
      </c>
      <c r="R42" s="99">
        <v>856</v>
      </c>
      <c r="S42" s="99">
        <v>572</v>
      </c>
      <c r="T42" s="99">
        <f t="shared" si="3"/>
        <v>1428</v>
      </c>
      <c r="U42" s="98">
        <v>0</v>
      </c>
      <c r="V42" s="98">
        <v>28771</v>
      </c>
      <c r="W42" s="98">
        <v>0</v>
      </c>
      <c r="X42" s="98">
        <f t="shared" si="4"/>
        <v>28771</v>
      </c>
      <c r="Y42" s="98">
        <v>693</v>
      </c>
      <c r="Z42" s="98">
        <v>0</v>
      </c>
      <c r="AA42" s="98">
        <v>0</v>
      </c>
      <c r="AB42" s="98">
        <f t="shared" si="5"/>
        <v>693</v>
      </c>
      <c r="AC42" s="98">
        <v>6621</v>
      </c>
      <c r="AD42" s="98">
        <v>0</v>
      </c>
      <c r="AE42" s="98">
        <v>8873</v>
      </c>
      <c r="AF42" s="98">
        <v>1125</v>
      </c>
      <c r="AG42" s="98">
        <v>0</v>
      </c>
      <c r="AH42" s="98">
        <v>21288</v>
      </c>
      <c r="AI42" s="98">
        <v>0</v>
      </c>
      <c r="AJ42" s="98">
        <v>0</v>
      </c>
      <c r="AK42" s="98">
        <f t="shared" si="6"/>
        <v>21288</v>
      </c>
      <c r="AL42" s="101">
        <f t="shared" si="7"/>
        <v>317185</v>
      </c>
    </row>
    <row r="43" spans="1:38" ht="20.25" customHeight="1">
      <c r="A43" s="45">
        <v>36</v>
      </c>
      <c r="B43" s="155" t="s">
        <v>70</v>
      </c>
      <c r="C43" s="156" t="s">
        <v>23</v>
      </c>
      <c r="D43" s="98">
        <v>0</v>
      </c>
      <c r="E43" s="98">
        <v>196</v>
      </c>
      <c r="F43" s="98">
        <v>81442</v>
      </c>
      <c r="G43" s="98">
        <v>334659</v>
      </c>
      <c r="H43" s="98">
        <v>0</v>
      </c>
      <c r="I43" s="98">
        <v>367813</v>
      </c>
      <c r="J43" s="98">
        <v>41758</v>
      </c>
      <c r="K43" s="98">
        <v>139506</v>
      </c>
      <c r="L43" s="98">
        <f t="shared" si="1"/>
        <v>883736</v>
      </c>
      <c r="M43" s="98">
        <v>6325</v>
      </c>
      <c r="N43" s="98">
        <v>0</v>
      </c>
      <c r="O43" s="98">
        <v>0</v>
      </c>
      <c r="P43" s="98">
        <v>0</v>
      </c>
      <c r="Q43" s="99">
        <f t="shared" si="2"/>
        <v>6325</v>
      </c>
      <c r="R43" s="99">
        <v>5357</v>
      </c>
      <c r="S43" s="99">
        <v>3585</v>
      </c>
      <c r="T43" s="99">
        <f t="shared" si="3"/>
        <v>8942</v>
      </c>
      <c r="U43" s="98">
        <v>0</v>
      </c>
      <c r="V43" s="98">
        <v>114267</v>
      </c>
      <c r="W43" s="98">
        <v>0</v>
      </c>
      <c r="X43" s="98">
        <f t="shared" si="4"/>
        <v>114267</v>
      </c>
      <c r="Y43" s="98">
        <v>1334</v>
      </c>
      <c r="Z43" s="98">
        <v>0</v>
      </c>
      <c r="AA43" s="98">
        <v>0</v>
      </c>
      <c r="AB43" s="98">
        <f t="shared" si="5"/>
        <v>1334</v>
      </c>
      <c r="AC43" s="98">
        <v>41760</v>
      </c>
      <c r="AD43" s="98">
        <v>0</v>
      </c>
      <c r="AE43" s="98">
        <v>41258</v>
      </c>
      <c r="AF43" s="98">
        <v>0</v>
      </c>
      <c r="AG43" s="98">
        <v>0</v>
      </c>
      <c r="AH43" s="98">
        <v>70028</v>
      </c>
      <c r="AI43" s="98">
        <v>0</v>
      </c>
      <c r="AJ43" s="98">
        <v>0</v>
      </c>
      <c r="AK43" s="98">
        <f t="shared" si="6"/>
        <v>70028</v>
      </c>
      <c r="AL43" s="101">
        <f t="shared" si="7"/>
        <v>1249288</v>
      </c>
    </row>
    <row r="44" spans="1:38" ht="20.25" customHeight="1">
      <c r="A44" s="45">
        <v>37</v>
      </c>
      <c r="B44" s="155" t="s">
        <v>70</v>
      </c>
      <c r="C44" s="156" t="s">
        <v>81</v>
      </c>
      <c r="D44" s="98">
        <v>0</v>
      </c>
      <c r="E44" s="98">
        <v>0</v>
      </c>
      <c r="F44" s="98">
        <v>40000</v>
      </c>
      <c r="G44" s="98">
        <v>266903</v>
      </c>
      <c r="H44" s="98">
        <v>0</v>
      </c>
      <c r="I44" s="98">
        <v>245196</v>
      </c>
      <c r="J44" s="98">
        <v>27837</v>
      </c>
      <c r="K44" s="98">
        <v>108333</v>
      </c>
      <c r="L44" s="98">
        <f t="shared" si="1"/>
        <v>648269</v>
      </c>
      <c r="M44" s="98">
        <v>2725</v>
      </c>
      <c r="N44" s="98">
        <v>3489</v>
      </c>
      <c r="O44" s="98">
        <v>0</v>
      </c>
      <c r="P44" s="98">
        <v>0</v>
      </c>
      <c r="Q44" s="99">
        <f t="shared" si="2"/>
        <v>6214</v>
      </c>
      <c r="R44" s="99">
        <v>6679</v>
      </c>
      <c r="S44" s="99">
        <v>4470</v>
      </c>
      <c r="T44" s="99">
        <f t="shared" si="3"/>
        <v>11149</v>
      </c>
      <c r="U44" s="98">
        <v>0</v>
      </c>
      <c r="V44" s="98">
        <v>273733</v>
      </c>
      <c r="W44" s="98">
        <v>0</v>
      </c>
      <c r="X44" s="98">
        <f t="shared" si="4"/>
        <v>273733</v>
      </c>
      <c r="Y44" s="98">
        <v>735</v>
      </c>
      <c r="Z44" s="98">
        <v>0</v>
      </c>
      <c r="AA44" s="98">
        <v>0</v>
      </c>
      <c r="AB44" s="98">
        <f t="shared" si="5"/>
        <v>735</v>
      </c>
      <c r="AC44" s="98">
        <v>48509</v>
      </c>
      <c r="AD44" s="98">
        <v>250</v>
      </c>
      <c r="AE44" s="98">
        <v>34126</v>
      </c>
      <c r="AF44" s="98">
        <v>0</v>
      </c>
      <c r="AG44" s="98">
        <v>0</v>
      </c>
      <c r="AH44" s="98">
        <v>33614</v>
      </c>
      <c r="AI44" s="98">
        <v>0</v>
      </c>
      <c r="AJ44" s="98">
        <v>0</v>
      </c>
      <c r="AK44" s="98">
        <f t="shared" si="6"/>
        <v>33614</v>
      </c>
      <c r="AL44" s="101">
        <f t="shared" si="7"/>
        <v>1096599</v>
      </c>
    </row>
    <row r="45" spans="1:38" ht="20.25" customHeight="1">
      <c r="A45" s="45">
        <v>38</v>
      </c>
      <c r="B45" s="155" t="s">
        <v>70</v>
      </c>
      <c r="C45" s="156" t="s">
        <v>80</v>
      </c>
      <c r="D45" s="98">
        <v>0</v>
      </c>
      <c r="E45" s="98">
        <v>0</v>
      </c>
      <c r="F45" s="98">
        <v>0</v>
      </c>
      <c r="G45" s="98">
        <v>63730</v>
      </c>
      <c r="H45" s="98">
        <v>0</v>
      </c>
      <c r="I45" s="98">
        <v>98265</v>
      </c>
      <c r="J45" s="98">
        <v>11156</v>
      </c>
      <c r="K45" s="98">
        <v>26409</v>
      </c>
      <c r="L45" s="98">
        <f t="shared" si="1"/>
        <v>199560</v>
      </c>
      <c r="M45" s="98">
        <v>883</v>
      </c>
      <c r="N45" s="98">
        <v>209</v>
      </c>
      <c r="O45" s="98">
        <v>0</v>
      </c>
      <c r="P45" s="98">
        <v>0</v>
      </c>
      <c r="Q45" s="99">
        <f t="shared" si="2"/>
        <v>1092</v>
      </c>
      <c r="R45" s="99">
        <v>765</v>
      </c>
      <c r="S45" s="99">
        <v>512</v>
      </c>
      <c r="T45" s="99">
        <f t="shared" si="3"/>
        <v>1277</v>
      </c>
      <c r="U45" s="98">
        <v>0</v>
      </c>
      <c r="V45" s="98">
        <v>24681</v>
      </c>
      <c r="W45" s="98">
        <v>0</v>
      </c>
      <c r="X45" s="98">
        <f t="shared" si="4"/>
        <v>24681</v>
      </c>
      <c r="Y45" s="98">
        <v>51</v>
      </c>
      <c r="Z45" s="98">
        <v>0</v>
      </c>
      <c r="AA45" s="98">
        <v>0</v>
      </c>
      <c r="AB45" s="98">
        <f t="shared" si="5"/>
        <v>51</v>
      </c>
      <c r="AC45" s="98">
        <v>6155</v>
      </c>
      <c r="AD45" s="98">
        <v>0</v>
      </c>
      <c r="AE45" s="98">
        <v>6128</v>
      </c>
      <c r="AF45" s="98">
        <v>0</v>
      </c>
      <c r="AG45" s="98">
        <v>0</v>
      </c>
      <c r="AH45" s="98">
        <v>11765</v>
      </c>
      <c r="AI45" s="98">
        <v>0</v>
      </c>
      <c r="AJ45" s="98">
        <v>0</v>
      </c>
      <c r="AK45" s="98">
        <f t="shared" si="6"/>
        <v>11765</v>
      </c>
      <c r="AL45" s="101">
        <f t="shared" si="7"/>
        <v>250709</v>
      </c>
    </row>
    <row r="46" spans="1:38" ht="20.25" customHeight="1">
      <c r="A46" s="45">
        <v>39</v>
      </c>
      <c r="B46" s="155" t="s">
        <v>70</v>
      </c>
      <c r="C46" s="156" t="s">
        <v>79</v>
      </c>
      <c r="D46" s="98">
        <v>0</v>
      </c>
      <c r="E46" s="98">
        <v>0</v>
      </c>
      <c r="F46" s="98">
        <v>32083</v>
      </c>
      <c r="G46" s="98">
        <v>125324</v>
      </c>
      <c r="H46" s="98">
        <v>0</v>
      </c>
      <c r="I46" s="98">
        <v>86910</v>
      </c>
      <c r="J46" s="98">
        <v>9867</v>
      </c>
      <c r="K46" s="98">
        <v>45828</v>
      </c>
      <c r="L46" s="98">
        <f t="shared" si="1"/>
        <v>267929</v>
      </c>
      <c r="M46" s="98">
        <v>3984</v>
      </c>
      <c r="N46" s="98">
        <v>2277</v>
      </c>
      <c r="O46" s="98">
        <v>0</v>
      </c>
      <c r="P46" s="98">
        <v>0</v>
      </c>
      <c r="Q46" s="99">
        <f t="shared" si="2"/>
        <v>6261</v>
      </c>
      <c r="R46" s="99">
        <v>1539</v>
      </c>
      <c r="S46" s="99">
        <v>1029</v>
      </c>
      <c r="T46" s="99">
        <f t="shared" si="3"/>
        <v>2568</v>
      </c>
      <c r="U46" s="98">
        <v>0</v>
      </c>
      <c r="V46" s="98">
        <v>53220</v>
      </c>
      <c r="W46" s="98">
        <v>0</v>
      </c>
      <c r="X46" s="98">
        <f t="shared" si="4"/>
        <v>53220</v>
      </c>
      <c r="Y46" s="98">
        <v>113</v>
      </c>
      <c r="Z46" s="98">
        <v>0</v>
      </c>
      <c r="AA46" s="98">
        <v>0</v>
      </c>
      <c r="AB46" s="98">
        <f t="shared" si="5"/>
        <v>113</v>
      </c>
      <c r="AC46" s="98">
        <v>10176</v>
      </c>
      <c r="AD46" s="98">
        <v>200</v>
      </c>
      <c r="AE46" s="98">
        <v>9090</v>
      </c>
      <c r="AF46" s="98">
        <v>6768</v>
      </c>
      <c r="AG46" s="98">
        <v>0</v>
      </c>
      <c r="AH46" s="98">
        <v>17980</v>
      </c>
      <c r="AI46" s="98">
        <v>0</v>
      </c>
      <c r="AJ46" s="98">
        <v>13000</v>
      </c>
      <c r="AK46" s="98">
        <f t="shared" si="6"/>
        <v>30980</v>
      </c>
      <c r="AL46" s="101">
        <f t="shared" si="7"/>
        <v>419388</v>
      </c>
    </row>
    <row r="47" spans="1:38" ht="20.25" customHeight="1">
      <c r="A47" s="45">
        <v>40</v>
      </c>
      <c r="B47" s="155" t="s">
        <v>70</v>
      </c>
      <c r="C47" s="156" t="s">
        <v>78</v>
      </c>
      <c r="D47" s="98">
        <v>0</v>
      </c>
      <c r="E47" s="98">
        <v>38</v>
      </c>
      <c r="F47" s="98">
        <v>40000</v>
      </c>
      <c r="G47" s="98">
        <v>243510</v>
      </c>
      <c r="H47" s="98">
        <v>0</v>
      </c>
      <c r="I47" s="98">
        <v>292382</v>
      </c>
      <c r="J47" s="98">
        <v>33194</v>
      </c>
      <c r="K47" s="98">
        <v>97715</v>
      </c>
      <c r="L47" s="98">
        <f t="shared" si="1"/>
        <v>666801</v>
      </c>
      <c r="M47" s="98">
        <v>4188</v>
      </c>
      <c r="N47" s="98">
        <v>2750</v>
      </c>
      <c r="O47" s="98">
        <v>0</v>
      </c>
      <c r="P47" s="98">
        <v>0</v>
      </c>
      <c r="Q47" s="99">
        <f t="shared" si="2"/>
        <v>6938</v>
      </c>
      <c r="R47" s="99">
        <v>2015</v>
      </c>
      <c r="S47" s="99">
        <v>1348</v>
      </c>
      <c r="T47" s="99">
        <f t="shared" si="3"/>
        <v>3363</v>
      </c>
      <c r="U47" s="98">
        <v>26000</v>
      </c>
      <c r="V47" s="98">
        <v>81568</v>
      </c>
      <c r="W47" s="98">
        <v>107957</v>
      </c>
      <c r="X47" s="98">
        <f t="shared" si="4"/>
        <v>215525</v>
      </c>
      <c r="Y47" s="98">
        <v>216</v>
      </c>
      <c r="Z47" s="98">
        <v>0</v>
      </c>
      <c r="AA47" s="98">
        <v>0</v>
      </c>
      <c r="AB47" s="98">
        <f t="shared" si="5"/>
        <v>216</v>
      </c>
      <c r="AC47" s="98">
        <v>15618</v>
      </c>
      <c r="AD47" s="98">
        <v>0</v>
      </c>
      <c r="AE47" s="98">
        <v>28080</v>
      </c>
      <c r="AF47" s="98">
        <v>6630</v>
      </c>
      <c r="AG47" s="98">
        <v>0</v>
      </c>
      <c r="AH47" s="98">
        <v>64650</v>
      </c>
      <c r="AI47" s="98">
        <v>0</v>
      </c>
      <c r="AJ47" s="98">
        <v>0</v>
      </c>
      <c r="AK47" s="98">
        <f t="shared" si="6"/>
        <v>64650</v>
      </c>
      <c r="AL47" s="101">
        <f t="shared" si="7"/>
        <v>1047859</v>
      </c>
    </row>
    <row r="48" spans="1:38" ht="20.25" customHeight="1">
      <c r="A48" s="45">
        <v>41</v>
      </c>
      <c r="B48" s="155" t="s">
        <v>70</v>
      </c>
      <c r="C48" s="156" t="s">
        <v>77</v>
      </c>
      <c r="D48" s="98">
        <v>0</v>
      </c>
      <c r="E48" s="98">
        <v>0</v>
      </c>
      <c r="F48" s="98">
        <v>30000</v>
      </c>
      <c r="G48" s="98">
        <v>86224</v>
      </c>
      <c r="H48" s="98">
        <v>0</v>
      </c>
      <c r="I48" s="98">
        <v>87576</v>
      </c>
      <c r="J48" s="98">
        <v>9942</v>
      </c>
      <c r="K48" s="98">
        <v>33985</v>
      </c>
      <c r="L48" s="98">
        <f t="shared" si="1"/>
        <v>217727</v>
      </c>
      <c r="M48" s="98">
        <v>1290</v>
      </c>
      <c r="N48" s="98">
        <v>744</v>
      </c>
      <c r="O48" s="98">
        <v>0</v>
      </c>
      <c r="P48" s="98">
        <v>0</v>
      </c>
      <c r="Q48" s="99">
        <f t="shared" si="2"/>
        <v>2034</v>
      </c>
      <c r="R48" s="99">
        <v>1256</v>
      </c>
      <c r="S48" s="99">
        <v>840</v>
      </c>
      <c r="T48" s="99">
        <f t="shared" si="3"/>
        <v>2096</v>
      </c>
      <c r="U48" s="98">
        <v>0</v>
      </c>
      <c r="V48" s="98">
        <v>83475</v>
      </c>
      <c r="W48" s="98">
        <v>0</v>
      </c>
      <c r="X48" s="98">
        <f t="shared" si="4"/>
        <v>83475</v>
      </c>
      <c r="Y48" s="98">
        <v>119</v>
      </c>
      <c r="Z48" s="98">
        <v>0</v>
      </c>
      <c r="AA48" s="98">
        <v>0</v>
      </c>
      <c r="AB48" s="98">
        <f t="shared" si="5"/>
        <v>119</v>
      </c>
      <c r="AC48" s="98">
        <v>9775</v>
      </c>
      <c r="AD48" s="98">
        <v>0</v>
      </c>
      <c r="AE48" s="98">
        <v>12004</v>
      </c>
      <c r="AF48" s="98">
        <v>0</v>
      </c>
      <c r="AG48" s="98">
        <v>0</v>
      </c>
      <c r="AH48" s="98">
        <v>22409</v>
      </c>
      <c r="AI48" s="98">
        <v>0</v>
      </c>
      <c r="AJ48" s="98">
        <v>0</v>
      </c>
      <c r="AK48" s="98">
        <f t="shared" si="6"/>
        <v>22409</v>
      </c>
      <c r="AL48" s="101">
        <f t="shared" si="7"/>
        <v>379639</v>
      </c>
    </row>
    <row r="49" spans="1:38" ht="20.25" customHeight="1">
      <c r="A49" s="45">
        <v>42</v>
      </c>
      <c r="B49" s="155" t="s">
        <v>70</v>
      </c>
      <c r="C49" s="156" t="s">
        <v>76</v>
      </c>
      <c r="D49" s="98">
        <v>0</v>
      </c>
      <c r="E49" s="98">
        <v>0</v>
      </c>
      <c r="F49" s="98">
        <v>0</v>
      </c>
      <c r="G49" s="98">
        <v>73175</v>
      </c>
      <c r="H49" s="98">
        <v>0</v>
      </c>
      <c r="I49" s="98">
        <v>84833</v>
      </c>
      <c r="J49" s="98">
        <v>9631</v>
      </c>
      <c r="K49" s="98">
        <v>29579</v>
      </c>
      <c r="L49" s="98">
        <f t="shared" si="1"/>
        <v>197218</v>
      </c>
      <c r="M49" s="98">
        <v>2220</v>
      </c>
      <c r="N49" s="98">
        <v>1583</v>
      </c>
      <c r="O49" s="98">
        <v>0</v>
      </c>
      <c r="P49" s="98">
        <v>0</v>
      </c>
      <c r="Q49" s="99">
        <f t="shared" si="2"/>
        <v>3803</v>
      </c>
      <c r="R49" s="99">
        <v>459</v>
      </c>
      <c r="S49" s="99">
        <v>306</v>
      </c>
      <c r="T49" s="99">
        <f t="shared" si="3"/>
        <v>765</v>
      </c>
      <c r="U49" s="98">
        <v>0</v>
      </c>
      <c r="V49" s="98">
        <v>8383</v>
      </c>
      <c r="W49" s="98">
        <v>0</v>
      </c>
      <c r="X49" s="98">
        <f t="shared" si="4"/>
        <v>8383</v>
      </c>
      <c r="Y49" s="98">
        <v>16</v>
      </c>
      <c r="Z49" s="98">
        <v>0</v>
      </c>
      <c r="AA49" s="98">
        <v>0</v>
      </c>
      <c r="AB49" s="98">
        <f t="shared" si="5"/>
        <v>16</v>
      </c>
      <c r="AC49" s="98">
        <v>1210</v>
      </c>
      <c r="AD49" s="98">
        <v>0</v>
      </c>
      <c r="AE49" s="98">
        <v>7356</v>
      </c>
      <c r="AF49" s="98">
        <v>0</v>
      </c>
      <c r="AG49" s="98">
        <v>0</v>
      </c>
      <c r="AH49" s="98">
        <v>14006</v>
      </c>
      <c r="AI49" s="98">
        <v>0</v>
      </c>
      <c r="AJ49" s="98">
        <v>0</v>
      </c>
      <c r="AK49" s="98">
        <f t="shared" si="6"/>
        <v>14006</v>
      </c>
      <c r="AL49" s="101">
        <f t="shared" si="7"/>
        <v>232757</v>
      </c>
    </row>
    <row r="50" spans="1:38" ht="20.25" customHeight="1">
      <c r="A50" s="45">
        <v>43</v>
      </c>
      <c r="B50" s="155" t="s">
        <v>70</v>
      </c>
      <c r="C50" s="156" t="s">
        <v>75</v>
      </c>
      <c r="D50" s="98">
        <v>0</v>
      </c>
      <c r="E50" s="98">
        <v>0</v>
      </c>
      <c r="F50" s="98">
        <v>0</v>
      </c>
      <c r="G50" s="98">
        <v>76075</v>
      </c>
      <c r="H50" s="98">
        <v>0</v>
      </c>
      <c r="I50" s="98">
        <v>88929</v>
      </c>
      <c r="J50" s="98">
        <v>10096</v>
      </c>
      <c r="K50" s="98">
        <v>30563</v>
      </c>
      <c r="L50" s="98">
        <f t="shared" si="1"/>
        <v>205663</v>
      </c>
      <c r="M50" s="98">
        <v>1236</v>
      </c>
      <c r="N50" s="98">
        <v>1152</v>
      </c>
      <c r="O50" s="98">
        <v>0</v>
      </c>
      <c r="P50" s="98">
        <v>0</v>
      </c>
      <c r="Q50" s="99">
        <f t="shared" si="2"/>
        <v>2388</v>
      </c>
      <c r="R50" s="99">
        <v>1475</v>
      </c>
      <c r="S50" s="99">
        <v>986</v>
      </c>
      <c r="T50" s="99">
        <f t="shared" si="3"/>
        <v>2461</v>
      </c>
      <c r="U50" s="98">
        <v>0</v>
      </c>
      <c r="V50" s="98">
        <v>15872</v>
      </c>
      <c r="W50" s="98">
        <v>0</v>
      </c>
      <c r="X50" s="98">
        <f t="shared" si="4"/>
        <v>15872</v>
      </c>
      <c r="Y50" s="98">
        <v>869</v>
      </c>
      <c r="Z50" s="98">
        <v>0</v>
      </c>
      <c r="AA50" s="98">
        <v>0</v>
      </c>
      <c r="AB50" s="98">
        <f t="shared" si="5"/>
        <v>869</v>
      </c>
      <c r="AC50" s="98">
        <v>11469</v>
      </c>
      <c r="AD50" s="98">
        <v>0</v>
      </c>
      <c r="AE50" s="98">
        <v>8029</v>
      </c>
      <c r="AF50" s="98">
        <v>0</v>
      </c>
      <c r="AG50" s="98">
        <v>0</v>
      </c>
      <c r="AH50" s="98">
        <v>12325</v>
      </c>
      <c r="AI50" s="98">
        <v>0</v>
      </c>
      <c r="AJ50" s="98">
        <v>0</v>
      </c>
      <c r="AK50" s="98">
        <f t="shared" si="6"/>
        <v>12325</v>
      </c>
      <c r="AL50" s="101">
        <f t="shared" si="7"/>
        <v>259076</v>
      </c>
    </row>
    <row r="51" spans="1:38" ht="20.25" customHeight="1">
      <c r="A51" s="45">
        <v>44</v>
      </c>
      <c r="B51" s="155" t="s">
        <v>70</v>
      </c>
      <c r="C51" s="156" t="s">
        <v>74</v>
      </c>
      <c r="D51" s="98">
        <v>0</v>
      </c>
      <c r="E51" s="98">
        <v>0</v>
      </c>
      <c r="F51" s="98">
        <v>0</v>
      </c>
      <c r="G51" s="98">
        <v>107365</v>
      </c>
      <c r="H51" s="98">
        <v>0</v>
      </c>
      <c r="I51" s="98">
        <v>127528</v>
      </c>
      <c r="J51" s="98">
        <v>14478</v>
      </c>
      <c r="K51" s="98">
        <v>43098</v>
      </c>
      <c r="L51" s="98">
        <f t="shared" si="1"/>
        <v>292469</v>
      </c>
      <c r="M51" s="98">
        <v>2180</v>
      </c>
      <c r="N51" s="98">
        <v>3977</v>
      </c>
      <c r="O51" s="98">
        <v>0</v>
      </c>
      <c r="P51" s="98">
        <v>0</v>
      </c>
      <c r="Q51" s="99">
        <f t="shared" si="2"/>
        <v>6157</v>
      </c>
      <c r="R51" s="99">
        <v>2396</v>
      </c>
      <c r="S51" s="99">
        <v>1604</v>
      </c>
      <c r="T51" s="99">
        <f t="shared" si="3"/>
        <v>4000</v>
      </c>
      <c r="U51" s="98">
        <v>0</v>
      </c>
      <c r="V51" s="98">
        <v>43912</v>
      </c>
      <c r="W51" s="98">
        <v>4029</v>
      </c>
      <c r="X51" s="98">
        <f t="shared" si="4"/>
        <v>47941</v>
      </c>
      <c r="Y51" s="98">
        <v>649</v>
      </c>
      <c r="Z51" s="98">
        <v>0</v>
      </c>
      <c r="AA51" s="98">
        <v>0</v>
      </c>
      <c r="AB51" s="98">
        <f t="shared" si="5"/>
        <v>649</v>
      </c>
      <c r="AC51" s="98">
        <v>14912</v>
      </c>
      <c r="AD51" s="98">
        <v>0</v>
      </c>
      <c r="AE51" s="98">
        <v>10348</v>
      </c>
      <c r="AF51" s="98">
        <v>0</v>
      </c>
      <c r="AG51" s="98">
        <v>0</v>
      </c>
      <c r="AH51" s="98">
        <v>35154</v>
      </c>
      <c r="AI51" s="98">
        <v>0</v>
      </c>
      <c r="AJ51" s="98">
        <v>0</v>
      </c>
      <c r="AK51" s="98">
        <f t="shared" si="6"/>
        <v>35154</v>
      </c>
      <c r="AL51" s="101">
        <f t="shared" si="7"/>
        <v>411630</v>
      </c>
    </row>
    <row r="52" spans="1:38" ht="20.25" customHeight="1">
      <c r="A52" s="45">
        <v>45</v>
      </c>
      <c r="B52" s="155" t="s">
        <v>70</v>
      </c>
      <c r="C52" s="156" t="s">
        <v>73</v>
      </c>
      <c r="D52" s="98">
        <v>0</v>
      </c>
      <c r="E52" s="98">
        <v>0</v>
      </c>
      <c r="F52" s="98">
        <v>40000</v>
      </c>
      <c r="G52" s="98">
        <v>241488</v>
      </c>
      <c r="H52" s="98">
        <v>0</v>
      </c>
      <c r="I52" s="98">
        <v>258791</v>
      </c>
      <c r="J52" s="98">
        <v>29380</v>
      </c>
      <c r="K52" s="98">
        <v>94290</v>
      </c>
      <c r="L52" s="98">
        <f t="shared" si="1"/>
        <v>623949</v>
      </c>
      <c r="M52" s="98">
        <v>5207</v>
      </c>
      <c r="N52" s="98">
        <v>0</v>
      </c>
      <c r="O52" s="98">
        <v>0</v>
      </c>
      <c r="P52" s="98">
        <v>0</v>
      </c>
      <c r="Q52" s="99">
        <f t="shared" si="2"/>
        <v>5207</v>
      </c>
      <c r="R52" s="99">
        <v>2150</v>
      </c>
      <c r="S52" s="99">
        <v>1439</v>
      </c>
      <c r="T52" s="99">
        <f t="shared" si="3"/>
        <v>3589</v>
      </c>
      <c r="U52" s="98">
        <v>0</v>
      </c>
      <c r="V52" s="98">
        <v>156892</v>
      </c>
      <c r="W52" s="98">
        <v>0</v>
      </c>
      <c r="X52" s="98">
        <f t="shared" si="4"/>
        <v>156892</v>
      </c>
      <c r="Y52" s="98">
        <v>588</v>
      </c>
      <c r="Z52" s="98">
        <v>0</v>
      </c>
      <c r="AA52" s="98">
        <v>0</v>
      </c>
      <c r="AB52" s="98">
        <f t="shared" si="5"/>
        <v>588</v>
      </c>
      <c r="AC52" s="98">
        <v>22194</v>
      </c>
      <c r="AD52" s="98">
        <v>300</v>
      </c>
      <c r="AE52" s="98">
        <v>19433</v>
      </c>
      <c r="AF52" s="98">
        <v>0</v>
      </c>
      <c r="AG52" s="98">
        <v>0</v>
      </c>
      <c r="AH52" s="98">
        <v>23804</v>
      </c>
      <c r="AI52" s="98">
        <v>0</v>
      </c>
      <c r="AJ52" s="98">
        <v>0</v>
      </c>
      <c r="AK52" s="98">
        <f t="shared" si="6"/>
        <v>23804</v>
      </c>
      <c r="AL52" s="101">
        <f t="shared" si="7"/>
        <v>895956</v>
      </c>
    </row>
    <row r="53" spans="1:38" ht="20.25" customHeight="1">
      <c r="A53" s="45">
        <v>46</v>
      </c>
      <c r="B53" s="155" t="s">
        <v>70</v>
      </c>
      <c r="C53" s="156" t="s">
        <v>9</v>
      </c>
      <c r="D53" s="98">
        <v>0</v>
      </c>
      <c r="E53" s="98">
        <v>20</v>
      </c>
      <c r="F53" s="98">
        <v>0</v>
      </c>
      <c r="G53" s="98">
        <v>238416</v>
      </c>
      <c r="H53" s="98">
        <v>0</v>
      </c>
      <c r="I53" s="98">
        <v>240294</v>
      </c>
      <c r="J53" s="98">
        <v>27281</v>
      </c>
      <c r="K53" s="98">
        <v>96448</v>
      </c>
      <c r="L53" s="98">
        <f t="shared" si="1"/>
        <v>602439</v>
      </c>
      <c r="M53" s="98">
        <v>3181</v>
      </c>
      <c r="N53" s="98">
        <v>2629</v>
      </c>
      <c r="O53" s="98">
        <v>0</v>
      </c>
      <c r="P53" s="98">
        <v>0</v>
      </c>
      <c r="Q53" s="99">
        <f t="shared" si="2"/>
        <v>5810</v>
      </c>
      <c r="R53" s="99">
        <v>4262</v>
      </c>
      <c r="S53" s="99">
        <v>2853</v>
      </c>
      <c r="T53" s="99">
        <f t="shared" si="3"/>
        <v>7115</v>
      </c>
      <c r="U53" s="98">
        <v>0</v>
      </c>
      <c r="V53" s="98">
        <v>50350</v>
      </c>
      <c r="W53" s="98">
        <v>0</v>
      </c>
      <c r="X53" s="98">
        <f t="shared" si="4"/>
        <v>50350</v>
      </c>
      <c r="Y53" s="98">
        <v>2850</v>
      </c>
      <c r="Z53" s="98">
        <v>0</v>
      </c>
      <c r="AA53" s="98">
        <v>0</v>
      </c>
      <c r="AB53" s="98">
        <f t="shared" si="5"/>
        <v>2850</v>
      </c>
      <c r="AC53" s="98">
        <v>28985</v>
      </c>
      <c r="AD53" s="98">
        <v>1858</v>
      </c>
      <c r="AE53" s="98">
        <v>31008</v>
      </c>
      <c r="AF53" s="98">
        <v>0</v>
      </c>
      <c r="AG53" s="98">
        <v>0</v>
      </c>
      <c r="AH53" s="98">
        <v>62325</v>
      </c>
      <c r="AI53" s="98">
        <v>0</v>
      </c>
      <c r="AJ53" s="98">
        <v>0</v>
      </c>
      <c r="AK53" s="98">
        <f t="shared" si="6"/>
        <v>62325</v>
      </c>
      <c r="AL53" s="101">
        <f t="shared" si="7"/>
        <v>792760</v>
      </c>
    </row>
    <row r="54" spans="1:38" ht="20.25" customHeight="1">
      <c r="A54" s="45">
        <v>47</v>
      </c>
      <c r="B54" s="155" t="s">
        <v>70</v>
      </c>
      <c r="C54" s="156" t="s">
        <v>72</v>
      </c>
      <c r="D54" s="98">
        <v>0</v>
      </c>
      <c r="E54" s="98">
        <v>0</v>
      </c>
      <c r="F54" s="98">
        <v>0</v>
      </c>
      <c r="G54" s="98">
        <v>82023</v>
      </c>
      <c r="H54" s="98">
        <v>0</v>
      </c>
      <c r="I54" s="98">
        <v>106177</v>
      </c>
      <c r="J54" s="98">
        <v>12054</v>
      </c>
      <c r="K54" s="98">
        <v>35039</v>
      </c>
      <c r="L54" s="98">
        <f t="shared" si="1"/>
        <v>235293</v>
      </c>
      <c r="M54" s="98">
        <v>2745</v>
      </c>
      <c r="N54" s="98">
        <v>1781</v>
      </c>
      <c r="O54" s="98">
        <v>0</v>
      </c>
      <c r="P54" s="98">
        <v>0</v>
      </c>
      <c r="Q54" s="99">
        <f t="shared" si="2"/>
        <v>4526</v>
      </c>
      <c r="R54" s="99">
        <v>3229</v>
      </c>
      <c r="S54" s="99">
        <v>2161</v>
      </c>
      <c r="T54" s="99">
        <f t="shared" si="3"/>
        <v>5390</v>
      </c>
      <c r="U54" s="98">
        <v>0</v>
      </c>
      <c r="V54" s="98">
        <v>75502</v>
      </c>
      <c r="W54" s="98">
        <v>0</v>
      </c>
      <c r="X54" s="98">
        <f t="shared" si="4"/>
        <v>75502</v>
      </c>
      <c r="Y54" s="98">
        <v>1255</v>
      </c>
      <c r="Z54" s="98">
        <v>0</v>
      </c>
      <c r="AA54" s="98">
        <v>0</v>
      </c>
      <c r="AB54" s="98">
        <f t="shared" si="5"/>
        <v>1255</v>
      </c>
      <c r="AC54" s="98">
        <v>23798</v>
      </c>
      <c r="AD54" s="98">
        <v>1145</v>
      </c>
      <c r="AE54" s="98">
        <v>12809</v>
      </c>
      <c r="AF54" s="98">
        <v>0</v>
      </c>
      <c r="AG54" s="98">
        <v>0</v>
      </c>
      <c r="AH54" s="98">
        <v>25765</v>
      </c>
      <c r="AI54" s="98">
        <v>0</v>
      </c>
      <c r="AJ54" s="98">
        <v>0</v>
      </c>
      <c r="AK54" s="98">
        <f t="shared" si="6"/>
        <v>25765</v>
      </c>
      <c r="AL54" s="101">
        <f t="shared" si="7"/>
        <v>385483</v>
      </c>
    </row>
    <row r="55" spans="1:38" ht="20.25" customHeight="1">
      <c r="A55" s="45">
        <v>48</v>
      </c>
      <c r="B55" s="155" t="s">
        <v>70</v>
      </c>
      <c r="C55" s="156" t="s">
        <v>71</v>
      </c>
      <c r="D55" s="98">
        <v>0</v>
      </c>
      <c r="E55" s="98">
        <v>0</v>
      </c>
      <c r="F55" s="98">
        <v>0</v>
      </c>
      <c r="G55" s="98">
        <v>158456</v>
      </c>
      <c r="H55" s="98">
        <v>0</v>
      </c>
      <c r="I55" s="98">
        <v>161637</v>
      </c>
      <c r="J55" s="98">
        <v>18351</v>
      </c>
      <c r="K55" s="98">
        <v>64050</v>
      </c>
      <c r="L55" s="98">
        <f t="shared" si="1"/>
        <v>402494</v>
      </c>
      <c r="M55" s="98">
        <v>3730</v>
      </c>
      <c r="N55" s="98">
        <v>2251</v>
      </c>
      <c r="O55" s="98">
        <v>0</v>
      </c>
      <c r="P55" s="98">
        <v>0</v>
      </c>
      <c r="Q55" s="99">
        <f t="shared" si="2"/>
        <v>5981</v>
      </c>
      <c r="R55" s="99">
        <v>2166</v>
      </c>
      <c r="S55" s="99">
        <v>1449</v>
      </c>
      <c r="T55" s="99">
        <f t="shared" si="3"/>
        <v>3615</v>
      </c>
      <c r="U55" s="98">
        <v>0</v>
      </c>
      <c r="V55" s="98">
        <v>86743</v>
      </c>
      <c r="W55" s="98">
        <v>0</v>
      </c>
      <c r="X55" s="98">
        <f t="shared" si="4"/>
        <v>86743</v>
      </c>
      <c r="Y55" s="98">
        <v>784</v>
      </c>
      <c r="Z55" s="98">
        <v>0</v>
      </c>
      <c r="AA55" s="98">
        <v>0</v>
      </c>
      <c r="AB55" s="98">
        <f t="shared" si="5"/>
        <v>784</v>
      </c>
      <c r="AC55" s="98">
        <v>15719</v>
      </c>
      <c r="AD55" s="98">
        <v>0</v>
      </c>
      <c r="AE55" s="98">
        <v>17031</v>
      </c>
      <c r="AF55" s="98">
        <v>3388</v>
      </c>
      <c r="AG55" s="98">
        <v>0</v>
      </c>
      <c r="AH55" s="98">
        <v>21849</v>
      </c>
      <c r="AI55" s="98">
        <v>0</v>
      </c>
      <c r="AJ55" s="98">
        <v>0</v>
      </c>
      <c r="AK55" s="98">
        <f t="shared" si="6"/>
        <v>21849</v>
      </c>
      <c r="AL55" s="101">
        <f t="shared" si="7"/>
        <v>557604</v>
      </c>
    </row>
    <row r="56" spans="1:38" ht="20.25" customHeight="1">
      <c r="A56" s="45">
        <v>49</v>
      </c>
      <c r="B56" s="155" t="s">
        <v>70</v>
      </c>
      <c r="C56" s="156" t="s">
        <v>69</v>
      </c>
      <c r="D56" s="98">
        <v>0</v>
      </c>
      <c r="E56" s="98">
        <v>0</v>
      </c>
      <c r="F56" s="98">
        <v>0</v>
      </c>
      <c r="G56" s="98">
        <v>97935</v>
      </c>
      <c r="H56" s="98">
        <v>0</v>
      </c>
      <c r="I56" s="98">
        <v>104488</v>
      </c>
      <c r="J56" s="98">
        <v>11863</v>
      </c>
      <c r="K56" s="98">
        <v>42389</v>
      </c>
      <c r="L56" s="98">
        <f t="shared" si="1"/>
        <v>256675</v>
      </c>
      <c r="M56" s="98">
        <v>2479</v>
      </c>
      <c r="N56" s="98">
        <v>794</v>
      </c>
      <c r="O56" s="98">
        <v>0</v>
      </c>
      <c r="P56" s="98">
        <v>0</v>
      </c>
      <c r="Q56" s="99">
        <f t="shared" si="2"/>
        <v>3273</v>
      </c>
      <c r="R56" s="99">
        <v>1034</v>
      </c>
      <c r="S56" s="99">
        <v>692</v>
      </c>
      <c r="T56" s="99">
        <f t="shared" si="3"/>
        <v>1726</v>
      </c>
      <c r="U56" s="98">
        <v>0</v>
      </c>
      <c r="V56" s="98">
        <v>6776</v>
      </c>
      <c r="W56" s="98">
        <v>0</v>
      </c>
      <c r="X56" s="98">
        <f t="shared" si="4"/>
        <v>6776</v>
      </c>
      <c r="Y56" s="98">
        <v>0</v>
      </c>
      <c r="Z56" s="98">
        <v>0</v>
      </c>
      <c r="AA56" s="98">
        <v>0</v>
      </c>
      <c r="AB56" s="98">
        <f t="shared" si="5"/>
        <v>0</v>
      </c>
      <c r="AC56" s="98">
        <v>9128</v>
      </c>
      <c r="AD56" s="98">
        <v>320</v>
      </c>
      <c r="AE56" s="98">
        <v>6993</v>
      </c>
      <c r="AF56" s="98">
        <v>0</v>
      </c>
      <c r="AG56" s="98">
        <v>0</v>
      </c>
      <c r="AH56" s="98">
        <v>16807</v>
      </c>
      <c r="AI56" s="98">
        <v>0</v>
      </c>
      <c r="AJ56" s="98">
        <v>0</v>
      </c>
      <c r="AK56" s="98">
        <f t="shared" si="6"/>
        <v>16807</v>
      </c>
      <c r="AL56" s="101">
        <f t="shared" si="7"/>
        <v>301698</v>
      </c>
    </row>
    <row r="57" spans="1:38" ht="20.25" customHeight="1">
      <c r="A57" s="45">
        <v>50</v>
      </c>
      <c r="B57" s="155" t="s">
        <v>2</v>
      </c>
      <c r="C57" s="156" t="s">
        <v>68</v>
      </c>
      <c r="D57" s="98">
        <v>0</v>
      </c>
      <c r="E57" s="98">
        <v>0</v>
      </c>
      <c r="F57" s="98">
        <v>0</v>
      </c>
      <c r="G57" s="98">
        <v>58752</v>
      </c>
      <c r="H57" s="98">
        <v>0</v>
      </c>
      <c r="I57" s="98">
        <v>62286</v>
      </c>
      <c r="J57" s="98">
        <v>7071</v>
      </c>
      <c r="K57" s="98">
        <v>23709</v>
      </c>
      <c r="L57" s="98">
        <f t="shared" si="1"/>
        <v>151818</v>
      </c>
      <c r="M57" s="98">
        <v>1371</v>
      </c>
      <c r="N57" s="98">
        <v>0</v>
      </c>
      <c r="O57" s="98">
        <v>0</v>
      </c>
      <c r="P57" s="98">
        <v>0</v>
      </c>
      <c r="Q57" s="99">
        <f t="shared" si="2"/>
        <v>1371</v>
      </c>
      <c r="R57" s="99">
        <v>313</v>
      </c>
      <c r="S57" s="99">
        <v>208</v>
      </c>
      <c r="T57" s="99">
        <f t="shared" si="3"/>
        <v>521</v>
      </c>
      <c r="U57" s="98">
        <v>0</v>
      </c>
      <c r="V57" s="98">
        <v>35886</v>
      </c>
      <c r="W57" s="98">
        <v>0</v>
      </c>
      <c r="X57" s="98">
        <f t="shared" si="4"/>
        <v>35886</v>
      </c>
      <c r="Y57" s="98">
        <v>0</v>
      </c>
      <c r="Z57" s="98">
        <v>0</v>
      </c>
      <c r="AA57" s="98">
        <v>0</v>
      </c>
      <c r="AB57" s="98">
        <f t="shared" si="5"/>
        <v>0</v>
      </c>
      <c r="AC57" s="98">
        <v>2679</v>
      </c>
      <c r="AD57" s="98">
        <v>0</v>
      </c>
      <c r="AE57" s="98">
        <v>6209</v>
      </c>
      <c r="AF57" s="98">
        <v>3807</v>
      </c>
      <c r="AG57" s="98">
        <v>0</v>
      </c>
      <c r="AH57" s="98">
        <v>17367</v>
      </c>
      <c r="AI57" s="98">
        <v>0</v>
      </c>
      <c r="AJ57" s="98">
        <v>0</v>
      </c>
      <c r="AK57" s="98">
        <f t="shared" si="6"/>
        <v>17367</v>
      </c>
      <c r="AL57" s="101">
        <f t="shared" si="7"/>
        <v>219658</v>
      </c>
    </row>
    <row r="58" spans="1:38" ht="20.25" customHeight="1">
      <c r="A58" s="45">
        <v>51</v>
      </c>
      <c r="B58" s="155" t="s">
        <v>2</v>
      </c>
      <c r="C58" s="156" t="s">
        <v>67</v>
      </c>
      <c r="D58" s="98">
        <v>0</v>
      </c>
      <c r="E58" s="98">
        <v>0</v>
      </c>
      <c r="F58" s="98">
        <v>0</v>
      </c>
      <c r="G58" s="98">
        <v>112889</v>
      </c>
      <c r="H58" s="98">
        <v>0</v>
      </c>
      <c r="I58" s="98">
        <v>123507</v>
      </c>
      <c r="J58" s="98">
        <v>14022</v>
      </c>
      <c r="K58" s="98">
        <v>45496</v>
      </c>
      <c r="L58" s="98">
        <f t="shared" si="1"/>
        <v>295914</v>
      </c>
      <c r="M58" s="98">
        <v>2379</v>
      </c>
      <c r="N58" s="98">
        <v>0</v>
      </c>
      <c r="O58" s="98">
        <v>0</v>
      </c>
      <c r="P58" s="98">
        <v>0</v>
      </c>
      <c r="Q58" s="99">
        <f t="shared" si="2"/>
        <v>2379</v>
      </c>
      <c r="R58" s="99">
        <v>895</v>
      </c>
      <c r="S58" s="99">
        <v>599</v>
      </c>
      <c r="T58" s="99">
        <f t="shared" si="3"/>
        <v>1494</v>
      </c>
      <c r="U58" s="98">
        <v>0</v>
      </c>
      <c r="V58" s="98">
        <v>104146</v>
      </c>
      <c r="W58" s="98">
        <v>0</v>
      </c>
      <c r="X58" s="98">
        <f t="shared" si="4"/>
        <v>104146</v>
      </c>
      <c r="Y58" s="98">
        <v>538</v>
      </c>
      <c r="Z58" s="98">
        <v>0</v>
      </c>
      <c r="AA58" s="98">
        <v>0</v>
      </c>
      <c r="AB58" s="98">
        <f t="shared" si="5"/>
        <v>538</v>
      </c>
      <c r="AC58" s="98">
        <v>11690</v>
      </c>
      <c r="AD58" s="98">
        <v>0</v>
      </c>
      <c r="AE58" s="98">
        <v>13876</v>
      </c>
      <c r="AF58" s="98">
        <v>0</v>
      </c>
      <c r="AG58" s="98">
        <v>0</v>
      </c>
      <c r="AH58" s="98">
        <v>25210</v>
      </c>
      <c r="AI58" s="98">
        <v>0</v>
      </c>
      <c r="AJ58" s="98">
        <v>0</v>
      </c>
      <c r="AK58" s="98">
        <f t="shared" si="6"/>
        <v>25210</v>
      </c>
      <c r="AL58" s="101">
        <f t="shared" si="7"/>
        <v>455247</v>
      </c>
    </row>
    <row r="59" spans="1:38" ht="20.25" customHeight="1">
      <c r="A59" s="45">
        <v>52</v>
      </c>
      <c r="B59" s="155" t="s">
        <v>2</v>
      </c>
      <c r="C59" s="156" t="s">
        <v>66</v>
      </c>
      <c r="D59" s="98">
        <v>0</v>
      </c>
      <c r="E59" s="98">
        <v>0</v>
      </c>
      <c r="F59" s="98">
        <v>0</v>
      </c>
      <c r="G59" s="98">
        <v>148152</v>
      </c>
      <c r="H59" s="98">
        <v>0</v>
      </c>
      <c r="I59" s="98">
        <v>153064</v>
      </c>
      <c r="J59" s="98">
        <v>17377</v>
      </c>
      <c r="K59" s="98">
        <v>59863</v>
      </c>
      <c r="L59" s="98">
        <f t="shared" si="1"/>
        <v>378456</v>
      </c>
      <c r="M59" s="98">
        <v>3339</v>
      </c>
      <c r="N59" s="98">
        <v>2990</v>
      </c>
      <c r="O59" s="98">
        <v>0</v>
      </c>
      <c r="P59" s="98">
        <v>0</v>
      </c>
      <c r="Q59" s="99">
        <f t="shared" si="2"/>
        <v>6329</v>
      </c>
      <c r="R59" s="99">
        <v>3157</v>
      </c>
      <c r="S59" s="99">
        <v>2113</v>
      </c>
      <c r="T59" s="99">
        <f t="shared" si="3"/>
        <v>5270</v>
      </c>
      <c r="U59" s="98">
        <v>0</v>
      </c>
      <c r="V59" s="98">
        <v>152820</v>
      </c>
      <c r="W59" s="98">
        <v>0</v>
      </c>
      <c r="X59" s="98">
        <f t="shared" si="4"/>
        <v>152820</v>
      </c>
      <c r="Y59" s="98">
        <v>1716</v>
      </c>
      <c r="Z59" s="98">
        <v>0</v>
      </c>
      <c r="AA59" s="98">
        <v>0</v>
      </c>
      <c r="AB59" s="98">
        <f t="shared" si="5"/>
        <v>1716</v>
      </c>
      <c r="AC59" s="98">
        <v>22854</v>
      </c>
      <c r="AD59" s="98">
        <v>900</v>
      </c>
      <c r="AE59" s="98">
        <v>18377</v>
      </c>
      <c r="AF59" s="98">
        <v>0</v>
      </c>
      <c r="AG59" s="98">
        <v>0</v>
      </c>
      <c r="AH59" s="98">
        <v>50888</v>
      </c>
      <c r="AI59" s="98">
        <v>0</v>
      </c>
      <c r="AJ59" s="98">
        <v>0</v>
      </c>
      <c r="AK59" s="98">
        <f t="shared" si="6"/>
        <v>50888</v>
      </c>
      <c r="AL59" s="101">
        <f t="shared" si="7"/>
        <v>637610</v>
      </c>
    </row>
    <row r="60" spans="1:38" ht="20.25" customHeight="1">
      <c r="A60" s="45">
        <v>53</v>
      </c>
      <c r="B60" s="155" t="s">
        <v>2</v>
      </c>
      <c r="C60" s="156" t="s">
        <v>65</v>
      </c>
      <c r="D60" s="98">
        <v>0</v>
      </c>
      <c r="E60" s="98">
        <v>0</v>
      </c>
      <c r="F60" s="98">
        <v>0</v>
      </c>
      <c r="G60" s="98">
        <v>156809</v>
      </c>
      <c r="H60" s="98">
        <v>0</v>
      </c>
      <c r="I60" s="98">
        <v>154898</v>
      </c>
      <c r="J60" s="98">
        <v>17586</v>
      </c>
      <c r="K60" s="98">
        <v>62986</v>
      </c>
      <c r="L60" s="98">
        <f t="shared" si="1"/>
        <v>392279</v>
      </c>
      <c r="M60" s="98">
        <v>1338</v>
      </c>
      <c r="N60" s="98">
        <v>505</v>
      </c>
      <c r="O60" s="98">
        <v>0</v>
      </c>
      <c r="P60" s="98">
        <v>0</v>
      </c>
      <c r="Q60" s="99">
        <f t="shared" si="2"/>
        <v>1843</v>
      </c>
      <c r="R60" s="99">
        <v>1154</v>
      </c>
      <c r="S60" s="99">
        <v>772</v>
      </c>
      <c r="T60" s="99">
        <f t="shared" si="3"/>
        <v>1926</v>
      </c>
      <c r="U60" s="98">
        <v>0</v>
      </c>
      <c r="V60" s="98">
        <v>58374</v>
      </c>
      <c r="W60" s="98">
        <v>0</v>
      </c>
      <c r="X60" s="98">
        <f t="shared" si="4"/>
        <v>58374</v>
      </c>
      <c r="Y60" s="98">
        <v>328</v>
      </c>
      <c r="Z60" s="98">
        <v>0</v>
      </c>
      <c r="AA60" s="98">
        <v>0</v>
      </c>
      <c r="AB60" s="98">
        <f t="shared" si="5"/>
        <v>328</v>
      </c>
      <c r="AC60" s="98">
        <v>9598</v>
      </c>
      <c r="AD60" s="98">
        <v>0</v>
      </c>
      <c r="AE60" s="98">
        <v>11993</v>
      </c>
      <c r="AF60" s="98">
        <v>0</v>
      </c>
      <c r="AG60" s="98">
        <v>0</v>
      </c>
      <c r="AH60" s="98">
        <v>29010</v>
      </c>
      <c r="AI60" s="98">
        <v>0</v>
      </c>
      <c r="AJ60" s="98">
        <v>0</v>
      </c>
      <c r="AK60" s="98">
        <f t="shared" si="6"/>
        <v>29010</v>
      </c>
      <c r="AL60" s="101">
        <f t="shared" si="7"/>
        <v>505351</v>
      </c>
    </row>
    <row r="61" spans="1:38" ht="20.25" customHeight="1">
      <c r="A61" s="45">
        <v>54</v>
      </c>
      <c r="B61" s="155" t="s">
        <v>2</v>
      </c>
      <c r="C61" s="156" t="s">
        <v>64</v>
      </c>
      <c r="D61" s="98">
        <v>0</v>
      </c>
      <c r="E61" s="98">
        <v>30</v>
      </c>
      <c r="F61" s="98">
        <v>0</v>
      </c>
      <c r="G61" s="98">
        <v>106748</v>
      </c>
      <c r="H61" s="98">
        <v>0</v>
      </c>
      <c r="I61" s="98">
        <v>106285</v>
      </c>
      <c r="J61" s="98">
        <v>12066</v>
      </c>
      <c r="K61" s="98">
        <v>43192</v>
      </c>
      <c r="L61" s="98">
        <f t="shared" si="1"/>
        <v>268291</v>
      </c>
      <c r="M61" s="98">
        <v>4255</v>
      </c>
      <c r="N61" s="98">
        <v>0</v>
      </c>
      <c r="O61" s="98">
        <v>0</v>
      </c>
      <c r="P61" s="98">
        <v>0</v>
      </c>
      <c r="Q61" s="99">
        <f t="shared" si="2"/>
        <v>4255</v>
      </c>
      <c r="R61" s="99">
        <v>1252</v>
      </c>
      <c r="S61" s="99">
        <v>837</v>
      </c>
      <c r="T61" s="99">
        <f t="shared" si="3"/>
        <v>2089</v>
      </c>
      <c r="U61" s="98">
        <v>0</v>
      </c>
      <c r="V61" s="98">
        <v>36198</v>
      </c>
      <c r="W61" s="98">
        <v>15570</v>
      </c>
      <c r="X61" s="98">
        <f t="shared" si="4"/>
        <v>51768</v>
      </c>
      <c r="Y61" s="98">
        <v>0</v>
      </c>
      <c r="Z61" s="98">
        <v>0</v>
      </c>
      <c r="AA61" s="98">
        <v>0</v>
      </c>
      <c r="AB61" s="98">
        <f t="shared" si="5"/>
        <v>0</v>
      </c>
      <c r="AC61" s="98">
        <v>9215</v>
      </c>
      <c r="AD61" s="98">
        <v>0</v>
      </c>
      <c r="AE61" s="98">
        <v>7496</v>
      </c>
      <c r="AF61" s="98">
        <v>2541</v>
      </c>
      <c r="AG61" s="98">
        <v>0</v>
      </c>
      <c r="AH61" s="98">
        <v>14006</v>
      </c>
      <c r="AI61" s="98">
        <v>0</v>
      </c>
      <c r="AJ61" s="98">
        <v>0</v>
      </c>
      <c r="AK61" s="98">
        <f t="shared" si="6"/>
        <v>14006</v>
      </c>
      <c r="AL61" s="101">
        <f t="shared" si="7"/>
        <v>359691</v>
      </c>
    </row>
    <row r="62" spans="1:38" ht="20.25" customHeight="1">
      <c r="A62" s="45">
        <v>55</v>
      </c>
      <c r="B62" s="155" t="s">
        <v>2</v>
      </c>
      <c r="C62" s="156" t="s">
        <v>63</v>
      </c>
      <c r="D62" s="98">
        <v>0</v>
      </c>
      <c r="E62" s="98">
        <v>60</v>
      </c>
      <c r="F62" s="98">
        <v>0</v>
      </c>
      <c r="G62" s="98">
        <v>36740</v>
      </c>
      <c r="H62" s="98">
        <v>0</v>
      </c>
      <c r="I62" s="98">
        <v>30331</v>
      </c>
      <c r="J62" s="98">
        <v>3444</v>
      </c>
      <c r="K62" s="98">
        <v>14986</v>
      </c>
      <c r="L62" s="98">
        <f t="shared" si="1"/>
        <v>85501</v>
      </c>
      <c r="M62" s="98">
        <v>854</v>
      </c>
      <c r="N62" s="98">
        <v>320</v>
      </c>
      <c r="O62" s="98">
        <v>0</v>
      </c>
      <c r="P62" s="98">
        <v>0</v>
      </c>
      <c r="Q62" s="99">
        <f t="shared" si="2"/>
        <v>1174</v>
      </c>
      <c r="R62" s="99">
        <v>360</v>
      </c>
      <c r="S62" s="99">
        <v>240</v>
      </c>
      <c r="T62" s="99">
        <f t="shared" si="3"/>
        <v>600</v>
      </c>
      <c r="U62" s="98">
        <v>0</v>
      </c>
      <c r="V62" s="98">
        <v>24809</v>
      </c>
      <c r="W62" s="98">
        <v>0</v>
      </c>
      <c r="X62" s="98">
        <f t="shared" si="4"/>
        <v>24809</v>
      </c>
      <c r="Y62" s="98">
        <v>123</v>
      </c>
      <c r="Z62" s="98">
        <v>0</v>
      </c>
      <c r="AA62" s="98">
        <v>0</v>
      </c>
      <c r="AB62" s="98">
        <f t="shared" si="5"/>
        <v>123</v>
      </c>
      <c r="AC62" s="98">
        <v>3044</v>
      </c>
      <c r="AD62" s="98">
        <v>0</v>
      </c>
      <c r="AE62" s="98">
        <v>6128</v>
      </c>
      <c r="AF62" s="98">
        <v>0</v>
      </c>
      <c r="AG62" s="98">
        <v>0</v>
      </c>
      <c r="AH62" s="98">
        <v>7105</v>
      </c>
      <c r="AI62" s="98">
        <v>0</v>
      </c>
      <c r="AJ62" s="98">
        <v>0</v>
      </c>
      <c r="AK62" s="98">
        <f t="shared" si="6"/>
        <v>7105</v>
      </c>
      <c r="AL62" s="101">
        <f t="shared" si="7"/>
        <v>128544</v>
      </c>
    </row>
    <row r="63" spans="1:38" ht="20.25" customHeight="1">
      <c r="A63" s="45">
        <v>56</v>
      </c>
      <c r="B63" s="155" t="s">
        <v>2</v>
      </c>
      <c r="C63" s="156" t="s">
        <v>62</v>
      </c>
      <c r="D63" s="98">
        <v>0</v>
      </c>
      <c r="E63" s="98">
        <v>0</v>
      </c>
      <c r="F63" s="98">
        <v>0</v>
      </c>
      <c r="G63" s="98">
        <v>52269</v>
      </c>
      <c r="H63" s="98">
        <v>0</v>
      </c>
      <c r="I63" s="98">
        <v>93518</v>
      </c>
      <c r="J63" s="98">
        <v>10617</v>
      </c>
      <c r="K63" s="98">
        <v>22823</v>
      </c>
      <c r="L63" s="98">
        <f t="shared" si="1"/>
        <v>179227</v>
      </c>
      <c r="M63" s="98">
        <v>843</v>
      </c>
      <c r="N63" s="98">
        <v>442</v>
      </c>
      <c r="O63" s="98">
        <v>0</v>
      </c>
      <c r="P63" s="98">
        <v>0</v>
      </c>
      <c r="Q63" s="99">
        <f t="shared" si="2"/>
        <v>1285</v>
      </c>
      <c r="R63" s="99">
        <v>689</v>
      </c>
      <c r="S63" s="99">
        <v>461</v>
      </c>
      <c r="T63" s="99">
        <f t="shared" si="3"/>
        <v>1150</v>
      </c>
      <c r="U63" s="98">
        <v>0</v>
      </c>
      <c r="V63" s="98">
        <v>20811</v>
      </c>
      <c r="W63" s="98">
        <v>0</v>
      </c>
      <c r="X63" s="98">
        <f t="shared" si="4"/>
        <v>20811</v>
      </c>
      <c r="Y63" s="98">
        <v>0</v>
      </c>
      <c r="Z63" s="98">
        <v>0</v>
      </c>
      <c r="AA63" s="98">
        <v>0</v>
      </c>
      <c r="AB63" s="98">
        <f t="shared" si="5"/>
        <v>0</v>
      </c>
      <c r="AC63" s="98">
        <v>5801</v>
      </c>
      <c r="AD63" s="98">
        <v>0</v>
      </c>
      <c r="AE63" s="98">
        <v>6128</v>
      </c>
      <c r="AF63" s="98">
        <v>0</v>
      </c>
      <c r="AG63" s="98">
        <v>0</v>
      </c>
      <c r="AH63" s="98">
        <v>12913</v>
      </c>
      <c r="AI63" s="98">
        <v>0</v>
      </c>
      <c r="AJ63" s="98">
        <v>0</v>
      </c>
      <c r="AK63" s="98">
        <f t="shared" si="6"/>
        <v>12913</v>
      </c>
      <c r="AL63" s="101">
        <f t="shared" si="7"/>
        <v>227315</v>
      </c>
    </row>
    <row r="64" spans="1:38" ht="20.25" customHeight="1">
      <c r="A64" s="45">
        <v>57</v>
      </c>
      <c r="B64" s="155" t="s">
        <v>2</v>
      </c>
      <c r="C64" s="156" t="s">
        <v>61</v>
      </c>
      <c r="D64" s="98">
        <v>0</v>
      </c>
      <c r="E64" s="98">
        <v>0</v>
      </c>
      <c r="F64" s="98">
        <v>0</v>
      </c>
      <c r="G64" s="98">
        <v>28008</v>
      </c>
      <c r="H64" s="98">
        <v>0</v>
      </c>
      <c r="I64" s="98">
        <v>61817</v>
      </c>
      <c r="J64" s="98">
        <v>7018</v>
      </c>
      <c r="K64" s="98">
        <v>13655</v>
      </c>
      <c r="L64" s="98">
        <f t="shared" si="1"/>
        <v>110498</v>
      </c>
      <c r="M64" s="98">
        <v>314</v>
      </c>
      <c r="N64" s="98">
        <v>293</v>
      </c>
      <c r="O64" s="98">
        <v>0</v>
      </c>
      <c r="P64" s="98">
        <v>0</v>
      </c>
      <c r="Q64" s="99">
        <f t="shared" si="2"/>
        <v>607</v>
      </c>
      <c r="R64" s="99">
        <v>371</v>
      </c>
      <c r="S64" s="99">
        <v>247</v>
      </c>
      <c r="T64" s="99">
        <f t="shared" si="3"/>
        <v>618</v>
      </c>
      <c r="U64" s="98">
        <v>0</v>
      </c>
      <c r="V64" s="98">
        <v>29300</v>
      </c>
      <c r="W64" s="98">
        <v>4524</v>
      </c>
      <c r="X64" s="98">
        <f t="shared" si="4"/>
        <v>33824</v>
      </c>
      <c r="Y64" s="98">
        <v>756</v>
      </c>
      <c r="Z64" s="98">
        <v>0</v>
      </c>
      <c r="AA64" s="98">
        <v>0</v>
      </c>
      <c r="AB64" s="98">
        <f t="shared" si="5"/>
        <v>756</v>
      </c>
      <c r="AC64" s="98">
        <v>3246</v>
      </c>
      <c r="AD64" s="98">
        <v>0</v>
      </c>
      <c r="AE64" s="98">
        <v>6128</v>
      </c>
      <c r="AF64" s="98">
        <v>0</v>
      </c>
      <c r="AG64" s="98">
        <v>0</v>
      </c>
      <c r="AH64" s="98">
        <v>2495</v>
      </c>
      <c r="AI64" s="98">
        <v>0</v>
      </c>
      <c r="AJ64" s="98">
        <v>0</v>
      </c>
      <c r="AK64" s="98">
        <f t="shared" si="6"/>
        <v>2495</v>
      </c>
      <c r="AL64" s="101">
        <f t="shared" si="7"/>
        <v>158172</v>
      </c>
    </row>
    <row r="65" spans="1:38" ht="20.25" customHeight="1">
      <c r="A65" s="45">
        <v>58</v>
      </c>
      <c r="B65" s="155" t="s">
        <v>2</v>
      </c>
      <c r="C65" s="156" t="s">
        <v>60</v>
      </c>
      <c r="D65" s="98">
        <v>0</v>
      </c>
      <c r="E65" s="98">
        <v>60</v>
      </c>
      <c r="F65" s="98">
        <v>0</v>
      </c>
      <c r="G65" s="98">
        <v>75494</v>
      </c>
      <c r="H65" s="98">
        <v>0</v>
      </c>
      <c r="I65" s="98">
        <v>90421</v>
      </c>
      <c r="J65" s="98">
        <v>10266</v>
      </c>
      <c r="K65" s="98">
        <v>30321</v>
      </c>
      <c r="L65" s="98">
        <f t="shared" si="1"/>
        <v>206502</v>
      </c>
      <c r="M65" s="98">
        <v>1035</v>
      </c>
      <c r="N65" s="98">
        <v>1844</v>
      </c>
      <c r="O65" s="98">
        <v>0</v>
      </c>
      <c r="P65" s="98">
        <v>0</v>
      </c>
      <c r="Q65" s="99">
        <f t="shared" si="2"/>
        <v>2879</v>
      </c>
      <c r="R65" s="99">
        <v>983</v>
      </c>
      <c r="S65" s="99">
        <v>658</v>
      </c>
      <c r="T65" s="99">
        <f t="shared" si="3"/>
        <v>1641</v>
      </c>
      <c r="U65" s="98">
        <v>0</v>
      </c>
      <c r="V65" s="98">
        <v>6777</v>
      </c>
      <c r="W65" s="98">
        <v>0</v>
      </c>
      <c r="X65" s="98">
        <f t="shared" si="4"/>
        <v>6777</v>
      </c>
      <c r="Y65" s="98">
        <v>0</v>
      </c>
      <c r="Z65" s="98">
        <v>0</v>
      </c>
      <c r="AA65" s="98">
        <v>0</v>
      </c>
      <c r="AB65" s="98">
        <f t="shared" si="5"/>
        <v>0</v>
      </c>
      <c r="AC65" s="98">
        <v>7907</v>
      </c>
      <c r="AD65" s="98">
        <v>143</v>
      </c>
      <c r="AE65" s="98">
        <v>9397</v>
      </c>
      <c r="AF65" s="98">
        <v>0</v>
      </c>
      <c r="AG65" s="98">
        <v>0</v>
      </c>
      <c r="AH65" s="98">
        <v>8754</v>
      </c>
      <c r="AI65" s="98">
        <v>0</v>
      </c>
      <c r="AJ65" s="98">
        <v>0</v>
      </c>
      <c r="AK65" s="98">
        <f t="shared" si="6"/>
        <v>8754</v>
      </c>
      <c r="AL65" s="101">
        <f t="shared" si="7"/>
        <v>244060</v>
      </c>
    </row>
    <row r="66" spans="1:38" ht="20.25" customHeight="1">
      <c r="A66" s="45">
        <v>59</v>
      </c>
      <c r="B66" s="155" t="s">
        <v>2</v>
      </c>
      <c r="C66" s="156" t="s">
        <v>59</v>
      </c>
      <c r="D66" s="98">
        <v>0</v>
      </c>
      <c r="E66" s="98">
        <v>0</v>
      </c>
      <c r="F66" s="98">
        <v>0</v>
      </c>
      <c r="G66" s="98">
        <v>127425</v>
      </c>
      <c r="H66" s="98">
        <v>0</v>
      </c>
      <c r="I66" s="98">
        <v>132383</v>
      </c>
      <c r="J66" s="98">
        <v>15029</v>
      </c>
      <c r="K66" s="98">
        <v>51479</v>
      </c>
      <c r="L66" s="98">
        <f t="shared" si="1"/>
        <v>326316</v>
      </c>
      <c r="M66" s="98">
        <v>1327</v>
      </c>
      <c r="N66" s="98">
        <v>700</v>
      </c>
      <c r="O66" s="98">
        <v>0</v>
      </c>
      <c r="P66" s="98">
        <v>0</v>
      </c>
      <c r="Q66" s="99">
        <f t="shared" si="2"/>
        <v>2027</v>
      </c>
      <c r="R66" s="99">
        <v>1331</v>
      </c>
      <c r="S66" s="99">
        <v>890</v>
      </c>
      <c r="T66" s="99">
        <f t="shared" si="3"/>
        <v>2221</v>
      </c>
      <c r="U66" s="98">
        <v>0</v>
      </c>
      <c r="V66" s="98">
        <v>59860</v>
      </c>
      <c r="W66" s="98">
        <v>0</v>
      </c>
      <c r="X66" s="98">
        <f t="shared" si="4"/>
        <v>59860</v>
      </c>
      <c r="Y66" s="98">
        <v>159</v>
      </c>
      <c r="Z66" s="98">
        <v>0</v>
      </c>
      <c r="AA66" s="98">
        <v>0</v>
      </c>
      <c r="AB66" s="98">
        <f t="shared" si="5"/>
        <v>159</v>
      </c>
      <c r="AC66" s="98">
        <v>9685</v>
      </c>
      <c r="AD66" s="98">
        <v>0</v>
      </c>
      <c r="AE66" s="98">
        <v>12171</v>
      </c>
      <c r="AF66" s="98">
        <v>0</v>
      </c>
      <c r="AG66" s="98">
        <v>0</v>
      </c>
      <c r="AH66" s="98">
        <v>16402</v>
      </c>
      <c r="AI66" s="98">
        <v>0</v>
      </c>
      <c r="AJ66" s="98">
        <v>0</v>
      </c>
      <c r="AK66" s="98">
        <f t="shared" si="6"/>
        <v>16402</v>
      </c>
      <c r="AL66" s="101">
        <f t="shared" si="7"/>
        <v>428841</v>
      </c>
    </row>
    <row r="67" spans="1:38" ht="20.25" customHeight="1">
      <c r="A67" s="45">
        <v>60</v>
      </c>
      <c r="B67" s="155" t="s">
        <v>2</v>
      </c>
      <c r="C67" s="156" t="s">
        <v>58</v>
      </c>
      <c r="D67" s="98">
        <v>47</v>
      </c>
      <c r="E67" s="98">
        <v>0</v>
      </c>
      <c r="F67" s="98">
        <v>0</v>
      </c>
      <c r="G67" s="98">
        <v>86635</v>
      </c>
      <c r="H67" s="98">
        <v>0</v>
      </c>
      <c r="I67" s="98">
        <v>58313</v>
      </c>
      <c r="J67" s="98">
        <v>6620</v>
      </c>
      <c r="K67" s="98">
        <v>36578</v>
      </c>
      <c r="L67" s="98">
        <f t="shared" si="1"/>
        <v>188146</v>
      </c>
      <c r="M67" s="98">
        <v>2184</v>
      </c>
      <c r="N67" s="98">
        <v>3047</v>
      </c>
      <c r="O67" s="98">
        <v>0</v>
      </c>
      <c r="P67" s="98">
        <v>0</v>
      </c>
      <c r="Q67" s="99">
        <f t="shared" si="2"/>
        <v>5231</v>
      </c>
      <c r="R67" s="99">
        <v>1812</v>
      </c>
      <c r="S67" s="99">
        <v>1213</v>
      </c>
      <c r="T67" s="99">
        <f t="shared" si="3"/>
        <v>3025</v>
      </c>
      <c r="U67" s="98">
        <v>0</v>
      </c>
      <c r="V67" s="98">
        <v>33344</v>
      </c>
      <c r="W67" s="98">
        <v>0</v>
      </c>
      <c r="X67" s="98">
        <f t="shared" si="4"/>
        <v>33344</v>
      </c>
      <c r="Y67" s="98">
        <v>307</v>
      </c>
      <c r="Z67" s="98">
        <v>0</v>
      </c>
      <c r="AA67" s="98">
        <v>0</v>
      </c>
      <c r="AB67" s="98">
        <f t="shared" si="5"/>
        <v>307</v>
      </c>
      <c r="AC67" s="98">
        <v>12866</v>
      </c>
      <c r="AD67" s="98">
        <v>0</v>
      </c>
      <c r="AE67" s="98">
        <v>8258</v>
      </c>
      <c r="AF67" s="98">
        <v>0</v>
      </c>
      <c r="AG67" s="98">
        <v>0</v>
      </c>
      <c r="AH67" s="98">
        <v>17928</v>
      </c>
      <c r="AI67" s="98">
        <v>0</v>
      </c>
      <c r="AJ67" s="98">
        <v>0</v>
      </c>
      <c r="AK67" s="98">
        <f t="shared" si="6"/>
        <v>17928</v>
      </c>
      <c r="AL67" s="101">
        <f t="shared" si="7"/>
        <v>269152</v>
      </c>
    </row>
    <row r="68" spans="1:38" ht="20.25" customHeight="1">
      <c r="A68" s="45">
        <v>61</v>
      </c>
      <c r="B68" s="155" t="s">
        <v>2</v>
      </c>
      <c r="C68" s="156" t="s">
        <v>57</v>
      </c>
      <c r="D68" s="98">
        <v>0</v>
      </c>
      <c r="E68" s="98">
        <v>0</v>
      </c>
      <c r="F68" s="98">
        <v>0</v>
      </c>
      <c r="G68" s="98">
        <v>82935</v>
      </c>
      <c r="H68" s="98">
        <v>0</v>
      </c>
      <c r="I68" s="98">
        <v>91433</v>
      </c>
      <c r="J68" s="98">
        <v>10380</v>
      </c>
      <c r="K68" s="98">
        <v>34023</v>
      </c>
      <c r="L68" s="98">
        <f t="shared" si="1"/>
        <v>218771</v>
      </c>
      <c r="M68" s="98">
        <v>1980</v>
      </c>
      <c r="N68" s="98">
        <v>0</v>
      </c>
      <c r="O68" s="98">
        <v>0</v>
      </c>
      <c r="P68" s="98">
        <v>0</v>
      </c>
      <c r="Q68" s="99">
        <f t="shared" si="2"/>
        <v>1980</v>
      </c>
      <c r="R68" s="99">
        <v>2010</v>
      </c>
      <c r="S68" s="99">
        <v>1345</v>
      </c>
      <c r="T68" s="99">
        <f t="shared" si="3"/>
        <v>3355</v>
      </c>
      <c r="U68" s="98">
        <v>0</v>
      </c>
      <c r="V68" s="98">
        <v>64004</v>
      </c>
      <c r="W68" s="98">
        <v>7016</v>
      </c>
      <c r="X68" s="98">
        <f t="shared" si="4"/>
        <v>71020</v>
      </c>
      <c r="Y68" s="98">
        <v>70</v>
      </c>
      <c r="Z68" s="98">
        <v>0</v>
      </c>
      <c r="AA68" s="98">
        <v>0</v>
      </c>
      <c r="AB68" s="98">
        <f t="shared" si="5"/>
        <v>70</v>
      </c>
      <c r="AC68" s="98">
        <v>10920</v>
      </c>
      <c r="AD68" s="98">
        <v>0</v>
      </c>
      <c r="AE68" s="98">
        <v>10995</v>
      </c>
      <c r="AF68" s="98">
        <v>0</v>
      </c>
      <c r="AG68" s="98">
        <v>0</v>
      </c>
      <c r="AH68" s="98">
        <v>11484</v>
      </c>
      <c r="AI68" s="98">
        <v>0</v>
      </c>
      <c r="AJ68" s="98">
        <v>0</v>
      </c>
      <c r="AK68" s="98">
        <f t="shared" si="6"/>
        <v>11484</v>
      </c>
      <c r="AL68" s="101">
        <f t="shared" si="7"/>
        <v>328595</v>
      </c>
    </row>
    <row r="69" spans="1:38" ht="20.25" customHeight="1">
      <c r="A69" s="45">
        <v>62</v>
      </c>
      <c r="B69" s="155" t="s">
        <v>2</v>
      </c>
      <c r="C69" s="156" t="s">
        <v>56</v>
      </c>
      <c r="D69" s="98">
        <v>0</v>
      </c>
      <c r="E69" s="98">
        <v>0</v>
      </c>
      <c r="F69" s="98">
        <v>0</v>
      </c>
      <c r="G69" s="98">
        <v>118409</v>
      </c>
      <c r="H69" s="98">
        <v>0</v>
      </c>
      <c r="I69" s="98">
        <v>131299</v>
      </c>
      <c r="J69" s="98">
        <v>14906</v>
      </c>
      <c r="K69" s="98">
        <v>47707</v>
      </c>
      <c r="L69" s="98">
        <f t="shared" si="1"/>
        <v>312321</v>
      </c>
      <c r="M69" s="98">
        <v>1903</v>
      </c>
      <c r="N69" s="98">
        <v>1485</v>
      </c>
      <c r="O69" s="98">
        <v>0</v>
      </c>
      <c r="P69" s="98">
        <v>0</v>
      </c>
      <c r="Q69" s="99">
        <f t="shared" si="2"/>
        <v>3388</v>
      </c>
      <c r="R69" s="99">
        <v>1835</v>
      </c>
      <c r="S69" s="99">
        <v>1228</v>
      </c>
      <c r="T69" s="99">
        <f t="shared" si="3"/>
        <v>3063</v>
      </c>
      <c r="U69" s="98">
        <v>0</v>
      </c>
      <c r="V69" s="98">
        <v>73994</v>
      </c>
      <c r="W69" s="98">
        <v>0</v>
      </c>
      <c r="X69" s="98">
        <f t="shared" si="4"/>
        <v>73994</v>
      </c>
      <c r="Y69" s="98">
        <v>0</v>
      </c>
      <c r="Z69" s="98">
        <v>0</v>
      </c>
      <c r="AA69" s="98">
        <v>0</v>
      </c>
      <c r="AB69" s="98">
        <f t="shared" si="5"/>
        <v>0</v>
      </c>
      <c r="AC69" s="98">
        <v>13063</v>
      </c>
      <c r="AD69" s="98">
        <v>77</v>
      </c>
      <c r="AE69" s="98">
        <v>15723</v>
      </c>
      <c r="AF69" s="98">
        <v>0</v>
      </c>
      <c r="AG69" s="98">
        <v>0</v>
      </c>
      <c r="AH69" s="98">
        <v>14857</v>
      </c>
      <c r="AI69" s="98">
        <v>0</v>
      </c>
      <c r="AJ69" s="98">
        <v>0</v>
      </c>
      <c r="AK69" s="98">
        <f t="shared" si="6"/>
        <v>14857</v>
      </c>
      <c r="AL69" s="101">
        <f t="shared" si="7"/>
        <v>436486</v>
      </c>
    </row>
    <row r="70" spans="1:38" ht="20.25" customHeight="1">
      <c r="A70" s="45">
        <v>63</v>
      </c>
      <c r="B70" s="155" t="s">
        <v>2</v>
      </c>
      <c r="C70" s="156" t="s">
        <v>55</v>
      </c>
      <c r="D70" s="98">
        <v>0</v>
      </c>
      <c r="E70" s="98">
        <v>0</v>
      </c>
      <c r="F70" s="98">
        <v>0</v>
      </c>
      <c r="G70" s="98">
        <v>52980</v>
      </c>
      <c r="H70" s="98">
        <v>0</v>
      </c>
      <c r="I70" s="98">
        <v>54669</v>
      </c>
      <c r="J70" s="98">
        <v>6207</v>
      </c>
      <c r="K70" s="98">
        <v>20556</v>
      </c>
      <c r="L70" s="98">
        <f t="shared" si="1"/>
        <v>134412</v>
      </c>
      <c r="M70" s="98">
        <v>1219</v>
      </c>
      <c r="N70" s="98">
        <v>471</v>
      </c>
      <c r="O70" s="98">
        <v>0</v>
      </c>
      <c r="P70" s="98">
        <v>0</v>
      </c>
      <c r="Q70" s="99">
        <f t="shared" si="2"/>
        <v>1690</v>
      </c>
      <c r="R70" s="99">
        <v>623</v>
      </c>
      <c r="S70" s="99">
        <v>416</v>
      </c>
      <c r="T70" s="99">
        <f t="shared" si="3"/>
        <v>1039</v>
      </c>
      <c r="U70" s="98">
        <v>0</v>
      </c>
      <c r="V70" s="98">
        <v>9145</v>
      </c>
      <c r="W70" s="98">
        <v>0</v>
      </c>
      <c r="X70" s="98">
        <f t="shared" si="4"/>
        <v>9145</v>
      </c>
      <c r="Y70" s="98">
        <v>119</v>
      </c>
      <c r="Z70" s="98">
        <v>0</v>
      </c>
      <c r="AA70" s="98">
        <v>0</v>
      </c>
      <c r="AB70" s="98">
        <f t="shared" si="5"/>
        <v>119</v>
      </c>
      <c r="AC70" s="98">
        <v>6449</v>
      </c>
      <c r="AD70" s="98">
        <v>0</v>
      </c>
      <c r="AE70" s="98">
        <v>6309</v>
      </c>
      <c r="AF70" s="98">
        <v>0</v>
      </c>
      <c r="AG70" s="98">
        <v>0</v>
      </c>
      <c r="AH70" s="98">
        <v>4832</v>
      </c>
      <c r="AI70" s="98">
        <v>0</v>
      </c>
      <c r="AJ70" s="98">
        <v>0</v>
      </c>
      <c r="AK70" s="98">
        <f t="shared" si="6"/>
        <v>4832</v>
      </c>
      <c r="AL70" s="101">
        <f t="shared" si="7"/>
        <v>163995</v>
      </c>
    </row>
    <row r="71" spans="1:38" ht="20.25" customHeight="1">
      <c r="A71" s="45">
        <v>64</v>
      </c>
      <c r="B71" s="155" t="s">
        <v>2</v>
      </c>
      <c r="C71" s="156" t="s">
        <v>54</v>
      </c>
      <c r="D71" s="98">
        <v>0</v>
      </c>
      <c r="E71" s="98">
        <v>0</v>
      </c>
      <c r="F71" s="98">
        <v>0</v>
      </c>
      <c r="G71" s="98">
        <v>81292</v>
      </c>
      <c r="H71" s="98">
        <v>0</v>
      </c>
      <c r="I71" s="98">
        <v>96429</v>
      </c>
      <c r="J71" s="98">
        <v>10947</v>
      </c>
      <c r="K71" s="98">
        <v>32647</v>
      </c>
      <c r="L71" s="98">
        <f t="shared" si="1"/>
        <v>221315</v>
      </c>
      <c r="M71" s="98">
        <v>945</v>
      </c>
      <c r="N71" s="98">
        <v>495</v>
      </c>
      <c r="O71" s="98">
        <v>0</v>
      </c>
      <c r="P71" s="98">
        <v>0</v>
      </c>
      <c r="Q71" s="99">
        <f t="shared" si="2"/>
        <v>1440</v>
      </c>
      <c r="R71" s="99">
        <v>1064</v>
      </c>
      <c r="S71" s="99">
        <v>711</v>
      </c>
      <c r="T71" s="99">
        <f t="shared" si="3"/>
        <v>1775</v>
      </c>
      <c r="U71" s="98">
        <v>0</v>
      </c>
      <c r="V71" s="98">
        <v>15644</v>
      </c>
      <c r="W71" s="98">
        <v>0</v>
      </c>
      <c r="X71" s="98">
        <f t="shared" si="4"/>
        <v>15644</v>
      </c>
      <c r="Y71" s="98">
        <v>198</v>
      </c>
      <c r="Z71" s="98">
        <v>0</v>
      </c>
      <c r="AA71" s="98">
        <v>0</v>
      </c>
      <c r="AB71" s="98">
        <f t="shared" si="5"/>
        <v>198</v>
      </c>
      <c r="AC71" s="98">
        <v>9146</v>
      </c>
      <c r="AD71" s="98">
        <v>0</v>
      </c>
      <c r="AE71" s="98">
        <v>9835</v>
      </c>
      <c r="AF71" s="98">
        <v>0</v>
      </c>
      <c r="AG71" s="98">
        <v>0</v>
      </c>
      <c r="AH71" s="98">
        <v>18950</v>
      </c>
      <c r="AI71" s="98">
        <v>0</v>
      </c>
      <c r="AJ71" s="98">
        <v>0</v>
      </c>
      <c r="AK71" s="98">
        <f t="shared" si="6"/>
        <v>18950</v>
      </c>
      <c r="AL71" s="101">
        <f t="shared" si="7"/>
        <v>278303</v>
      </c>
    </row>
    <row r="72" spans="1:38" ht="20.25" customHeight="1">
      <c r="A72" s="45">
        <v>65</v>
      </c>
      <c r="B72" s="155" t="s">
        <v>2</v>
      </c>
      <c r="C72" s="156" t="s">
        <v>53</v>
      </c>
      <c r="D72" s="98">
        <v>0</v>
      </c>
      <c r="E72" s="98">
        <v>0</v>
      </c>
      <c r="F72" s="98">
        <v>0</v>
      </c>
      <c r="G72" s="98">
        <v>47756</v>
      </c>
      <c r="H72" s="98">
        <v>0</v>
      </c>
      <c r="I72" s="98">
        <v>63477</v>
      </c>
      <c r="J72" s="98">
        <v>7206</v>
      </c>
      <c r="K72" s="98">
        <v>19075</v>
      </c>
      <c r="L72" s="98">
        <f t="shared" si="1"/>
        <v>137514</v>
      </c>
      <c r="M72" s="98">
        <v>2027</v>
      </c>
      <c r="N72" s="98">
        <v>1486</v>
      </c>
      <c r="O72" s="98">
        <v>0</v>
      </c>
      <c r="P72" s="98">
        <v>0</v>
      </c>
      <c r="Q72" s="99">
        <f t="shared" si="2"/>
        <v>3513</v>
      </c>
      <c r="R72" s="99">
        <v>739</v>
      </c>
      <c r="S72" s="99">
        <v>494</v>
      </c>
      <c r="T72" s="99">
        <f t="shared" si="3"/>
        <v>1233</v>
      </c>
      <c r="U72" s="98">
        <v>0</v>
      </c>
      <c r="V72" s="98">
        <v>24822</v>
      </c>
      <c r="W72" s="98">
        <v>9210</v>
      </c>
      <c r="X72" s="98">
        <f t="shared" si="4"/>
        <v>34032</v>
      </c>
      <c r="Y72" s="98">
        <v>0</v>
      </c>
      <c r="Z72" s="98">
        <v>0</v>
      </c>
      <c r="AA72" s="98">
        <v>0</v>
      </c>
      <c r="AB72" s="98">
        <f t="shared" si="5"/>
        <v>0</v>
      </c>
      <c r="AC72" s="98">
        <v>4087</v>
      </c>
      <c r="AD72" s="98">
        <v>0</v>
      </c>
      <c r="AE72" s="98">
        <v>6128</v>
      </c>
      <c r="AF72" s="98">
        <v>0</v>
      </c>
      <c r="AG72" s="98">
        <v>0</v>
      </c>
      <c r="AH72" s="98">
        <v>9804</v>
      </c>
      <c r="AI72" s="98">
        <v>0</v>
      </c>
      <c r="AJ72" s="98">
        <v>0</v>
      </c>
      <c r="AK72" s="98">
        <f t="shared" si="6"/>
        <v>9804</v>
      </c>
      <c r="AL72" s="101">
        <f aca="true" t="shared" si="8" ref="AL72:AL103">D72+E72+F72+L72+Q72+T72+X72+AB72+AC72+AD72+AE72+AF72+AG72+AK72</f>
        <v>196311</v>
      </c>
    </row>
    <row r="73" spans="1:38" ht="20.25" customHeight="1">
      <c r="A73" s="45">
        <v>66</v>
      </c>
      <c r="B73" s="155" t="s">
        <v>2</v>
      </c>
      <c r="C73" s="156" t="s">
        <v>52</v>
      </c>
      <c r="D73" s="98">
        <v>0</v>
      </c>
      <c r="E73" s="98">
        <v>0</v>
      </c>
      <c r="F73" s="98">
        <v>0</v>
      </c>
      <c r="G73" s="98">
        <v>108423</v>
      </c>
      <c r="H73" s="98">
        <v>0</v>
      </c>
      <c r="I73" s="98">
        <v>141933</v>
      </c>
      <c r="J73" s="98">
        <v>16114</v>
      </c>
      <c r="K73" s="98">
        <v>43861</v>
      </c>
      <c r="L73" s="98">
        <f aca="true" t="shared" si="9" ref="L73:L123">SUM(G73:K73)</f>
        <v>310331</v>
      </c>
      <c r="M73" s="98">
        <v>2033</v>
      </c>
      <c r="N73" s="98">
        <v>1244</v>
      </c>
      <c r="O73" s="98">
        <v>0</v>
      </c>
      <c r="P73" s="98">
        <v>0</v>
      </c>
      <c r="Q73" s="99">
        <f aca="true" t="shared" si="10" ref="Q73:Q123">SUM(M73:P73)</f>
        <v>3277</v>
      </c>
      <c r="R73" s="99">
        <v>2926</v>
      </c>
      <c r="S73" s="99">
        <v>1958</v>
      </c>
      <c r="T73" s="99">
        <f aca="true" t="shared" si="11" ref="T73:T123">R73+S73</f>
        <v>4884</v>
      </c>
      <c r="U73" s="98">
        <v>0</v>
      </c>
      <c r="V73" s="98">
        <v>131289</v>
      </c>
      <c r="W73" s="98">
        <v>0</v>
      </c>
      <c r="X73" s="98">
        <f aca="true" t="shared" si="12" ref="X73:X123">SUM(U73:W73)</f>
        <v>131289</v>
      </c>
      <c r="Y73" s="98">
        <v>1864</v>
      </c>
      <c r="Z73" s="98">
        <v>0</v>
      </c>
      <c r="AA73" s="98">
        <v>0</v>
      </c>
      <c r="AB73" s="98">
        <f aca="true" t="shared" si="13" ref="AB73:AB123">Y73+Z73+AA73</f>
        <v>1864</v>
      </c>
      <c r="AC73" s="98">
        <v>20144</v>
      </c>
      <c r="AD73" s="98">
        <v>0</v>
      </c>
      <c r="AE73" s="98">
        <v>13376</v>
      </c>
      <c r="AF73" s="98">
        <v>0</v>
      </c>
      <c r="AG73" s="98">
        <v>0</v>
      </c>
      <c r="AH73" s="98">
        <v>32446</v>
      </c>
      <c r="AI73" s="98">
        <v>0</v>
      </c>
      <c r="AJ73" s="98">
        <v>0</v>
      </c>
      <c r="AK73" s="98">
        <f aca="true" t="shared" si="14" ref="AK73:AK123">AH73+AI73+AJ73</f>
        <v>32446</v>
      </c>
      <c r="AL73" s="101">
        <f t="shared" si="8"/>
        <v>517611</v>
      </c>
    </row>
    <row r="74" spans="1:38" ht="20.25" customHeight="1">
      <c r="A74" s="45">
        <v>67</v>
      </c>
      <c r="B74" s="155" t="s">
        <v>2</v>
      </c>
      <c r="C74" s="156" t="s">
        <v>51</v>
      </c>
      <c r="D74" s="98">
        <v>0</v>
      </c>
      <c r="E74" s="98">
        <v>0</v>
      </c>
      <c r="F74" s="98">
        <v>0</v>
      </c>
      <c r="G74" s="98">
        <v>101043</v>
      </c>
      <c r="H74" s="98">
        <v>0</v>
      </c>
      <c r="I74" s="98">
        <v>117225</v>
      </c>
      <c r="J74" s="98">
        <v>13308</v>
      </c>
      <c r="K74" s="98">
        <v>41606</v>
      </c>
      <c r="L74" s="98">
        <f t="shared" si="9"/>
        <v>273182</v>
      </c>
      <c r="M74" s="98">
        <v>827</v>
      </c>
      <c r="N74" s="98">
        <v>749</v>
      </c>
      <c r="O74" s="98">
        <v>0</v>
      </c>
      <c r="P74" s="98">
        <v>0</v>
      </c>
      <c r="Q74" s="99">
        <f t="shared" si="10"/>
        <v>1576</v>
      </c>
      <c r="R74" s="99">
        <v>497</v>
      </c>
      <c r="S74" s="99">
        <v>332</v>
      </c>
      <c r="T74" s="99">
        <f t="shared" si="11"/>
        <v>829</v>
      </c>
      <c r="U74" s="98">
        <v>0</v>
      </c>
      <c r="V74" s="98">
        <v>20639</v>
      </c>
      <c r="W74" s="98">
        <v>0</v>
      </c>
      <c r="X74" s="98">
        <f t="shared" si="12"/>
        <v>20639</v>
      </c>
      <c r="Y74" s="98">
        <v>0</v>
      </c>
      <c r="Z74" s="98">
        <v>0</v>
      </c>
      <c r="AA74" s="98">
        <v>0</v>
      </c>
      <c r="AB74" s="98">
        <f t="shared" si="13"/>
        <v>0</v>
      </c>
      <c r="AC74" s="98">
        <v>4227</v>
      </c>
      <c r="AD74" s="98">
        <v>0</v>
      </c>
      <c r="AE74" s="98">
        <v>7392</v>
      </c>
      <c r="AF74" s="98">
        <v>0</v>
      </c>
      <c r="AG74" s="98">
        <v>0</v>
      </c>
      <c r="AH74" s="98">
        <v>12955</v>
      </c>
      <c r="AI74" s="98">
        <v>0</v>
      </c>
      <c r="AJ74" s="98">
        <v>0</v>
      </c>
      <c r="AK74" s="98">
        <f t="shared" si="14"/>
        <v>12955</v>
      </c>
      <c r="AL74" s="101">
        <f t="shared" si="8"/>
        <v>320800</v>
      </c>
    </row>
    <row r="75" spans="1:38" ht="20.25" customHeight="1">
      <c r="A75" s="45">
        <v>68</v>
      </c>
      <c r="B75" s="155" t="s">
        <v>2</v>
      </c>
      <c r="C75" s="156" t="s">
        <v>50</v>
      </c>
      <c r="D75" s="98">
        <v>0</v>
      </c>
      <c r="E75" s="98">
        <v>0</v>
      </c>
      <c r="F75" s="98">
        <v>20000</v>
      </c>
      <c r="G75" s="98">
        <v>73191</v>
      </c>
      <c r="H75" s="98">
        <v>0</v>
      </c>
      <c r="I75" s="98">
        <v>60498</v>
      </c>
      <c r="J75" s="98">
        <v>6868</v>
      </c>
      <c r="K75" s="98">
        <v>29845</v>
      </c>
      <c r="L75" s="98">
        <f t="shared" si="9"/>
        <v>170402</v>
      </c>
      <c r="M75" s="98">
        <v>1758</v>
      </c>
      <c r="N75" s="98">
        <v>1440</v>
      </c>
      <c r="O75" s="98">
        <v>0</v>
      </c>
      <c r="P75" s="98">
        <v>0</v>
      </c>
      <c r="Q75" s="99">
        <f t="shared" si="10"/>
        <v>3198</v>
      </c>
      <c r="R75" s="99">
        <v>1526</v>
      </c>
      <c r="S75" s="99">
        <v>1020</v>
      </c>
      <c r="T75" s="99">
        <f t="shared" si="11"/>
        <v>2546</v>
      </c>
      <c r="U75" s="98">
        <v>0</v>
      </c>
      <c r="V75" s="98">
        <v>11872</v>
      </c>
      <c r="W75" s="98">
        <v>0</v>
      </c>
      <c r="X75" s="98">
        <f t="shared" si="12"/>
        <v>11872</v>
      </c>
      <c r="Y75" s="98">
        <v>227</v>
      </c>
      <c r="Z75" s="98">
        <v>0</v>
      </c>
      <c r="AA75" s="98">
        <v>0</v>
      </c>
      <c r="AB75" s="98">
        <f t="shared" si="13"/>
        <v>227</v>
      </c>
      <c r="AC75" s="98">
        <v>9964</v>
      </c>
      <c r="AD75" s="98">
        <v>0</v>
      </c>
      <c r="AE75" s="98">
        <v>7077</v>
      </c>
      <c r="AF75" s="98">
        <v>0</v>
      </c>
      <c r="AG75" s="98">
        <v>0</v>
      </c>
      <c r="AH75" s="98">
        <v>8403</v>
      </c>
      <c r="AI75" s="98">
        <v>0</v>
      </c>
      <c r="AJ75" s="98">
        <v>0</v>
      </c>
      <c r="AK75" s="98">
        <f t="shared" si="14"/>
        <v>8403</v>
      </c>
      <c r="AL75" s="101">
        <f t="shared" si="8"/>
        <v>233689</v>
      </c>
    </row>
    <row r="76" spans="1:38" ht="20.25" customHeight="1">
      <c r="A76" s="45">
        <v>69</v>
      </c>
      <c r="B76" s="155" t="s">
        <v>2</v>
      </c>
      <c r="C76" s="156" t="s">
        <v>49</v>
      </c>
      <c r="D76" s="98">
        <v>0</v>
      </c>
      <c r="E76" s="98">
        <v>0</v>
      </c>
      <c r="F76" s="98">
        <v>0</v>
      </c>
      <c r="G76" s="98">
        <v>99038</v>
      </c>
      <c r="H76" s="98">
        <v>0</v>
      </c>
      <c r="I76" s="98">
        <v>122933</v>
      </c>
      <c r="J76" s="98">
        <v>13957</v>
      </c>
      <c r="K76" s="98">
        <v>39687</v>
      </c>
      <c r="L76" s="98">
        <f t="shared" si="9"/>
        <v>275615</v>
      </c>
      <c r="M76" s="98">
        <v>1708</v>
      </c>
      <c r="N76" s="98">
        <v>1103</v>
      </c>
      <c r="O76" s="98">
        <v>0</v>
      </c>
      <c r="P76" s="98">
        <v>0</v>
      </c>
      <c r="Q76" s="99">
        <f t="shared" si="10"/>
        <v>2811</v>
      </c>
      <c r="R76" s="99">
        <v>992</v>
      </c>
      <c r="S76" s="99">
        <v>663</v>
      </c>
      <c r="T76" s="99">
        <f t="shared" si="11"/>
        <v>1655</v>
      </c>
      <c r="U76" s="98">
        <v>0</v>
      </c>
      <c r="V76" s="98">
        <v>54599</v>
      </c>
      <c r="W76" s="98">
        <v>0</v>
      </c>
      <c r="X76" s="98">
        <f t="shared" si="12"/>
        <v>54599</v>
      </c>
      <c r="Y76" s="98">
        <v>179</v>
      </c>
      <c r="Z76" s="98">
        <v>0</v>
      </c>
      <c r="AA76" s="98">
        <v>0</v>
      </c>
      <c r="AB76" s="98">
        <f t="shared" si="13"/>
        <v>179</v>
      </c>
      <c r="AC76" s="98">
        <v>7642</v>
      </c>
      <c r="AD76" s="98">
        <v>0</v>
      </c>
      <c r="AE76" s="98">
        <v>9316</v>
      </c>
      <c r="AF76" s="98">
        <v>0</v>
      </c>
      <c r="AG76" s="98">
        <v>0</v>
      </c>
      <c r="AH76" s="98">
        <v>25210</v>
      </c>
      <c r="AI76" s="98">
        <v>14790</v>
      </c>
      <c r="AJ76" s="98">
        <v>0</v>
      </c>
      <c r="AK76" s="98">
        <f t="shared" si="14"/>
        <v>40000</v>
      </c>
      <c r="AL76" s="101">
        <f t="shared" si="8"/>
        <v>391817</v>
      </c>
    </row>
    <row r="77" spans="1:38" ht="20.25" customHeight="1">
      <c r="A77" s="45">
        <v>70</v>
      </c>
      <c r="B77" s="155" t="s">
        <v>2</v>
      </c>
      <c r="C77" s="156" t="s">
        <v>48</v>
      </c>
      <c r="D77" s="98">
        <v>0</v>
      </c>
      <c r="E77" s="98">
        <v>0</v>
      </c>
      <c r="F77" s="98">
        <v>0</v>
      </c>
      <c r="G77" s="98">
        <v>157447</v>
      </c>
      <c r="H77" s="98">
        <v>0</v>
      </c>
      <c r="I77" s="98">
        <v>176656</v>
      </c>
      <c r="J77" s="98">
        <v>20056</v>
      </c>
      <c r="K77" s="98">
        <v>63434</v>
      </c>
      <c r="L77" s="98">
        <f t="shared" si="9"/>
        <v>417593</v>
      </c>
      <c r="M77" s="98">
        <v>2672</v>
      </c>
      <c r="N77" s="98">
        <v>1464</v>
      </c>
      <c r="O77" s="98">
        <v>0</v>
      </c>
      <c r="P77" s="98">
        <v>0</v>
      </c>
      <c r="Q77" s="99">
        <f t="shared" si="10"/>
        <v>4136</v>
      </c>
      <c r="R77" s="99">
        <v>1346</v>
      </c>
      <c r="S77" s="99">
        <v>900</v>
      </c>
      <c r="T77" s="99">
        <f t="shared" si="11"/>
        <v>2246</v>
      </c>
      <c r="U77" s="98">
        <v>0</v>
      </c>
      <c r="V77" s="98">
        <v>51523</v>
      </c>
      <c r="W77" s="98">
        <v>5465</v>
      </c>
      <c r="X77" s="98">
        <f t="shared" si="12"/>
        <v>56988</v>
      </c>
      <c r="Y77" s="98">
        <v>0</v>
      </c>
      <c r="Z77" s="98">
        <v>0</v>
      </c>
      <c r="AA77" s="98">
        <v>0</v>
      </c>
      <c r="AB77" s="98">
        <f t="shared" si="13"/>
        <v>0</v>
      </c>
      <c r="AC77" s="98">
        <v>8162</v>
      </c>
      <c r="AD77" s="98">
        <v>0</v>
      </c>
      <c r="AE77" s="98">
        <v>15397</v>
      </c>
      <c r="AF77" s="98">
        <v>1500</v>
      </c>
      <c r="AG77" s="98">
        <v>0</v>
      </c>
      <c r="AH77" s="98">
        <v>28011</v>
      </c>
      <c r="AI77" s="98">
        <v>0</v>
      </c>
      <c r="AJ77" s="98">
        <v>0</v>
      </c>
      <c r="AK77" s="98">
        <f t="shared" si="14"/>
        <v>28011</v>
      </c>
      <c r="AL77" s="101">
        <f t="shared" si="8"/>
        <v>534033</v>
      </c>
    </row>
    <row r="78" spans="1:38" ht="20.25" customHeight="1">
      <c r="A78" s="45">
        <v>71</v>
      </c>
      <c r="B78" s="155" t="s">
        <v>2</v>
      </c>
      <c r="C78" s="156" t="s">
        <v>47</v>
      </c>
      <c r="D78" s="98">
        <v>0</v>
      </c>
      <c r="E78" s="98">
        <v>0</v>
      </c>
      <c r="F78" s="98">
        <v>18984</v>
      </c>
      <c r="G78" s="98">
        <v>109138</v>
      </c>
      <c r="H78" s="98">
        <v>0</v>
      </c>
      <c r="I78" s="98">
        <v>120378</v>
      </c>
      <c r="J78" s="98">
        <v>13666</v>
      </c>
      <c r="K78" s="98">
        <v>44215</v>
      </c>
      <c r="L78" s="98">
        <f t="shared" si="9"/>
        <v>287397</v>
      </c>
      <c r="M78" s="98">
        <v>3092</v>
      </c>
      <c r="N78" s="98">
        <v>1884</v>
      </c>
      <c r="O78" s="98">
        <v>0</v>
      </c>
      <c r="P78" s="98">
        <v>0</v>
      </c>
      <c r="Q78" s="99">
        <f t="shared" si="10"/>
        <v>4976</v>
      </c>
      <c r="R78" s="99">
        <v>264</v>
      </c>
      <c r="S78" s="99">
        <v>176</v>
      </c>
      <c r="T78" s="99">
        <f t="shared" si="11"/>
        <v>440</v>
      </c>
      <c r="U78" s="98">
        <v>0</v>
      </c>
      <c r="V78" s="98">
        <v>47153</v>
      </c>
      <c r="W78" s="98">
        <v>0</v>
      </c>
      <c r="X78" s="98">
        <f t="shared" si="12"/>
        <v>47153</v>
      </c>
      <c r="Y78" s="98">
        <v>2048</v>
      </c>
      <c r="Z78" s="98">
        <v>0</v>
      </c>
      <c r="AA78" s="98">
        <v>0</v>
      </c>
      <c r="AB78" s="98">
        <f t="shared" si="13"/>
        <v>2048</v>
      </c>
      <c r="AC78" s="98">
        <v>2126</v>
      </c>
      <c r="AD78" s="98">
        <v>0</v>
      </c>
      <c r="AE78" s="98">
        <v>7027</v>
      </c>
      <c r="AF78" s="98">
        <v>0</v>
      </c>
      <c r="AG78" s="98">
        <v>0</v>
      </c>
      <c r="AH78" s="98">
        <v>11123</v>
      </c>
      <c r="AI78" s="98">
        <v>0</v>
      </c>
      <c r="AJ78" s="98">
        <v>0</v>
      </c>
      <c r="AK78" s="98">
        <f t="shared" si="14"/>
        <v>11123</v>
      </c>
      <c r="AL78" s="101">
        <f t="shared" si="8"/>
        <v>381274</v>
      </c>
    </row>
    <row r="79" spans="1:38" ht="20.25" customHeight="1">
      <c r="A79" s="45">
        <v>72</v>
      </c>
      <c r="B79" s="155" t="s">
        <v>2</v>
      </c>
      <c r="C79" s="156" t="s">
        <v>46</v>
      </c>
      <c r="D79" s="98">
        <v>0</v>
      </c>
      <c r="E79" s="98">
        <v>0</v>
      </c>
      <c r="F79" s="98">
        <v>66000</v>
      </c>
      <c r="G79" s="98">
        <v>53834</v>
      </c>
      <c r="H79" s="98">
        <v>0</v>
      </c>
      <c r="I79" s="98">
        <v>52595</v>
      </c>
      <c r="J79" s="98">
        <v>5971</v>
      </c>
      <c r="K79" s="98">
        <v>21816</v>
      </c>
      <c r="L79" s="98">
        <f t="shared" si="9"/>
        <v>134216</v>
      </c>
      <c r="M79" s="98">
        <v>991</v>
      </c>
      <c r="N79" s="98">
        <v>0</v>
      </c>
      <c r="O79" s="98">
        <v>0</v>
      </c>
      <c r="P79" s="98">
        <v>0</v>
      </c>
      <c r="Q79" s="99">
        <f t="shared" si="10"/>
        <v>991</v>
      </c>
      <c r="R79" s="99">
        <v>296</v>
      </c>
      <c r="S79" s="99">
        <v>197</v>
      </c>
      <c r="T79" s="99">
        <f t="shared" si="11"/>
        <v>493</v>
      </c>
      <c r="U79" s="98">
        <v>0</v>
      </c>
      <c r="V79" s="98">
        <v>31128</v>
      </c>
      <c r="W79" s="98">
        <v>0</v>
      </c>
      <c r="X79" s="98">
        <f t="shared" si="12"/>
        <v>31128</v>
      </c>
      <c r="Y79" s="98">
        <v>19</v>
      </c>
      <c r="Z79" s="98">
        <v>0</v>
      </c>
      <c r="AA79" s="98">
        <v>0</v>
      </c>
      <c r="AB79" s="98">
        <f t="shared" si="13"/>
        <v>19</v>
      </c>
      <c r="AC79" s="98">
        <v>2561</v>
      </c>
      <c r="AD79" s="98">
        <v>0</v>
      </c>
      <c r="AE79" s="98">
        <v>6128</v>
      </c>
      <c r="AF79" s="98">
        <v>0</v>
      </c>
      <c r="AG79" s="98">
        <v>0</v>
      </c>
      <c r="AH79" s="98">
        <v>9244</v>
      </c>
      <c r="AI79" s="98">
        <v>0</v>
      </c>
      <c r="AJ79" s="98">
        <v>0</v>
      </c>
      <c r="AK79" s="98">
        <f t="shared" si="14"/>
        <v>9244</v>
      </c>
      <c r="AL79" s="101">
        <f t="shared" si="8"/>
        <v>250780</v>
      </c>
    </row>
    <row r="80" spans="1:38" ht="20.25" customHeight="1">
      <c r="A80" s="45">
        <v>73</v>
      </c>
      <c r="B80" s="155" t="s">
        <v>2</v>
      </c>
      <c r="C80" s="156" t="s">
        <v>45</v>
      </c>
      <c r="D80" s="98">
        <v>0</v>
      </c>
      <c r="E80" s="98">
        <v>0</v>
      </c>
      <c r="F80" s="98">
        <v>0</v>
      </c>
      <c r="G80" s="98">
        <v>48495</v>
      </c>
      <c r="H80" s="98">
        <v>0</v>
      </c>
      <c r="I80" s="98">
        <v>51912</v>
      </c>
      <c r="J80" s="98">
        <v>5894</v>
      </c>
      <c r="K80" s="98">
        <v>19561</v>
      </c>
      <c r="L80" s="98">
        <f t="shared" si="9"/>
        <v>125862</v>
      </c>
      <c r="M80" s="98">
        <v>950</v>
      </c>
      <c r="N80" s="98">
        <v>400</v>
      </c>
      <c r="O80" s="98">
        <v>0</v>
      </c>
      <c r="P80" s="98">
        <v>0</v>
      </c>
      <c r="Q80" s="99">
        <f t="shared" si="10"/>
        <v>1350</v>
      </c>
      <c r="R80" s="99">
        <v>795</v>
      </c>
      <c r="S80" s="99">
        <v>531</v>
      </c>
      <c r="T80" s="99">
        <f t="shared" si="11"/>
        <v>1326</v>
      </c>
      <c r="U80" s="98">
        <v>0</v>
      </c>
      <c r="V80" s="98">
        <v>10785</v>
      </c>
      <c r="W80" s="98">
        <v>0</v>
      </c>
      <c r="X80" s="98">
        <f t="shared" si="12"/>
        <v>10785</v>
      </c>
      <c r="Y80" s="98">
        <v>152</v>
      </c>
      <c r="Z80" s="98">
        <v>0</v>
      </c>
      <c r="AA80" s="98">
        <v>0</v>
      </c>
      <c r="AB80" s="98">
        <f t="shared" si="13"/>
        <v>152</v>
      </c>
      <c r="AC80" s="98">
        <v>6432</v>
      </c>
      <c r="AD80" s="98">
        <v>0</v>
      </c>
      <c r="AE80" s="98">
        <v>6128</v>
      </c>
      <c r="AF80" s="98">
        <v>2711</v>
      </c>
      <c r="AG80" s="98">
        <v>0</v>
      </c>
      <c r="AH80" s="98">
        <v>4497</v>
      </c>
      <c r="AI80" s="98">
        <v>0</v>
      </c>
      <c r="AJ80" s="98">
        <v>0</v>
      </c>
      <c r="AK80" s="98">
        <f t="shared" si="14"/>
        <v>4497</v>
      </c>
      <c r="AL80" s="101">
        <f t="shared" si="8"/>
        <v>159243</v>
      </c>
    </row>
    <row r="81" spans="1:38" ht="20.25" customHeight="1">
      <c r="A81" s="45">
        <v>74</v>
      </c>
      <c r="B81" s="155" t="s">
        <v>2</v>
      </c>
      <c r="C81" s="156" t="s">
        <v>44</v>
      </c>
      <c r="D81" s="98">
        <v>0</v>
      </c>
      <c r="E81" s="98">
        <v>0</v>
      </c>
      <c r="F81" s="98">
        <v>46000</v>
      </c>
      <c r="G81" s="98">
        <v>48377</v>
      </c>
      <c r="H81" s="98">
        <v>0</v>
      </c>
      <c r="I81" s="98">
        <v>67137</v>
      </c>
      <c r="J81" s="98">
        <v>7622</v>
      </c>
      <c r="K81" s="98">
        <v>19621</v>
      </c>
      <c r="L81" s="98">
        <f t="shared" si="9"/>
        <v>142757</v>
      </c>
      <c r="M81" s="98">
        <v>1379</v>
      </c>
      <c r="N81" s="98">
        <v>1129</v>
      </c>
      <c r="O81" s="98">
        <v>0</v>
      </c>
      <c r="P81" s="98">
        <v>0</v>
      </c>
      <c r="Q81" s="99">
        <f t="shared" si="10"/>
        <v>2508</v>
      </c>
      <c r="R81" s="99">
        <v>1115</v>
      </c>
      <c r="S81" s="99">
        <v>745</v>
      </c>
      <c r="T81" s="99">
        <f t="shared" si="11"/>
        <v>1860</v>
      </c>
      <c r="U81" s="98">
        <v>0</v>
      </c>
      <c r="V81" s="98">
        <v>2558</v>
      </c>
      <c r="W81" s="98">
        <v>5079</v>
      </c>
      <c r="X81" s="98">
        <f t="shared" si="12"/>
        <v>7637</v>
      </c>
      <c r="Y81" s="98">
        <v>109</v>
      </c>
      <c r="Z81" s="98">
        <v>0</v>
      </c>
      <c r="AA81" s="98">
        <v>0</v>
      </c>
      <c r="AB81" s="98">
        <f t="shared" si="13"/>
        <v>109</v>
      </c>
      <c r="AC81" s="98">
        <v>7287</v>
      </c>
      <c r="AD81" s="98">
        <v>0</v>
      </c>
      <c r="AE81" s="98">
        <v>6128</v>
      </c>
      <c r="AF81" s="98">
        <v>0</v>
      </c>
      <c r="AG81" s="98">
        <v>0</v>
      </c>
      <c r="AH81" s="98">
        <v>12605</v>
      </c>
      <c r="AI81" s="98">
        <v>0</v>
      </c>
      <c r="AJ81" s="98">
        <v>0</v>
      </c>
      <c r="AK81" s="98">
        <f t="shared" si="14"/>
        <v>12605</v>
      </c>
      <c r="AL81" s="101">
        <f t="shared" si="8"/>
        <v>226891</v>
      </c>
    </row>
    <row r="82" spans="1:38" ht="20.25" customHeight="1">
      <c r="A82" s="45">
        <v>75</v>
      </c>
      <c r="B82" s="155" t="s">
        <v>2</v>
      </c>
      <c r="C82" s="156" t="s">
        <v>43</v>
      </c>
      <c r="D82" s="98">
        <v>0</v>
      </c>
      <c r="E82" s="98">
        <v>30</v>
      </c>
      <c r="F82" s="98">
        <v>0</v>
      </c>
      <c r="G82" s="98">
        <v>61178</v>
      </c>
      <c r="H82" s="98">
        <v>0</v>
      </c>
      <c r="I82" s="98">
        <v>82886</v>
      </c>
      <c r="J82" s="98">
        <v>9410</v>
      </c>
      <c r="K82" s="98">
        <v>25343</v>
      </c>
      <c r="L82" s="98">
        <f t="shared" si="9"/>
        <v>178817</v>
      </c>
      <c r="M82" s="98">
        <v>1485</v>
      </c>
      <c r="N82" s="98">
        <v>2049</v>
      </c>
      <c r="O82" s="98">
        <v>0</v>
      </c>
      <c r="P82" s="98">
        <v>0</v>
      </c>
      <c r="Q82" s="99">
        <f t="shared" si="10"/>
        <v>3534</v>
      </c>
      <c r="R82" s="99">
        <v>964</v>
      </c>
      <c r="S82" s="99">
        <v>644</v>
      </c>
      <c r="T82" s="99">
        <f t="shared" si="11"/>
        <v>1608</v>
      </c>
      <c r="U82" s="98">
        <v>0</v>
      </c>
      <c r="V82" s="98">
        <v>28113</v>
      </c>
      <c r="W82" s="98">
        <v>0</v>
      </c>
      <c r="X82" s="98">
        <f t="shared" si="12"/>
        <v>28113</v>
      </c>
      <c r="Y82" s="98">
        <v>2</v>
      </c>
      <c r="Z82" s="98">
        <v>0</v>
      </c>
      <c r="AA82" s="98">
        <v>0</v>
      </c>
      <c r="AB82" s="98">
        <f t="shared" si="13"/>
        <v>2</v>
      </c>
      <c r="AC82" s="98">
        <v>6563</v>
      </c>
      <c r="AD82" s="98">
        <v>0</v>
      </c>
      <c r="AE82" s="98">
        <v>8265</v>
      </c>
      <c r="AF82" s="98">
        <v>0</v>
      </c>
      <c r="AG82" s="98">
        <v>0</v>
      </c>
      <c r="AH82" s="98">
        <v>11555</v>
      </c>
      <c r="AI82" s="98">
        <v>0</v>
      </c>
      <c r="AJ82" s="98">
        <v>0</v>
      </c>
      <c r="AK82" s="98">
        <f t="shared" si="14"/>
        <v>11555</v>
      </c>
      <c r="AL82" s="101">
        <f t="shared" si="8"/>
        <v>238487</v>
      </c>
    </row>
    <row r="83" spans="1:38" ht="20.25" customHeight="1">
      <c r="A83" s="45">
        <v>76</v>
      </c>
      <c r="B83" s="155" t="s">
        <v>2</v>
      </c>
      <c r="C83" s="156" t="s">
        <v>42</v>
      </c>
      <c r="D83" s="98">
        <v>0</v>
      </c>
      <c r="E83" s="98">
        <v>0</v>
      </c>
      <c r="F83" s="98">
        <v>0</v>
      </c>
      <c r="G83" s="98">
        <v>61396</v>
      </c>
      <c r="H83" s="98">
        <v>0</v>
      </c>
      <c r="I83" s="98">
        <v>63189</v>
      </c>
      <c r="J83" s="98">
        <v>7174</v>
      </c>
      <c r="K83" s="98">
        <v>24819</v>
      </c>
      <c r="L83" s="98">
        <f t="shared" si="9"/>
        <v>156578</v>
      </c>
      <c r="M83" s="98">
        <v>316</v>
      </c>
      <c r="N83" s="98">
        <v>87</v>
      </c>
      <c r="O83" s="98">
        <v>0</v>
      </c>
      <c r="P83" s="98">
        <v>0</v>
      </c>
      <c r="Q83" s="99">
        <f t="shared" si="10"/>
        <v>403</v>
      </c>
      <c r="R83" s="99">
        <v>471</v>
      </c>
      <c r="S83" s="99">
        <v>314</v>
      </c>
      <c r="T83" s="99">
        <f t="shared" si="11"/>
        <v>785</v>
      </c>
      <c r="U83" s="98">
        <v>0</v>
      </c>
      <c r="V83" s="98">
        <v>61433</v>
      </c>
      <c r="W83" s="98">
        <v>0</v>
      </c>
      <c r="X83" s="98">
        <f t="shared" si="12"/>
        <v>61433</v>
      </c>
      <c r="Y83" s="98">
        <v>94</v>
      </c>
      <c r="Z83" s="98">
        <v>0</v>
      </c>
      <c r="AA83" s="98">
        <v>0</v>
      </c>
      <c r="AB83" s="98">
        <f t="shared" si="13"/>
        <v>94</v>
      </c>
      <c r="AC83" s="98">
        <v>4622</v>
      </c>
      <c r="AD83" s="98">
        <v>0</v>
      </c>
      <c r="AE83" s="98">
        <v>9100</v>
      </c>
      <c r="AF83" s="98">
        <v>0</v>
      </c>
      <c r="AG83" s="98">
        <v>0</v>
      </c>
      <c r="AH83" s="98">
        <v>12605</v>
      </c>
      <c r="AI83" s="98">
        <v>0</v>
      </c>
      <c r="AJ83" s="98">
        <v>0</v>
      </c>
      <c r="AK83" s="98">
        <f t="shared" si="14"/>
        <v>12605</v>
      </c>
      <c r="AL83" s="101">
        <f t="shared" si="8"/>
        <v>245620</v>
      </c>
    </row>
    <row r="84" spans="1:38" ht="20.25" customHeight="1">
      <c r="A84" s="45">
        <v>77</v>
      </c>
      <c r="B84" s="155" t="s">
        <v>2</v>
      </c>
      <c r="C84" s="156" t="s">
        <v>41</v>
      </c>
      <c r="D84" s="98">
        <v>0</v>
      </c>
      <c r="E84" s="98">
        <v>30</v>
      </c>
      <c r="F84" s="98">
        <v>0</v>
      </c>
      <c r="G84" s="98">
        <v>114408</v>
      </c>
      <c r="H84" s="98">
        <v>0</v>
      </c>
      <c r="I84" s="98">
        <v>123955</v>
      </c>
      <c r="J84" s="98">
        <v>14073</v>
      </c>
      <c r="K84" s="98">
        <v>46145</v>
      </c>
      <c r="L84" s="98">
        <f t="shared" si="9"/>
        <v>298581</v>
      </c>
      <c r="M84" s="98">
        <v>1510</v>
      </c>
      <c r="N84" s="98">
        <v>1190</v>
      </c>
      <c r="O84" s="98">
        <v>0</v>
      </c>
      <c r="P84" s="98">
        <v>0</v>
      </c>
      <c r="Q84" s="99">
        <f t="shared" si="10"/>
        <v>2700</v>
      </c>
      <c r="R84" s="99">
        <v>2131</v>
      </c>
      <c r="S84" s="99">
        <v>1426</v>
      </c>
      <c r="T84" s="99">
        <f t="shared" si="11"/>
        <v>3557</v>
      </c>
      <c r="U84" s="98">
        <v>0</v>
      </c>
      <c r="V84" s="98">
        <v>138419</v>
      </c>
      <c r="W84" s="98">
        <v>0</v>
      </c>
      <c r="X84" s="98">
        <f t="shared" si="12"/>
        <v>138419</v>
      </c>
      <c r="Y84" s="98">
        <v>101</v>
      </c>
      <c r="Z84" s="98">
        <v>0</v>
      </c>
      <c r="AA84" s="98">
        <v>0</v>
      </c>
      <c r="AB84" s="98">
        <f t="shared" si="13"/>
        <v>101</v>
      </c>
      <c r="AC84" s="98">
        <v>15424</v>
      </c>
      <c r="AD84" s="98">
        <v>0</v>
      </c>
      <c r="AE84" s="98">
        <v>14994</v>
      </c>
      <c r="AF84" s="98">
        <v>0</v>
      </c>
      <c r="AG84" s="98">
        <v>0</v>
      </c>
      <c r="AH84" s="98">
        <v>47619</v>
      </c>
      <c r="AI84" s="98">
        <v>0</v>
      </c>
      <c r="AJ84" s="98">
        <v>0</v>
      </c>
      <c r="AK84" s="98">
        <f t="shared" si="14"/>
        <v>47619</v>
      </c>
      <c r="AL84" s="101">
        <f t="shared" si="8"/>
        <v>521425</v>
      </c>
    </row>
    <row r="85" spans="1:38" ht="20.25" customHeight="1">
      <c r="A85" s="45">
        <v>78</v>
      </c>
      <c r="B85" s="155" t="s">
        <v>2</v>
      </c>
      <c r="C85" s="156" t="s">
        <v>40</v>
      </c>
      <c r="D85" s="98">
        <v>0</v>
      </c>
      <c r="E85" s="98">
        <v>0</v>
      </c>
      <c r="F85" s="98">
        <v>0</v>
      </c>
      <c r="G85" s="98">
        <v>39057</v>
      </c>
      <c r="H85" s="98">
        <v>0</v>
      </c>
      <c r="I85" s="98">
        <v>50924</v>
      </c>
      <c r="J85" s="98">
        <v>5781</v>
      </c>
      <c r="K85" s="98">
        <v>15595</v>
      </c>
      <c r="L85" s="98">
        <f t="shared" si="9"/>
        <v>111357</v>
      </c>
      <c r="M85" s="98">
        <v>1153</v>
      </c>
      <c r="N85" s="98">
        <v>848</v>
      </c>
      <c r="O85" s="98">
        <v>0</v>
      </c>
      <c r="P85" s="98">
        <v>133</v>
      </c>
      <c r="Q85" s="99">
        <f t="shared" si="10"/>
        <v>2134</v>
      </c>
      <c r="R85" s="99">
        <v>812</v>
      </c>
      <c r="S85" s="99">
        <v>543</v>
      </c>
      <c r="T85" s="99">
        <f t="shared" si="11"/>
        <v>1355</v>
      </c>
      <c r="U85" s="98">
        <v>0</v>
      </c>
      <c r="V85" s="98">
        <v>12311</v>
      </c>
      <c r="W85" s="98">
        <v>0</v>
      </c>
      <c r="X85" s="98">
        <f t="shared" si="12"/>
        <v>12311</v>
      </c>
      <c r="Y85" s="98">
        <v>66</v>
      </c>
      <c r="Z85" s="98">
        <v>0</v>
      </c>
      <c r="AA85" s="98">
        <v>0</v>
      </c>
      <c r="AB85" s="98">
        <f t="shared" si="13"/>
        <v>66</v>
      </c>
      <c r="AC85" s="98">
        <v>5638</v>
      </c>
      <c r="AD85" s="98">
        <v>400</v>
      </c>
      <c r="AE85" s="98">
        <v>6128</v>
      </c>
      <c r="AF85" s="98">
        <v>0</v>
      </c>
      <c r="AG85" s="98">
        <v>0</v>
      </c>
      <c r="AH85" s="98">
        <v>5864</v>
      </c>
      <c r="AI85" s="98">
        <v>0</v>
      </c>
      <c r="AJ85" s="98">
        <v>0</v>
      </c>
      <c r="AK85" s="98">
        <f t="shared" si="14"/>
        <v>5864</v>
      </c>
      <c r="AL85" s="101">
        <f t="shared" si="8"/>
        <v>145253</v>
      </c>
    </row>
    <row r="86" spans="1:38" ht="20.25" customHeight="1">
      <c r="A86" s="45">
        <v>79</v>
      </c>
      <c r="B86" s="155" t="s">
        <v>2</v>
      </c>
      <c r="C86" s="156" t="s">
        <v>39</v>
      </c>
      <c r="D86" s="98">
        <v>0</v>
      </c>
      <c r="E86" s="98">
        <v>0</v>
      </c>
      <c r="F86" s="98">
        <v>0</v>
      </c>
      <c r="G86" s="98">
        <v>34806</v>
      </c>
      <c r="H86" s="98">
        <v>0</v>
      </c>
      <c r="I86" s="98">
        <v>42184</v>
      </c>
      <c r="J86" s="98">
        <v>4789</v>
      </c>
      <c r="K86" s="98">
        <v>13960</v>
      </c>
      <c r="L86" s="98">
        <f t="shared" si="9"/>
        <v>95739</v>
      </c>
      <c r="M86" s="98">
        <v>438</v>
      </c>
      <c r="N86" s="98">
        <v>0</v>
      </c>
      <c r="O86" s="98">
        <v>0</v>
      </c>
      <c r="P86" s="98">
        <v>0</v>
      </c>
      <c r="Q86" s="99">
        <f t="shared" si="10"/>
        <v>438</v>
      </c>
      <c r="R86" s="99">
        <v>398</v>
      </c>
      <c r="S86" s="99">
        <v>265</v>
      </c>
      <c r="T86" s="99">
        <f t="shared" si="11"/>
        <v>663</v>
      </c>
      <c r="U86" s="98">
        <v>0</v>
      </c>
      <c r="V86" s="98">
        <v>12410</v>
      </c>
      <c r="W86" s="98">
        <v>6590</v>
      </c>
      <c r="X86" s="98">
        <f t="shared" si="12"/>
        <v>19000</v>
      </c>
      <c r="Y86" s="98">
        <v>0</v>
      </c>
      <c r="Z86" s="98">
        <v>0</v>
      </c>
      <c r="AA86" s="98">
        <v>0</v>
      </c>
      <c r="AB86" s="98">
        <f t="shared" si="13"/>
        <v>0</v>
      </c>
      <c r="AC86" s="98">
        <v>3233</v>
      </c>
      <c r="AD86" s="98">
        <v>0</v>
      </c>
      <c r="AE86" s="98">
        <v>6128</v>
      </c>
      <c r="AF86" s="98">
        <v>0</v>
      </c>
      <c r="AG86" s="98">
        <v>0</v>
      </c>
      <c r="AH86" s="98">
        <v>4566</v>
      </c>
      <c r="AI86" s="98">
        <v>0</v>
      </c>
      <c r="AJ86" s="98">
        <v>0</v>
      </c>
      <c r="AK86" s="98">
        <f t="shared" si="14"/>
        <v>4566</v>
      </c>
      <c r="AL86" s="101">
        <f t="shared" si="8"/>
        <v>129767</v>
      </c>
    </row>
    <row r="87" spans="1:38" ht="20.25" customHeight="1">
      <c r="A87" s="45">
        <v>80</v>
      </c>
      <c r="B87" s="155" t="s">
        <v>2</v>
      </c>
      <c r="C87" s="156" t="s">
        <v>38</v>
      </c>
      <c r="D87" s="98">
        <v>0</v>
      </c>
      <c r="E87" s="98">
        <v>60</v>
      </c>
      <c r="F87" s="98">
        <v>30690</v>
      </c>
      <c r="G87" s="98">
        <v>51691</v>
      </c>
      <c r="H87" s="98">
        <v>0</v>
      </c>
      <c r="I87" s="98">
        <v>57753</v>
      </c>
      <c r="J87" s="98">
        <v>6557</v>
      </c>
      <c r="K87" s="98">
        <v>20826</v>
      </c>
      <c r="L87" s="98">
        <f t="shared" si="9"/>
        <v>136827</v>
      </c>
      <c r="M87" s="98">
        <v>704</v>
      </c>
      <c r="N87" s="98">
        <v>319</v>
      </c>
      <c r="O87" s="98">
        <v>0</v>
      </c>
      <c r="P87" s="98">
        <v>0</v>
      </c>
      <c r="Q87" s="99">
        <f t="shared" si="10"/>
        <v>1023</v>
      </c>
      <c r="R87" s="99">
        <v>0</v>
      </c>
      <c r="S87" s="99">
        <v>0</v>
      </c>
      <c r="T87" s="99">
        <f t="shared" si="11"/>
        <v>0</v>
      </c>
      <c r="U87" s="98">
        <v>0</v>
      </c>
      <c r="V87" s="98">
        <v>60310</v>
      </c>
      <c r="W87" s="98">
        <v>0</v>
      </c>
      <c r="X87" s="98">
        <f t="shared" si="12"/>
        <v>60310</v>
      </c>
      <c r="Y87" s="98">
        <v>354</v>
      </c>
      <c r="Z87" s="98">
        <v>0</v>
      </c>
      <c r="AA87" s="98">
        <v>0</v>
      </c>
      <c r="AB87" s="98">
        <f t="shared" si="13"/>
        <v>354</v>
      </c>
      <c r="AC87" s="98">
        <v>6012</v>
      </c>
      <c r="AD87" s="98">
        <v>0</v>
      </c>
      <c r="AE87" s="98">
        <v>8420</v>
      </c>
      <c r="AF87" s="98">
        <v>0</v>
      </c>
      <c r="AG87" s="98">
        <v>0</v>
      </c>
      <c r="AH87" s="98">
        <v>8403</v>
      </c>
      <c r="AI87" s="98">
        <v>0</v>
      </c>
      <c r="AJ87" s="98">
        <v>0</v>
      </c>
      <c r="AK87" s="98">
        <f t="shared" si="14"/>
        <v>8403</v>
      </c>
      <c r="AL87" s="101">
        <f t="shared" si="8"/>
        <v>252099</v>
      </c>
    </row>
    <row r="88" spans="1:38" ht="20.25" customHeight="1">
      <c r="A88" s="45">
        <v>81</v>
      </c>
      <c r="B88" s="155" t="s">
        <v>2</v>
      </c>
      <c r="C88" s="156" t="s">
        <v>37</v>
      </c>
      <c r="D88" s="98">
        <v>0</v>
      </c>
      <c r="E88" s="98">
        <v>0</v>
      </c>
      <c r="F88" s="98">
        <v>0</v>
      </c>
      <c r="G88" s="98">
        <v>85765</v>
      </c>
      <c r="H88" s="98">
        <v>0</v>
      </c>
      <c r="I88" s="98">
        <v>97831</v>
      </c>
      <c r="J88" s="98">
        <v>11107</v>
      </c>
      <c r="K88" s="98">
        <v>34481</v>
      </c>
      <c r="L88" s="98">
        <f t="shared" si="9"/>
        <v>229184</v>
      </c>
      <c r="M88" s="98">
        <v>928</v>
      </c>
      <c r="N88" s="98">
        <v>657</v>
      </c>
      <c r="O88" s="98">
        <v>0</v>
      </c>
      <c r="P88" s="98">
        <v>0</v>
      </c>
      <c r="Q88" s="99">
        <f t="shared" si="10"/>
        <v>1585</v>
      </c>
      <c r="R88" s="99">
        <v>1371</v>
      </c>
      <c r="S88" s="99">
        <v>917</v>
      </c>
      <c r="T88" s="99">
        <f t="shared" si="11"/>
        <v>2288</v>
      </c>
      <c r="U88" s="98">
        <v>0</v>
      </c>
      <c r="V88" s="98">
        <v>39074</v>
      </c>
      <c r="W88" s="98">
        <v>3292</v>
      </c>
      <c r="X88" s="98">
        <f t="shared" si="12"/>
        <v>42366</v>
      </c>
      <c r="Y88" s="98">
        <v>0</v>
      </c>
      <c r="Z88" s="98">
        <v>0</v>
      </c>
      <c r="AA88" s="98">
        <v>0</v>
      </c>
      <c r="AB88" s="98">
        <f t="shared" si="13"/>
        <v>0</v>
      </c>
      <c r="AC88" s="98">
        <v>11089</v>
      </c>
      <c r="AD88" s="98">
        <v>0</v>
      </c>
      <c r="AE88" s="98">
        <v>7608</v>
      </c>
      <c r="AF88" s="98">
        <v>0</v>
      </c>
      <c r="AG88" s="98">
        <v>0</v>
      </c>
      <c r="AH88" s="98">
        <v>11205</v>
      </c>
      <c r="AI88" s="98">
        <v>0</v>
      </c>
      <c r="AJ88" s="98">
        <v>0</v>
      </c>
      <c r="AK88" s="98">
        <f t="shared" si="14"/>
        <v>11205</v>
      </c>
      <c r="AL88" s="101">
        <f t="shared" si="8"/>
        <v>305325</v>
      </c>
    </row>
    <row r="89" spans="1:38" ht="20.25" customHeight="1">
      <c r="A89" s="45">
        <v>82</v>
      </c>
      <c r="B89" s="155" t="s">
        <v>2</v>
      </c>
      <c r="C89" s="156" t="s">
        <v>36</v>
      </c>
      <c r="D89" s="98">
        <v>0</v>
      </c>
      <c r="E89" s="98">
        <v>0</v>
      </c>
      <c r="F89" s="98">
        <v>0</v>
      </c>
      <c r="G89" s="98">
        <v>36783</v>
      </c>
      <c r="H89" s="98">
        <v>0</v>
      </c>
      <c r="I89" s="98">
        <v>41505</v>
      </c>
      <c r="J89" s="98">
        <v>4712</v>
      </c>
      <c r="K89" s="98">
        <v>14811</v>
      </c>
      <c r="L89" s="98">
        <f t="shared" si="9"/>
        <v>97811</v>
      </c>
      <c r="M89" s="98">
        <v>440</v>
      </c>
      <c r="N89" s="98">
        <v>287</v>
      </c>
      <c r="O89" s="98">
        <v>0</v>
      </c>
      <c r="P89" s="98">
        <v>0</v>
      </c>
      <c r="Q89" s="99">
        <f t="shared" si="10"/>
        <v>727</v>
      </c>
      <c r="R89" s="99">
        <v>514</v>
      </c>
      <c r="S89" s="99">
        <v>344</v>
      </c>
      <c r="T89" s="99">
        <f t="shared" si="11"/>
        <v>858</v>
      </c>
      <c r="U89" s="98">
        <v>0</v>
      </c>
      <c r="V89" s="98">
        <v>30449</v>
      </c>
      <c r="W89" s="98">
        <v>0</v>
      </c>
      <c r="X89" s="98">
        <f t="shared" si="12"/>
        <v>30449</v>
      </c>
      <c r="Y89" s="98">
        <v>50</v>
      </c>
      <c r="Z89" s="98">
        <v>0</v>
      </c>
      <c r="AA89" s="98">
        <v>0</v>
      </c>
      <c r="AB89" s="98">
        <f t="shared" si="13"/>
        <v>50</v>
      </c>
      <c r="AC89" s="98">
        <v>3529</v>
      </c>
      <c r="AD89" s="98">
        <v>0</v>
      </c>
      <c r="AE89" s="98">
        <v>6128</v>
      </c>
      <c r="AF89" s="98">
        <v>0</v>
      </c>
      <c r="AG89" s="98">
        <v>0</v>
      </c>
      <c r="AH89" s="98">
        <v>11205</v>
      </c>
      <c r="AI89" s="98">
        <v>0</v>
      </c>
      <c r="AJ89" s="98">
        <v>0</v>
      </c>
      <c r="AK89" s="98">
        <f t="shared" si="14"/>
        <v>11205</v>
      </c>
      <c r="AL89" s="101">
        <f t="shared" si="8"/>
        <v>150757</v>
      </c>
    </row>
    <row r="90" spans="1:38" ht="20.25" customHeight="1">
      <c r="A90" s="45">
        <v>83</v>
      </c>
      <c r="B90" s="155" t="s">
        <v>2</v>
      </c>
      <c r="C90" s="156" t="s">
        <v>35</v>
      </c>
      <c r="D90" s="98">
        <v>0</v>
      </c>
      <c r="E90" s="98">
        <v>0</v>
      </c>
      <c r="F90" s="98">
        <v>0</v>
      </c>
      <c r="G90" s="98">
        <v>139126</v>
      </c>
      <c r="H90" s="98">
        <v>0</v>
      </c>
      <c r="I90" s="98">
        <v>206717</v>
      </c>
      <c r="J90" s="98">
        <v>23469</v>
      </c>
      <c r="K90" s="98">
        <v>55178</v>
      </c>
      <c r="L90" s="98">
        <f t="shared" si="9"/>
        <v>424490</v>
      </c>
      <c r="M90" s="98">
        <v>2004</v>
      </c>
      <c r="N90" s="98">
        <v>1654</v>
      </c>
      <c r="O90" s="98">
        <v>864</v>
      </c>
      <c r="P90" s="98">
        <v>0</v>
      </c>
      <c r="Q90" s="99">
        <f t="shared" si="10"/>
        <v>4522</v>
      </c>
      <c r="R90" s="99">
        <v>1070</v>
      </c>
      <c r="S90" s="99">
        <v>715</v>
      </c>
      <c r="T90" s="99">
        <f t="shared" si="11"/>
        <v>1785</v>
      </c>
      <c r="U90" s="98">
        <v>0</v>
      </c>
      <c r="V90" s="98">
        <v>40699</v>
      </c>
      <c r="W90" s="98">
        <v>0</v>
      </c>
      <c r="X90" s="98">
        <f t="shared" si="12"/>
        <v>40699</v>
      </c>
      <c r="Y90" s="98">
        <v>194</v>
      </c>
      <c r="Z90" s="98">
        <v>0</v>
      </c>
      <c r="AA90" s="98">
        <v>0</v>
      </c>
      <c r="AB90" s="98">
        <f t="shared" si="13"/>
        <v>194</v>
      </c>
      <c r="AC90" s="98">
        <v>7708</v>
      </c>
      <c r="AD90" s="98">
        <v>0</v>
      </c>
      <c r="AE90" s="98">
        <v>12521</v>
      </c>
      <c r="AF90" s="98">
        <v>12833</v>
      </c>
      <c r="AG90" s="98">
        <v>0</v>
      </c>
      <c r="AH90" s="98">
        <v>19530</v>
      </c>
      <c r="AI90" s="98">
        <v>0</v>
      </c>
      <c r="AJ90" s="98">
        <v>0</v>
      </c>
      <c r="AK90" s="98">
        <f t="shared" si="14"/>
        <v>19530</v>
      </c>
      <c r="AL90" s="101">
        <f t="shared" si="8"/>
        <v>524282</v>
      </c>
    </row>
    <row r="91" spans="1:38" ht="20.25" customHeight="1">
      <c r="A91" s="45">
        <v>84</v>
      </c>
      <c r="B91" s="155" t="s">
        <v>2</v>
      </c>
      <c r="C91" s="156" t="s">
        <v>34</v>
      </c>
      <c r="D91" s="98">
        <v>0</v>
      </c>
      <c r="E91" s="98">
        <v>0</v>
      </c>
      <c r="F91" s="98">
        <v>0</v>
      </c>
      <c r="G91" s="98">
        <v>77364</v>
      </c>
      <c r="H91" s="98">
        <v>0</v>
      </c>
      <c r="I91" s="98">
        <v>58041</v>
      </c>
      <c r="J91" s="98">
        <v>6589</v>
      </c>
      <c r="K91" s="98">
        <v>31628</v>
      </c>
      <c r="L91" s="98">
        <f t="shared" si="9"/>
        <v>173622</v>
      </c>
      <c r="M91" s="98">
        <v>1721</v>
      </c>
      <c r="N91" s="98">
        <v>33</v>
      </c>
      <c r="O91" s="98">
        <v>0</v>
      </c>
      <c r="P91" s="98">
        <v>0</v>
      </c>
      <c r="Q91" s="99">
        <f t="shared" si="10"/>
        <v>1754</v>
      </c>
      <c r="R91" s="99">
        <v>827</v>
      </c>
      <c r="S91" s="99">
        <v>552</v>
      </c>
      <c r="T91" s="99">
        <f t="shared" si="11"/>
        <v>1379</v>
      </c>
      <c r="U91" s="98">
        <v>0</v>
      </c>
      <c r="V91" s="98">
        <v>20208</v>
      </c>
      <c r="W91" s="98">
        <v>0</v>
      </c>
      <c r="X91" s="98">
        <f t="shared" si="12"/>
        <v>20208</v>
      </c>
      <c r="Y91" s="98">
        <v>451</v>
      </c>
      <c r="Z91" s="98">
        <v>0</v>
      </c>
      <c r="AA91" s="98">
        <v>0</v>
      </c>
      <c r="AB91" s="98">
        <f t="shared" si="13"/>
        <v>451</v>
      </c>
      <c r="AC91" s="98">
        <v>5552</v>
      </c>
      <c r="AD91" s="98">
        <v>0</v>
      </c>
      <c r="AE91" s="98">
        <v>6128</v>
      </c>
      <c r="AF91" s="98">
        <v>0</v>
      </c>
      <c r="AG91" s="98">
        <v>0</v>
      </c>
      <c r="AH91" s="98">
        <v>10084</v>
      </c>
      <c r="AI91" s="98">
        <v>0</v>
      </c>
      <c r="AJ91" s="98">
        <v>0</v>
      </c>
      <c r="AK91" s="98">
        <f t="shared" si="14"/>
        <v>10084</v>
      </c>
      <c r="AL91" s="101">
        <f t="shared" si="8"/>
        <v>219178</v>
      </c>
    </row>
    <row r="92" spans="1:38" ht="20.25" customHeight="1">
      <c r="A92" s="45">
        <v>85</v>
      </c>
      <c r="B92" s="155" t="s">
        <v>2</v>
      </c>
      <c r="C92" s="156" t="s">
        <v>33</v>
      </c>
      <c r="D92" s="98">
        <v>0</v>
      </c>
      <c r="E92" s="98">
        <v>0</v>
      </c>
      <c r="F92" s="98">
        <v>0</v>
      </c>
      <c r="G92" s="98">
        <v>90002</v>
      </c>
      <c r="H92" s="98">
        <v>0</v>
      </c>
      <c r="I92" s="98">
        <v>113402</v>
      </c>
      <c r="J92" s="98">
        <v>12875</v>
      </c>
      <c r="K92" s="98">
        <v>36023</v>
      </c>
      <c r="L92" s="98">
        <f t="shared" si="9"/>
        <v>252302</v>
      </c>
      <c r="M92" s="98">
        <v>2943</v>
      </c>
      <c r="N92" s="98">
        <v>3300</v>
      </c>
      <c r="O92" s="98">
        <v>0</v>
      </c>
      <c r="P92" s="98">
        <v>0</v>
      </c>
      <c r="Q92" s="99">
        <f t="shared" si="10"/>
        <v>6243</v>
      </c>
      <c r="R92" s="99">
        <v>1142</v>
      </c>
      <c r="S92" s="99">
        <v>764</v>
      </c>
      <c r="T92" s="99">
        <f t="shared" si="11"/>
        <v>1906</v>
      </c>
      <c r="U92" s="98">
        <v>0</v>
      </c>
      <c r="V92" s="98">
        <v>20235</v>
      </c>
      <c r="W92" s="98">
        <v>0</v>
      </c>
      <c r="X92" s="98">
        <f t="shared" si="12"/>
        <v>20235</v>
      </c>
      <c r="Y92" s="98">
        <v>551</v>
      </c>
      <c r="Z92" s="98">
        <v>0</v>
      </c>
      <c r="AA92" s="98">
        <v>0</v>
      </c>
      <c r="AB92" s="98">
        <f t="shared" si="13"/>
        <v>551</v>
      </c>
      <c r="AC92" s="98">
        <v>7811</v>
      </c>
      <c r="AD92" s="98">
        <v>21</v>
      </c>
      <c r="AE92" s="98">
        <v>8016</v>
      </c>
      <c r="AF92" s="98">
        <v>0</v>
      </c>
      <c r="AG92" s="98">
        <v>0</v>
      </c>
      <c r="AH92" s="98">
        <v>12325</v>
      </c>
      <c r="AI92" s="98">
        <v>0</v>
      </c>
      <c r="AJ92" s="98">
        <v>0</v>
      </c>
      <c r="AK92" s="98">
        <f t="shared" si="14"/>
        <v>12325</v>
      </c>
      <c r="AL92" s="101">
        <f t="shared" si="8"/>
        <v>309410</v>
      </c>
    </row>
    <row r="93" spans="1:38" ht="20.25" customHeight="1">
      <c r="A93" s="45">
        <v>86</v>
      </c>
      <c r="B93" s="155" t="s">
        <v>2</v>
      </c>
      <c r="C93" s="156" t="s">
        <v>32</v>
      </c>
      <c r="D93" s="98">
        <v>0</v>
      </c>
      <c r="E93" s="98">
        <v>24</v>
      </c>
      <c r="F93" s="98">
        <v>0</v>
      </c>
      <c r="G93" s="98">
        <v>119058</v>
      </c>
      <c r="H93" s="98">
        <v>0</v>
      </c>
      <c r="I93" s="98">
        <v>134304</v>
      </c>
      <c r="J93" s="98">
        <v>15248</v>
      </c>
      <c r="K93" s="98">
        <v>47931</v>
      </c>
      <c r="L93" s="98">
        <f t="shared" si="9"/>
        <v>316541</v>
      </c>
      <c r="M93" s="98">
        <v>1436</v>
      </c>
      <c r="N93" s="98">
        <v>51</v>
      </c>
      <c r="O93" s="98">
        <v>0</v>
      </c>
      <c r="P93" s="98">
        <v>0</v>
      </c>
      <c r="Q93" s="99">
        <f t="shared" si="10"/>
        <v>1487</v>
      </c>
      <c r="R93" s="99">
        <v>787</v>
      </c>
      <c r="S93" s="99">
        <v>526</v>
      </c>
      <c r="T93" s="99">
        <f t="shared" si="11"/>
        <v>1313</v>
      </c>
      <c r="U93" s="98">
        <v>0</v>
      </c>
      <c r="V93" s="98">
        <v>31593</v>
      </c>
      <c r="W93" s="98">
        <v>0</v>
      </c>
      <c r="X93" s="98">
        <f t="shared" si="12"/>
        <v>31593</v>
      </c>
      <c r="Y93" s="98">
        <v>164</v>
      </c>
      <c r="Z93" s="98">
        <v>0</v>
      </c>
      <c r="AA93" s="98">
        <v>0</v>
      </c>
      <c r="AB93" s="98">
        <f t="shared" si="13"/>
        <v>164</v>
      </c>
      <c r="AC93" s="98">
        <v>6041</v>
      </c>
      <c r="AD93" s="98">
        <v>0</v>
      </c>
      <c r="AE93" s="98">
        <v>10262</v>
      </c>
      <c r="AF93" s="98">
        <v>0</v>
      </c>
      <c r="AG93" s="98">
        <v>0</v>
      </c>
      <c r="AH93" s="98">
        <v>21288</v>
      </c>
      <c r="AI93" s="98">
        <v>0</v>
      </c>
      <c r="AJ93" s="98">
        <v>0</v>
      </c>
      <c r="AK93" s="98">
        <f t="shared" si="14"/>
        <v>21288</v>
      </c>
      <c r="AL93" s="101">
        <f t="shared" si="8"/>
        <v>388713</v>
      </c>
    </row>
    <row r="94" spans="1:38" ht="20.25" customHeight="1">
      <c r="A94" s="45">
        <v>87</v>
      </c>
      <c r="B94" s="155" t="s">
        <v>2</v>
      </c>
      <c r="C94" s="156" t="s">
        <v>31</v>
      </c>
      <c r="D94" s="98">
        <v>0</v>
      </c>
      <c r="E94" s="98">
        <v>18</v>
      </c>
      <c r="F94" s="98">
        <v>32951</v>
      </c>
      <c r="G94" s="98">
        <v>40634</v>
      </c>
      <c r="H94" s="98">
        <v>0</v>
      </c>
      <c r="I94" s="98">
        <v>40522</v>
      </c>
      <c r="J94" s="98">
        <v>4600</v>
      </c>
      <c r="K94" s="98">
        <v>16447</v>
      </c>
      <c r="L94" s="98">
        <f t="shared" si="9"/>
        <v>102203</v>
      </c>
      <c r="M94" s="98">
        <v>700</v>
      </c>
      <c r="N94" s="98">
        <v>542</v>
      </c>
      <c r="O94" s="98">
        <v>0</v>
      </c>
      <c r="P94" s="98">
        <v>0</v>
      </c>
      <c r="Q94" s="99">
        <f t="shared" si="10"/>
        <v>1242</v>
      </c>
      <c r="R94" s="99">
        <v>712</v>
      </c>
      <c r="S94" s="99">
        <v>476</v>
      </c>
      <c r="T94" s="99">
        <f t="shared" si="11"/>
        <v>1188</v>
      </c>
      <c r="U94" s="98">
        <v>0</v>
      </c>
      <c r="V94" s="98">
        <v>31820</v>
      </c>
      <c r="W94" s="98">
        <v>0</v>
      </c>
      <c r="X94" s="98">
        <f t="shared" si="12"/>
        <v>31820</v>
      </c>
      <c r="Y94" s="98">
        <v>269</v>
      </c>
      <c r="Z94" s="98">
        <v>0</v>
      </c>
      <c r="AA94" s="98">
        <v>0</v>
      </c>
      <c r="AB94" s="98">
        <f t="shared" si="13"/>
        <v>269</v>
      </c>
      <c r="AC94" s="98">
        <v>5048</v>
      </c>
      <c r="AD94" s="98">
        <v>0</v>
      </c>
      <c r="AE94" s="98">
        <v>6128</v>
      </c>
      <c r="AF94" s="98">
        <v>0</v>
      </c>
      <c r="AG94" s="98">
        <v>0</v>
      </c>
      <c r="AH94" s="98">
        <v>6723</v>
      </c>
      <c r="AI94" s="98">
        <v>0</v>
      </c>
      <c r="AJ94" s="98">
        <v>0</v>
      </c>
      <c r="AK94" s="98">
        <f t="shared" si="14"/>
        <v>6723</v>
      </c>
      <c r="AL94" s="101">
        <f t="shared" si="8"/>
        <v>187590</v>
      </c>
    </row>
    <row r="95" spans="1:38" ht="20.25" customHeight="1">
      <c r="A95" s="45">
        <v>88</v>
      </c>
      <c r="B95" s="155" t="s">
        <v>2</v>
      </c>
      <c r="C95" s="156" t="s">
        <v>30</v>
      </c>
      <c r="D95" s="98">
        <v>0</v>
      </c>
      <c r="E95" s="98">
        <v>0</v>
      </c>
      <c r="F95" s="98">
        <v>0</v>
      </c>
      <c r="G95" s="98">
        <v>67588</v>
      </c>
      <c r="H95" s="98">
        <v>0</v>
      </c>
      <c r="I95" s="98">
        <v>75421</v>
      </c>
      <c r="J95" s="98">
        <v>8562</v>
      </c>
      <c r="K95" s="98">
        <v>27227</v>
      </c>
      <c r="L95" s="98">
        <f t="shared" si="9"/>
        <v>178798</v>
      </c>
      <c r="M95" s="98">
        <v>1077</v>
      </c>
      <c r="N95" s="98">
        <v>269</v>
      </c>
      <c r="O95" s="98">
        <v>0</v>
      </c>
      <c r="P95" s="98">
        <v>0</v>
      </c>
      <c r="Q95" s="99">
        <f t="shared" si="10"/>
        <v>1346</v>
      </c>
      <c r="R95" s="99">
        <v>1204</v>
      </c>
      <c r="S95" s="99">
        <v>805</v>
      </c>
      <c r="T95" s="99">
        <f t="shared" si="11"/>
        <v>2009</v>
      </c>
      <c r="U95" s="98">
        <v>0</v>
      </c>
      <c r="V95" s="98">
        <v>23515</v>
      </c>
      <c r="W95" s="98">
        <v>0</v>
      </c>
      <c r="X95" s="98">
        <f t="shared" si="12"/>
        <v>23515</v>
      </c>
      <c r="Y95" s="98">
        <v>51</v>
      </c>
      <c r="Z95" s="98">
        <v>0</v>
      </c>
      <c r="AA95" s="98">
        <v>0</v>
      </c>
      <c r="AB95" s="98">
        <f t="shared" si="13"/>
        <v>51</v>
      </c>
      <c r="AC95" s="98">
        <v>9078</v>
      </c>
      <c r="AD95" s="98">
        <v>0</v>
      </c>
      <c r="AE95" s="98">
        <v>8387</v>
      </c>
      <c r="AF95" s="98">
        <v>0</v>
      </c>
      <c r="AG95" s="98">
        <v>0</v>
      </c>
      <c r="AH95" s="98">
        <v>16807</v>
      </c>
      <c r="AI95" s="98">
        <v>0</v>
      </c>
      <c r="AJ95" s="98">
        <v>0</v>
      </c>
      <c r="AK95" s="98">
        <f t="shared" si="14"/>
        <v>16807</v>
      </c>
      <c r="AL95" s="101">
        <f t="shared" si="8"/>
        <v>239991</v>
      </c>
    </row>
    <row r="96" spans="1:38" ht="20.25" customHeight="1">
      <c r="A96" s="45">
        <v>89</v>
      </c>
      <c r="B96" s="155" t="s">
        <v>2</v>
      </c>
      <c r="C96" s="156" t="s">
        <v>29</v>
      </c>
      <c r="D96" s="98">
        <v>0</v>
      </c>
      <c r="E96" s="98">
        <v>0</v>
      </c>
      <c r="F96" s="98">
        <v>0</v>
      </c>
      <c r="G96" s="98">
        <v>90422</v>
      </c>
      <c r="H96" s="98">
        <v>0</v>
      </c>
      <c r="I96" s="98">
        <v>133148</v>
      </c>
      <c r="J96" s="98">
        <v>15116</v>
      </c>
      <c r="K96" s="98">
        <v>40904</v>
      </c>
      <c r="L96" s="98">
        <f t="shared" si="9"/>
        <v>279590</v>
      </c>
      <c r="M96" s="98">
        <v>2476</v>
      </c>
      <c r="N96" s="98">
        <v>1872</v>
      </c>
      <c r="O96" s="98">
        <v>0</v>
      </c>
      <c r="P96" s="98">
        <v>0</v>
      </c>
      <c r="Q96" s="99">
        <f t="shared" si="10"/>
        <v>4348</v>
      </c>
      <c r="R96" s="99">
        <v>1371</v>
      </c>
      <c r="S96" s="99">
        <v>917</v>
      </c>
      <c r="T96" s="99">
        <f t="shared" si="11"/>
        <v>2288</v>
      </c>
      <c r="U96" s="98">
        <v>0</v>
      </c>
      <c r="V96" s="98">
        <v>10062</v>
      </c>
      <c r="W96" s="98">
        <v>3537</v>
      </c>
      <c r="X96" s="98">
        <f t="shared" si="12"/>
        <v>13599</v>
      </c>
      <c r="Y96" s="98">
        <v>455</v>
      </c>
      <c r="Z96" s="98">
        <v>0</v>
      </c>
      <c r="AA96" s="98">
        <v>0</v>
      </c>
      <c r="AB96" s="98">
        <f t="shared" si="13"/>
        <v>455</v>
      </c>
      <c r="AC96" s="98">
        <v>10967</v>
      </c>
      <c r="AD96" s="98">
        <v>0</v>
      </c>
      <c r="AE96" s="98">
        <v>6603</v>
      </c>
      <c r="AF96" s="98">
        <v>0</v>
      </c>
      <c r="AG96" s="98">
        <v>0</v>
      </c>
      <c r="AH96" s="98">
        <v>13166</v>
      </c>
      <c r="AI96" s="98">
        <v>0</v>
      </c>
      <c r="AJ96" s="98">
        <v>0</v>
      </c>
      <c r="AK96" s="98">
        <f t="shared" si="14"/>
        <v>13166</v>
      </c>
      <c r="AL96" s="101">
        <f t="shared" si="8"/>
        <v>331016</v>
      </c>
    </row>
    <row r="97" spans="1:38" ht="20.25" customHeight="1">
      <c r="A97" s="45">
        <v>90</v>
      </c>
      <c r="B97" s="155" t="s">
        <v>2</v>
      </c>
      <c r="C97" s="156" t="s">
        <v>28</v>
      </c>
      <c r="D97" s="98">
        <v>0</v>
      </c>
      <c r="E97" s="98">
        <v>0</v>
      </c>
      <c r="F97" s="98">
        <v>0</v>
      </c>
      <c r="G97" s="98">
        <v>70843</v>
      </c>
      <c r="H97" s="98">
        <v>0</v>
      </c>
      <c r="I97" s="98">
        <v>61722</v>
      </c>
      <c r="J97" s="98">
        <v>7007</v>
      </c>
      <c r="K97" s="98">
        <v>27905</v>
      </c>
      <c r="L97" s="98">
        <f t="shared" si="9"/>
        <v>167477</v>
      </c>
      <c r="M97" s="98">
        <v>1410</v>
      </c>
      <c r="N97" s="98">
        <v>441</v>
      </c>
      <c r="O97" s="98">
        <v>0</v>
      </c>
      <c r="P97" s="98">
        <v>0</v>
      </c>
      <c r="Q97" s="99">
        <f t="shared" si="10"/>
        <v>1851</v>
      </c>
      <c r="R97" s="99">
        <v>677</v>
      </c>
      <c r="S97" s="99">
        <v>452</v>
      </c>
      <c r="T97" s="99">
        <f t="shared" si="11"/>
        <v>1129</v>
      </c>
      <c r="U97" s="98">
        <v>0</v>
      </c>
      <c r="V97" s="98">
        <v>53417</v>
      </c>
      <c r="W97" s="98">
        <v>3578</v>
      </c>
      <c r="X97" s="98">
        <f t="shared" si="12"/>
        <v>56995</v>
      </c>
      <c r="Y97" s="98">
        <v>142</v>
      </c>
      <c r="Z97" s="98">
        <v>0</v>
      </c>
      <c r="AA97" s="98">
        <v>0</v>
      </c>
      <c r="AB97" s="98">
        <f t="shared" si="13"/>
        <v>142</v>
      </c>
      <c r="AC97" s="98">
        <v>4324</v>
      </c>
      <c r="AD97" s="98">
        <v>0</v>
      </c>
      <c r="AE97" s="98">
        <v>8252</v>
      </c>
      <c r="AF97" s="98">
        <v>0</v>
      </c>
      <c r="AG97" s="98">
        <v>0</v>
      </c>
      <c r="AH97" s="98">
        <v>10084</v>
      </c>
      <c r="AI97" s="98">
        <v>0</v>
      </c>
      <c r="AJ97" s="98">
        <v>0</v>
      </c>
      <c r="AK97" s="98">
        <f t="shared" si="14"/>
        <v>10084</v>
      </c>
      <c r="AL97" s="101">
        <f t="shared" si="8"/>
        <v>250254</v>
      </c>
    </row>
    <row r="98" spans="1:38" ht="20.25" customHeight="1">
      <c r="A98" s="45">
        <v>91</v>
      </c>
      <c r="B98" s="155" t="s">
        <v>2</v>
      </c>
      <c r="C98" s="156" t="s">
        <v>27</v>
      </c>
      <c r="D98" s="98">
        <v>0</v>
      </c>
      <c r="E98" s="98">
        <v>0</v>
      </c>
      <c r="F98" s="98">
        <v>0</v>
      </c>
      <c r="G98" s="98">
        <v>38846</v>
      </c>
      <c r="H98" s="98">
        <v>0</v>
      </c>
      <c r="I98" s="98">
        <v>54022</v>
      </c>
      <c r="J98" s="98">
        <v>6133</v>
      </c>
      <c r="K98" s="98">
        <v>15457</v>
      </c>
      <c r="L98" s="98">
        <f t="shared" si="9"/>
        <v>114458</v>
      </c>
      <c r="M98" s="98">
        <v>622</v>
      </c>
      <c r="N98" s="98">
        <v>260</v>
      </c>
      <c r="O98" s="98">
        <v>0</v>
      </c>
      <c r="P98" s="98">
        <v>0</v>
      </c>
      <c r="Q98" s="99">
        <f t="shared" si="10"/>
        <v>882</v>
      </c>
      <c r="R98" s="99">
        <v>545</v>
      </c>
      <c r="S98" s="99">
        <v>364</v>
      </c>
      <c r="T98" s="99">
        <f t="shared" si="11"/>
        <v>909</v>
      </c>
      <c r="U98" s="98">
        <v>0</v>
      </c>
      <c r="V98" s="98">
        <v>9184</v>
      </c>
      <c r="W98" s="98">
        <v>606</v>
      </c>
      <c r="X98" s="98">
        <f t="shared" si="12"/>
        <v>9790</v>
      </c>
      <c r="Y98" s="98">
        <v>148</v>
      </c>
      <c r="Z98" s="98">
        <v>0</v>
      </c>
      <c r="AA98" s="98">
        <v>0</v>
      </c>
      <c r="AB98" s="98">
        <f t="shared" si="13"/>
        <v>148</v>
      </c>
      <c r="AC98" s="98">
        <v>615</v>
      </c>
      <c r="AD98" s="98">
        <v>0</v>
      </c>
      <c r="AE98" s="98">
        <v>6128</v>
      </c>
      <c r="AF98" s="98">
        <v>0</v>
      </c>
      <c r="AG98" s="98">
        <v>0</v>
      </c>
      <c r="AH98" s="98">
        <v>6723</v>
      </c>
      <c r="AI98" s="98">
        <v>0</v>
      </c>
      <c r="AJ98" s="98">
        <v>0</v>
      </c>
      <c r="AK98" s="98">
        <f t="shared" si="14"/>
        <v>6723</v>
      </c>
      <c r="AL98" s="101">
        <f t="shared" si="8"/>
        <v>139653</v>
      </c>
    </row>
    <row r="99" spans="1:38" ht="20.25" customHeight="1">
      <c r="A99" s="45">
        <v>92</v>
      </c>
      <c r="B99" s="155" t="s">
        <v>2</v>
      </c>
      <c r="C99" s="156" t="s">
        <v>26</v>
      </c>
      <c r="D99" s="98">
        <v>0</v>
      </c>
      <c r="E99" s="98">
        <v>0</v>
      </c>
      <c r="F99" s="98">
        <v>0</v>
      </c>
      <c r="G99" s="98">
        <v>54266</v>
      </c>
      <c r="H99" s="98">
        <v>0</v>
      </c>
      <c r="I99" s="98">
        <v>36042</v>
      </c>
      <c r="J99" s="98">
        <v>4092</v>
      </c>
      <c r="K99" s="98">
        <v>22281</v>
      </c>
      <c r="L99" s="98">
        <f t="shared" si="9"/>
        <v>116681</v>
      </c>
      <c r="M99" s="98">
        <v>690</v>
      </c>
      <c r="N99" s="98">
        <v>814</v>
      </c>
      <c r="O99" s="98">
        <v>0</v>
      </c>
      <c r="P99" s="98">
        <v>0</v>
      </c>
      <c r="Q99" s="99">
        <f t="shared" si="10"/>
        <v>1504</v>
      </c>
      <c r="R99" s="99">
        <v>322</v>
      </c>
      <c r="S99" s="99">
        <v>214</v>
      </c>
      <c r="T99" s="99">
        <f t="shared" si="11"/>
        <v>536</v>
      </c>
      <c r="U99" s="98">
        <v>0</v>
      </c>
      <c r="V99" s="98">
        <v>12637</v>
      </c>
      <c r="W99" s="98">
        <v>1875</v>
      </c>
      <c r="X99" s="98">
        <f t="shared" si="12"/>
        <v>14512</v>
      </c>
      <c r="Y99" s="98">
        <v>258</v>
      </c>
      <c r="Z99" s="98">
        <v>0</v>
      </c>
      <c r="AA99" s="98">
        <v>0</v>
      </c>
      <c r="AB99" s="98">
        <f t="shared" si="13"/>
        <v>258</v>
      </c>
      <c r="AC99" s="98">
        <v>3061</v>
      </c>
      <c r="AD99" s="98">
        <v>0</v>
      </c>
      <c r="AE99" s="98">
        <v>6128</v>
      </c>
      <c r="AF99" s="98">
        <v>0</v>
      </c>
      <c r="AG99" s="98">
        <v>0</v>
      </c>
      <c r="AH99" s="98">
        <v>7703</v>
      </c>
      <c r="AI99" s="98">
        <v>0</v>
      </c>
      <c r="AJ99" s="98">
        <v>0</v>
      </c>
      <c r="AK99" s="98">
        <f t="shared" si="14"/>
        <v>7703</v>
      </c>
      <c r="AL99" s="101">
        <f t="shared" si="8"/>
        <v>150383</v>
      </c>
    </row>
    <row r="100" spans="1:38" ht="20.25" customHeight="1">
      <c r="A100" s="45">
        <v>93</v>
      </c>
      <c r="B100" s="155" t="s">
        <v>2</v>
      </c>
      <c r="C100" s="156" t="s">
        <v>25</v>
      </c>
      <c r="D100" s="98">
        <v>0</v>
      </c>
      <c r="E100" s="98">
        <v>0</v>
      </c>
      <c r="F100" s="98">
        <v>0</v>
      </c>
      <c r="G100" s="98">
        <v>92975</v>
      </c>
      <c r="H100" s="98">
        <v>0</v>
      </c>
      <c r="I100" s="98">
        <v>100141</v>
      </c>
      <c r="J100" s="98">
        <v>11369</v>
      </c>
      <c r="K100" s="98">
        <v>37625</v>
      </c>
      <c r="L100" s="98">
        <f t="shared" si="9"/>
        <v>242110</v>
      </c>
      <c r="M100" s="98">
        <v>1366</v>
      </c>
      <c r="N100" s="98">
        <v>762</v>
      </c>
      <c r="O100" s="98">
        <v>0</v>
      </c>
      <c r="P100" s="98">
        <v>0</v>
      </c>
      <c r="Q100" s="99">
        <f t="shared" si="10"/>
        <v>2128</v>
      </c>
      <c r="R100" s="99">
        <v>1127</v>
      </c>
      <c r="S100" s="99">
        <v>753</v>
      </c>
      <c r="T100" s="99">
        <f t="shared" si="11"/>
        <v>1880</v>
      </c>
      <c r="U100" s="98">
        <v>0</v>
      </c>
      <c r="V100" s="98">
        <v>80700</v>
      </c>
      <c r="W100" s="98">
        <v>0</v>
      </c>
      <c r="X100" s="98">
        <f t="shared" si="12"/>
        <v>80700</v>
      </c>
      <c r="Y100" s="98">
        <v>422</v>
      </c>
      <c r="Z100" s="98">
        <v>0</v>
      </c>
      <c r="AA100" s="98">
        <v>0</v>
      </c>
      <c r="AB100" s="98">
        <f t="shared" si="13"/>
        <v>422</v>
      </c>
      <c r="AC100" s="98">
        <v>8141</v>
      </c>
      <c r="AD100" s="98">
        <v>0</v>
      </c>
      <c r="AE100" s="98">
        <v>11084</v>
      </c>
      <c r="AF100" s="98">
        <v>0</v>
      </c>
      <c r="AG100" s="98">
        <v>0</v>
      </c>
      <c r="AH100" s="98">
        <v>22269</v>
      </c>
      <c r="AI100" s="98">
        <v>0</v>
      </c>
      <c r="AJ100" s="98">
        <v>0</v>
      </c>
      <c r="AK100" s="98">
        <f t="shared" si="14"/>
        <v>22269</v>
      </c>
      <c r="AL100" s="101">
        <f t="shared" si="8"/>
        <v>368734</v>
      </c>
    </row>
    <row r="101" spans="1:38" ht="20.25" customHeight="1">
      <c r="A101" s="45">
        <v>94</v>
      </c>
      <c r="B101" s="155" t="s">
        <v>2</v>
      </c>
      <c r="C101" s="156" t="s">
        <v>24</v>
      </c>
      <c r="D101" s="98">
        <v>0</v>
      </c>
      <c r="E101" s="98">
        <v>0</v>
      </c>
      <c r="F101" s="98">
        <v>0</v>
      </c>
      <c r="G101" s="98">
        <v>134622</v>
      </c>
      <c r="H101" s="98">
        <v>0</v>
      </c>
      <c r="I101" s="98">
        <v>127203</v>
      </c>
      <c r="J101" s="98">
        <v>14441</v>
      </c>
      <c r="K101" s="98">
        <v>54609</v>
      </c>
      <c r="L101" s="98">
        <f t="shared" si="9"/>
        <v>330875</v>
      </c>
      <c r="M101" s="98">
        <v>1326</v>
      </c>
      <c r="N101" s="98">
        <v>1122</v>
      </c>
      <c r="O101" s="98">
        <v>0</v>
      </c>
      <c r="P101" s="98">
        <v>0</v>
      </c>
      <c r="Q101" s="99">
        <f t="shared" si="10"/>
        <v>2448</v>
      </c>
      <c r="R101" s="99">
        <v>1027</v>
      </c>
      <c r="S101" s="99">
        <v>687</v>
      </c>
      <c r="T101" s="99">
        <f t="shared" si="11"/>
        <v>1714</v>
      </c>
      <c r="U101" s="98">
        <v>0</v>
      </c>
      <c r="V101" s="98">
        <v>58118</v>
      </c>
      <c r="W101" s="98">
        <v>0</v>
      </c>
      <c r="X101" s="98">
        <f t="shared" si="12"/>
        <v>58118</v>
      </c>
      <c r="Y101" s="98">
        <v>374</v>
      </c>
      <c r="Z101" s="98">
        <v>0</v>
      </c>
      <c r="AA101" s="98">
        <v>0</v>
      </c>
      <c r="AB101" s="98">
        <f t="shared" si="13"/>
        <v>374</v>
      </c>
      <c r="AC101" s="98">
        <v>8230</v>
      </c>
      <c r="AD101" s="98">
        <v>0</v>
      </c>
      <c r="AE101" s="98">
        <v>11018</v>
      </c>
      <c r="AF101" s="98">
        <v>0</v>
      </c>
      <c r="AG101" s="98">
        <v>0</v>
      </c>
      <c r="AH101" s="98">
        <v>30813</v>
      </c>
      <c r="AI101" s="98">
        <v>0</v>
      </c>
      <c r="AJ101" s="98">
        <v>0</v>
      </c>
      <c r="AK101" s="98">
        <f t="shared" si="14"/>
        <v>30813</v>
      </c>
      <c r="AL101" s="101">
        <f t="shared" si="8"/>
        <v>443590</v>
      </c>
    </row>
    <row r="102" spans="1:38" ht="20.25" customHeight="1">
      <c r="A102" s="45">
        <v>95</v>
      </c>
      <c r="B102" s="155" t="s">
        <v>2</v>
      </c>
      <c r="C102" s="156" t="s">
        <v>23</v>
      </c>
      <c r="D102" s="98">
        <v>0</v>
      </c>
      <c r="E102" s="98">
        <v>0</v>
      </c>
      <c r="F102" s="98">
        <v>46000</v>
      </c>
      <c r="G102" s="98">
        <v>211595</v>
      </c>
      <c r="H102" s="98">
        <v>0</v>
      </c>
      <c r="I102" s="98">
        <v>193339</v>
      </c>
      <c r="J102" s="98">
        <v>21950</v>
      </c>
      <c r="K102" s="98">
        <v>85961</v>
      </c>
      <c r="L102" s="98">
        <f t="shared" si="9"/>
        <v>512845</v>
      </c>
      <c r="M102" s="98">
        <v>2427</v>
      </c>
      <c r="N102" s="98">
        <v>1515</v>
      </c>
      <c r="O102" s="98">
        <v>0</v>
      </c>
      <c r="P102" s="98">
        <v>0</v>
      </c>
      <c r="Q102" s="99">
        <f t="shared" si="10"/>
        <v>3942</v>
      </c>
      <c r="R102" s="99">
        <v>3078</v>
      </c>
      <c r="S102" s="99">
        <v>2059</v>
      </c>
      <c r="T102" s="99">
        <f t="shared" si="11"/>
        <v>5137</v>
      </c>
      <c r="U102" s="98">
        <v>0</v>
      </c>
      <c r="V102" s="98">
        <v>77567</v>
      </c>
      <c r="W102" s="98">
        <v>6140</v>
      </c>
      <c r="X102" s="98">
        <f t="shared" si="12"/>
        <v>83707</v>
      </c>
      <c r="Y102" s="98">
        <v>587</v>
      </c>
      <c r="Z102" s="98">
        <v>0</v>
      </c>
      <c r="AA102" s="98">
        <v>0</v>
      </c>
      <c r="AB102" s="98">
        <f t="shared" si="13"/>
        <v>587</v>
      </c>
      <c r="AC102" s="98">
        <v>24428</v>
      </c>
      <c r="AD102" s="98">
        <v>0</v>
      </c>
      <c r="AE102" s="98">
        <v>15534</v>
      </c>
      <c r="AF102" s="98">
        <v>0</v>
      </c>
      <c r="AG102" s="98">
        <v>0</v>
      </c>
      <c r="AH102" s="98">
        <v>17507</v>
      </c>
      <c r="AI102" s="98">
        <v>0</v>
      </c>
      <c r="AJ102" s="98">
        <v>0</v>
      </c>
      <c r="AK102" s="98">
        <f t="shared" si="14"/>
        <v>17507</v>
      </c>
      <c r="AL102" s="101">
        <f t="shared" si="8"/>
        <v>709687</v>
      </c>
    </row>
    <row r="103" spans="1:38" ht="20.25" customHeight="1">
      <c r="A103" s="45">
        <v>96</v>
      </c>
      <c r="B103" s="155" t="s">
        <v>2</v>
      </c>
      <c r="C103" s="156" t="s">
        <v>22</v>
      </c>
      <c r="D103" s="98">
        <v>0</v>
      </c>
      <c r="E103" s="98">
        <v>60</v>
      </c>
      <c r="F103" s="98">
        <v>27500</v>
      </c>
      <c r="G103" s="98">
        <v>90718</v>
      </c>
      <c r="H103" s="98">
        <v>0</v>
      </c>
      <c r="I103" s="98">
        <v>115195</v>
      </c>
      <c r="J103" s="98">
        <v>13078</v>
      </c>
      <c r="K103" s="98">
        <v>37348</v>
      </c>
      <c r="L103" s="98">
        <f t="shared" si="9"/>
        <v>256339</v>
      </c>
      <c r="M103" s="98">
        <v>920</v>
      </c>
      <c r="N103" s="98">
        <v>0</v>
      </c>
      <c r="O103" s="98">
        <v>2165</v>
      </c>
      <c r="P103" s="98">
        <v>0</v>
      </c>
      <c r="Q103" s="99">
        <f t="shared" si="10"/>
        <v>3085</v>
      </c>
      <c r="R103" s="99">
        <v>0</v>
      </c>
      <c r="S103" s="99">
        <v>1845</v>
      </c>
      <c r="T103" s="99">
        <f t="shared" si="11"/>
        <v>1845</v>
      </c>
      <c r="U103" s="98">
        <v>0</v>
      </c>
      <c r="V103" s="98">
        <v>38880</v>
      </c>
      <c r="W103" s="98">
        <v>502</v>
      </c>
      <c r="X103" s="98">
        <f t="shared" si="12"/>
        <v>39382</v>
      </c>
      <c r="Y103" s="98">
        <v>373</v>
      </c>
      <c r="Z103" s="98">
        <v>0</v>
      </c>
      <c r="AA103" s="98">
        <v>0</v>
      </c>
      <c r="AB103" s="98">
        <f t="shared" si="13"/>
        <v>373</v>
      </c>
      <c r="AC103" s="98">
        <v>10617</v>
      </c>
      <c r="AD103" s="98">
        <v>0</v>
      </c>
      <c r="AE103" s="98">
        <v>9019</v>
      </c>
      <c r="AF103" s="98">
        <v>0</v>
      </c>
      <c r="AG103" s="98">
        <v>0</v>
      </c>
      <c r="AH103" s="98">
        <v>17928</v>
      </c>
      <c r="AI103" s="98">
        <v>0</v>
      </c>
      <c r="AJ103" s="98">
        <v>0</v>
      </c>
      <c r="AK103" s="98">
        <f t="shared" si="14"/>
        <v>17928</v>
      </c>
      <c r="AL103" s="101">
        <f t="shared" si="8"/>
        <v>366148</v>
      </c>
    </row>
    <row r="104" spans="1:38" ht="20.25" customHeight="1">
      <c r="A104" s="45">
        <v>97</v>
      </c>
      <c r="B104" s="155" t="s">
        <v>2</v>
      </c>
      <c r="C104" s="156" t="s">
        <v>21</v>
      </c>
      <c r="D104" s="98">
        <v>0</v>
      </c>
      <c r="E104" s="98">
        <v>0</v>
      </c>
      <c r="F104" s="98">
        <v>0</v>
      </c>
      <c r="G104" s="98">
        <v>41960</v>
      </c>
      <c r="H104" s="98">
        <v>0</v>
      </c>
      <c r="I104" s="98">
        <v>66358</v>
      </c>
      <c r="J104" s="98">
        <v>7534</v>
      </c>
      <c r="K104" s="98">
        <v>17389</v>
      </c>
      <c r="L104" s="98">
        <f t="shared" si="9"/>
        <v>133241</v>
      </c>
      <c r="M104" s="98">
        <v>923</v>
      </c>
      <c r="N104" s="98">
        <v>946</v>
      </c>
      <c r="O104" s="98">
        <v>0</v>
      </c>
      <c r="P104" s="98">
        <v>0</v>
      </c>
      <c r="Q104" s="99">
        <f t="shared" si="10"/>
        <v>1869</v>
      </c>
      <c r="R104" s="99">
        <v>507</v>
      </c>
      <c r="S104" s="99">
        <v>339</v>
      </c>
      <c r="T104" s="99">
        <f t="shared" si="11"/>
        <v>846</v>
      </c>
      <c r="U104" s="98">
        <v>0</v>
      </c>
      <c r="V104" s="98">
        <v>5261</v>
      </c>
      <c r="W104" s="98">
        <v>0</v>
      </c>
      <c r="X104" s="98">
        <f t="shared" si="12"/>
        <v>5261</v>
      </c>
      <c r="Y104" s="98">
        <v>372</v>
      </c>
      <c r="Z104" s="98">
        <v>0</v>
      </c>
      <c r="AA104" s="98">
        <v>0</v>
      </c>
      <c r="AB104" s="98">
        <f t="shared" si="13"/>
        <v>372</v>
      </c>
      <c r="AC104" s="98">
        <v>3116</v>
      </c>
      <c r="AD104" s="98">
        <v>0</v>
      </c>
      <c r="AE104" s="98">
        <v>6128</v>
      </c>
      <c r="AF104" s="98">
        <v>3806</v>
      </c>
      <c r="AG104" s="98">
        <v>0</v>
      </c>
      <c r="AH104" s="98">
        <v>12395</v>
      </c>
      <c r="AI104" s="98">
        <v>0</v>
      </c>
      <c r="AJ104" s="98">
        <v>0</v>
      </c>
      <c r="AK104" s="98">
        <f t="shared" si="14"/>
        <v>12395</v>
      </c>
      <c r="AL104" s="101">
        <f aca="true" t="shared" si="15" ref="AL104:AL123">D104+E104+F104+L104+Q104+T104+X104+AB104+AC104+AD104+AE104+AF104+AG104+AK104</f>
        <v>167034</v>
      </c>
    </row>
    <row r="105" spans="1:38" ht="20.25" customHeight="1">
      <c r="A105" s="45">
        <v>98</v>
      </c>
      <c r="B105" s="155" t="s">
        <v>2</v>
      </c>
      <c r="C105" s="156" t="s">
        <v>20</v>
      </c>
      <c r="D105" s="98">
        <v>0</v>
      </c>
      <c r="E105" s="98">
        <v>0</v>
      </c>
      <c r="F105" s="98">
        <v>0</v>
      </c>
      <c r="G105" s="98">
        <v>66932</v>
      </c>
      <c r="H105" s="98">
        <v>0</v>
      </c>
      <c r="I105" s="98">
        <v>72657</v>
      </c>
      <c r="J105" s="98">
        <v>8249</v>
      </c>
      <c r="K105" s="98">
        <v>27003</v>
      </c>
      <c r="L105" s="98">
        <f t="shared" si="9"/>
        <v>174841</v>
      </c>
      <c r="M105" s="98">
        <v>404</v>
      </c>
      <c r="N105" s="98">
        <v>492</v>
      </c>
      <c r="O105" s="98">
        <v>0</v>
      </c>
      <c r="P105" s="98">
        <v>0</v>
      </c>
      <c r="Q105" s="99">
        <f t="shared" si="10"/>
        <v>896</v>
      </c>
      <c r="R105" s="99">
        <v>569</v>
      </c>
      <c r="S105" s="99">
        <v>380</v>
      </c>
      <c r="T105" s="99">
        <f t="shared" si="11"/>
        <v>949</v>
      </c>
      <c r="U105" s="98">
        <v>0</v>
      </c>
      <c r="V105" s="98">
        <v>25030</v>
      </c>
      <c r="W105" s="98">
        <v>0</v>
      </c>
      <c r="X105" s="98">
        <f t="shared" si="12"/>
        <v>25030</v>
      </c>
      <c r="Y105" s="98">
        <v>48</v>
      </c>
      <c r="Z105" s="98">
        <v>0</v>
      </c>
      <c r="AA105" s="98">
        <v>0</v>
      </c>
      <c r="AB105" s="98">
        <f t="shared" si="13"/>
        <v>48</v>
      </c>
      <c r="AC105" s="98">
        <v>5150</v>
      </c>
      <c r="AD105" s="98">
        <v>0</v>
      </c>
      <c r="AE105" s="98">
        <v>6921</v>
      </c>
      <c r="AF105" s="98">
        <v>0</v>
      </c>
      <c r="AG105" s="98">
        <v>0</v>
      </c>
      <c r="AH105" s="98">
        <v>10077</v>
      </c>
      <c r="AI105" s="98">
        <v>0</v>
      </c>
      <c r="AJ105" s="98">
        <v>0</v>
      </c>
      <c r="AK105" s="98">
        <f t="shared" si="14"/>
        <v>10077</v>
      </c>
      <c r="AL105" s="101">
        <f t="shared" si="15"/>
        <v>223912</v>
      </c>
    </row>
    <row r="106" spans="1:38" ht="20.25" customHeight="1">
      <c r="A106" s="45">
        <v>99</v>
      </c>
      <c r="B106" s="155" t="s">
        <v>2</v>
      </c>
      <c r="C106" s="156" t="s">
        <v>19</v>
      </c>
      <c r="D106" s="98">
        <v>0</v>
      </c>
      <c r="E106" s="98">
        <v>0</v>
      </c>
      <c r="F106" s="98">
        <v>0</v>
      </c>
      <c r="G106" s="98">
        <v>38312</v>
      </c>
      <c r="H106" s="98">
        <v>0</v>
      </c>
      <c r="I106" s="98">
        <v>22755</v>
      </c>
      <c r="J106" s="98">
        <v>2583</v>
      </c>
      <c r="K106" s="98">
        <v>14926</v>
      </c>
      <c r="L106" s="98">
        <f t="shared" si="9"/>
        <v>78576</v>
      </c>
      <c r="M106" s="98">
        <v>563</v>
      </c>
      <c r="N106" s="98">
        <v>961</v>
      </c>
      <c r="O106" s="98">
        <v>0</v>
      </c>
      <c r="P106" s="98">
        <v>0</v>
      </c>
      <c r="Q106" s="99">
        <f t="shared" si="10"/>
        <v>1524</v>
      </c>
      <c r="R106" s="99">
        <v>178</v>
      </c>
      <c r="S106" s="99">
        <v>118</v>
      </c>
      <c r="T106" s="99">
        <f t="shared" si="11"/>
        <v>296</v>
      </c>
      <c r="U106" s="98">
        <v>0</v>
      </c>
      <c r="V106" s="98">
        <v>2363</v>
      </c>
      <c r="W106" s="98">
        <v>0</v>
      </c>
      <c r="X106" s="98">
        <f t="shared" si="12"/>
        <v>2363</v>
      </c>
      <c r="Y106" s="98">
        <v>0</v>
      </c>
      <c r="Z106" s="98">
        <v>0</v>
      </c>
      <c r="AA106" s="98">
        <v>0</v>
      </c>
      <c r="AB106" s="98">
        <f t="shared" si="13"/>
        <v>0</v>
      </c>
      <c r="AC106" s="98">
        <v>1269</v>
      </c>
      <c r="AD106" s="98">
        <v>0</v>
      </c>
      <c r="AE106" s="98">
        <v>6128</v>
      </c>
      <c r="AF106" s="98">
        <v>0</v>
      </c>
      <c r="AG106" s="98">
        <v>0</v>
      </c>
      <c r="AH106" s="98">
        <v>7633</v>
      </c>
      <c r="AI106" s="98">
        <v>0</v>
      </c>
      <c r="AJ106" s="98">
        <v>0</v>
      </c>
      <c r="AK106" s="98">
        <f t="shared" si="14"/>
        <v>7633</v>
      </c>
      <c r="AL106" s="101">
        <f t="shared" si="15"/>
        <v>97789</v>
      </c>
    </row>
    <row r="107" spans="1:38" ht="20.25" customHeight="1">
      <c r="A107" s="45">
        <v>100</v>
      </c>
      <c r="B107" s="155" t="s">
        <v>2</v>
      </c>
      <c r="C107" s="156" t="s">
        <v>18</v>
      </c>
      <c r="D107" s="98">
        <v>0</v>
      </c>
      <c r="E107" s="98">
        <v>0</v>
      </c>
      <c r="F107" s="98">
        <v>0</v>
      </c>
      <c r="G107" s="98">
        <v>85837</v>
      </c>
      <c r="H107" s="98">
        <v>0</v>
      </c>
      <c r="I107" s="98">
        <v>107821</v>
      </c>
      <c r="J107" s="98">
        <v>12241</v>
      </c>
      <c r="K107" s="98">
        <v>34380</v>
      </c>
      <c r="L107" s="98">
        <f t="shared" si="9"/>
        <v>240279</v>
      </c>
      <c r="M107" s="98">
        <v>1049</v>
      </c>
      <c r="N107" s="98">
        <v>668</v>
      </c>
      <c r="O107" s="98">
        <v>0</v>
      </c>
      <c r="P107" s="98">
        <v>0</v>
      </c>
      <c r="Q107" s="99">
        <f t="shared" si="10"/>
        <v>1717</v>
      </c>
      <c r="R107" s="99">
        <v>922</v>
      </c>
      <c r="S107" s="99">
        <v>617</v>
      </c>
      <c r="T107" s="99">
        <f t="shared" si="11"/>
        <v>1539</v>
      </c>
      <c r="U107" s="98">
        <v>0</v>
      </c>
      <c r="V107" s="98">
        <v>19512</v>
      </c>
      <c r="W107" s="98">
        <v>0</v>
      </c>
      <c r="X107" s="98">
        <f t="shared" si="12"/>
        <v>19512</v>
      </c>
      <c r="Y107" s="98">
        <v>258</v>
      </c>
      <c r="Z107" s="98">
        <v>0</v>
      </c>
      <c r="AA107" s="98">
        <v>0</v>
      </c>
      <c r="AB107" s="98">
        <f t="shared" si="13"/>
        <v>258</v>
      </c>
      <c r="AC107" s="98">
        <v>7216</v>
      </c>
      <c r="AD107" s="98">
        <v>0</v>
      </c>
      <c r="AE107" s="98">
        <v>7741</v>
      </c>
      <c r="AF107" s="98">
        <v>0</v>
      </c>
      <c r="AG107" s="98">
        <v>0</v>
      </c>
      <c r="AH107" s="98">
        <v>20729</v>
      </c>
      <c r="AI107" s="98">
        <v>0</v>
      </c>
      <c r="AJ107" s="98">
        <v>0</v>
      </c>
      <c r="AK107" s="98">
        <f t="shared" si="14"/>
        <v>20729</v>
      </c>
      <c r="AL107" s="101">
        <f t="shared" si="15"/>
        <v>298991</v>
      </c>
    </row>
    <row r="108" spans="1:38" ht="20.25" customHeight="1">
      <c r="A108" s="45">
        <v>101</v>
      </c>
      <c r="B108" s="155" t="s">
        <v>2</v>
      </c>
      <c r="C108" s="156" t="s">
        <v>17</v>
      </c>
      <c r="D108" s="98">
        <v>0</v>
      </c>
      <c r="E108" s="98">
        <v>0</v>
      </c>
      <c r="F108" s="98">
        <v>118000</v>
      </c>
      <c r="G108" s="98">
        <v>91661</v>
      </c>
      <c r="H108" s="98">
        <v>0</v>
      </c>
      <c r="I108" s="98">
        <v>56617</v>
      </c>
      <c r="J108" s="98">
        <v>6428</v>
      </c>
      <c r="K108" s="98">
        <v>37393</v>
      </c>
      <c r="L108" s="98">
        <f t="shared" si="9"/>
        <v>192099</v>
      </c>
      <c r="M108" s="98">
        <v>2851</v>
      </c>
      <c r="N108" s="98">
        <v>847</v>
      </c>
      <c r="O108" s="98">
        <v>0</v>
      </c>
      <c r="P108" s="98">
        <v>0</v>
      </c>
      <c r="Q108" s="99">
        <f t="shared" si="10"/>
        <v>3698</v>
      </c>
      <c r="R108" s="99">
        <v>1575</v>
      </c>
      <c r="S108" s="99">
        <v>1054</v>
      </c>
      <c r="T108" s="99">
        <f t="shared" si="11"/>
        <v>2629</v>
      </c>
      <c r="U108" s="98">
        <v>0</v>
      </c>
      <c r="V108" s="98">
        <v>34512</v>
      </c>
      <c r="W108" s="98">
        <v>0</v>
      </c>
      <c r="X108" s="98">
        <f t="shared" si="12"/>
        <v>34512</v>
      </c>
      <c r="Y108" s="98">
        <v>99</v>
      </c>
      <c r="Z108" s="98">
        <v>0</v>
      </c>
      <c r="AA108" s="98">
        <v>0</v>
      </c>
      <c r="AB108" s="98">
        <f t="shared" si="13"/>
        <v>99</v>
      </c>
      <c r="AC108" s="98">
        <v>9438</v>
      </c>
      <c r="AD108" s="98">
        <v>0</v>
      </c>
      <c r="AE108" s="98">
        <v>9916</v>
      </c>
      <c r="AF108" s="98">
        <v>0</v>
      </c>
      <c r="AG108" s="98">
        <v>0</v>
      </c>
      <c r="AH108" s="98">
        <v>12255</v>
      </c>
      <c r="AI108" s="98">
        <v>0</v>
      </c>
      <c r="AJ108" s="98">
        <v>0</v>
      </c>
      <c r="AK108" s="98">
        <f t="shared" si="14"/>
        <v>12255</v>
      </c>
      <c r="AL108" s="101">
        <f t="shared" si="15"/>
        <v>382646</v>
      </c>
    </row>
    <row r="109" spans="1:38" ht="20.25" customHeight="1">
      <c r="A109" s="45">
        <v>102</v>
      </c>
      <c r="B109" s="155" t="s">
        <v>2</v>
      </c>
      <c r="C109" s="156" t="s">
        <v>16</v>
      </c>
      <c r="D109" s="98">
        <v>0</v>
      </c>
      <c r="E109" s="98">
        <v>0</v>
      </c>
      <c r="F109" s="98">
        <v>35767</v>
      </c>
      <c r="G109" s="98">
        <v>88475</v>
      </c>
      <c r="H109" s="98">
        <v>0</v>
      </c>
      <c r="I109" s="98">
        <v>125335</v>
      </c>
      <c r="J109" s="98">
        <v>14229</v>
      </c>
      <c r="K109" s="98">
        <v>35184</v>
      </c>
      <c r="L109" s="98">
        <f t="shared" si="9"/>
        <v>263223</v>
      </c>
      <c r="M109" s="98">
        <v>1019</v>
      </c>
      <c r="N109" s="98">
        <v>819</v>
      </c>
      <c r="O109" s="98">
        <v>465</v>
      </c>
      <c r="P109" s="98">
        <v>0</v>
      </c>
      <c r="Q109" s="99">
        <f t="shared" si="10"/>
        <v>2303</v>
      </c>
      <c r="R109" s="99">
        <v>1291</v>
      </c>
      <c r="S109" s="99">
        <v>864</v>
      </c>
      <c r="T109" s="99">
        <f t="shared" si="11"/>
        <v>2155</v>
      </c>
      <c r="U109" s="98">
        <v>0</v>
      </c>
      <c r="V109" s="98">
        <v>14669</v>
      </c>
      <c r="W109" s="98">
        <v>6960</v>
      </c>
      <c r="X109" s="98">
        <f t="shared" si="12"/>
        <v>21629</v>
      </c>
      <c r="Y109" s="98">
        <v>0</v>
      </c>
      <c r="Z109" s="98">
        <v>0</v>
      </c>
      <c r="AA109" s="98">
        <v>0</v>
      </c>
      <c r="AB109" s="98">
        <f t="shared" si="13"/>
        <v>0</v>
      </c>
      <c r="AC109" s="98">
        <v>9506</v>
      </c>
      <c r="AD109" s="98">
        <v>0</v>
      </c>
      <c r="AE109" s="98">
        <v>6943</v>
      </c>
      <c r="AF109" s="98">
        <v>0</v>
      </c>
      <c r="AG109" s="98">
        <v>0</v>
      </c>
      <c r="AH109" s="98">
        <v>16807</v>
      </c>
      <c r="AI109" s="98">
        <v>0</v>
      </c>
      <c r="AJ109" s="98">
        <v>0</v>
      </c>
      <c r="AK109" s="98">
        <f t="shared" si="14"/>
        <v>16807</v>
      </c>
      <c r="AL109" s="101">
        <f t="shared" si="15"/>
        <v>358333</v>
      </c>
    </row>
    <row r="110" spans="1:38" ht="20.25" customHeight="1">
      <c r="A110" s="45">
        <v>103</v>
      </c>
      <c r="B110" s="155" t="s">
        <v>2</v>
      </c>
      <c r="C110" s="156" t="s">
        <v>15</v>
      </c>
      <c r="D110" s="98">
        <v>0</v>
      </c>
      <c r="E110" s="98">
        <v>0</v>
      </c>
      <c r="F110" s="98">
        <v>0</v>
      </c>
      <c r="G110" s="98">
        <v>107024</v>
      </c>
      <c r="H110" s="98">
        <v>0</v>
      </c>
      <c r="I110" s="98">
        <v>120613</v>
      </c>
      <c r="J110" s="98">
        <v>13693</v>
      </c>
      <c r="K110" s="98">
        <v>43091</v>
      </c>
      <c r="L110" s="98">
        <f t="shared" si="9"/>
        <v>284421</v>
      </c>
      <c r="M110" s="98">
        <v>1386</v>
      </c>
      <c r="N110" s="98">
        <v>965</v>
      </c>
      <c r="O110" s="98">
        <v>0</v>
      </c>
      <c r="P110" s="98">
        <v>0</v>
      </c>
      <c r="Q110" s="99">
        <f t="shared" si="10"/>
        <v>2351</v>
      </c>
      <c r="R110" s="99">
        <v>535</v>
      </c>
      <c r="S110" s="99">
        <v>358</v>
      </c>
      <c r="T110" s="99">
        <f t="shared" si="11"/>
        <v>893</v>
      </c>
      <c r="U110" s="98">
        <v>0</v>
      </c>
      <c r="V110" s="98">
        <v>43385</v>
      </c>
      <c r="W110" s="98">
        <v>0</v>
      </c>
      <c r="X110" s="98">
        <f t="shared" si="12"/>
        <v>43385</v>
      </c>
      <c r="Y110" s="98">
        <v>166</v>
      </c>
      <c r="Z110" s="98">
        <v>0</v>
      </c>
      <c r="AA110" s="98">
        <v>0</v>
      </c>
      <c r="AB110" s="98">
        <f t="shared" si="13"/>
        <v>166</v>
      </c>
      <c r="AC110" s="98">
        <v>4400</v>
      </c>
      <c r="AD110" s="98">
        <v>0</v>
      </c>
      <c r="AE110" s="98">
        <v>8616</v>
      </c>
      <c r="AF110" s="98">
        <v>0</v>
      </c>
      <c r="AG110" s="98">
        <v>0</v>
      </c>
      <c r="AH110" s="98">
        <v>13305</v>
      </c>
      <c r="AI110" s="98">
        <v>0</v>
      </c>
      <c r="AJ110" s="98">
        <v>0</v>
      </c>
      <c r="AK110" s="98">
        <f t="shared" si="14"/>
        <v>13305</v>
      </c>
      <c r="AL110" s="101">
        <f t="shared" si="15"/>
        <v>357537</v>
      </c>
    </row>
    <row r="111" spans="1:38" ht="20.25" customHeight="1">
      <c r="A111" s="45">
        <v>104</v>
      </c>
      <c r="B111" s="155" t="s">
        <v>2</v>
      </c>
      <c r="C111" s="156" t="s">
        <v>14</v>
      </c>
      <c r="D111" s="98">
        <v>0</v>
      </c>
      <c r="E111" s="98">
        <v>0</v>
      </c>
      <c r="F111" s="98">
        <v>40000</v>
      </c>
      <c r="G111" s="98">
        <v>66431</v>
      </c>
      <c r="H111" s="98">
        <v>0</v>
      </c>
      <c r="I111" s="98">
        <v>65007</v>
      </c>
      <c r="J111" s="98">
        <v>7380</v>
      </c>
      <c r="K111" s="98">
        <v>26891</v>
      </c>
      <c r="L111" s="98">
        <f t="shared" si="9"/>
        <v>165709</v>
      </c>
      <c r="M111" s="98">
        <v>991</v>
      </c>
      <c r="N111" s="98">
        <v>867</v>
      </c>
      <c r="O111" s="98">
        <v>0</v>
      </c>
      <c r="P111" s="98">
        <v>0</v>
      </c>
      <c r="Q111" s="99">
        <f t="shared" si="10"/>
        <v>1858</v>
      </c>
      <c r="R111" s="99">
        <v>732</v>
      </c>
      <c r="S111" s="99">
        <v>489</v>
      </c>
      <c r="T111" s="99">
        <f t="shared" si="11"/>
        <v>1221</v>
      </c>
      <c r="U111" s="98">
        <v>0</v>
      </c>
      <c r="V111" s="98">
        <v>51182</v>
      </c>
      <c r="W111" s="98">
        <v>0</v>
      </c>
      <c r="X111" s="98">
        <f t="shared" si="12"/>
        <v>51182</v>
      </c>
      <c r="Y111" s="98">
        <v>0</v>
      </c>
      <c r="Z111" s="98">
        <v>0</v>
      </c>
      <c r="AA111" s="98">
        <v>0</v>
      </c>
      <c r="AB111" s="98">
        <f t="shared" si="13"/>
        <v>0</v>
      </c>
      <c r="AC111" s="98">
        <v>6962</v>
      </c>
      <c r="AD111" s="98">
        <v>0</v>
      </c>
      <c r="AE111" s="98">
        <v>7950</v>
      </c>
      <c r="AF111" s="98">
        <v>0</v>
      </c>
      <c r="AG111" s="98">
        <v>0</v>
      </c>
      <c r="AH111" s="98">
        <v>4902</v>
      </c>
      <c r="AI111" s="98">
        <v>0</v>
      </c>
      <c r="AJ111" s="98">
        <v>0</v>
      </c>
      <c r="AK111" s="98">
        <f t="shared" si="14"/>
        <v>4902</v>
      </c>
      <c r="AL111" s="101">
        <f t="shared" si="15"/>
        <v>279784</v>
      </c>
    </row>
    <row r="112" spans="1:38" ht="20.25" customHeight="1">
      <c r="A112" s="45">
        <v>105</v>
      </c>
      <c r="B112" s="155" t="s">
        <v>2</v>
      </c>
      <c r="C112" s="156" t="s">
        <v>13</v>
      </c>
      <c r="D112" s="98">
        <v>0</v>
      </c>
      <c r="E112" s="98">
        <v>0</v>
      </c>
      <c r="F112" s="98">
        <v>0</v>
      </c>
      <c r="G112" s="98">
        <v>70218</v>
      </c>
      <c r="H112" s="98">
        <v>0</v>
      </c>
      <c r="I112" s="98">
        <v>65502</v>
      </c>
      <c r="J112" s="98">
        <v>7436</v>
      </c>
      <c r="K112" s="98">
        <v>27585</v>
      </c>
      <c r="L112" s="98">
        <f t="shared" si="9"/>
        <v>170741</v>
      </c>
      <c r="M112" s="98">
        <v>829</v>
      </c>
      <c r="N112" s="98">
        <v>593</v>
      </c>
      <c r="O112" s="98">
        <v>0</v>
      </c>
      <c r="P112" s="98">
        <v>0</v>
      </c>
      <c r="Q112" s="99">
        <f t="shared" si="10"/>
        <v>1422</v>
      </c>
      <c r="R112" s="99">
        <v>687</v>
      </c>
      <c r="S112" s="99">
        <v>459</v>
      </c>
      <c r="T112" s="99">
        <f t="shared" si="11"/>
        <v>1146</v>
      </c>
      <c r="U112" s="98">
        <v>0</v>
      </c>
      <c r="V112" s="98">
        <v>48294</v>
      </c>
      <c r="W112" s="98">
        <v>0</v>
      </c>
      <c r="X112" s="98">
        <f t="shared" si="12"/>
        <v>48294</v>
      </c>
      <c r="Y112" s="98">
        <v>149</v>
      </c>
      <c r="Z112" s="98">
        <v>0</v>
      </c>
      <c r="AA112" s="98">
        <v>0</v>
      </c>
      <c r="AB112" s="98">
        <f t="shared" si="13"/>
        <v>149</v>
      </c>
      <c r="AC112" s="98">
        <v>5118</v>
      </c>
      <c r="AD112" s="98">
        <v>0</v>
      </c>
      <c r="AE112" s="98">
        <v>6128</v>
      </c>
      <c r="AF112" s="98">
        <v>0</v>
      </c>
      <c r="AG112" s="98">
        <v>0</v>
      </c>
      <c r="AH112" s="98">
        <v>17928</v>
      </c>
      <c r="AI112" s="98">
        <v>0</v>
      </c>
      <c r="AJ112" s="98">
        <v>0</v>
      </c>
      <c r="AK112" s="98">
        <f t="shared" si="14"/>
        <v>17928</v>
      </c>
      <c r="AL112" s="101">
        <f t="shared" si="15"/>
        <v>250926</v>
      </c>
    </row>
    <row r="113" spans="1:38" ht="20.25" customHeight="1">
      <c r="A113" s="45">
        <v>106</v>
      </c>
      <c r="B113" s="155" t="s">
        <v>2</v>
      </c>
      <c r="C113" s="156" t="s">
        <v>12</v>
      </c>
      <c r="D113" s="98">
        <v>0</v>
      </c>
      <c r="E113" s="98">
        <v>0</v>
      </c>
      <c r="F113" s="98">
        <v>0</v>
      </c>
      <c r="G113" s="98">
        <v>48702</v>
      </c>
      <c r="H113" s="98">
        <v>0</v>
      </c>
      <c r="I113" s="98">
        <v>51675</v>
      </c>
      <c r="J113" s="98">
        <v>5867</v>
      </c>
      <c r="K113" s="98">
        <v>19635</v>
      </c>
      <c r="L113" s="98">
        <f t="shared" si="9"/>
        <v>125879</v>
      </c>
      <c r="M113" s="98">
        <v>1680</v>
      </c>
      <c r="N113" s="98">
        <v>682</v>
      </c>
      <c r="O113" s="98">
        <v>0</v>
      </c>
      <c r="P113" s="98">
        <v>0</v>
      </c>
      <c r="Q113" s="99">
        <f t="shared" si="10"/>
        <v>2362</v>
      </c>
      <c r="R113" s="99">
        <v>740</v>
      </c>
      <c r="S113" s="99">
        <v>495</v>
      </c>
      <c r="T113" s="99">
        <f t="shared" si="11"/>
        <v>1235</v>
      </c>
      <c r="U113" s="98">
        <v>0</v>
      </c>
      <c r="V113" s="98">
        <v>38617</v>
      </c>
      <c r="W113" s="98">
        <v>0</v>
      </c>
      <c r="X113" s="98">
        <f t="shared" si="12"/>
        <v>38617</v>
      </c>
      <c r="Y113" s="98">
        <v>242</v>
      </c>
      <c r="Z113" s="98">
        <v>0</v>
      </c>
      <c r="AA113" s="98">
        <v>16</v>
      </c>
      <c r="AB113" s="98">
        <f t="shared" si="13"/>
        <v>258</v>
      </c>
      <c r="AC113" s="98">
        <v>5157</v>
      </c>
      <c r="AD113" s="98">
        <v>0</v>
      </c>
      <c r="AE113" s="98">
        <v>7234</v>
      </c>
      <c r="AF113" s="98">
        <v>0</v>
      </c>
      <c r="AG113" s="98">
        <v>0</v>
      </c>
      <c r="AH113" s="98">
        <v>13899</v>
      </c>
      <c r="AI113" s="98">
        <v>0</v>
      </c>
      <c r="AJ113" s="98">
        <v>0</v>
      </c>
      <c r="AK113" s="98">
        <f t="shared" si="14"/>
        <v>13899</v>
      </c>
      <c r="AL113" s="101">
        <f t="shared" si="15"/>
        <v>194641</v>
      </c>
    </row>
    <row r="114" spans="1:38" ht="20.25" customHeight="1">
      <c r="A114" s="45">
        <v>107</v>
      </c>
      <c r="B114" s="155" t="s">
        <v>2</v>
      </c>
      <c r="C114" s="156" t="s">
        <v>11</v>
      </c>
      <c r="D114" s="98">
        <v>0</v>
      </c>
      <c r="E114" s="98">
        <v>0</v>
      </c>
      <c r="F114" s="98">
        <v>0</v>
      </c>
      <c r="G114" s="98">
        <v>40536</v>
      </c>
      <c r="H114" s="98">
        <v>0</v>
      </c>
      <c r="I114" s="98">
        <v>59266</v>
      </c>
      <c r="J114" s="98">
        <v>6729</v>
      </c>
      <c r="K114" s="98">
        <v>16088</v>
      </c>
      <c r="L114" s="98">
        <f t="shared" si="9"/>
        <v>122619</v>
      </c>
      <c r="M114" s="98">
        <v>353</v>
      </c>
      <c r="N114" s="98">
        <v>331</v>
      </c>
      <c r="O114" s="98">
        <v>0</v>
      </c>
      <c r="P114" s="98">
        <v>0</v>
      </c>
      <c r="Q114" s="99">
        <f t="shared" si="10"/>
        <v>684</v>
      </c>
      <c r="R114" s="99">
        <v>691</v>
      </c>
      <c r="S114" s="99">
        <v>462</v>
      </c>
      <c r="T114" s="99">
        <f t="shared" si="11"/>
        <v>1153</v>
      </c>
      <c r="U114" s="98">
        <v>0</v>
      </c>
      <c r="V114" s="98">
        <v>34912</v>
      </c>
      <c r="W114" s="98">
        <v>4117</v>
      </c>
      <c r="X114" s="98">
        <f t="shared" si="12"/>
        <v>39029</v>
      </c>
      <c r="Y114" s="98">
        <v>379</v>
      </c>
      <c r="Z114" s="98">
        <v>0</v>
      </c>
      <c r="AA114" s="98">
        <v>0</v>
      </c>
      <c r="AB114" s="98">
        <f t="shared" si="13"/>
        <v>379</v>
      </c>
      <c r="AC114" s="98">
        <v>5172</v>
      </c>
      <c r="AD114" s="98">
        <v>0</v>
      </c>
      <c r="AE114" s="98">
        <v>6128</v>
      </c>
      <c r="AF114" s="98">
        <v>0</v>
      </c>
      <c r="AG114" s="98">
        <v>0</v>
      </c>
      <c r="AH114" s="98">
        <v>7810</v>
      </c>
      <c r="AI114" s="98">
        <v>0</v>
      </c>
      <c r="AJ114" s="98">
        <v>0</v>
      </c>
      <c r="AK114" s="98">
        <f t="shared" si="14"/>
        <v>7810</v>
      </c>
      <c r="AL114" s="101">
        <f t="shared" si="15"/>
        <v>182974</v>
      </c>
    </row>
    <row r="115" spans="1:38" ht="20.25" customHeight="1">
      <c r="A115" s="45">
        <v>108</v>
      </c>
      <c r="B115" s="155" t="s">
        <v>2</v>
      </c>
      <c r="C115" s="156" t="s">
        <v>10</v>
      </c>
      <c r="D115" s="98">
        <v>0</v>
      </c>
      <c r="E115" s="98">
        <v>0</v>
      </c>
      <c r="F115" s="98">
        <v>0</v>
      </c>
      <c r="G115" s="98">
        <v>43348</v>
      </c>
      <c r="H115" s="98">
        <v>0</v>
      </c>
      <c r="I115" s="98">
        <v>43812</v>
      </c>
      <c r="J115" s="98">
        <v>4974</v>
      </c>
      <c r="K115" s="98">
        <v>17525</v>
      </c>
      <c r="L115" s="98">
        <f t="shared" si="9"/>
        <v>109659</v>
      </c>
      <c r="M115" s="98">
        <v>1796</v>
      </c>
      <c r="N115" s="98">
        <v>0</v>
      </c>
      <c r="O115" s="98">
        <v>0</v>
      </c>
      <c r="P115" s="98">
        <v>0</v>
      </c>
      <c r="Q115" s="99">
        <f t="shared" si="10"/>
        <v>1796</v>
      </c>
      <c r="R115" s="99">
        <v>0</v>
      </c>
      <c r="S115" s="99">
        <v>0</v>
      </c>
      <c r="T115" s="99">
        <f t="shared" si="11"/>
        <v>0</v>
      </c>
      <c r="U115" s="98">
        <v>0</v>
      </c>
      <c r="V115" s="98">
        <v>6707</v>
      </c>
      <c r="W115" s="98">
        <v>1250</v>
      </c>
      <c r="X115" s="98">
        <f t="shared" si="12"/>
        <v>7957</v>
      </c>
      <c r="Y115" s="98">
        <v>28</v>
      </c>
      <c r="Z115" s="98">
        <v>0</v>
      </c>
      <c r="AA115" s="98">
        <v>0</v>
      </c>
      <c r="AB115" s="98">
        <f t="shared" si="13"/>
        <v>28</v>
      </c>
      <c r="AC115" s="98">
        <v>2782</v>
      </c>
      <c r="AD115" s="98">
        <v>480</v>
      </c>
      <c r="AE115" s="98">
        <v>6852</v>
      </c>
      <c r="AF115" s="98">
        <v>0</v>
      </c>
      <c r="AG115" s="98">
        <v>0</v>
      </c>
      <c r="AH115" s="98">
        <v>5602</v>
      </c>
      <c r="AI115" s="98">
        <v>0</v>
      </c>
      <c r="AJ115" s="98">
        <v>0</v>
      </c>
      <c r="AK115" s="98">
        <f t="shared" si="14"/>
        <v>5602</v>
      </c>
      <c r="AL115" s="101">
        <f t="shared" si="15"/>
        <v>135156</v>
      </c>
    </row>
    <row r="116" spans="1:38" ht="20.25" customHeight="1">
      <c r="A116" s="45">
        <v>109</v>
      </c>
      <c r="B116" s="155" t="s">
        <v>2</v>
      </c>
      <c r="C116" s="156" t="s">
        <v>9</v>
      </c>
      <c r="D116" s="98">
        <v>0</v>
      </c>
      <c r="E116" s="98">
        <v>0</v>
      </c>
      <c r="F116" s="98">
        <v>0</v>
      </c>
      <c r="G116" s="98">
        <v>162886</v>
      </c>
      <c r="H116" s="98">
        <v>0</v>
      </c>
      <c r="I116" s="98">
        <v>150439</v>
      </c>
      <c r="J116" s="98">
        <v>17079</v>
      </c>
      <c r="K116" s="98">
        <v>65687</v>
      </c>
      <c r="L116" s="98">
        <f t="shared" si="9"/>
        <v>396091</v>
      </c>
      <c r="M116" s="98">
        <v>2612</v>
      </c>
      <c r="N116" s="98">
        <v>1566</v>
      </c>
      <c r="O116" s="98">
        <v>0</v>
      </c>
      <c r="P116" s="98">
        <v>0</v>
      </c>
      <c r="Q116" s="99">
        <f t="shared" si="10"/>
        <v>4178</v>
      </c>
      <c r="R116" s="99">
        <v>2411</v>
      </c>
      <c r="S116" s="99">
        <v>1614</v>
      </c>
      <c r="T116" s="99">
        <f t="shared" si="11"/>
        <v>4025</v>
      </c>
      <c r="U116" s="98">
        <v>0</v>
      </c>
      <c r="V116" s="98">
        <v>15539</v>
      </c>
      <c r="W116" s="98">
        <v>0</v>
      </c>
      <c r="X116" s="98">
        <f t="shared" si="12"/>
        <v>15539</v>
      </c>
      <c r="Y116" s="98">
        <v>0</v>
      </c>
      <c r="Z116" s="98">
        <v>0</v>
      </c>
      <c r="AA116" s="98">
        <v>0</v>
      </c>
      <c r="AB116" s="98">
        <f t="shared" si="13"/>
        <v>0</v>
      </c>
      <c r="AC116" s="98">
        <v>18420</v>
      </c>
      <c r="AD116" s="98">
        <v>391</v>
      </c>
      <c r="AE116" s="98">
        <v>14420</v>
      </c>
      <c r="AF116" s="98">
        <v>0</v>
      </c>
      <c r="AG116" s="98">
        <v>0</v>
      </c>
      <c r="AH116" s="98">
        <v>32972</v>
      </c>
      <c r="AI116" s="98">
        <v>0</v>
      </c>
      <c r="AJ116" s="98">
        <v>0</v>
      </c>
      <c r="AK116" s="98">
        <f t="shared" si="14"/>
        <v>32972</v>
      </c>
      <c r="AL116" s="101">
        <f t="shared" si="15"/>
        <v>486036</v>
      </c>
    </row>
    <row r="117" spans="1:38" ht="20.25" customHeight="1">
      <c r="A117" s="45">
        <v>110</v>
      </c>
      <c r="B117" s="155" t="s">
        <v>2</v>
      </c>
      <c r="C117" s="156" t="s">
        <v>8</v>
      </c>
      <c r="D117" s="98">
        <v>0</v>
      </c>
      <c r="E117" s="98">
        <v>30</v>
      </c>
      <c r="F117" s="98">
        <v>0</v>
      </c>
      <c r="G117" s="98">
        <v>47624</v>
      </c>
      <c r="H117" s="98">
        <v>0</v>
      </c>
      <c r="I117" s="98">
        <v>52183</v>
      </c>
      <c r="J117" s="98">
        <v>5924</v>
      </c>
      <c r="K117" s="98">
        <v>19195</v>
      </c>
      <c r="L117" s="98">
        <f t="shared" si="9"/>
        <v>124926</v>
      </c>
      <c r="M117" s="98">
        <v>889</v>
      </c>
      <c r="N117" s="98">
        <v>0</v>
      </c>
      <c r="O117" s="98">
        <v>0</v>
      </c>
      <c r="P117" s="98">
        <v>0</v>
      </c>
      <c r="Q117" s="99">
        <f t="shared" si="10"/>
        <v>889</v>
      </c>
      <c r="R117" s="99">
        <v>657</v>
      </c>
      <c r="S117" s="99">
        <v>439</v>
      </c>
      <c r="T117" s="99">
        <f t="shared" si="11"/>
        <v>1096</v>
      </c>
      <c r="U117" s="98">
        <v>0</v>
      </c>
      <c r="V117" s="98">
        <v>29575</v>
      </c>
      <c r="W117" s="98">
        <v>0</v>
      </c>
      <c r="X117" s="98">
        <f t="shared" si="12"/>
        <v>29575</v>
      </c>
      <c r="Y117" s="98">
        <v>77</v>
      </c>
      <c r="Z117" s="98">
        <v>0</v>
      </c>
      <c r="AA117" s="98">
        <v>0</v>
      </c>
      <c r="AB117" s="98">
        <f t="shared" si="13"/>
        <v>77</v>
      </c>
      <c r="AC117" s="98">
        <v>6008</v>
      </c>
      <c r="AD117" s="98">
        <v>369</v>
      </c>
      <c r="AE117" s="98">
        <v>6128</v>
      </c>
      <c r="AF117" s="98">
        <v>0</v>
      </c>
      <c r="AG117" s="98">
        <v>0</v>
      </c>
      <c r="AH117" s="98">
        <v>9664</v>
      </c>
      <c r="AI117" s="98">
        <v>0</v>
      </c>
      <c r="AJ117" s="98">
        <v>0</v>
      </c>
      <c r="AK117" s="98">
        <f t="shared" si="14"/>
        <v>9664</v>
      </c>
      <c r="AL117" s="101">
        <f t="shared" si="15"/>
        <v>178762</v>
      </c>
    </row>
    <row r="118" spans="1:38" ht="20.25" customHeight="1">
      <c r="A118" s="45">
        <v>111</v>
      </c>
      <c r="B118" s="155" t="s">
        <v>2</v>
      </c>
      <c r="C118" s="156" t="s">
        <v>7</v>
      </c>
      <c r="D118" s="98">
        <v>0</v>
      </c>
      <c r="E118" s="98">
        <v>0</v>
      </c>
      <c r="F118" s="98">
        <v>0</v>
      </c>
      <c r="G118" s="98">
        <v>91863</v>
      </c>
      <c r="H118" s="98">
        <v>0</v>
      </c>
      <c r="I118" s="98">
        <v>86441</v>
      </c>
      <c r="J118" s="98">
        <v>9814</v>
      </c>
      <c r="K118" s="98">
        <v>36004</v>
      </c>
      <c r="L118" s="98">
        <f t="shared" si="9"/>
        <v>224122</v>
      </c>
      <c r="M118" s="98">
        <v>2080</v>
      </c>
      <c r="N118" s="98">
        <v>1657</v>
      </c>
      <c r="O118" s="98">
        <v>0</v>
      </c>
      <c r="P118" s="98">
        <v>0</v>
      </c>
      <c r="Q118" s="99">
        <f t="shared" si="10"/>
        <v>3737</v>
      </c>
      <c r="R118" s="99">
        <v>1671</v>
      </c>
      <c r="S118" s="99">
        <v>1118</v>
      </c>
      <c r="T118" s="99">
        <f t="shared" si="11"/>
        <v>2789</v>
      </c>
      <c r="U118" s="98">
        <v>0</v>
      </c>
      <c r="V118" s="98">
        <v>18089</v>
      </c>
      <c r="W118" s="98">
        <v>1143</v>
      </c>
      <c r="X118" s="98">
        <f t="shared" si="12"/>
        <v>19232</v>
      </c>
      <c r="Y118" s="98">
        <v>0</v>
      </c>
      <c r="Z118" s="98">
        <v>0</v>
      </c>
      <c r="AA118" s="98">
        <v>0</v>
      </c>
      <c r="AB118" s="98">
        <f t="shared" si="13"/>
        <v>0</v>
      </c>
      <c r="AC118" s="98">
        <v>11118</v>
      </c>
      <c r="AD118" s="98">
        <v>0</v>
      </c>
      <c r="AE118" s="98">
        <v>7196</v>
      </c>
      <c r="AF118" s="98">
        <v>0</v>
      </c>
      <c r="AG118" s="98">
        <v>0</v>
      </c>
      <c r="AH118" s="98">
        <v>16807</v>
      </c>
      <c r="AI118" s="98">
        <v>0</v>
      </c>
      <c r="AJ118" s="98">
        <v>0</v>
      </c>
      <c r="AK118" s="98">
        <f t="shared" si="14"/>
        <v>16807</v>
      </c>
      <c r="AL118" s="101">
        <f t="shared" si="15"/>
        <v>285001</v>
      </c>
    </row>
    <row r="119" spans="1:38" ht="20.25" customHeight="1">
      <c r="A119" s="45">
        <v>112</v>
      </c>
      <c r="B119" s="155" t="s">
        <v>2</v>
      </c>
      <c r="C119" s="156" t="s">
        <v>6</v>
      </c>
      <c r="D119" s="98">
        <v>0</v>
      </c>
      <c r="E119" s="98">
        <v>0</v>
      </c>
      <c r="F119" s="98">
        <v>35000</v>
      </c>
      <c r="G119" s="98">
        <v>45837</v>
      </c>
      <c r="H119" s="98">
        <v>0</v>
      </c>
      <c r="I119" s="98">
        <v>51048</v>
      </c>
      <c r="J119" s="98">
        <v>5795</v>
      </c>
      <c r="K119" s="98">
        <v>18464</v>
      </c>
      <c r="L119" s="98">
        <f t="shared" si="9"/>
        <v>121144</v>
      </c>
      <c r="M119" s="98">
        <v>343</v>
      </c>
      <c r="N119" s="98">
        <v>262</v>
      </c>
      <c r="O119" s="98">
        <v>0</v>
      </c>
      <c r="P119" s="98">
        <v>0</v>
      </c>
      <c r="Q119" s="99">
        <f t="shared" si="10"/>
        <v>605</v>
      </c>
      <c r="R119" s="99">
        <v>282</v>
      </c>
      <c r="S119" s="99">
        <v>188</v>
      </c>
      <c r="T119" s="99">
        <f t="shared" si="11"/>
        <v>470</v>
      </c>
      <c r="U119" s="98">
        <v>0</v>
      </c>
      <c r="V119" s="98">
        <v>41714</v>
      </c>
      <c r="W119" s="98">
        <v>0</v>
      </c>
      <c r="X119" s="98">
        <f t="shared" si="12"/>
        <v>41714</v>
      </c>
      <c r="Y119" s="98">
        <v>269</v>
      </c>
      <c r="Z119" s="98">
        <v>0</v>
      </c>
      <c r="AA119" s="98">
        <v>0</v>
      </c>
      <c r="AB119" s="98">
        <f t="shared" si="13"/>
        <v>269</v>
      </c>
      <c r="AC119" s="98">
        <v>2218</v>
      </c>
      <c r="AD119" s="98">
        <v>0</v>
      </c>
      <c r="AE119" s="98">
        <v>7156</v>
      </c>
      <c r="AF119" s="98">
        <v>7183</v>
      </c>
      <c r="AG119" s="98">
        <v>0</v>
      </c>
      <c r="AH119" s="98">
        <v>13338</v>
      </c>
      <c r="AI119" s="98">
        <v>0</v>
      </c>
      <c r="AJ119" s="98">
        <v>0</v>
      </c>
      <c r="AK119" s="98">
        <f t="shared" si="14"/>
        <v>13338</v>
      </c>
      <c r="AL119" s="101">
        <f t="shared" si="15"/>
        <v>229097</v>
      </c>
    </row>
    <row r="120" spans="1:38" ht="20.25" customHeight="1">
      <c r="A120" s="45">
        <v>113</v>
      </c>
      <c r="B120" s="155" t="s">
        <v>2</v>
      </c>
      <c r="C120" s="156" t="s">
        <v>5</v>
      </c>
      <c r="D120" s="98">
        <v>0</v>
      </c>
      <c r="E120" s="98">
        <v>0</v>
      </c>
      <c r="F120" s="98">
        <v>0</v>
      </c>
      <c r="G120" s="98">
        <v>96979</v>
      </c>
      <c r="H120" s="98">
        <v>0</v>
      </c>
      <c r="I120" s="98">
        <v>94966</v>
      </c>
      <c r="J120" s="98">
        <v>10782</v>
      </c>
      <c r="K120" s="98">
        <v>37824</v>
      </c>
      <c r="L120" s="98">
        <f t="shared" si="9"/>
        <v>240551</v>
      </c>
      <c r="M120" s="98">
        <v>1590</v>
      </c>
      <c r="N120" s="98">
        <v>1307</v>
      </c>
      <c r="O120" s="98">
        <v>0</v>
      </c>
      <c r="P120" s="98">
        <v>0</v>
      </c>
      <c r="Q120" s="99">
        <f t="shared" si="10"/>
        <v>2897</v>
      </c>
      <c r="R120" s="99">
        <v>1566</v>
      </c>
      <c r="S120" s="99">
        <v>1048</v>
      </c>
      <c r="T120" s="99">
        <f t="shared" si="11"/>
        <v>2614</v>
      </c>
      <c r="U120" s="98">
        <v>0</v>
      </c>
      <c r="V120" s="98">
        <v>22795</v>
      </c>
      <c r="W120" s="98">
        <v>0</v>
      </c>
      <c r="X120" s="98">
        <f t="shared" si="12"/>
        <v>22795</v>
      </c>
      <c r="Y120" s="98">
        <v>27</v>
      </c>
      <c r="Z120" s="98">
        <v>0</v>
      </c>
      <c r="AA120" s="98">
        <v>0</v>
      </c>
      <c r="AB120" s="98">
        <f t="shared" si="13"/>
        <v>27</v>
      </c>
      <c r="AC120" s="98">
        <v>11990</v>
      </c>
      <c r="AD120" s="98">
        <v>0</v>
      </c>
      <c r="AE120" s="98">
        <v>8233</v>
      </c>
      <c r="AF120" s="98">
        <v>0</v>
      </c>
      <c r="AG120" s="98">
        <v>0</v>
      </c>
      <c r="AH120" s="98">
        <v>19608</v>
      </c>
      <c r="AI120" s="98">
        <v>0</v>
      </c>
      <c r="AJ120" s="98">
        <v>0</v>
      </c>
      <c r="AK120" s="98">
        <f t="shared" si="14"/>
        <v>19608</v>
      </c>
      <c r="AL120" s="101">
        <f t="shared" si="15"/>
        <v>308715</v>
      </c>
    </row>
    <row r="121" spans="1:38" ht="20.25" customHeight="1">
      <c r="A121" s="45">
        <v>114</v>
      </c>
      <c r="B121" s="155" t="s">
        <v>2</v>
      </c>
      <c r="C121" s="156" t="s">
        <v>4</v>
      </c>
      <c r="D121" s="98">
        <v>0</v>
      </c>
      <c r="E121" s="98">
        <v>0</v>
      </c>
      <c r="F121" s="98">
        <v>0</v>
      </c>
      <c r="G121" s="98">
        <v>40425</v>
      </c>
      <c r="H121" s="98">
        <v>0</v>
      </c>
      <c r="I121" s="98">
        <v>50096</v>
      </c>
      <c r="J121" s="98">
        <v>5687</v>
      </c>
      <c r="K121" s="98">
        <v>16197</v>
      </c>
      <c r="L121" s="98">
        <f t="shared" si="9"/>
        <v>112405</v>
      </c>
      <c r="M121" s="98">
        <v>375</v>
      </c>
      <c r="N121" s="98">
        <v>911</v>
      </c>
      <c r="O121" s="98">
        <v>0</v>
      </c>
      <c r="P121" s="98">
        <v>0</v>
      </c>
      <c r="Q121" s="99">
        <f t="shared" si="10"/>
        <v>1286</v>
      </c>
      <c r="R121" s="99">
        <v>743</v>
      </c>
      <c r="S121" s="99">
        <v>497</v>
      </c>
      <c r="T121" s="99">
        <f t="shared" si="11"/>
        <v>1240</v>
      </c>
      <c r="U121" s="98">
        <v>0</v>
      </c>
      <c r="V121" s="98">
        <v>36217</v>
      </c>
      <c r="W121" s="98">
        <v>0</v>
      </c>
      <c r="X121" s="98">
        <f t="shared" si="12"/>
        <v>36217</v>
      </c>
      <c r="Y121" s="98">
        <v>0</v>
      </c>
      <c r="Z121" s="98">
        <v>0</v>
      </c>
      <c r="AA121" s="98">
        <v>0</v>
      </c>
      <c r="AB121" s="98">
        <f t="shared" si="13"/>
        <v>0</v>
      </c>
      <c r="AC121" s="98">
        <v>4411</v>
      </c>
      <c r="AD121" s="98">
        <v>0</v>
      </c>
      <c r="AE121" s="98">
        <v>6128</v>
      </c>
      <c r="AF121" s="98">
        <v>0</v>
      </c>
      <c r="AG121" s="98">
        <v>0</v>
      </c>
      <c r="AH121" s="98">
        <v>8366</v>
      </c>
      <c r="AI121" s="98">
        <v>0</v>
      </c>
      <c r="AJ121" s="98">
        <v>0</v>
      </c>
      <c r="AK121" s="98">
        <f t="shared" si="14"/>
        <v>8366</v>
      </c>
      <c r="AL121" s="101">
        <f t="shared" si="15"/>
        <v>170053</v>
      </c>
    </row>
    <row r="122" spans="1:38" ht="20.25" customHeight="1">
      <c r="A122" s="45">
        <v>115</v>
      </c>
      <c r="B122" s="155" t="s">
        <v>2</v>
      </c>
      <c r="C122" s="156" t="s">
        <v>3</v>
      </c>
      <c r="D122" s="98">
        <v>0</v>
      </c>
      <c r="E122" s="98">
        <v>0</v>
      </c>
      <c r="F122" s="98">
        <v>0</v>
      </c>
      <c r="G122" s="98">
        <v>47189</v>
      </c>
      <c r="H122" s="98">
        <v>0</v>
      </c>
      <c r="I122" s="98">
        <v>63437</v>
      </c>
      <c r="J122" s="98">
        <v>7202</v>
      </c>
      <c r="K122" s="98">
        <v>18823</v>
      </c>
      <c r="L122" s="98">
        <f t="shared" si="9"/>
        <v>136651</v>
      </c>
      <c r="M122" s="98">
        <v>1523</v>
      </c>
      <c r="N122" s="98">
        <v>1035</v>
      </c>
      <c r="O122" s="98">
        <v>0</v>
      </c>
      <c r="P122" s="98">
        <v>0</v>
      </c>
      <c r="Q122" s="99">
        <f t="shared" si="10"/>
        <v>2558</v>
      </c>
      <c r="R122" s="99">
        <v>593</v>
      </c>
      <c r="S122" s="99">
        <v>396</v>
      </c>
      <c r="T122" s="99">
        <f t="shared" si="11"/>
        <v>989</v>
      </c>
      <c r="U122" s="98">
        <v>0</v>
      </c>
      <c r="V122" s="98">
        <v>37118</v>
      </c>
      <c r="W122" s="98">
        <v>0</v>
      </c>
      <c r="X122" s="98">
        <f t="shared" si="12"/>
        <v>37118</v>
      </c>
      <c r="Y122" s="98">
        <v>17</v>
      </c>
      <c r="Z122" s="98">
        <v>0</v>
      </c>
      <c r="AA122" s="98">
        <v>0</v>
      </c>
      <c r="AB122" s="98">
        <f t="shared" si="13"/>
        <v>17</v>
      </c>
      <c r="AC122" s="98">
        <v>5112</v>
      </c>
      <c r="AD122" s="98">
        <v>0</v>
      </c>
      <c r="AE122" s="98">
        <v>6128</v>
      </c>
      <c r="AF122" s="98">
        <v>0</v>
      </c>
      <c r="AG122" s="98">
        <v>0</v>
      </c>
      <c r="AH122" s="98">
        <v>7784</v>
      </c>
      <c r="AI122" s="98">
        <v>0</v>
      </c>
      <c r="AJ122" s="98">
        <v>0</v>
      </c>
      <c r="AK122" s="98">
        <f t="shared" si="14"/>
        <v>7784</v>
      </c>
      <c r="AL122" s="101">
        <f t="shared" si="15"/>
        <v>196357</v>
      </c>
    </row>
    <row r="123" spans="1:38" ht="20.25" customHeight="1">
      <c r="A123" s="45">
        <v>116</v>
      </c>
      <c r="B123" s="155" t="s">
        <v>2</v>
      </c>
      <c r="C123" s="156" t="s">
        <v>1</v>
      </c>
      <c r="D123" s="98">
        <v>0</v>
      </c>
      <c r="E123" s="98">
        <v>0</v>
      </c>
      <c r="F123" s="98">
        <v>0</v>
      </c>
      <c r="G123" s="98">
        <v>70714</v>
      </c>
      <c r="H123" s="98">
        <v>0</v>
      </c>
      <c r="I123" s="98">
        <v>54065</v>
      </c>
      <c r="J123" s="98">
        <v>6137</v>
      </c>
      <c r="K123" s="98">
        <v>28925</v>
      </c>
      <c r="L123" s="98">
        <f t="shared" si="9"/>
        <v>159841</v>
      </c>
      <c r="M123" s="98">
        <v>624</v>
      </c>
      <c r="N123" s="98">
        <v>492</v>
      </c>
      <c r="O123" s="98">
        <v>0</v>
      </c>
      <c r="P123" s="98">
        <v>0</v>
      </c>
      <c r="Q123" s="99">
        <f t="shared" si="10"/>
        <v>1116</v>
      </c>
      <c r="R123" s="99">
        <v>968</v>
      </c>
      <c r="S123" s="99">
        <v>744</v>
      </c>
      <c r="T123" s="99">
        <f t="shared" si="11"/>
        <v>1712</v>
      </c>
      <c r="U123" s="98">
        <v>0</v>
      </c>
      <c r="V123" s="98">
        <v>70614</v>
      </c>
      <c r="W123" s="98">
        <v>0</v>
      </c>
      <c r="X123" s="98">
        <f t="shared" si="12"/>
        <v>70614</v>
      </c>
      <c r="Y123" s="98">
        <v>633</v>
      </c>
      <c r="Z123" s="98">
        <v>0</v>
      </c>
      <c r="AA123" s="98">
        <v>0</v>
      </c>
      <c r="AB123" s="98">
        <f t="shared" si="13"/>
        <v>633</v>
      </c>
      <c r="AC123" s="98">
        <v>8483</v>
      </c>
      <c r="AD123" s="98">
        <v>0</v>
      </c>
      <c r="AE123" s="98">
        <v>8593</v>
      </c>
      <c r="AF123" s="98">
        <v>0</v>
      </c>
      <c r="AG123" s="98">
        <v>0</v>
      </c>
      <c r="AH123" s="98">
        <v>22409</v>
      </c>
      <c r="AI123" s="98">
        <v>0</v>
      </c>
      <c r="AJ123" s="98">
        <v>0</v>
      </c>
      <c r="AK123" s="98">
        <f t="shared" si="14"/>
        <v>22409</v>
      </c>
      <c r="AL123" s="101">
        <f t="shared" si="15"/>
        <v>273401</v>
      </c>
    </row>
    <row r="124" spans="1:38" ht="22.5" customHeight="1">
      <c r="A124" s="167" t="s">
        <v>0</v>
      </c>
      <c r="B124" s="168"/>
      <c r="C124" s="169"/>
      <c r="D124" s="102">
        <f>SUM(D8:D123)</f>
        <v>47</v>
      </c>
      <c r="E124" s="102">
        <f aca="true" t="shared" si="16" ref="E124:AK124">SUM(E8:E123)</f>
        <v>3010</v>
      </c>
      <c r="F124" s="102">
        <f t="shared" si="16"/>
        <v>1575116</v>
      </c>
      <c r="G124" s="102">
        <f t="shared" si="16"/>
        <v>15045000</v>
      </c>
      <c r="H124" s="102">
        <f t="shared" si="16"/>
        <v>1050386</v>
      </c>
      <c r="I124" s="102">
        <f t="shared" si="16"/>
        <v>15515244</v>
      </c>
      <c r="J124" s="103">
        <f>SUM(J8:J123)</f>
        <v>1761440</v>
      </c>
      <c r="K124" s="103">
        <f>SUM(K8:K123)</f>
        <v>6098520</v>
      </c>
      <c r="L124" s="104">
        <f>SUM(L8:L123)</f>
        <v>39470590</v>
      </c>
      <c r="M124" s="102">
        <f t="shared" si="16"/>
        <v>250000</v>
      </c>
      <c r="N124" s="102">
        <f t="shared" si="16"/>
        <v>182898</v>
      </c>
      <c r="O124" s="102">
        <f t="shared" si="16"/>
        <v>3494</v>
      </c>
      <c r="P124" s="103">
        <f>SUM(P8:P123)</f>
        <v>133</v>
      </c>
      <c r="Q124" s="104">
        <f t="shared" si="16"/>
        <v>436525</v>
      </c>
      <c r="R124" s="102">
        <f t="shared" si="16"/>
        <v>232102</v>
      </c>
      <c r="S124" s="103">
        <f t="shared" si="16"/>
        <v>158999</v>
      </c>
      <c r="T124" s="104">
        <f t="shared" si="16"/>
        <v>391101</v>
      </c>
      <c r="U124" s="102">
        <f t="shared" si="16"/>
        <v>26000</v>
      </c>
      <c r="V124" s="102">
        <f t="shared" si="16"/>
        <v>6999974</v>
      </c>
      <c r="W124" s="102">
        <f t="shared" si="16"/>
        <v>274582</v>
      </c>
      <c r="X124" s="104">
        <f t="shared" si="16"/>
        <v>7300556</v>
      </c>
      <c r="Y124" s="102">
        <f t="shared" si="16"/>
        <v>70075</v>
      </c>
      <c r="Z124" s="102">
        <f t="shared" si="16"/>
        <v>116</v>
      </c>
      <c r="AA124" s="103">
        <f t="shared" si="16"/>
        <v>16</v>
      </c>
      <c r="AB124" s="104">
        <f t="shared" si="16"/>
        <v>70207</v>
      </c>
      <c r="AC124" s="102">
        <f t="shared" si="16"/>
        <v>1742215</v>
      </c>
      <c r="AD124" s="102">
        <f t="shared" si="16"/>
        <v>20683</v>
      </c>
      <c r="AE124" s="103">
        <f t="shared" si="16"/>
        <v>1750000</v>
      </c>
      <c r="AF124" s="102">
        <f t="shared" si="16"/>
        <v>337754</v>
      </c>
      <c r="AG124" s="102">
        <f t="shared" si="16"/>
        <v>200</v>
      </c>
      <c r="AH124" s="102">
        <f t="shared" si="16"/>
        <v>2878500</v>
      </c>
      <c r="AI124" s="102">
        <f t="shared" si="16"/>
        <v>14790</v>
      </c>
      <c r="AJ124" s="103">
        <f>SUM(AJ8:AJ123)</f>
        <v>13000</v>
      </c>
      <c r="AK124" s="104">
        <f t="shared" si="16"/>
        <v>2906290</v>
      </c>
      <c r="AL124" s="104">
        <f>SUM(AL8:AL123)</f>
        <v>56004294</v>
      </c>
    </row>
    <row r="125" spans="1:38" ht="29.25" customHeight="1">
      <c r="A125" s="170" t="s">
        <v>217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68"/>
      <c r="AI125" s="68"/>
      <c r="AJ125" s="68"/>
      <c r="AK125" s="68"/>
      <c r="AL125" s="67">
        <f>AL124+Powiaty!J31+Samorząd!G10</f>
        <v>66398982</v>
      </c>
    </row>
    <row r="126" spans="1:38" ht="19.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</row>
    <row r="127" ht="17.25" customHeight="1"/>
    <row r="128" spans="1:38" ht="39.75" customHeight="1">
      <c r="A128" s="72"/>
      <c r="B128" s="72"/>
      <c r="AD128" s="65">
        <f>AL124+Powiaty!J31+Samorząd!H10</f>
        <v>66398982</v>
      </c>
      <c r="AL128" s="64">
        <v>72148982</v>
      </c>
    </row>
    <row r="129" spans="30:40" ht="56.25" customHeight="1">
      <c r="AD129" s="64">
        <f>AL124</f>
        <v>56004294</v>
      </c>
      <c r="AG129" s="64">
        <f>J124+K124+P124+S124+AA124+AE124+AJ124+Powiaty!C31+Samorząd!G9</f>
        <v>13645248</v>
      </c>
      <c r="AL129" s="65">
        <f>AL128-AL125:AM125</f>
        <v>5750000</v>
      </c>
      <c r="AM129" s="73" t="s">
        <v>216</v>
      </c>
      <c r="AN129" s="73"/>
    </row>
    <row r="130" spans="30:38" ht="11.25">
      <c r="AD130" s="64">
        <f>Powiaty!J31</f>
        <v>10245525</v>
      </c>
      <c r="AL130" s="64">
        <f>5750000</f>
        <v>5750000</v>
      </c>
    </row>
    <row r="131" spans="30:38" ht="11.25">
      <c r="AD131" s="64">
        <f>Samorząd!H10</f>
        <v>149163</v>
      </c>
      <c r="AL131" s="64">
        <f>AL129-AL130</f>
        <v>0</v>
      </c>
    </row>
    <row r="133" ht="11.25">
      <c r="AD133" s="70"/>
    </row>
    <row r="136" ht="11.25">
      <c r="AL136" s="65"/>
    </row>
  </sheetData>
  <sheetProtection/>
  <mergeCells count="27">
    <mergeCell ref="A125:R125"/>
    <mergeCell ref="AM129:AN129"/>
    <mergeCell ref="AH4:AJ4"/>
    <mergeCell ref="A126:AL126"/>
    <mergeCell ref="X5:X6"/>
    <mergeCell ref="G5:I5"/>
    <mergeCell ref="G4:L4"/>
    <mergeCell ref="M4:Q4"/>
    <mergeCell ref="M5:O5"/>
    <mergeCell ref="Q5:Q6"/>
    <mergeCell ref="AK4:AK6"/>
    <mergeCell ref="Y5:AA5"/>
    <mergeCell ref="A128:B128"/>
    <mergeCell ref="A1:AL3"/>
    <mergeCell ref="AL4:AL5"/>
    <mergeCell ref="A4:A5"/>
    <mergeCell ref="B4:B5"/>
    <mergeCell ref="AH5:AJ5"/>
    <mergeCell ref="U4:X4"/>
    <mergeCell ref="AB5:AB6"/>
    <mergeCell ref="Y4:AA4"/>
    <mergeCell ref="C4:C5"/>
    <mergeCell ref="R5:S5"/>
    <mergeCell ref="T5:T6"/>
    <mergeCell ref="R4:T4"/>
    <mergeCell ref="U5:W5"/>
    <mergeCell ref="L5:L6"/>
  </mergeCells>
  <printOptions horizontalCentered="1"/>
  <pageMargins left="0.1968503937007874" right="0.1968503937007874" top="0.46" bottom="0.3937007874015748" header="0.5118110236220472" footer="0.5118110236220472"/>
  <pageSetup blackAndWhite="1" fitToHeight="0" fitToWidth="1" horizontalDpi="600" verticalDpi="600" orientation="landscape" paperSize="9" scale="34" r:id="rId1"/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118" zoomScaleSheetLayoutView="118" zoomScalePageLayoutView="0" workbookViewId="0" topLeftCell="A4">
      <selection activeCell="C32" sqref="C32"/>
    </sheetView>
  </sheetViews>
  <sheetFormatPr defaultColWidth="8.796875" defaultRowHeight="14.25"/>
  <cols>
    <col min="1" max="1" width="3.5" style="33" customWidth="1"/>
    <col min="2" max="2" width="13.5" style="33" customWidth="1"/>
    <col min="3" max="3" width="16.8984375" style="63" customWidth="1"/>
    <col min="4" max="4" width="20.09765625" style="63" customWidth="1"/>
    <col min="5" max="5" width="20.19921875" style="63" customWidth="1"/>
    <col min="6" max="9" width="17.09765625" style="63" customWidth="1"/>
    <col min="10" max="10" width="13.59765625" style="33" customWidth="1"/>
    <col min="11" max="11" width="10.19921875" style="33" bestFit="1" customWidth="1"/>
    <col min="12" max="12" width="9" style="33" customWidth="1"/>
    <col min="13" max="13" width="10.19921875" style="33" bestFit="1" customWidth="1"/>
    <col min="14" max="16384" width="9" style="33" customWidth="1"/>
  </cols>
  <sheetData>
    <row r="1" spans="1:10" ht="18" customHeight="1">
      <c r="A1" s="75" t="s">
        <v>172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8.75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33.75" customHeight="1">
      <c r="A6" s="88" t="s">
        <v>109</v>
      </c>
      <c r="B6" s="85" t="s">
        <v>110</v>
      </c>
      <c r="C6" s="51" t="s">
        <v>159</v>
      </c>
      <c r="D6" s="52" t="s">
        <v>117</v>
      </c>
      <c r="E6" s="53" t="s">
        <v>126</v>
      </c>
      <c r="F6" s="78" t="s">
        <v>140</v>
      </c>
      <c r="G6" s="79"/>
      <c r="H6" s="54" t="s">
        <v>160</v>
      </c>
      <c r="I6" s="54" t="s">
        <v>158</v>
      </c>
      <c r="J6" s="82" t="s">
        <v>116</v>
      </c>
    </row>
    <row r="7" spans="1:10" ht="67.5" customHeight="1">
      <c r="A7" s="89"/>
      <c r="B7" s="86"/>
      <c r="C7" s="55" t="s">
        <v>139</v>
      </c>
      <c r="D7" s="56" t="s">
        <v>171</v>
      </c>
      <c r="E7" s="57" t="s">
        <v>127</v>
      </c>
      <c r="F7" s="80" t="s">
        <v>142</v>
      </c>
      <c r="G7" s="81"/>
      <c r="H7" s="57" t="s">
        <v>141</v>
      </c>
      <c r="I7" s="58" t="s">
        <v>156</v>
      </c>
      <c r="J7" s="83"/>
    </row>
    <row r="8" spans="1:10" ht="15.75" customHeight="1">
      <c r="A8" s="90"/>
      <c r="B8" s="87"/>
      <c r="C8" s="49" t="s">
        <v>215</v>
      </c>
      <c r="D8" s="56" t="s">
        <v>161</v>
      </c>
      <c r="E8" s="56" t="s">
        <v>161</v>
      </c>
      <c r="F8" s="56" t="s">
        <v>161</v>
      </c>
      <c r="G8" s="56" t="s">
        <v>161</v>
      </c>
      <c r="H8" s="56" t="s">
        <v>161</v>
      </c>
      <c r="I8" s="58" t="s">
        <v>161</v>
      </c>
      <c r="J8" s="84"/>
    </row>
    <row r="9" spans="1:10" ht="12.75">
      <c r="A9" s="9" t="s">
        <v>111</v>
      </c>
      <c r="B9" s="9" t="s">
        <v>112</v>
      </c>
      <c r="C9" s="59" t="s">
        <v>113</v>
      </c>
      <c r="D9" s="59" t="s">
        <v>118</v>
      </c>
      <c r="E9" s="59" t="s">
        <v>131</v>
      </c>
      <c r="F9" s="59" t="s">
        <v>132</v>
      </c>
      <c r="G9" s="59" t="s">
        <v>133</v>
      </c>
      <c r="H9" s="59" t="s">
        <v>134</v>
      </c>
      <c r="I9" s="59" t="s">
        <v>135</v>
      </c>
      <c r="J9" s="9" t="s">
        <v>136</v>
      </c>
    </row>
    <row r="10" spans="1:10" ht="12.75">
      <c r="A10" s="2">
        <v>1</v>
      </c>
      <c r="B10" s="3" t="s">
        <v>66</v>
      </c>
      <c r="C10" s="60">
        <v>165277</v>
      </c>
      <c r="D10" s="60">
        <v>0</v>
      </c>
      <c r="E10" s="60">
        <v>0</v>
      </c>
      <c r="F10" s="60">
        <v>0</v>
      </c>
      <c r="G10" s="60">
        <v>0</v>
      </c>
      <c r="H10" s="60">
        <v>313561</v>
      </c>
      <c r="I10" s="60">
        <v>34239</v>
      </c>
      <c r="J10" s="34">
        <f>SUM(C10:I10)</f>
        <v>513077</v>
      </c>
    </row>
    <row r="11" spans="1:10" ht="12.75">
      <c r="A11" s="2">
        <v>2</v>
      </c>
      <c r="B11" s="3" t="s">
        <v>64</v>
      </c>
      <c r="C11" s="60">
        <v>106214</v>
      </c>
      <c r="D11" s="60">
        <v>30000</v>
      </c>
      <c r="E11" s="60">
        <v>0</v>
      </c>
      <c r="F11" s="60">
        <v>0</v>
      </c>
      <c r="G11" s="60">
        <v>0</v>
      </c>
      <c r="H11" s="60">
        <v>0</v>
      </c>
      <c r="I11" s="60">
        <v>10420</v>
      </c>
      <c r="J11" s="34">
        <f aca="true" t="shared" si="0" ref="J11:J30">SUM(C11:I11)</f>
        <v>146634</v>
      </c>
    </row>
    <row r="12" spans="1:10" ht="12.75">
      <c r="A12" s="2">
        <v>3</v>
      </c>
      <c r="B12" s="3" t="s">
        <v>59</v>
      </c>
      <c r="C12" s="60">
        <v>88043</v>
      </c>
      <c r="D12" s="60">
        <v>37000</v>
      </c>
      <c r="E12" s="60">
        <v>0</v>
      </c>
      <c r="F12" s="60">
        <v>0</v>
      </c>
      <c r="G12" s="60">
        <v>0</v>
      </c>
      <c r="H12" s="60">
        <v>272041</v>
      </c>
      <c r="I12" s="60">
        <v>4715</v>
      </c>
      <c r="J12" s="34">
        <f t="shared" si="0"/>
        <v>401799</v>
      </c>
    </row>
    <row r="13" spans="1:10" ht="12.75">
      <c r="A13" s="2">
        <v>4</v>
      </c>
      <c r="B13" s="3" t="s">
        <v>57</v>
      </c>
      <c r="C13" s="60">
        <v>105949</v>
      </c>
      <c r="D13" s="60">
        <v>25023</v>
      </c>
      <c r="E13" s="60">
        <v>0</v>
      </c>
      <c r="F13" s="60">
        <v>0</v>
      </c>
      <c r="G13" s="60">
        <v>0</v>
      </c>
      <c r="H13" s="60">
        <v>3557</v>
      </c>
      <c r="I13" s="60">
        <v>10130</v>
      </c>
      <c r="J13" s="34">
        <f t="shared" si="0"/>
        <v>144659</v>
      </c>
    </row>
    <row r="14" spans="1:10" ht="12.75">
      <c r="A14" s="2">
        <v>5</v>
      </c>
      <c r="B14" s="3" t="s">
        <v>114</v>
      </c>
      <c r="C14" s="60">
        <v>226562</v>
      </c>
      <c r="D14" s="60">
        <v>0</v>
      </c>
      <c r="E14" s="60">
        <v>0</v>
      </c>
      <c r="F14" s="60">
        <v>29000</v>
      </c>
      <c r="G14" s="60">
        <v>0</v>
      </c>
      <c r="H14" s="60">
        <v>645248</v>
      </c>
      <c r="I14" s="60">
        <v>3280</v>
      </c>
      <c r="J14" s="34">
        <f t="shared" si="0"/>
        <v>904090</v>
      </c>
    </row>
    <row r="15" spans="1:13" ht="12.75">
      <c r="A15" s="2">
        <v>6</v>
      </c>
      <c r="B15" s="3" t="s">
        <v>56</v>
      </c>
      <c r="C15" s="60">
        <v>653502</v>
      </c>
      <c r="D15" s="60">
        <v>62062</v>
      </c>
      <c r="E15" s="60">
        <v>0</v>
      </c>
      <c r="F15" s="60">
        <v>0</v>
      </c>
      <c r="G15" s="60">
        <v>0</v>
      </c>
      <c r="H15" s="60">
        <v>373780</v>
      </c>
      <c r="I15" s="60">
        <v>26616</v>
      </c>
      <c r="J15" s="34">
        <f t="shared" si="0"/>
        <v>1115960</v>
      </c>
      <c r="M15" s="35"/>
    </row>
    <row r="16" spans="1:10" ht="12.75">
      <c r="A16" s="2">
        <v>7</v>
      </c>
      <c r="B16" s="3" t="s">
        <v>54</v>
      </c>
      <c r="C16" s="60">
        <v>84078</v>
      </c>
      <c r="D16" s="60">
        <v>73454</v>
      </c>
      <c r="E16" s="60">
        <v>0</v>
      </c>
      <c r="F16" s="60">
        <v>0</v>
      </c>
      <c r="G16" s="60">
        <v>0</v>
      </c>
      <c r="H16" s="60">
        <v>177964</v>
      </c>
      <c r="I16" s="60">
        <v>2381</v>
      </c>
      <c r="J16" s="34">
        <f t="shared" si="0"/>
        <v>337877</v>
      </c>
    </row>
    <row r="17" spans="1:10" ht="12.75">
      <c r="A17" s="2">
        <v>8</v>
      </c>
      <c r="B17" s="3" t="s">
        <v>98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107179</v>
      </c>
      <c r="I17" s="60">
        <v>0</v>
      </c>
      <c r="J17" s="34">
        <f t="shared" si="0"/>
        <v>107179</v>
      </c>
    </row>
    <row r="18" spans="1:10" ht="12.75">
      <c r="A18" s="2">
        <v>9</v>
      </c>
      <c r="B18" s="3" t="s">
        <v>48</v>
      </c>
      <c r="C18" s="60">
        <v>328605</v>
      </c>
      <c r="D18" s="60">
        <v>32649</v>
      </c>
      <c r="E18" s="60">
        <v>0</v>
      </c>
      <c r="F18" s="60">
        <v>0</v>
      </c>
      <c r="G18" s="60">
        <v>0</v>
      </c>
      <c r="H18" s="60">
        <v>166159</v>
      </c>
      <c r="I18" s="60">
        <v>18870</v>
      </c>
      <c r="J18" s="34">
        <f t="shared" si="0"/>
        <v>546283</v>
      </c>
    </row>
    <row r="19" spans="1:13" ht="12.75">
      <c r="A19" s="2">
        <v>10</v>
      </c>
      <c r="B19" s="3" t="s">
        <v>41</v>
      </c>
      <c r="C19" s="60">
        <v>45581</v>
      </c>
      <c r="D19" s="60">
        <v>0</v>
      </c>
      <c r="E19" s="60">
        <v>1666</v>
      </c>
      <c r="F19" s="60">
        <v>0</v>
      </c>
      <c r="G19" s="60">
        <v>0</v>
      </c>
      <c r="H19" s="60">
        <v>328267</v>
      </c>
      <c r="I19" s="60">
        <v>21811</v>
      </c>
      <c r="J19" s="34">
        <f t="shared" si="0"/>
        <v>397325</v>
      </c>
      <c r="M19" s="35"/>
    </row>
    <row r="20" spans="1:10" ht="12.75">
      <c r="A20" s="2">
        <v>11</v>
      </c>
      <c r="B20" s="3" t="s">
        <v>33</v>
      </c>
      <c r="C20" s="60">
        <v>0</v>
      </c>
      <c r="D20" s="60">
        <v>27744</v>
      </c>
      <c r="E20" s="60">
        <v>0</v>
      </c>
      <c r="F20" s="60">
        <v>0</v>
      </c>
      <c r="G20" s="60">
        <v>0</v>
      </c>
      <c r="H20" s="60">
        <v>193049</v>
      </c>
      <c r="I20" s="60">
        <v>0</v>
      </c>
      <c r="J20" s="34">
        <f t="shared" si="0"/>
        <v>220793</v>
      </c>
    </row>
    <row r="21" spans="1:10" ht="12.75">
      <c r="A21" s="2">
        <v>12</v>
      </c>
      <c r="B21" s="3" t="s">
        <v>25</v>
      </c>
      <c r="C21" s="60">
        <v>225829</v>
      </c>
      <c r="D21" s="60">
        <v>0</v>
      </c>
      <c r="E21" s="60">
        <v>0</v>
      </c>
      <c r="F21" s="60">
        <v>0</v>
      </c>
      <c r="G21" s="60">
        <v>0</v>
      </c>
      <c r="H21" s="60">
        <v>187774</v>
      </c>
      <c r="I21" s="60">
        <v>420</v>
      </c>
      <c r="J21" s="34">
        <f t="shared" si="0"/>
        <v>414023</v>
      </c>
    </row>
    <row r="22" spans="1:10" ht="12.75">
      <c r="A22" s="2">
        <v>13</v>
      </c>
      <c r="B22" s="3" t="s">
        <v>87</v>
      </c>
      <c r="C22" s="60">
        <v>63638</v>
      </c>
      <c r="D22" s="60">
        <v>65000</v>
      </c>
      <c r="E22" s="60">
        <v>0</v>
      </c>
      <c r="F22" s="60">
        <v>0</v>
      </c>
      <c r="G22" s="60">
        <v>294</v>
      </c>
      <c r="H22" s="60">
        <v>100170</v>
      </c>
      <c r="I22" s="60">
        <v>0</v>
      </c>
      <c r="J22" s="34">
        <f t="shared" si="0"/>
        <v>229102</v>
      </c>
    </row>
    <row r="23" spans="1:10" ht="12.75">
      <c r="A23" s="2">
        <v>14</v>
      </c>
      <c r="B23" s="3" t="s">
        <v>24</v>
      </c>
      <c r="C23" s="60">
        <v>22116</v>
      </c>
      <c r="D23" s="60">
        <v>28517</v>
      </c>
      <c r="E23" s="60">
        <v>0</v>
      </c>
      <c r="F23" s="60">
        <v>0</v>
      </c>
      <c r="G23" s="60">
        <v>0</v>
      </c>
      <c r="H23" s="60">
        <v>164552</v>
      </c>
      <c r="I23" s="60">
        <v>6439</v>
      </c>
      <c r="J23" s="34">
        <f t="shared" si="0"/>
        <v>221624</v>
      </c>
    </row>
    <row r="24" spans="1:10" ht="12.75">
      <c r="A24" s="2">
        <v>15</v>
      </c>
      <c r="B24" s="3" t="s">
        <v>86</v>
      </c>
      <c r="C24" s="60">
        <v>25322</v>
      </c>
      <c r="D24" s="60">
        <v>0</v>
      </c>
      <c r="E24" s="60">
        <v>0</v>
      </c>
      <c r="F24" s="60">
        <v>29000</v>
      </c>
      <c r="G24" s="60">
        <v>0</v>
      </c>
      <c r="H24" s="60">
        <v>148313</v>
      </c>
      <c r="I24" s="60">
        <v>0</v>
      </c>
      <c r="J24" s="34">
        <f t="shared" si="0"/>
        <v>202635</v>
      </c>
    </row>
    <row r="25" spans="1:10" ht="12.75">
      <c r="A25" s="2">
        <v>16</v>
      </c>
      <c r="B25" s="3" t="s">
        <v>85</v>
      </c>
      <c r="C25" s="60">
        <v>715958</v>
      </c>
      <c r="D25" s="60">
        <v>0</v>
      </c>
      <c r="E25" s="60">
        <v>0</v>
      </c>
      <c r="F25" s="60">
        <v>0</v>
      </c>
      <c r="G25" s="60">
        <v>0</v>
      </c>
      <c r="H25" s="60">
        <v>395052</v>
      </c>
      <c r="I25" s="60">
        <v>30880</v>
      </c>
      <c r="J25" s="34">
        <f t="shared" si="0"/>
        <v>1141890</v>
      </c>
    </row>
    <row r="26" spans="1:10" ht="12.75">
      <c r="A26" s="2">
        <v>17</v>
      </c>
      <c r="B26" s="3" t="s">
        <v>115</v>
      </c>
      <c r="C26" s="60">
        <v>154595</v>
      </c>
      <c r="D26" s="60">
        <v>475300</v>
      </c>
      <c r="E26" s="60">
        <v>0</v>
      </c>
      <c r="F26" s="60">
        <v>29000</v>
      </c>
      <c r="G26" s="60">
        <v>0</v>
      </c>
      <c r="H26" s="60">
        <v>339925</v>
      </c>
      <c r="I26" s="60">
        <v>24938</v>
      </c>
      <c r="J26" s="34">
        <f t="shared" si="0"/>
        <v>1023758</v>
      </c>
    </row>
    <row r="27" spans="1:10" ht="12.75">
      <c r="A27" s="2">
        <v>18</v>
      </c>
      <c r="B27" s="3" t="s">
        <v>23</v>
      </c>
      <c r="C27" s="60">
        <v>127856</v>
      </c>
      <c r="D27" s="60">
        <v>58000</v>
      </c>
      <c r="E27" s="60">
        <v>0</v>
      </c>
      <c r="F27" s="60">
        <v>0</v>
      </c>
      <c r="G27" s="60">
        <v>0</v>
      </c>
      <c r="H27" s="60">
        <v>387248</v>
      </c>
      <c r="I27" s="60">
        <v>23845</v>
      </c>
      <c r="J27" s="34">
        <f t="shared" si="0"/>
        <v>596949</v>
      </c>
    </row>
    <row r="28" spans="1:10" ht="12.75">
      <c r="A28" s="2">
        <v>19</v>
      </c>
      <c r="B28" s="3" t="s">
        <v>78</v>
      </c>
      <c r="C28" s="60">
        <v>5224</v>
      </c>
      <c r="D28" s="60">
        <v>60500</v>
      </c>
      <c r="E28" s="60">
        <v>0</v>
      </c>
      <c r="F28" s="60">
        <v>0</v>
      </c>
      <c r="G28" s="60">
        <v>0</v>
      </c>
      <c r="H28" s="60">
        <v>298153</v>
      </c>
      <c r="I28" s="60">
        <v>0</v>
      </c>
      <c r="J28" s="34">
        <f t="shared" si="0"/>
        <v>363877</v>
      </c>
    </row>
    <row r="29" spans="1:10" ht="12.75">
      <c r="A29" s="2">
        <v>20</v>
      </c>
      <c r="B29" s="3" t="s">
        <v>9</v>
      </c>
      <c r="C29" s="60">
        <v>215475</v>
      </c>
      <c r="D29" s="60">
        <v>147741</v>
      </c>
      <c r="E29" s="60">
        <v>0</v>
      </c>
      <c r="F29" s="60">
        <v>0</v>
      </c>
      <c r="G29" s="60">
        <v>3000</v>
      </c>
      <c r="H29" s="60">
        <v>262787</v>
      </c>
      <c r="I29" s="60">
        <v>23431</v>
      </c>
      <c r="J29" s="34">
        <f t="shared" si="0"/>
        <v>652434</v>
      </c>
    </row>
    <row r="30" spans="1:10" ht="12.75">
      <c r="A30" s="2">
        <v>21</v>
      </c>
      <c r="B30" s="3" t="s">
        <v>71</v>
      </c>
      <c r="C30" s="60">
        <v>427316</v>
      </c>
      <c r="D30" s="60">
        <v>26633</v>
      </c>
      <c r="E30" s="60">
        <v>0</v>
      </c>
      <c r="F30" s="60">
        <v>0</v>
      </c>
      <c r="G30" s="60">
        <v>276</v>
      </c>
      <c r="H30" s="60">
        <v>109332</v>
      </c>
      <c r="I30" s="60">
        <v>0</v>
      </c>
      <c r="J30" s="34">
        <f t="shared" si="0"/>
        <v>563557</v>
      </c>
    </row>
    <row r="31" spans="1:10" ht="25.5" customHeight="1">
      <c r="A31" s="77" t="s">
        <v>116</v>
      </c>
      <c r="B31" s="77"/>
      <c r="C31" s="71">
        <f>SUM(C10:C30)</f>
        <v>3787140</v>
      </c>
      <c r="D31" s="47">
        <f aca="true" t="shared" si="1" ref="D31:I31">SUM(D10:D30)</f>
        <v>1149623</v>
      </c>
      <c r="E31" s="47">
        <f t="shared" si="1"/>
        <v>1666</v>
      </c>
      <c r="F31" s="47">
        <f t="shared" si="1"/>
        <v>87000</v>
      </c>
      <c r="G31" s="47">
        <f t="shared" si="1"/>
        <v>3570</v>
      </c>
      <c r="H31" s="47">
        <f t="shared" si="1"/>
        <v>4974111</v>
      </c>
      <c r="I31" s="47">
        <f t="shared" si="1"/>
        <v>242415</v>
      </c>
      <c r="J31" s="7">
        <f>SUM(J10:J30)</f>
        <v>10245525</v>
      </c>
    </row>
    <row r="32" spans="1:10" ht="12.75">
      <c r="A32" s="1"/>
      <c r="B32" s="1"/>
      <c r="C32" s="61"/>
      <c r="D32" s="61"/>
      <c r="E32" s="61"/>
      <c r="F32" s="61"/>
      <c r="G32" s="61"/>
      <c r="H32" s="61"/>
      <c r="I32" s="61"/>
      <c r="J32" s="35"/>
    </row>
    <row r="33" spans="1:12" ht="12.75">
      <c r="A33" s="4" t="s">
        <v>218</v>
      </c>
      <c r="B33" s="5"/>
      <c r="C33" s="62"/>
      <c r="D33" s="62"/>
      <c r="E33" s="62"/>
      <c r="F33" s="62"/>
      <c r="G33" s="62"/>
      <c r="H33" s="62"/>
      <c r="I33" s="62"/>
      <c r="J33" s="35"/>
      <c r="L33" s="36"/>
    </row>
    <row r="34" spans="1:12" ht="14.25">
      <c r="A34" s="6" t="s">
        <v>175</v>
      </c>
      <c r="B34" s="5"/>
      <c r="C34" s="62"/>
      <c r="D34" s="62"/>
      <c r="E34" s="62"/>
      <c r="F34" s="62"/>
      <c r="G34" s="62"/>
      <c r="H34" s="62"/>
      <c r="I34" s="62"/>
      <c r="J34" s="35"/>
      <c r="L34" s="36"/>
    </row>
    <row r="35" spans="10:12" ht="12.75">
      <c r="J35" s="35"/>
      <c r="L35" s="36"/>
    </row>
    <row r="36" ht="12.75">
      <c r="L36" s="8"/>
    </row>
    <row r="37" spans="10:13" ht="12.75">
      <c r="J37" s="35"/>
      <c r="L37" s="36"/>
      <c r="M37" s="35"/>
    </row>
    <row r="38" spans="13:14" ht="12.75">
      <c r="M38" s="37"/>
      <c r="N38" s="38"/>
    </row>
    <row r="39" ht="12.75">
      <c r="K39" s="35"/>
    </row>
    <row r="40" ht="12.75">
      <c r="K40" s="35"/>
    </row>
  </sheetData>
  <sheetProtection/>
  <mergeCells count="7">
    <mergeCell ref="A1:J5"/>
    <mergeCell ref="A31:B31"/>
    <mergeCell ref="F6:G6"/>
    <mergeCell ref="F7:G7"/>
    <mergeCell ref="J6:J8"/>
    <mergeCell ref="B6:B8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I18"/>
  <sheetViews>
    <sheetView tabSelected="1" view="pageBreakPreview" zoomScale="91" zoomScaleSheetLayoutView="9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2" sqref="B11:F12"/>
    </sheetView>
  </sheetViews>
  <sheetFormatPr defaultColWidth="8.796875" defaultRowHeight="14.25"/>
  <cols>
    <col min="1" max="1" width="5.5" style="13" customWidth="1"/>
    <col min="2" max="2" width="5.3984375" style="13" customWidth="1"/>
    <col min="3" max="3" width="12.5" style="13" customWidth="1"/>
    <col min="4" max="4" width="11.19921875" style="13" customWidth="1"/>
    <col min="5" max="6" width="22.8984375" style="13" customWidth="1"/>
    <col min="7" max="7" width="15.5" style="29" customWidth="1"/>
    <col min="8" max="8" width="16.3984375" style="12" customWidth="1"/>
    <col min="9" max="16384" width="9" style="13" customWidth="1"/>
  </cols>
  <sheetData>
    <row r="3" spans="1:7" ht="12.75">
      <c r="A3" s="10"/>
      <c r="B3" s="10"/>
      <c r="C3" s="10"/>
      <c r="D3" s="10"/>
      <c r="E3" s="10"/>
      <c r="F3" s="10"/>
      <c r="G3" s="11"/>
    </row>
    <row r="4" spans="1:7" ht="12.75">
      <c r="A4" s="10"/>
      <c r="B4" s="10"/>
      <c r="C4" s="10"/>
      <c r="D4" s="10"/>
      <c r="E4" s="10"/>
      <c r="F4" s="10"/>
      <c r="G4" s="11"/>
    </row>
    <row r="5" spans="1:8" ht="62.25" customHeight="1">
      <c r="A5" s="10"/>
      <c r="B5" s="91" t="s">
        <v>174</v>
      </c>
      <c r="C5" s="91"/>
      <c r="D5" s="91"/>
      <c r="E5" s="91"/>
      <c r="F5" s="91"/>
      <c r="G5" s="91"/>
      <c r="H5" s="91"/>
    </row>
    <row r="6" spans="1:8" ht="48.75" customHeight="1">
      <c r="A6" s="10"/>
      <c r="B6" s="14" t="s">
        <v>109</v>
      </c>
      <c r="C6" s="14" t="s">
        <v>120</v>
      </c>
      <c r="D6" s="14" t="s">
        <v>121</v>
      </c>
      <c r="E6" s="15" t="s">
        <v>122</v>
      </c>
      <c r="F6" s="95" t="s">
        <v>116</v>
      </c>
      <c r="G6" s="96"/>
      <c r="H6" s="97"/>
    </row>
    <row r="7" spans="1:9" s="48" customFormat="1" ht="108" customHeight="1">
      <c r="A7" s="157"/>
      <c r="B7" s="158">
        <v>1</v>
      </c>
      <c r="C7" s="17">
        <v>85226</v>
      </c>
      <c r="D7" s="17">
        <v>2210</v>
      </c>
      <c r="E7" s="159" t="s">
        <v>124</v>
      </c>
      <c r="F7" s="160" t="s">
        <v>161</v>
      </c>
      <c r="G7" s="161">
        <v>70167</v>
      </c>
      <c r="H7" s="163">
        <f>G7</f>
        <v>70167</v>
      </c>
      <c r="I7" s="19"/>
    </row>
    <row r="8" spans="1:9" s="48" customFormat="1" ht="108" customHeight="1">
      <c r="A8" s="157"/>
      <c r="B8" s="158">
        <v>2</v>
      </c>
      <c r="C8" s="17">
        <v>85156</v>
      </c>
      <c r="D8" s="17">
        <v>2210</v>
      </c>
      <c r="E8" s="162" t="s">
        <v>141</v>
      </c>
      <c r="F8" s="160" t="s">
        <v>161</v>
      </c>
      <c r="G8" s="161">
        <v>2996</v>
      </c>
      <c r="H8" s="18">
        <f>G8</f>
        <v>2996</v>
      </c>
      <c r="I8" s="19"/>
    </row>
    <row r="9" spans="1:9" ht="108" customHeight="1">
      <c r="A9" s="10"/>
      <c r="B9" s="16" t="s">
        <v>113</v>
      </c>
      <c r="C9" s="17">
        <v>85212</v>
      </c>
      <c r="D9" s="17">
        <v>2210</v>
      </c>
      <c r="E9" s="46" t="s">
        <v>157</v>
      </c>
      <c r="F9" s="50" t="s">
        <v>123</v>
      </c>
      <c r="G9" s="30">
        <v>76000</v>
      </c>
      <c r="H9" s="18">
        <f>G9</f>
        <v>76000</v>
      </c>
      <c r="I9" s="19"/>
    </row>
    <row r="10" spans="1:8" s="23" customFormat="1" ht="27" customHeight="1">
      <c r="A10" s="20"/>
      <c r="B10" s="92" t="s">
        <v>125</v>
      </c>
      <c r="C10" s="93"/>
      <c r="D10" s="93"/>
      <c r="E10" s="21"/>
      <c r="F10" s="21"/>
      <c r="G10" s="22">
        <f>SUM(G7:G9)</f>
        <v>149163</v>
      </c>
      <c r="H10" s="22">
        <f>SUM(H7:H9)</f>
        <v>149163</v>
      </c>
    </row>
    <row r="11" spans="1:8" s="27" customFormat="1" ht="12.75">
      <c r="A11" s="24"/>
      <c r="B11" s="24"/>
      <c r="C11" s="24"/>
      <c r="D11" s="24"/>
      <c r="E11" s="24"/>
      <c r="F11" s="24"/>
      <c r="G11" s="25"/>
      <c r="H11" s="26"/>
    </row>
    <row r="12" spans="1:8" s="27" customFormat="1" ht="21.75" customHeight="1">
      <c r="A12" s="39"/>
      <c r="B12" s="40" t="s">
        <v>219</v>
      </c>
      <c r="C12" s="28"/>
      <c r="D12" s="28"/>
      <c r="E12" s="28"/>
      <c r="F12" s="28"/>
      <c r="G12" s="25"/>
      <c r="H12" s="26"/>
    </row>
    <row r="13" spans="1:8" s="27" customFormat="1" ht="12.75">
      <c r="A13" s="24"/>
      <c r="B13" s="41" t="s">
        <v>175</v>
      </c>
      <c r="C13" s="28"/>
      <c r="D13" s="28"/>
      <c r="E13" s="28"/>
      <c r="F13" s="28"/>
      <c r="G13" s="25"/>
      <c r="H13" s="26"/>
    </row>
    <row r="14" spans="1:8" s="27" customFormat="1" ht="12.75">
      <c r="A14" s="24"/>
      <c r="B14" s="94"/>
      <c r="C14" s="94"/>
      <c r="D14" s="94"/>
      <c r="E14" s="24"/>
      <c r="F14" s="24"/>
      <c r="G14" s="25"/>
      <c r="H14" s="26"/>
    </row>
    <row r="15" spans="1:8" s="27" customFormat="1" ht="12.75">
      <c r="A15" s="24"/>
      <c r="B15" s="94"/>
      <c r="C15" s="94"/>
      <c r="D15" s="94"/>
      <c r="E15" s="24"/>
      <c r="F15" s="24"/>
      <c r="G15" s="25"/>
      <c r="H15" s="26"/>
    </row>
    <row r="16" spans="1:8" s="27" customFormat="1" ht="22.5" customHeight="1">
      <c r="A16" s="24"/>
      <c r="B16" s="24"/>
      <c r="C16" s="24"/>
      <c r="D16" s="24"/>
      <c r="E16" s="24"/>
      <c r="F16" s="24"/>
      <c r="G16" s="25"/>
      <c r="H16" s="26"/>
    </row>
    <row r="17" spans="1:8" s="27" customFormat="1" ht="12.75">
      <c r="A17" s="24"/>
      <c r="B17" s="24"/>
      <c r="C17" s="24"/>
      <c r="D17" s="24"/>
      <c r="E17" s="24"/>
      <c r="F17" s="24"/>
      <c r="G17" s="25"/>
      <c r="H17" s="26"/>
    </row>
    <row r="18" spans="1:7" ht="12.75">
      <c r="A18" s="10"/>
      <c r="B18" s="10"/>
      <c r="C18" s="10"/>
      <c r="D18" s="10"/>
      <c r="E18" s="10"/>
      <c r="F18" s="10"/>
      <c r="G18" s="11"/>
    </row>
  </sheetData>
  <sheetProtection/>
  <mergeCells count="6">
    <mergeCell ref="B5:H5"/>
    <mergeCell ref="B10:D10"/>
    <mergeCell ref="B14:B15"/>
    <mergeCell ref="C14:C15"/>
    <mergeCell ref="D14:D15"/>
    <mergeCell ref="F6:H6"/>
  </mergeCells>
  <printOptions horizontalCentered="1"/>
  <pageMargins left="0.59" right="0.7874015748031497" top="0.49" bottom="1.062992125984252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kkloda</dc:creator>
  <cp:keywords/>
  <dc:description/>
  <cp:lastModifiedBy>Iwona Jablonska</cp:lastModifiedBy>
  <cp:lastPrinted>2015-03-12T10:38:31Z</cp:lastPrinted>
  <dcterms:created xsi:type="dcterms:W3CDTF">2012-02-01T09:19:14Z</dcterms:created>
  <dcterms:modified xsi:type="dcterms:W3CDTF">2015-03-12T10:39:59Z</dcterms:modified>
  <cp:category/>
  <cp:version/>
  <cp:contentType/>
  <cp:contentStatus/>
</cp:coreProperties>
</file>