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pon\AppData\Local\Temp\ezdpuw\20240830161756150\"/>
    </mc:Choice>
  </mc:AlternateContent>
  <xr:revisionPtr revIDLastSave="0" documentId="13_ncr:1_{90A7CE64-2B4E-47CF-9F10-D3469A27AF94}" xr6:coauthVersionLast="47" xr6:coauthVersionMax="47" xr10:uidLastSave="{00000000-0000-0000-0000-000000000000}"/>
  <bookViews>
    <workbookView xWindow="-103" yWindow="-103" windowWidth="33120" windowHeight="18120" tabRatio="762" xr2:uid="{00000000-000D-0000-FFFF-FFFF00000000}"/>
  </bookViews>
  <sheets>
    <sheet name="I. Rozliczenie transzy" sheetId="2" r:id="rId1"/>
    <sheet name="II. Rozliczenie Finansowe " sheetId="5" r:id="rId2"/>
    <sheet name="III. Otrzymane środki " sheetId="7" r:id="rId3"/>
  </sheets>
  <definedNames>
    <definedName name="_xlnm._FilterDatabase" localSheetId="0" hidden="1">'I. Rozliczenie transzy'!$A$12:$O$116</definedName>
    <definedName name="_xlnm.Print_Area" localSheetId="0">'I. Rozliczenie transzy'!$A$1:$Q$133</definedName>
    <definedName name="_xlnm.Print_Area" localSheetId="1">'II. Rozliczenie Finansowe '!$A$1:$K$56</definedName>
    <definedName name="_xlnm.Print_Area" localSheetId="2">'III. Otrzymane środki 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5" l="1"/>
  <c r="I52" i="5"/>
  <c r="F46" i="5" l="1"/>
  <c r="C46" i="5"/>
  <c r="I45" i="5"/>
  <c r="I44" i="5"/>
  <c r="I43" i="5"/>
  <c r="I42" i="5"/>
  <c r="I41" i="5"/>
  <c r="I40" i="5"/>
  <c r="I39" i="5"/>
  <c r="I46" i="5" s="1"/>
  <c r="G28" i="5"/>
  <c r="G30" i="5" s="1"/>
  <c r="F28" i="5"/>
  <c r="F29" i="5" s="1"/>
  <c r="D28" i="5"/>
  <c r="C28" i="5"/>
  <c r="C29" i="5" s="1"/>
  <c r="J27" i="5"/>
  <c r="I27" i="5"/>
  <c r="H27" i="5"/>
  <c r="E27" i="5"/>
  <c r="J26" i="5"/>
  <c r="I26" i="5"/>
  <c r="H26" i="5"/>
  <c r="E26" i="5"/>
  <c r="J25" i="5"/>
  <c r="I25" i="5"/>
  <c r="H25" i="5"/>
  <c r="E25" i="5"/>
  <c r="J24" i="5"/>
  <c r="I24" i="5"/>
  <c r="H24" i="5"/>
  <c r="E24" i="5"/>
  <c r="J23" i="5"/>
  <c r="I23" i="5"/>
  <c r="H23" i="5"/>
  <c r="E23" i="5"/>
  <c r="J22" i="5"/>
  <c r="I22" i="5"/>
  <c r="H22" i="5"/>
  <c r="E22" i="5"/>
  <c r="K22" i="5" s="1"/>
  <c r="J21" i="5"/>
  <c r="I21" i="5"/>
  <c r="H21" i="5"/>
  <c r="E21" i="5"/>
  <c r="K21" i="5" s="1"/>
  <c r="J20" i="5"/>
  <c r="I20" i="5"/>
  <c r="H20" i="5"/>
  <c r="E20" i="5"/>
  <c r="J19" i="5"/>
  <c r="I19" i="5"/>
  <c r="H19" i="5"/>
  <c r="E19" i="5"/>
  <c r="J18" i="5"/>
  <c r="I18" i="5"/>
  <c r="H18" i="5"/>
  <c r="E18" i="5"/>
  <c r="K18" i="5" s="1"/>
  <c r="J17" i="5"/>
  <c r="I17" i="5"/>
  <c r="H17" i="5"/>
  <c r="E17" i="5"/>
  <c r="F47" i="5" l="1"/>
  <c r="G39" i="5"/>
  <c r="G46" i="5" s="1"/>
  <c r="G47" i="5" s="1"/>
  <c r="C47" i="5"/>
  <c r="D39" i="5"/>
  <c r="E39" i="5" s="1"/>
  <c r="I47" i="5"/>
  <c r="K17" i="5"/>
  <c r="K20" i="5"/>
  <c r="K19" i="5"/>
  <c r="K25" i="5"/>
  <c r="K27" i="5"/>
  <c r="H29" i="5"/>
  <c r="E29" i="5"/>
  <c r="I28" i="5"/>
  <c r="I29" i="5" s="1"/>
  <c r="J28" i="5"/>
  <c r="K23" i="5"/>
  <c r="K26" i="5"/>
  <c r="H28" i="5"/>
  <c r="H30" i="5" s="1"/>
  <c r="K24" i="5"/>
  <c r="D30" i="5"/>
  <c r="E28" i="5"/>
  <c r="E30" i="5" s="1"/>
  <c r="K39" i="5" l="1"/>
  <c r="K46" i="5" s="1"/>
  <c r="K47" i="5" s="1"/>
  <c r="E46" i="5"/>
  <c r="D46" i="5"/>
  <c r="D47" i="5" s="1"/>
  <c r="J39" i="5"/>
  <c r="J46" i="5" s="1"/>
  <c r="J47" i="5" s="1"/>
  <c r="H39" i="5"/>
  <c r="H46" i="5" s="1"/>
  <c r="H47" i="5" s="1"/>
  <c r="E47" i="5"/>
  <c r="K28" i="5"/>
  <c r="K29" i="5" s="1"/>
  <c r="J30" i="5"/>
  <c r="J29" i="5"/>
  <c r="D21" i="7" l="1"/>
  <c r="B21" i="7"/>
  <c r="C6" i="7"/>
  <c r="C5" i="7"/>
  <c r="C4" i="7"/>
  <c r="C3" i="7"/>
  <c r="C8" i="5"/>
  <c r="C7" i="5"/>
  <c r="C6" i="5"/>
  <c r="C5" i="5"/>
  <c r="L115" i="2"/>
  <c r="U116" i="2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O15" i="2" l="1"/>
  <c r="U15" i="2" s="1"/>
  <c r="B17" i="7"/>
  <c r="B15" i="7"/>
  <c r="B14" i="7"/>
  <c r="B13" i="7"/>
  <c r="C18" i="7" l="1"/>
  <c r="R15" i="2"/>
  <c r="O16" i="2"/>
  <c r="U16" i="2" s="1"/>
  <c r="O17" i="2"/>
  <c r="O14" i="2"/>
  <c r="O18" i="2"/>
  <c r="O19" i="2"/>
  <c r="O20" i="2"/>
  <c r="O21" i="2"/>
  <c r="U21" i="2" s="1"/>
  <c r="O22" i="2"/>
  <c r="U22" i="2" s="1"/>
  <c r="O23" i="2"/>
  <c r="U23" i="2" s="1"/>
  <c r="O24" i="2"/>
  <c r="U24" i="2" s="1"/>
  <c r="O25" i="2"/>
  <c r="U25" i="2" s="1"/>
  <c r="O26" i="2"/>
  <c r="U26" i="2" s="1"/>
  <c r="O27" i="2"/>
  <c r="U27" i="2" s="1"/>
  <c r="O28" i="2"/>
  <c r="B10" i="7" l="1"/>
  <c r="B16" i="7"/>
  <c r="R28" i="2"/>
  <c r="U28" i="2"/>
  <c r="R17" i="2"/>
  <c r="U17" i="2"/>
  <c r="R20" i="2"/>
  <c r="U20" i="2"/>
  <c r="R19" i="2"/>
  <c r="U19" i="2"/>
  <c r="R18" i="2"/>
  <c r="U18" i="2"/>
  <c r="R26" i="2"/>
  <c r="R25" i="2"/>
  <c r="R23" i="2"/>
  <c r="R22" i="2"/>
  <c r="R24" i="2"/>
  <c r="R27" i="2"/>
  <c r="R21" i="2"/>
  <c r="R16" i="2"/>
  <c r="B12" i="7"/>
  <c r="R14" i="2"/>
  <c r="O48" i="2" l="1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N115" i="2"/>
  <c r="M115" i="2"/>
  <c r="R109" i="2" l="1"/>
  <c r="U109" i="2"/>
  <c r="R103" i="2"/>
  <c r="U103" i="2"/>
  <c r="R97" i="2"/>
  <c r="U97" i="2"/>
  <c r="R91" i="2"/>
  <c r="U91" i="2"/>
  <c r="R85" i="2"/>
  <c r="U85" i="2"/>
  <c r="R79" i="2"/>
  <c r="U79" i="2"/>
  <c r="R73" i="2"/>
  <c r="U73" i="2"/>
  <c r="R67" i="2"/>
  <c r="U67" i="2"/>
  <c r="R61" i="2"/>
  <c r="U61" i="2"/>
  <c r="R55" i="2"/>
  <c r="U55" i="2"/>
  <c r="R49" i="2"/>
  <c r="U49" i="2"/>
  <c r="R114" i="2"/>
  <c r="U114" i="2"/>
  <c r="R108" i="2"/>
  <c r="U108" i="2"/>
  <c r="R102" i="2"/>
  <c r="U102" i="2"/>
  <c r="R96" i="2"/>
  <c r="U96" i="2"/>
  <c r="R90" i="2"/>
  <c r="U90" i="2"/>
  <c r="R84" i="2"/>
  <c r="U84" i="2"/>
  <c r="R78" i="2"/>
  <c r="U78" i="2"/>
  <c r="R72" i="2"/>
  <c r="U72" i="2"/>
  <c r="R66" i="2"/>
  <c r="U66" i="2"/>
  <c r="R60" i="2"/>
  <c r="U60" i="2"/>
  <c r="R54" i="2"/>
  <c r="U54" i="2"/>
  <c r="R48" i="2"/>
  <c r="U48" i="2"/>
  <c r="R113" i="2"/>
  <c r="U113" i="2"/>
  <c r="R107" i="2"/>
  <c r="U107" i="2"/>
  <c r="R101" i="2"/>
  <c r="U101" i="2"/>
  <c r="R95" i="2"/>
  <c r="U95" i="2"/>
  <c r="R89" i="2"/>
  <c r="U89" i="2"/>
  <c r="R83" i="2"/>
  <c r="U83" i="2"/>
  <c r="R77" i="2"/>
  <c r="U77" i="2"/>
  <c r="R71" i="2"/>
  <c r="U71" i="2"/>
  <c r="R65" i="2"/>
  <c r="U65" i="2"/>
  <c r="R59" i="2"/>
  <c r="U59" i="2"/>
  <c r="R53" i="2"/>
  <c r="U53" i="2"/>
  <c r="R112" i="2"/>
  <c r="U112" i="2"/>
  <c r="R106" i="2"/>
  <c r="U106" i="2"/>
  <c r="R100" i="2"/>
  <c r="U100" i="2"/>
  <c r="R94" i="2"/>
  <c r="U94" i="2"/>
  <c r="R88" i="2"/>
  <c r="U88" i="2"/>
  <c r="R82" i="2"/>
  <c r="U82" i="2"/>
  <c r="R76" i="2"/>
  <c r="U76" i="2"/>
  <c r="R70" i="2"/>
  <c r="U70" i="2"/>
  <c r="R64" i="2"/>
  <c r="U64" i="2"/>
  <c r="R58" i="2"/>
  <c r="U58" i="2"/>
  <c r="R52" i="2"/>
  <c r="U52" i="2"/>
  <c r="R111" i="2"/>
  <c r="U111" i="2"/>
  <c r="R105" i="2"/>
  <c r="U105" i="2"/>
  <c r="R99" i="2"/>
  <c r="U99" i="2"/>
  <c r="R93" i="2"/>
  <c r="U93" i="2"/>
  <c r="R87" i="2"/>
  <c r="U87" i="2"/>
  <c r="R81" i="2"/>
  <c r="U81" i="2"/>
  <c r="R75" i="2"/>
  <c r="U75" i="2"/>
  <c r="R69" i="2"/>
  <c r="U69" i="2"/>
  <c r="R63" i="2"/>
  <c r="U63" i="2"/>
  <c r="R57" i="2"/>
  <c r="U57" i="2"/>
  <c r="R51" i="2"/>
  <c r="U51" i="2"/>
  <c r="R110" i="2"/>
  <c r="U110" i="2"/>
  <c r="R104" i="2"/>
  <c r="U104" i="2"/>
  <c r="R98" i="2"/>
  <c r="U98" i="2"/>
  <c r="R92" i="2"/>
  <c r="U92" i="2"/>
  <c r="R86" i="2"/>
  <c r="U86" i="2"/>
  <c r="R80" i="2"/>
  <c r="U80" i="2"/>
  <c r="R74" i="2"/>
  <c r="U74" i="2"/>
  <c r="R68" i="2"/>
  <c r="U68" i="2"/>
  <c r="R62" i="2"/>
  <c r="U62" i="2"/>
  <c r="R56" i="2"/>
  <c r="U56" i="2"/>
  <c r="R50" i="2"/>
  <c r="U50" i="2"/>
  <c r="O29" i="2" l="1"/>
  <c r="U29" i="2" s="1"/>
  <c r="O30" i="2"/>
  <c r="U30" i="2" s="1"/>
  <c r="O31" i="2"/>
  <c r="U31" i="2" s="1"/>
  <c r="O32" i="2"/>
  <c r="U32" i="2" s="1"/>
  <c r="O33" i="2"/>
  <c r="U33" i="2" s="1"/>
  <c r="O34" i="2"/>
  <c r="U34" i="2" s="1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R44" i="2" l="1"/>
  <c r="U44" i="2"/>
  <c r="R38" i="2"/>
  <c r="U38" i="2"/>
  <c r="R42" i="2"/>
  <c r="U42" i="2"/>
  <c r="R36" i="2"/>
  <c r="U36" i="2"/>
  <c r="R47" i="2"/>
  <c r="U47" i="2"/>
  <c r="R41" i="2"/>
  <c r="U41" i="2"/>
  <c r="R35" i="2"/>
  <c r="U35" i="2"/>
  <c r="R46" i="2"/>
  <c r="U46" i="2"/>
  <c r="R40" i="2"/>
  <c r="U40" i="2"/>
  <c r="R45" i="2"/>
  <c r="U45" i="2"/>
  <c r="R39" i="2"/>
  <c r="U39" i="2"/>
  <c r="R43" i="2"/>
  <c r="U43" i="2"/>
  <c r="R37" i="2"/>
  <c r="U37" i="2"/>
  <c r="O115" i="2"/>
  <c r="R30" i="2"/>
  <c r="R34" i="2"/>
  <c r="R33" i="2"/>
  <c r="R32" i="2"/>
  <c r="R31" i="2"/>
  <c r="R29" i="2"/>
  <c r="B11" i="7"/>
  <c r="B18" i="7" s="1"/>
  <c r="P117" i="2" l="1"/>
  <c r="P14" i="2"/>
  <c r="B19" i="7"/>
  <c r="Q14" i="2" l="1"/>
  <c r="Q115" i="2" s="1"/>
  <c r="K48" i="5" s="1"/>
  <c r="P115" i="2"/>
  <c r="J48" i="5" s="1"/>
  <c r="Q117" i="2"/>
  <c r="U14" i="2" l="1"/>
  <c r="U115" i="2"/>
</calcChain>
</file>

<file path=xl/sharedStrings.xml><?xml version="1.0" encoding="utf-8"?>
<sst xmlns="http://schemas.openxmlformats.org/spreadsheetml/2006/main" count="192" uniqueCount="114">
  <si>
    <t>Data :</t>
  </si>
  <si>
    <t>Imię i nazwisko osoby sporządzającej dokument:</t>
  </si>
  <si>
    <t>Telefon:</t>
  </si>
  <si>
    <t>KPO</t>
  </si>
  <si>
    <t>FERS</t>
  </si>
  <si>
    <t>RAZEM</t>
  </si>
  <si>
    <t>Lp.</t>
  </si>
  <si>
    <t>Wartość 
(netto)</t>
  </si>
  <si>
    <t>Wartość 
(brutto)</t>
  </si>
  <si>
    <t>…</t>
  </si>
  <si>
    <t>Wartość 
VAT</t>
  </si>
  <si>
    <t>Wydatki inne :</t>
  </si>
  <si>
    <t>RODZAJ WYDATKU</t>
  </si>
  <si>
    <t>1.</t>
  </si>
  <si>
    <t>2.</t>
  </si>
  <si>
    <t>3.</t>
  </si>
  <si>
    <t xml:space="preserve">Adaptacja zgodna z zasadami uniwersalnego projektowania </t>
  </si>
  <si>
    <t>4.</t>
  </si>
  <si>
    <t>5.</t>
  </si>
  <si>
    <t>6.</t>
  </si>
  <si>
    <t>7.</t>
  </si>
  <si>
    <t xml:space="preserve">Promocja oraz informacja o realizacji zadania </t>
  </si>
  <si>
    <t>OGÓŁEM:</t>
  </si>
  <si>
    <t>Średnia wysokość podatku VAT</t>
  </si>
  <si>
    <r>
      <t>Źródło finasowania</t>
    </r>
    <r>
      <rPr>
        <b/>
        <sz val="14"/>
        <color rgb="FFFF0000"/>
        <rFont val="Calibri"/>
        <family val="2"/>
        <charset val="238"/>
        <scheme val="minor"/>
      </rPr>
      <t xml:space="preserve">*
</t>
    </r>
    <r>
      <rPr>
        <sz val="11"/>
        <color theme="1"/>
        <rFont val="Calibri"/>
        <family val="2"/>
        <charset val="238"/>
        <scheme val="minor"/>
      </rPr>
      <t>(KPO/FERS)</t>
    </r>
  </si>
  <si>
    <t>majątkowy</t>
  </si>
  <si>
    <t>bieżący</t>
  </si>
  <si>
    <r>
      <t xml:space="preserve">NALEŻY WYPEŁNIĆ </t>
    </r>
    <r>
      <rPr>
        <b/>
        <sz val="16"/>
        <color theme="9" tint="-0.249977111117893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</si>
  <si>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t>Lista wyborów</t>
  </si>
  <si>
    <t>Środki europejskie  
 (82,52% * FERS)</t>
  </si>
  <si>
    <t>Współfinansowanie krajowe środków europejskich  
(17,48%*FERS)</t>
  </si>
  <si>
    <t>Nr identyfikacyjny dokumentu</t>
  </si>
  <si>
    <t>Wystawca dokumentu.</t>
  </si>
  <si>
    <t>Data wystawienia dokumentu</t>
  </si>
  <si>
    <t xml:space="preserve">Data zapłaty 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</si>
  <si>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</si>
  <si>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t>Krótki opis czego dotyczy faktura / dokument</t>
  </si>
  <si>
    <t>I-TRANSZA</t>
  </si>
  <si>
    <t>II-TRANSZA</t>
  </si>
  <si>
    <t>III-TRANSZA</t>
  </si>
  <si>
    <t>IV-TRANSZA</t>
  </si>
  <si>
    <t>V-TRANSZA</t>
  </si>
  <si>
    <t>VI-TRANSZA</t>
  </si>
  <si>
    <t>VII-TRANSZA</t>
  </si>
  <si>
    <r>
      <t xml:space="preserve">Opłacone z TRANSZY </t>
    </r>
    <r>
      <rPr>
        <b/>
        <sz val="14"/>
        <color rgb="FFC00000"/>
        <rFont val="Calibri"/>
        <family val="2"/>
        <charset val="238"/>
        <scheme val="minor"/>
      </rPr>
      <t xml:space="preserve">* </t>
    </r>
  </si>
  <si>
    <t>przelew</t>
  </si>
  <si>
    <t>kartą</t>
  </si>
  <si>
    <t>gotówką</t>
  </si>
  <si>
    <t xml:space="preserve">TRANSZA </t>
  </si>
  <si>
    <t>Kwota UDOKUMENTOWANYCH wydatków</t>
  </si>
  <si>
    <t>Kwota OTRZYMANYCH środków</t>
  </si>
  <si>
    <t xml:space="preserve">Razem : </t>
  </si>
  <si>
    <t>Załącznik nr 3 do Umowy.  Rozliczenie finasowe</t>
  </si>
  <si>
    <r>
      <t>Nr pozycji kalkulacji kosztów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</si>
  <si>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E-mail</t>
  </si>
  <si>
    <t>VIII-TRANSZA</t>
  </si>
  <si>
    <r>
      <t xml:space="preserve">NALEŻY WYPEŁNIĆ </t>
    </r>
    <r>
      <rPr>
        <b/>
        <sz val="10"/>
        <color theme="9" tint="-0.249977111117893"/>
        <rFont val="Calibri"/>
        <family val="2"/>
        <charset val="238"/>
        <scheme val="minor"/>
      </rPr>
      <t>ZIELONE</t>
    </r>
    <r>
      <rPr>
        <b/>
        <sz val="10"/>
        <color rgb="FFFF0000"/>
        <rFont val="Calibri"/>
        <family val="2"/>
        <charset val="238"/>
        <scheme val="minor"/>
      </rPr>
      <t xml:space="preserve"> POLA</t>
    </r>
  </si>
  <si>
    <t>Dot. FERS</t>
  </si>
  <si>
    <t>Koszty kwalifikowane</t>
  </si>
  <si>
    <t xml:space="preserve">Kwota na dokumencie </t>
  </si>
  <si>
    <r>
      <rPr>
        <b/>
        <i/>
        <sz val="16"/>
        <color rgb="FFC00000"/>
        <rFont val="Calibri"/>
        <family val="2"/>
        <charset val="238"/>
        <scheme val="minor"/>
      </rPr>
      <t xml:space="preserve">I . Rozliczenie Transzy. </t>
    </r>
    <r>
      <rPr>
        <b/>
        <i/>
        <sz val="16"/>
        <color theme="1"/>
        <rFont val="Calibri"/>
        <family val="2"/>
        <charset val="238"/>
        <scheme val="minor"/>
      </rPr>
      <t>Zestawienie dokumentów potwierdzających poniesione wydatki na utworzenie nowych miejsc opieki</t>
    </r>
  </si>
  <si>
    <t>Załącznik 3 do Umowy. Rozliczenie transzy   Program Aktywny Maluch 2022-2029</t>
  </si>
  <si>
    <t>III. Podsumowanie otrzymanych środków</t>
  </si>
  <si>
    <t xml:space="preserve">Data OTRZYMANIA środków </t>
  </si>
  <si>
    <t xml:space="preserve"> </t>
  </si>
  <si>
    <t>Nazwa Gminy</t>
  </si>
  <si>
    <t>Adres Instytucji Opieki</t>
  </si>
  <si>
    <t>Nazwa Instytucji Opieki</t>
  </si>
  <si>
    <t xml:space="preserve">Numer umowy </t>
  </si>
  <si>
    <r>
      <rPr>
        <i/>
        <sz val="12"/>
        <rFont val="Calibri"/>
        <family val="2"/>
        <charset val="238"/>
        <scheme val="minor"/>
      </rPr>
      <t>WYDATKI PONOSZONE</t>
    </r>
    <r>
      <rPr>
        <b/>
        <i/>
        <sz val="12"/>
        <rFont val="Calibri"/>
        <family val="2"/>
        <charset val="238"/>
        <scheme val="minor"/>
      </rPr>
      <t xml:space="preserve"> 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
</t>
    </r>
  </si>
  <si>
    <r>
      <t>Rodzaj wydatku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(majątkowy \ bieżący)
</t>
    </r>
  </si>
  <si>
    <t>LEGENDA KALKULACJI KOSZTÓW</t>
  </si>
  <si>
    <t>Zakup nieruchomości</t>
  </si>
  <si>
    <t>Rozbiórka obiektu,</t>
  </si>
  <si>
    <t>Zakup - stanowiący wyposażenie instytycji opieki m.in.. Zabawek, pomocy do prowadzenia zajęć opiekuńczo-wychowawczych i edukacyjnych oraz specjalistycznego</t>
  </si>
  <si>
    <t>10.</t>
  </si>
  <si>
    <t xml:space="preserve">Budowa, odbudowa, rozbudowa, nadbudowa obiektu </t>
  </si>
  <si>
    <t xml:space="preserve">Montaż tj.: roboty budowlane polegające na wytworzeniu obiektu z gotowych </t>
  </si>
  <si>
    <t>8.</t>
  </si>
  <si>
    <t>Wyposażenie i montaż placu zabaw wraz z bezpieczną nawierzchnią i ogrodzeniem</t>
  </si>
  <si>
    <t>11.</t>
  </si>
  <si>
    <t>Inne</t>
  </si>
  <si>
    <t>Adaptacja zgodna z zasadami uniwersalnego projektowania</t>
  </si>
  <si>
    <t>Zakup i montaż wyposażenia (w tym m.in. meble, wyposażenie wypoczynkowe, wyposażenia sanitarne, wyposażenie kuchenne)</t>
  </si>
  <si>
    <t>9.</t>
  </si>
  <si>
    <t>Dostosowanie otoczenia instytucji, niezbędnego do jej prowadzenia i znajdującego się na terenie nieruchomości</t>
  </si>
  <si>
    <t>(Imię i Nazwisko oraz pełniona funkcja osoby uprawnionej do reprezentowania gminy)</t>
  </si>
  <si>
    <t>(Imię i Nazwisko Skarbnika)</t>
  </si>
  <si>
    <t xml:space="preserve">WYDATKI MAJĄTKOWE </t>
  </si>
  <si>
    <t>WYDATKI BIEŻĄCE</t>
  </si>
  <si>
    <t>RAZEM 
KWOTA NETTO 
(w zł i gr)</t>
  </si>
  <si>
    <t>RAZEM 
KWOTA VAT
(w zł i gr)</t>
  </si>
  <si>
    <t>RAZEM
 KWOTA BRUTTO 
(w zł i gr)</t>
  </si>
  <si>
    <t xml:space="preserve"> Kwota NETTO 
(w zł i gr)</t>
  </si>
  <si>
    <t>Kwota VAT
(w zł i gr)</t>
  </si>
  <si>
    <t xml:space="preserve"> Kwota BRUTTO
(w zł i gr)</t>
  </si>
  <si>
    <t>Montaż tj.: roboty budowlane polegające na wytworzeniu obiektu z gotowych , połączonych w jedną funkcyjną całość elementów np.. montaż instalacji centralnego ogrzewania budynku</t>
  </si>
  <si>
    <t>Zakup - stanowiący wyposażenie instytycji opieki m.in.. Zabawek, pomocy do prowadzenia zajęć opiekuńczo-wychowawczych i edukacyjnych oraz specjalistycznego sprzętu)</t>
  </si>
  <si>
    <t>Dostosowanie otoczenie instytucji niezbędnego do jej prowadzenia i znajdującego się na terenie nieruchomości</t>
  </si>
  <si>
    <r>
      <t xml:space="preserve">Inne* </t>
    </r>
    <r>
      <rPr>
        <sz val="9"/>
        <color rgb="FF00B050"/>
        <rFont val="Calibri"/>
        <family val="2"/>
        <charset val="238"/>
        <scheme val="minor"/>
      </rPr>
      <t>tj. ….....</t>
    </r>
  </si>
  <si>
    <t>*/ należy podać nazwę wydatku</t>
  </si>
  <si>
    <r>
      <t xml:space="preserve">Krajowy Plan Odbudowy i Zwiększenia Odporności (KPO) </t>
    </r>
    <r>
      <rPr>
        <b/>
        <i/>
        <sz val="11"/>
        <color rgb="FFC00000"/>
        <rFont val="Calibri"/>
        <family val="2"/>
        <charset val="238"/>
        <scheme val="minor"/>
      </rPr>
      <t xml:space="preserve">WG REALIZACJI </t>
    </r>
  </si>
  <si>
    <t xml:space="preserve">RAZEM </t>
  </si>
  <si>
    <t>Środki europejskie  
(82,52% * FERS)
 par. 6257</t>
  </si>
  <si>
    <t>Środki w formie współfinansowania krajowego środków europejskich  
(17,48%*FERS) 
par. 6259</t>
  </si>
  <si>
    <t>Środki europejskie  
(82,52% * FERS)
par. 2057</t>
  </si>
  <si>
    <t>Środki w formie współfinansowania krajowego środków europejskich  
(17,48%*FERS)
par. 2059</t>
  </si>
  <si>
    <t xml:space="preserve">Środki europejskie  
(82,52% * FERS) </t>
  </si>
  <si>
    <t>Środki w formie współfinansowania krajowego środków europejskich  
(17,48%*FERS)</t>
  </si>
  <si>
    <r>
      <t>Program Fundusze Europejskie dla Rozwoju Społecznego 2021–2027 (FERS)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WG REALIZACJI</t>
    </r>
  </si>
  <si>
    <r>
      <rPr>
        <b/>
        <sz val="12"/>
        <color rgb="FFC00000"/>
        <rFont val="Calibri"/>
        <family val="2"/>
        <charset val="238"/>
        <scheme val="minor"/>
      </rPr>
      <t>II. Rozliczenie finasowe.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 xml:space="preserve">Podsumowanie poniesionych wydatków na realizację zadania (w podziale na rodzaj poniesionego wydatku )        </t>
    </r>
    <r>
      <rPr>
        <sz val="12"/>
        <color theme="1"/>
        <rFont val="Calibri"/>
        <family val="2"/>
        <charset val="238"/>
        <scheme val="minor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 xml:space="preserve">                  </t>
    </r>
  </si>
  <si>
    <r>
      <t xml:space="preserve">WYDATKI NA </t>
    </r>
    <r>
      <rPr>
        <b/>
        <sz val="11"/>
        <color rgb="FFC0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MIEJSC </t>
    </r>
    <r>
      <rPr>
        <b/>
        <i/>
        <sz val="11"/>
        <color rgb="FFC00000"/>
        <rFont val="Calibri"/>
        <family val="2"/>
        <charset val="238"/>
        <scheme val="minor"/>
      </rPr>
      <t>FERS</t>
    </r>
    <r>
      <rPr>
        <b/>
        <sz val="11"/>
        <color rgb="FFC00000"/>
        <rFont val="Calibri"/>
        <family val="2"/>
        <charset val="238"/>
        <scheme val="minor"/>
      </rPr>
      <t xml:space="preserve"> - rozliczenie transzy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1"/>
        <rFont val="Calibri"/>
        <family val="2"/>
        <charset val="238"/>
        <scheme val="minor"/>
      </rPr>
      <t>(WYDATKI PONIESIONE W RAMACH OTRZYMANYCH TRANSZ - NARASTAJĄCO)</t>
    </r>
  </si>
  <si>
    <r>
      <t xml:space="preserve">WYDATKI NA </t>
    </r>
    <r>
      <rPr>
        <b/>
        <sz val="11"/>
        <color rgb="FFC0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MIEJSC </t>
    </r>
    <r>
      <rPr>
        <b/>
        <i/>
        <sz val="11"/>
        <color rgb="FFC00000"/>
        <rFont val="Calibri"/>
        <family val="2"/>
        <charset val="238"/>
        <scheme val="minor"/>
      </rPr>
      <t>KPO - rozliczenie transzy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1"/>
        <rFont val="Calibri"/>
        <family val="2"/>
        <charset val="238"/>
        <scheme val="minor"/>
      </rPr>
      <t>(WYDATKI PONIESIONE W RAMACH OTRZYMANYCH TRANSZ - NARASTAJĄCO)</t>
    </r>
  </si>
  <si>
    <r>
      <rPr>
        <sz val="8"/>
        <rFont val="Calibri"/>
        <family val="2"/>
        <charset val="238"/>
        <scheme val="minor"/>
      </rPr>
      <t>Inne*</t>
    </r>
    <r>
      <rPr>
        <sz val="8"/>
        <color rgb="FF00B050"/>
        <rFont val="Calibri"/>
        <family val="2"/>
        <charset val="238"/>
        <scheme val="minor"/>
      </rPr>
      <t xml:space="preserve"> tj. ….....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</si>
</sst>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rgb="FF00B05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D91D1"/>
        <bgColor indexed="64"/>
      </patternFill>
    </fill>
    <fill>
      <patternFill patternType="solid">
        <fgColor rgb="FFF29E6A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 applyAlignment="1">
      <alignment horizontal="right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4" fontId="10" fillId="0" borderId="0" xfId="0" applyNumberFormat="1" applyFont="1" applyAlignment="1">
      <alignment vertical="center"/>
    </xf>
    <xf numFmtId="4" fontId="0" fillId="2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Protection="1"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5" fillId="3" borderId="0" xfId="1" applyFont="1" applyFill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4" fontId="5" fillId="0" borderId="0" xfId="1" applyNumberFormat="1" applyFont="1" applyAlignment="1">
      <alignment horizontal="right" vertical="center" wrapText="1"/>
    </xf>
    <xf numFmtId="0" fontId="11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6" fillId="0" borderId="0" xfId="1" applyFont="1" applyAlignment="1" applyProtection="1">
      <alignment vertical="center" wrapText="1"/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" fontId="10" fillId="0" borderId="21" xfId="0" applyNumberFormat="1" applyFont="1" applyBorder="1" applyAlignment="1">
      <alignment vertical="center"/>
    </xf>
    <xf numFmtId="4" fontId="10" fillId="0" borderId="22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1" fillId="3" borderId="0" xfId="1" applyFont="1" applyFill="1" applyAlignment="1" applyProtection="1">
      <alignment horizontal="center"/>
      <protection locked="0"/>
    </xf>
    <xf numFmtId="0" fontId="5" fillId="3" borderId="0" xfId="1" applyFont="1" applyFill="1" applyAlignment="1" applyProtection="1">
      <alignment horizontal="center"/>
      <protection locked="0"/>
    </xf>
    <xf numFmtId="10" fontId="0" fillId="0" borderId="0" xfId="3" applyNumberFormat="1" applyFont="1"/>
    <xf numFmtId="0" fontId="0" fillId="0" borderId="2" xfId="0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2" borderId="1" xfId="0" applyFont="1" applyFill="1" applyBorder="1" applyAlignment="1">
      <alignment horizontal="right" vertical="center"/>
    </xf>
    <xf numFmtId="4" fontId="5" fillId="3" borderId="1" xfId="2" applyNumberFormat="1" applyFont="1" applyFill="1" applyBorder="1" applyAlignment="1" applyProtection="1">
      <alignment vertical="center" wrapText="1"/>
      <protection locked="0"/>
    </xf>
    <xf numFmtId="4" fontId="5" fillId="0" borderId="1" xfId="2" applyNumberFormat="1" applyFont="1" applyBorder="1" applyAlignment="1">
      <alignment vertical="center" wrapText="1"/>
    </xf>
    <xf numFmtId="14" fontId="5" fillId="0" borderId="1" xfId="2" applyNumberFormat="1" applyFont="1" applyBorder="1" applyAlignment="1">
      <alignment vertical="center" wrapText="1"/>
    </xf>
    <xf numFmtId="0" fontId="5" fillId="0" borderId="0" xfId="0" applyFont="1"/>
    <xf numFmtId="4" fontId="5" fillId="0" borderId="1" xfId="0" applyNumberFormat="1" applyFont="1" applyBorder="1"/>
    <xf numFmtId="14" fontId="5" fillId="0" borderId="1" xfId="0" applyNumberFormat="1" applyFont="1" applyBorder="1"/>
    <xf numFmtId="0" fontId="5" fillId="0" borderId="0" xfId="0" applyFont="1" applyAlignment="1">
      <alignment vertical="center"/>
    </xf>
    <xf numFmtId="4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4" fontId="11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2" applyNumberFormat="1" applyFont="1" applyAlignment="1">
      <alignment vertical="center" wrapText="1"/>
    </xf>
    <xf numFmtId="10" fontId="5" fillId="0" borderId="0" xfId="3" applyNumberFormat="1" applyFont="1" applyFill="1" applyBorder="1" applyAlignment="1" applyProtection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29" fillId="0" borderId="0" xfId="1" applyFont="1" applyAlignment="1" applyProtection="1">
      <alignment vertical="center" wrapText="1"/>
      <protection locked="0"/>
    </xf>
    <xf numFmtId="0" fontId="27" fillId="0" borderId="0" xfId="0" applyFont="1" applyAlignment="1">
      <alignment vertical="center" wrapText="1"/>
    </xf>
    <xf numFmtId="0" fontId="29" fillId="0" borderId="0" xfId="1" applyFont="1" applyAlignment="1" applyProtection="1">
      <alignment horizontal="center" vertical="center" wrapText="1"/>
      <protection locked="0"/>
    </xf>
    <xf numFmtId="0" fontId="29" fillId="0" borderId="0" xfId="1" applyFont="1" applyAlignment="1" applyProtection="1">
      <alignment horizontal="left" vertical="center" wrapText="1"/>
      <protection locked="0"/>
    </xf>
    <xf numFmtId="14" fontId="0" fillId="0" borderId="1" xfId="0" applyNumberFormat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/>
    </xf>
    <xf numFmtId="0" fontId="11" fillId="10" borderId="1" xfId="0" applyFont="1" applyFill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left" indent="1"/>
    </xf>
    <xf numFmtId="0" fontId="16" fillId="0" borderId="0" xfId="1" applyFont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34" fillId="0" borderId="0" xfId="0" applyFont="1" applyAlignment="1">
      <alignment horizontal="right" vertical="top"/>
    </xf>
    <xf numFmtId="4" fontId="34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wrapText="1"/>
    </xf>
    <xf numFmtId="4" fontId="10" fillId="0" borderId="0" xfId="0" applyNumberFormat="1" applyFont="1"/>
    <xf numFmtId="49" fontId="23" fillId="0" borderId="0" xfId="0" applyNumberFormat="1" applyFont="1" applyAlignment="1">
      <alignment horizontal="left" vertical="center"/>
    </xf>
    <xf numFmtId="4" fontId="2" fillId="0" borderId="0" xfId="0" applyNumberFormat="1" applyFont="1"/>
    <xf numFmtId="49" fontId="1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43" fillId="0" borderId="15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43" fillId="0" borderId="0" xfId="0" applyFont="1" applyAlignment="1">
      <alignment vertical="top" wrapText="1"/>
    </xf>
    <xf numFmtId="0" fontId="10" fillId="10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18" fillId="3" borderId="1" xfId="1" applyFont="1" applyFill="1" applyBorder="1" applyAlignment="1" applyProtection="1">
      <alignment horizontal="center" vertical="center" wrapText="1"/>
      <protection locked="0"/>
    </xf>
    <xf numFmtId="4" fontId="45" fillId="10" borderId="1" xfId="1" applyNumberFormat="1" applyFont="1" applyFill="1" applyBorder="1" applyAlignment="1" applyProtection="1">
      <alignment horizontal="right" vertical="center" wrapText="1"/>
      <protection locked="0"/>
    </xf>
    <xf numFmtId="4" fontId="45" fillId="4" borderId="1" xfId="2" applyNumberFormat="1" applyFont="1" applyFill="1" applyBorder="1" applyAlignment="1" applyProtection="1">
      <alignment horizontal="right" vertical="center" wrapText="1"/>
      <protection locked="0"/>
    </xf>
    <xf numFmtId="4" fontId="46" fillId="5" borderId="1" xfId="0" applyNumberFormat="1" applyFont="1" applyFill="1" applyBorder="1" applyAlignment="1" applyProtection="1">
      <alignment horizontal="right" vertical="center"/>
      <protection locked="0"/>
    </xf>
    <xf numFmtId="4" fontId="46" fillId="2" borderId="1" xfId="0" applyNumberFormat="1" applyFont="1" applyFill="1" applyBorder="1" applyAlignment="1" applyProtection="1">
      <alignment horizontal="right" vertical="center"/>
      <protection locked="0"/>
    </xf>
    <xf numFmtId="4" fontId="47" fillId="2" borderId="1" xfId="0" applyNumberFormat="1" applyFont="1" applyFill="1" applyBorder="1" applyAlignment="1" applyProtection="1">
      <alignment horizontal="right" vertical="center"/>
      <protection locked="0"/>
    </xf>
    <xf numFmtId="0" fontId="18" fillId="3" borderId="11" xfId="1" applyFont="1" applyFill="1" applyBorder="1" applyAlignment="1" applyProtection="1">
      <alignment horizontal="center" vertical="center" wrapText="1"/>
      <protection locked="0"/>
    </xf>
    <xf numFmtId="4" fontId="45" fillId="10" borderId="11" xfId="1" applyNumberFormat="1" applyFont="1" applyFill="1" applyBorder="1" applyAlignment="1" applyProtection="1">
      <alignment horizontal="right" vertical="center" wrapText="1"/>
      <protection locked="0"/>
    </xf>
    <xf numFmtId="4" fontId="45" fillId="4" borderId="11" xfId="2" applyNumberFormat="1" applyFont="1" applyFill="1" applyBorder="1" applyAlignment="1" applyProtection="1">
      <alignment horizontal="right" vertical="center" wrapText="1"/>
      <protection locked="0"/>
    </xf>
    <xf numFmtId="4" fontId="46" fillId="5" borderId="11" xfId="0" applyNumberFormat="1" applyFont="1" applyFill="1" applyBorder="1" applyAlignment="1" applyProtection="1">
      <alignment horizontal="right" vertical="center"/>
      <protection locked="0"/>
    </xf>
    <xf numFmtId="4" fontId="46" fillId="2" borderId="11" xfId="0" applyNumberFormat="1" applyFont="1" applyFill="1" applyBorder="1" applyAlignment="1" applyProtection="1">
      <alignment horizontal="right" vertical="center"/>
      <protection locked="0"/>
    </xf>
    <xf numFmtId="4" fontId="47" fillId="2" borderId="11" xfId="0" applyNumberFormat="1" applyFont="1" applyFill="1" applyBorder="1" applyAlignment="1" applyProtection="1">
      <alignment horizontal="right" vertical="center"/>
      <protection locked="0"/>
    </xf>
    <xf numFmtId="0" fontId="18" fillId="3" borderId="6" xfId="1" applyFont="1" applyFill="1" applyBorder="1" applyAlignment="1" applyProtection="1">
      <alignment horizontal="center" vertical="center" wrapText="1"/>
      <protection locked="0"/>
    </xf>
    <xf numFmtId="0" fontId="45" fillId="3" borderId="6" xfId="1" applyFont="1" applyFill="1" applyBorder="1" applyAlignment="1" applyProtection="1">
      <alignment horizontal="right" vertical="center" wrapText="1"/>
      <protection locked="0"/>
    </xf>
    <xf numFmtId="4" fontId="45" fillId="10" borderId="6" xfId="1" applyNumberFormat="1" applyFont="1" applyFill="1" applyBorder="1" applyAlignment="1" applyProtection="1">
      <alignment horizontal="right" vertical="center" wrapText="1"/>
      <protection locked="0"/>
    </xf>
    <xf numFmtId="4" fontId="45" fillId="4" borderId="6" xfId="2" applyNumberFormat="1" applyFont="1" applyFill="1" applyBorder="1" applyAlignment="1" applyProtection="1">
      <alignment horizontal="right" vertical="center" wrapText="1"/>
      <protection locked="0"/>
    </xf>
    <xf numFmtId="4" fontId="46" fillId="5" borderId="6" xfId="0" applyNumberFormat="1" applyFont="1" applyFill="1" applyBorder="1" applyAlignment="1" applyProtection="1">
      <alignment horizontal="right" vertical="center"/>
      <protection locked="0"/>
    </xf>
    <xf numFmtId="4" fontId="46" fillId="2" borderId="6" xfId="0" applyNumberFormat="1" applyFont="1" applyFill="1" applyBorder="1" applyAlignment="1" applyProtection="1">
      <alignment horizontal="right" vertical="center"/>
      <protection locked="0"/>
    </xf>
    <xf numFmtId="4" fontId="47" fillId="2" borderId="6" xfId="0" applyNumberFormat="1" applyFont="1" applyFill="1" applyBorder="1" applyAlignment="1" applyProtection="1">
      <alignment horizontal="right" vertical="center"/>
      <protection locked="0"/>
    </xf>
    <xf numFmtId="0" fontId="45" fillId="3" borderId="1" xfId="1" applyFont="1" applyFill="1" applyBorder="1" applyAlignment="1" applyProtection="1">
      <alignment horizontal="right" vertical="center" wrapText="1"/>
      <protection locked="0"/>
    </xf>
    <xf numFmtId="4" fontId="49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50" fillId="0" borderId="0" xfId="1" applyNumberFormat="1" applyFont="1" applyAlignment="1">
      <alignment horizontal="center" vertical="top" wrapText="1"/>
    </xf>
    <xf numFmtId="4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11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center"/>
      <protection locked="0"/>
    </xf>
    <xf numFmtId="4" fontId="50" fillId="0" borderId="0" xfId="1" applyNumberFormat="1" applyFont="1" applyAlignment="1">
      <alignment horizontal="center" vertical="center" wrapText="1"/>
    </xf>
    <xf numFmtId="9" fontId="52" fillId="0" borderId="0" xfId="3" applyFont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right" vertical="center" wrapText="1"/>
      <protection locked="0"/>
    </xf>
    <xf numFmtId="4" fontId="17" fillId="0" borderId="0" xfId="1" applyNumberFormat="1" applyFont="1" applyAlignment="1">
      <alignment horizontal="right" vertical="center" wrapText="1"/>
    </xf>
    <xf numFmtId="4" fontId="29" fillId="0" borderId="0" xfId="1" applyNumberFormat="1" applyFont="1" applyAlignment="1">
      <alignment horizontal="right" vertical="center" wrapText="1"/>
    </xf>
    <xf numFmtId="0" fontId="30" fillId="0" borderId="0" xfId="0" applyFont="1" applyAlignment="1" applyProtection="1">
      <alignment horizontal="right" vertical="center"/>
      <protection locked="0"/>
    </xf>
    <xf numFmtId="0" fontId="33" fillId="0" borderId="0" xfId="2" applyFont="1" applyAlignment="1" applyProtection="1">
      <alignment vertical="center" wrapText="1"/>
      <protection locked="0"/>
    </xf>
    <xf numFmtId="4" fontId="41" fillId="0" borderId="33" xfId="1" applyNumberFormat="1" applyFont="1" applyBorder="1" applyAlignment="1">
      <alignment wrapText="1"/>
    </xf>
    <xf numFmtId="0" fontId="34" fillId="2" borderId="9" xfId="0" applyFont="1" applyFill="1" applyBorder="1" applyAlignment="1" applyProtection="1">
      <alignment horizontal="center" vertical="center"/>
      <protection locked="0"/>
    </xf>
    <xf numFmtId="0" fontId="50" fillId="0" borderId="0" xfId="1" applyFont="1" applyAlignment="1" applyProtection="1">
      <alignment vertical="top" wrapText="1"/>
      <protection locked="0"/>
    </xf>
    <xf numFmtId="0" fontId="50" fillId="0" borderId="0" xfId="1" applyFont="1" applyAlignment="1" applyProtection="1">
      <alignment horizontal="center" vertical="top" wrapText="1"/>
      <protection locked="0"/>
    </xf>
    <xf numFmtId="0" fontId="53" fillId="0" borderId="0" xfId="0" applyFont="1" applyProtection="1">
      <protection locked="0"/>
    </xf>
    <xf numFmtId="4" fontId="53" fillId="0" borderId="0" xfId="0" applyNumberFormat="1" applyFont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48" fillId="0" borderId="0" xfId="1" applyFont="1" applyAlignment="1" applyProtection="1">
      <alignment horizontal="right" vertical="center" wrapText="1"/>
      <protection locked="0"/>
    </xf>
    <xf numFmtId="4" fontId="45" fillId="0" borderId="0" xfId="1" applyNumberFormat="1" applyFont="1" applyAlignment="1" applyProtection="1">
      <alignment horizontal="right" vertical="center" wrapText="1"/>
      <protection locked="0"/>
    </xf>
    <xf numFmtId="4" fontId="45" fillId="0" borderId="0" xfId="2" applyNumberFormat="1" applyFont="1" applyAlignment="1" applyProtection="1">
      <alignment horizontal="right" vertical="center" wrapText="1"/>
      <protection locked="0"/>
    </xf>
    <xf numFmtId="4" fontId="46" fillId="0" borderId="0" xfId="0" applyNumberFormat="1" applyFont="1" applyAlignment="1" applyProtection="1">
      <alignment horizontal="right" vertical="center"/>
      <protection locked="0"/>
    </xf>
    <xf numFmtId="4" fontId="47" fillId="0" borderId="0" xfId="0" applyNumberFormat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4" fontId="49" fillId="0" borderId="0" xfId="1" applyNumberFormat="1" applyFont="1" applyAlignment="1" applyProtection="1">
      <alignment horizontal="right" vertical="center" wrapText="1"/>
      <protection locked="0"/>
    </xf>
    <xf numFmtId="0" fontId="49" fillId="3" borderId="1" xfId="1" applyFont="1" applyFill="1" applyBorder="1" applyAlignment="1" applyProtection="1">
      <alignment horizontal="right" vertical="center" wrapText="1"/>
      <protection locked="0"/>
    </xf>
    <xf numFmtId="0" fontId="49" fillId="3" borderId="11" xfId="1" applyFont="1" applyFill="1" applyBorder="1" applyAlignment="1" applyProtection="1">
      <alignment horizontal="right" vertical="center" wrapText="1"/>
      <protection locked="0"/>
    </xf>
    <xf numFmtId="0" fontId="40" fillId="0" borderId="0" xfId="0" applyFont="1" applyAlignment="1">
      <alignment vertical="center" wrapText="1"/>
    </xf>
    <xf numFmtId="0" fontId="45" fillId="6" borderId="4" xfId="2" applyFont="1" applyFill="1" applyBorder="1" applyAlignment="1" applyProtection="1">
      <alignment horizontal="center" vertical="center" wrapText="1"/>
      <protection locked="0"/>
    </xf>
    <xf numFmtId="0" fontId="45" fillId="6" borderId="1" xfId="2" applyFont="1" applyFill="1" applyBorder="1" applyAlignment="1" applyProtection="1">
      <alignment horizontal="center" vertical="center" wrapText="1"/>
      <protection locked="0"/>
    </xf>
    <xf numFmtId="0" fontId="45" fillId="6" borderId="9" xfId="2" applyFont="1" applyFill="1" applyBorder="1" applyAlignment="1" applyProtection="1">
      <alignment horizontal="center" vertical="center" wrapText="1"/>
      <protection locked="0"/>
    </xf>
    <xf numFmtId="0" fontId="45" fillId="7" borderId="4" xfId="2" applyFont="1" applyFill="1" applyBorder="1" applyAlignment="1" applyProtection="1">
      <alignment horizontal="center" vertical="center" wrapText="1"/>
      <protection locked="0"/>
    </xf>
    <xf numFmtId="0" fontId="45" fillId="7" borderId="1" xfId="2" applyFont="1" applyFill="1" applyBorder="1" applyAlignment="1" applyProtection="1">
      <alignment horizontal="center" vertical="center" wrapText="1"/>
      <protection locked="0"/>
    </xf>
    <xf numFmtId="0" fontId="45" fillId="7" borderId="9" xfId="2" applyFont="1" applyFill="1" applyBorder="1" applyAlignment="1" applyProtection="1">
      <alignment horizontal="center" vertical="center" wrapText="1"/>
      <protection locked="0"/>
    </xf>
    <xf numFmtId="0" fontId="45" fillId="12" borderId="4" xfId="2" applyFont="1" applyFill="1" applyBorder="1" applyAlignment="1" applyProtection="1">
      <alignment horizontal="center" vertical="center" wrapText="1"/>
      <protection locked="0"/>
    </xf>
    <xf numFmtId="0" fontId="45" fillId="12" borderId="1" xfId="2" applyFont="1" applyFill="1" applyBorder="1" applyAlignment="1" applyProtection="1">
      <alignment horizontal="center" vertical="center" wrapText="1"/>
      <protection locked="0"/>
    </xf>
    <xf numFmtId="0" fontId="45" fillId="12" borderId="9" xfId="2" applyFont="1" applyFill="1" applyBorder="1" applyAlignment="1" applyProtection="1">
      <alignment horizontal="center" vertical="center" wrapText="1"/>
      <protection locked="0"/>
    </xf>
    <xf numFmtId="0" fontId="44" fillId="3" borderId="9" xfId="1" applyFont="1" applyFill="1" applyBorder="1" applyAlignment="1" applyProtection="1">
      <alignment horizontal="right" vertical="center" wrapText="1"/>
      <protection locked="0"/>
    </xf>
    <xf numFmtId="4" fontId="18" fillId="10" borderId="8" xfId="1" applyNumberFormat="1" applyFont="1" applyFill="1" applyBorder="1" applyAlignment="1" applyProtection="1">
      <alignment horizontal="right" vertical="center" wrapText="1"/>
      <protection locked="0"/>
    </xf>
    <xf numFmtId="4" fontId="18" fillId="10" borderId="4" xfId="1" applyNumberFormat="1" applyFont="1" applyFill="1" applyBorder="1" applyAlignment="1" applyProtection="1">
      <alignment horizontal="right" vertical="center" wrapText="1"/>
      <protection locked="0"/>
    </xf>
    <xf numFmtId="0" fontId="44" fillId="3" borderId="12" xfId="1" applyFont="1" applyFill="1" applyBorder="1" applyAlignment="1" applyProtection="1">
      <alignment horizontal="right" vertical="center" wrapText="1"/>
      <protection locked="0"/>
    </xf>
    <xf numFmtId="4" fontId="18" fillId="10" borderId="10" xfId="1" applyNumberFormat="1" applyFont="1" applyFill="1" applyBorder="1" applyAlignment="1" applyProtection="1">
      <alignment horizontal="right" vertical="center" wrapText="1"/>
      <protection locked="0"/>
    </xf>
    <xf numFmtId="4" fontId="18" fillId="10" borderId="35" xfId="1" applyNumberFormat="1" applyFont="1" applyFill="1" applyBorder="1" applyAlignment="1" applyProtection="1">
      <alignment horizontal="right" vertical="center" wrapText="1"/>
      <protection locked="0"/>
    </xf>
    <xf numFmtId="0" fontId="18" fillId="3" borderId="14" xfId="1" applyFont="1" applyFill="1" applyBorder="1" applyAlignment="1" applyProtection="1">
      <alignment horizontal="right" vertical="center" wrapText="1"/>
      <protection locked="0"/>
    </xf>
    <xf numFmtId="4" fontId="18" fillId="10" borderId="13" xfId="1" applyNumberFormat="1" applyFont="1" applyFill="1" applyBorder="1" applyAlignment="1" applyProtection="1">
      <alignment horizontal="right" vertical="center" wrapText="1"/>
      <protection locked="0"/>
    </xf>
    <xf numFmtId="4" fontId="18" fillId="10" borderId="32" xfId="1" applyNumberFormat="1" applyFont="1" applyFill="1" applyBorder="1" applyAlignment="1" applyProtection="1">
      <alignment horizontal="right" vertical="center" wrapText="1"/>
      <protection locked="0"/>
    </xf>
    <xf numFmtId="0" fontId="18" fillId="3" borderId="9" xfId="1" applyFont="1" applyFill="1" applyBorder="1" applyAlignment="1" applyProtection="1">
      <alignment horizontal="right" vertical="center" wrapText="1"/>
      <protection locked="0"/>
    </xf>
    <xf numFmtId="0" fontId="56" fillId="3" borderId="9" xfId="1" applyFont="1" applyFill="1" applyBorder="1" applyAlignment="1" applyProtection="1">
      <alignment horizontal="right" vertical="center" wrapText="1"/>
      <protection locked="0"/>
    </xf>
    <xf numFmtId="4" fontId="44" fillId="2" borderId="32" xfId="1" applyNumberFormat="1" applyFont="1" applyFill="1" applyBorder="1" applyAlignment="1" applyProtection="1">
      <alignment horizontal="right" vertical="center" wrapText="1"/>
      <protection locked="0"/>
    </xf>
    <xf numFmtId="4" fontId="44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45" fillId="4" borderId="1" xfId="2" applyFont="1" applyFill="1" applyBorder="1" applyAlignment="1" applyProtection="1">
      <alignment horizontal="center" vertical="center" wrapText="1"/>
      <protection locked="0"/>
    </xf>
    <xf numFmtId="0" fontId="45" fillId="5" borderId="1" xfId="2" applyFont="1" applyFill="1" applyBorder="1" applyAlignment="1" applyProtection="1">
      <alignment horizontal="center" vertical="center" wrapText="1"/>
      <protection locked="0"/>
    </xf>
    <xf numFmtId="0" fontId="45" fillId="5" borderId="2" xfId="2" applyFont="1" applyFill="1" applyBorder="1" applyAlignment="1" applyProtection="1">
      <alignment horizontal="center" vertical="center" wrapText="1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47" fillId="2" borderId="6" xfId="0" applyFont="1" applyFill="1" applyBorder="1" applyAlignment="1" applyProtection="1">
      <alignment horizontal="center" vertical="center"/>
      <protection locked="0"/>
    </xf>
    <xf numFmtId="0" fontId="46" fillId="2" borderId="2" xfId="0" applyFont="1" applyFill="1" applyBorder="1" applyAlignment="1" applyProtection="1">
      <alignment horizontal="right" vertical="center" wrapText="1"/>
      <protection locked="0"/>
    </xf>
    <xf numFmtId="0" fontId="46" fillId="2" borderId="4" xfId="0" applyFont="1" applyFill="1" applyBorder="1" applyAlignment="1" applyProtection="1">
      <alignment horizontal="right" vertical="center" wrapText="1"/>
      <protection locked="0"/>
    </xf>
    <xf numFmtId="0" fontId="46" fillId="10" borderId="2" xfId="0" applyFont="1" applyFill="1" applyBorder="1" applyAlignment="1" applyProtection="1">
      <alignment horizontal="left" vertical="center"/>
      <protection locked="0"/>
    </xf>
    <xf numFmtId="0" fontId="46" fillId="10" borderId="3" xfId="0" applyFont="1" applyFill="1" applyBorder="1" applyAlignment="1" applyProtection="1">
      <alignment horizontal="left" vertical="center"/>
      <protection locked="0"/>
    </xf>
    <xf numFmtId="0" fontId="46" fillId="10" borderId="4" xfId="0" applyFont="1" applyFill="1" applyBorder="1" applyAlignment="1" applyProtection="1">
      <alignment horizontal="left" vertical="center"/>
      <protection locked="0"/>
    </xf>
    <xf numFmtId="4" fontId="34" fillId="2" borderId="4" xfId="0" applyNumberFormat="1" applyFont="1" applyFill="1" applyBorder="1" applyAlignment="1" applyProtection="1">
      <alignment horizontal="right" vertical="center"/>
      <protection locked="0"/>
    </xf>
    <xf numFmtId="4" fontId="34" fillId="2" borderId="35" xfId="0" applyNumberFormat="1" applyFont="1" applyFill="1" applyBorder="1" applyAlignment="1" applyProtection="1">
      <alignment horizontal="right" vertical="center"/>
      <protection locked="0"/>
    </xf>
    <xf numFmtId="4" fontId="34" fillId="2" borderId="32" xfId="0" applyNumberFormat="1" applyFont="1" applyFill="1" applyBorder="1" applyAlignment="1" applyProtection="1">
      <alignment horizontal="right" vertical="center"/>
      <protection locked="0"/>
    </xf>
    <xf numFmtId="0" fontId="43" fillId="0" borderId="0" xfId="0" applyFont="1" applyAlignment="1" applyProtection="1">
      <alignment vertical="center"/>
      <protection locked="0"/>
    </xf>
    <xf numFmtId="4" fontId="4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4" fontId="0" fillId="10" borderId="1" xfId="0" applyNumberFormat="1" applyFill="1" applyBorder="1" applyAlignment="1">
      <alignment horizontal="right" vertical="center"/>
    </xf>
    <xf numFmtId="4" fontId="0" fillId="10" borderId="5" xfId="0" applyNumberFormat="1" applyFill="1" applyBorder="1" applyAlignment="1">
      <alignment horizontal="right" vertical="center"/>
    </xf>
    <xf numFmtId="0" fontId="0" fillId="10" borderId="5" xfId="0" applyFill="1" applyBorder="1" applyAlignment="1">
      <alignment vertical="center"/>
    </xf>
    <xf numFmtId="0" fontId="42" fillId="0" borderId="15" xfId="0" applyFont="1" applyBorder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6" fillId="9" borderId="1" xfId="2" applyFont="1" applyFill="1" applyBorder="1" applyAlignment="1" applyProtection="1">
      <alignment horizontal="right" vertical="center"/>
      <protection locked="0"/>
    </xf>
    <xf numFmtId="0" fontId="6" fillId="10" borderId="1" xfId="2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wrapText="1"/>
    </xf>
    <xf numFmtId="0" fontId="24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horizontal="left" vertical="center" wrapText="1"/>
    </xf>
    <xf numFmtId="14" fontId="7" fillId="1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3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3" fillId="10" borderId="4" xfId="0" applyFont="1" applyFill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10" fillId="0" borderId="1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49" fillId="11" borderId="37" xfId="2" applyFont="1" applyFill="1" applyBorder="1" applyAlignment="1" applyProtection="1">
      <alignment horizontal="center" vertical="center" wrapText="1"/>
      <protection locked="0"/>
    </xf>
    <xf numFmtId="0" fontId="49" fillId="11" borderId="38" xfId="2" applyFont="1" applyFill="1" applyBorder="1" applyAlignment="1" applyProtection="1">
      <alignment horizontal="center" vertical="center" wrapText="1"/>
      <protection locked="0"/>
    </xf>
    <xf numFmtId="0" fontId="47" fillId="11" borderId="37" xfId="0" applyFont="1" applyFill="1" applyBorder="1" applyAlignment="1" applyProtection="1">
      <alignment horizontal="center" vertical="center" wrapText="1"/>
      <protection locked="0"/>
    </xf>
    <xf numFmtId="0" fontId="47" fillId="11" borderId="38" xfId="0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>
      <alignment horizontal="center" vertical="center" wrapText="1"/>
    </xf>
    <xf numFmtId="0" fontId="35" fillId="0" borderId="0" xfId="1" applyFont="1" applyAlignment="1" applyProtection="1">
      <alignment horizontal="center" vertical="center" wrapText="1"/>
      <protection locked="0"/>
    </xf>
    <xf numFmtId="4" fontId="18" fillId="6" borderId="5" xfId="2" applyNumberFormat="1" applyFont="1" applyFill="1" applyBorder="1" applyAlignment="1" applyProtection="1">
      <alignment horizontal="center" vertical="center" wrapText="1"/>
      <protection locked="0"/>
    </xf>
    <xf numFmtId="4" fontId="18" fillId="6" borderId="28" xfId="2" applyNumberFormat="1" applyFont="1" applyFill="1" applyBorder="1" applyAlignment="1" applyProtection="1">
      <alignment horizontal="center" vertical="center" wrapText="1"/>
      <protection locked="0"/>
    </xf>
    <xf numFmtId="4" fontId="18" fillId="6" borderId="18" xfId="2" applyNumberFormat="1" applyFont="1" applyFill="1" applyBorder="1" applyAlignment="1" applyProtection="1">
      <alignment horizontal="center" vertical="center" wrapText="1"/>
      <protection locked="0"/>
    </xf>
    <xf numFmtId="4" fontId="18" fillId="6" borderId="30" xfId="2" applyNumberFormat="1" applyFont="1" applyFill="1" applyBorder="1" applyAlignment="1" applyProtection="1">
      <alignment horizontal="center" vertical="center" wrapText="1"/>
      <protection locked="0"/>
    </xf>
    <xf numFmtId="4" fontId="18" fillId="6" borderId="31" xfId="2" applyNumberFormat="1" applyFont="1" applyFill="1" applyBorder="1" applyAlignment="1" applyProtection="1">
      <alignment horizontal="center" vertical="center" wrapText="1"/>
      <protection locked="0"/>
    </xf>
    <xf numFmtId="4" fontId="18" fillId="6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7" borderId="5" xfId="2" applyNumberFormat="1" applyFont="1" applyFill="1" applyBorder="1" applyAlignment="1" applyProtection="1">
      <alignment horizontal="center" vertical="center" wrapText="1"/>
      <protection locked="0"/>
    </xf>
    <xf numFmtId="4" fontId="18" fillId="7" borderId="28" xfId="2" applyNumberFormat="1" applyFont="1" applyFill="1" applyBorder="1" applyAlignment="1" applyProtection="1">
      <alignment horizontal="center" vertical="center" wrapText="1"/>
      <protection locked="0"/>
    </xf>
    <xf numFmtId="4" fontId="18" fillId="7" borderId="18" xfId="2" applyNumberFormat="1" applyFont="1" applyFill="1" applyBorder="1" applyAlignment="1" applyProtection="1">
      <alignment horizontal="center" vertical="center" wrapText="1"/>
      <protection locked="0"/>
    </xf>
    <xf numFmtId="4" fontId="53" fillId="7" borderId="30" xfId="0" applyNumberFormat="1" applyFont="1" applyFill="1" applyBorder="1" applyAlignment="1" applyProtection="1">
      <alignment horizontal="center" vertical="center"/>
      <protection locked="0"/>
    </xf>
    <xf numFmtId="4" fontId="53" fillId="7" borderId="31" xfId="0" applyNumberFormat="1" applyFont="1" applyFill="1" applyBorder="1" applyAlignment="1" applyProtection="1">
      <alignment horizontal="center" vertical="center"/>
      <protection locked="0"/>
    </xf>
    <xf numFmtId="4" fontId="53" fillId="7" borderId="27" xfId="0" applyNumberFormat="1" applyFont="1" applyFill="1" applyBorder="1" applyAlignment="1" applyProtection="1">
      <alignment horizontal="center" vertical="center"/>
      <protection locked="0"/>
    </xf>
    <xf numFmtId="4" fontId="34" fillId="2" borderId="5" xfId="0" applyNumberFormat="1" applyFont="1" applyFill="1" applyBorder="1" applyAlignment="1" applyProtection="1">
      <alignment horizontal="center" vertical="center"/>
      <protection locked="0"/>
    </xf>
    <xf numFmtId="4" fontId="34" fillId="2" borderId="28" xfId="0" applyNumberFormat="1" applyFont="1" applyFill="1" applyBorder="1" applyAlignment="1" applyProtection="1">
      <alignment horizontal="center" vertical="center"/>
      <protection locked="0"/>
    </xf>
    <xf numFmtId="4" fontId="34" fillId="2" borderId="18" xfId="0" applyNumberFormat="1" applyFont="1" applyFill="1" applyBorder="1" applyAlignment="1" applyProtection="1">
      <alignment horizontal="center" vertical="center"/>
      <protection locked="0"/>
    </xf>
    <xf numFmtId="4" fontId="34" fillId="2" borderId="30" xfId="0" applyNumberFormat="1" applyFont="1" applyFill="1" applyBorder="1" applyAlignment="1" applyProtection="1">
      <alignment horizontal="center" vertical="center"/>
      <protection locked="0"/>
    </xf>
    <xf numFmtId="4" fontId="34" fillId="2" borderId="31" xfId="0" applyNumberFormat="1" applyFont="1" applyFill="1" applyBorder="1" applyAlignment="1" applyProtection="1">
      <alignment horizontal="center" vertical="center"/>
      <protection locked="0"/>
    </xf>
    <xf numFmtId="4" fontId="34" fillId="2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right" vertical="center" wrapText="1"/>
      <protection locked="0"/>
    </xf>
    <xf numFmtId="0" fontId="51" fillId="0" borderId="0" xfId="1" applyFont="1" applyAlignment="1" applyProtection="1">
      <alignment horizontal="left" vertical="center" wrapText="1"/>
      <protection locked="0"/>
    </xf>
    <xf numFmtId="0" fontId="44" fillId="3" borderId="1" xfId="1" applyFont="1" applyFill="1" applyBorder="1" applyAlignment="1" applyProtection="1">
      <alignment horizontal="center" vertical="center" wrapText="1"/>
      <protection locked="0"/>
    </xf>
    <xf numFmtId="0" fontId="45" fillId="3" borderId="9" xfId="1" applyFont="1" applyFill="1" applyBorder="1" applyAlignment="1" applyProtection="1">
      <alignment horizontal="center" vertical="center" wrapText="1"/>
      <protection locked="0"/>
    </xf>
    <xf numFmtId="0" fontId="35" fillId="12" borderId="24" xfId="2" applyFont="1" applyFill="1" applyBorder="1" applyAlignment="1" applyProtection="1">
      <alignment horizontal="center" vertical="center" wrapText="1"/>
      <protection locked="0"/>
    </xf>
    <xf numFmtId="0" fontId="35" fillId="12" borderId="25" xfId="2" applyFont="1" applyFill="1" applyBorder="1" applyAlignment="1" applyProtection="1">
      <alignment horizontal="center" vertical="center"/>
      <protection locked="0"/>
    </xf>
    <xf numFmtId="0" fontId="35" fillId="12" borderId="26" xfId="2" applyFont="1" applyFill="1" applyBorder="1" applyAlignment="1" applyProtection="1">
      <alignment horizontal="center" vertical="center"/>
      <protection locked="0"/>
    </xf>
    <xf numFmtId="0" fontId="55" fillId="7" borderId="3" xfId="2" applyFont="1" applyFill="1" applyBorder="1" applyAlignment="1" applyProtection="1">
      <alignment horizontal="center" vertical="center" wrapText="1"/>
      <protection locked="0"/>
    </xf>
    <xf numFmtId="0" fontId="55" fillId="7" borderId="34" xfId="2" applyFont="1" applyFill="1" applyBorder="1" applyAlignment="1" applyProtection="1">
      <alignment horizontal="center" vertical="center" wrapText="1"/>
      <protection locked="0"/>
    </xf>
    <xf numFmtId="0" fontId="49" fillId="12" borderId="3" xfId="2" applyFont="1" applyFill="1" applyBorder="1" applyAlignment="1" applyProtection="1">
      <alignment horizontal="center" vertical="center" wrapText="1"/>
      <protection locked="0"/>
    </xf>
    <xf numFmtId="0" fontId="49" fillId="12" borderId="34" xfId="2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45" fillId="3" borderId="28" xfId="1" applyFont="1" applyFill="1" applyBorder="1" applyAlignment="1" applyProtection="1">
      <alignment horizontal="center" vertical="center" wrapText="1"/>
      <protection locked="0"/>
    </xf>
    <xf numFmtId="0" fontId="45" fillId="3" borderId="6" xfId="1" applyFont="1" applyFill="1" applyBorder="1" applyAlignment="1" applyProtection="1">
      <alignment horizontal="center" vertical="center" wrapText="1"/>
      <protection locked="0"/>
    </xf>
    <xf numFmtId="0" fontId="35" fillId="11" borderId="19" xfId="2" applyFont="1" applyFill="1" applyBorder="1" applyAlignment="1" applyProtection="1">
      <alignment horizontal="center" vertical="center" wrapText="1"/>
      <protection locked="0"/>
    </xf>
    <xf numFmtId="0" fontId="35" fillId="11" borderId="20" xfId="2" applyFont="1" applyFill="1" applyBorder="1" applyAlignment="1" applyProtection="1">
      <alignment horizontal="center" vertical="center" wrapText="1"/>
      <protection locked="0"/>
    </xf>
    <xf numFmtId="0" fontId="35" fillId="11" borderId="36" xfId="2" applyFont="1" applyFill="1" applyBorder="1" applyAlignment="1" applyProtection="1">
      <alignment horizontal="center" vertical="center" wrapText="1"/>
      <protection locked="0"/>
    </xf>
    <xf numFmtId="0" fontId="49" fillId="3" borderId="28" xfId="1" applyFont="1" applyFill="1" applyBorder="1" applyAlignment="1" applyProtection="1">
      <alignment horizontal="center" vertical="center" wrapText="1"/>
      <protection locked="0"/>
    </xf>
    <xf numFmtId="0" fontId="49" fillId="3" borderId="6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55" fillId="4" borderId="17" xfId="2" applyFont="1" applyFill="1" applyBorder="1" applyAlignment="1" applyProtection="1">
      <alignment horizontal="center" vertical="center" wrapText="1"/>
      <protection locked="0"/>
    </xf>
    <xf numFmtId="0" fontId="55" fillId="4" borderId="16" xfId="2" applyFont="1" applyFill="1" applyBorder="1" applyAlignment="1" applyProtection="1">
      <alignment horizontal="center" vertical="center" wrapText="1"/>
      <protection locked="0"/>
    </xf>
    <xf numFmtId="0" fontId="55" fillId="4" borderId="32" xfId="2" applyFont="1" applyFill="1" applyBorder="1" applyAlignment="1" applyProtection="1">
      <alignment horizontal="center" vertical="center" wrapText="1"/>
      <protection locked="0"/>
    </xf>
    <xf numFmtId="0" fontId="55" fillId="5" borderId="17" xfId="2" applyFont="1" applyFill="1" applyBorder="1" applyAlignment="1" applyProtection="1">
      <alignment horizontal="center" vertical="center" wrapText="1"/>
      <protection locked="0"/>
    </xf>
    <xf numFmtId="0" fontId="55" fillId="5" borderId="16" xfId="2" applyFont="1" applyFill="1" applyBorder="1" applyAlignment="1" applyProtection="1">
      <alignment horizontal="center" vertical="center" wrapText="1"/>
      <protection locked="0"/>
    </xf>
    <xf numFmtId="0" fontId="49" fillId="0" borderId="0" xfId="1" applyFont="1" applyAlignment="1" applyProtection="1">
      <alignment horizontal="right" vertical="center" wrapText="1"/>
      <protection locked="0"/>
    </xf>
    <xf numFmtId="0" fontId="44" fillId="2" borderId="1" xfId="1" applyFont="1" applyFill="1" applyBorder="1" applyAlignment="1" applyProtection="1">
      <alignment horizontal="right" vertical="center" wrapText="1"/>
      <protection locked="0"/>
    </xf>
    <xf numFmtId="0" fontId="44" fillId="0" borderId="0" xfId="1" applyFont="1" applyAlignment="1" applyProtection="1">
      <alignment horizontal="right" vertical="center" wrapText="1"/>
      <protection locked="0"/>
    </xf>
    <xf numFmtId="0" fontId="46" fillId="2" borderId="2" xfId="0" applyFont="1" applyFill="1" applyBorder="1" applyAlignment="1" applyProtection="1">
      <alignment horizontal="right" vertical="center"/>
      <protection locked="0"/>
    </xf>
    <xf numFmtId="0" fontId="46" fillId="2" borderId="4" xfId="0" applyFont="1" applyFill="1" applyBorder="1" applyAlignment="1" applyProtection="1">
      <alignment horizontal="right" vertical="center"/>
      <protection locked="0"/>
    </xf>
    <xf numFmtId="0" fontId="46" fillId="2" borderId="2" xfId="0" applyFont="1" applyFill="1" applyBorder="1" applyAlignment="1" applyProtection="1">
      <alignment horizontal="right" vertical="center" wrapText="1"/>
      <protection locked="0"/>
    </xf>
    <xf numFmtId="0" fontId="46" fillId="2" borderId="4" xfId="0" applyFont="1" applyFill="1" applyBorder="1" applyAlignment="1" applyProtection="1">
      <alignment horizontal="right" vertical="center" wrapText="1"/>
      <protection locked="0"/>
    </xf>
    <xf numFmtId="0" fontId="49" fillId="2" borderId="2" xfId="1" applyFont="1" applyFill="1" applyBorder="1" applyAlignment="1" applyProtection="1">
      <alignment horizontal="right" vertical="center" wrapText="1"/>
      <protection locked="0"/>
    </xf>
    <xf numFmtId="0" fontId="49" fillId="2" borderId="4" xfId="1" applyFont="1" applyFill="1" applyBorder="1" applyAlignment="1" applyProtection="1">
      <alignment horizontal="right" vertical="center" wrapText="1"/>
      <protection locked="0"/>
    </xf>
    <xf numFmtId="0" fontId="51" fillId="0" borderId="0" xfId="1" applyFont="1" applyAlignment="1" applyProtection="1">
      <alignment horizontal="center" vertical="center" wrapText="1"/>
      <protection locked="0"/>
    </xf>
    <xf numFmtId="0" fontId="46" fillId="10" borderId="2" xfId="0" applyFont="1" applyFill="1" applyBorder="1" applyAlignment="1" applyProtection="1">
      <alignment horizontal="left" vertical="center"/>
      <protection locked="0"/>
    </xf>
    <xf numFmtId="0" fontId="46" fillId="10" borderId="3" xfId="0" applyFont="1" applyFill="1" applyBorder="1" applyAlignment="1" applyProtection="1">
      <alignment horizontal="left" vertical="center"/>
      <protection locked="0"/>
    </xf>
    <xf numFmtId="0" fontId="46" fillId="10" borderId="4" xfId="0" applyFont="1" applyFill="1" applyBorder="1" applyAlignment="1" applyProtection="1">
      <alignment horizontal="left" vertical="center"/>
      <protection locked="0"/>
    </xf>
    <xf numFmtId="0" fontId="55" fillId="6" borderId="29" xfId="2" applyFont="1" applyFill="1" applyBorder="1" applyAlignment="1" applyProtection="1">
      <alignment horizontal="center" vertical="center" wrapText="1"/>
      <protection locked="0"/>
    </xf>
    <xf numFmtId="0" fontId="55" fillId="6" borderId="3" xfId="2" applyFont="1" applyFill="1" applyBorder="1" applyAlignment="1" applyProtection="1">
      <alignment horizontal="center" vertical="center" wrapText="1"/>
      <protection locked="0"/>
    </xf>
    <xf numFmtId="0" fontId="55" fillId="6" borderId="34" xfId="2" applyFont="1" applyFill="1" applyBorder="1" applyAlignment="1" applyProtection="1">
      <alignment horizontal="center" vertical="center" wrapText="1"/>
      <protection locked="0"/>
    </xf>
    <xf numFmtId="0" fontId="31" fillId="8" borderId="1" xfId="0" applyFont="1" applyFill="1" applyBorder="1" applyAlignment="1" applyProtection="1">
      <alignment horizontal="center" vertical="center" wrapText="1"/>
      <protection locked="0"/>
    </xf>
    <xf numFmtId="0" fontId="43" fillId="0" borderId="15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3" fillId="10" borderId="1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3" fillId="10" borderId="2" xfId="0" applyFont="1" applyFill="1" applyBorder="1" applyAlignment="1">
      <alignment horizontal="left" wrapText="1"/>
    </xf>
    <xf numFmtId="0" fontId="3" fillId="10" borderId="3" xfId="0" applyFont="1" applyFill="1" applyBorder="1" applyAlignment="1">
      <alignment horizontal="left" wrapText="1"/>
    </xf>
    <xf numFmtId="0" fontId="3" fillId="10" borderId="4" xfId="0" applyFont="1" applyFill="1" applyBorder="1" applyAlignment="1">
      <alignment horizontal="left" wrapText="1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  <cellStyle name="Procentowy 2" xfId="4" xr:uid="{4930FB47-495B-4E7C-9E4E-E6D392C354A1}"/>
  </cellStyles>
  <dxfs count="1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709084</xdr:colOff>
      <xdr:row>1</xdr:row>
      <xdr:rowOff>158751</xdr:rowOff>
    </xdr:from>
    <xdr:to>
      <xdr:col>14</xdr:col>
      <xdr:colOff>992506</xdr:colOff>
      <xdr:row>5</xdr:row>
      <xdr:rowOff>99061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558D97-A95D-45D4-E214-DE15A2B9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834" y="349251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1471084</xdr:colOff>
      <xdr:row>125</xdr:row>
      <xdr:rowOff>169333</xdr:rowOff>
    </xdr:from>
    <xdr:to>
      <xdr:col>7</xdr:col>
      <xdr:colOff>525146</xdr:colOff>
      <xdr:row>132</xdr:row>
      <xdr:rowOff>12488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985210A-5117-4C0B-6931-AB26BA64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26056166"/>
          <a:ext cx="6662420" cy="1176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187476</xdr:colOff>
      <xdr:row>0</xdr:row>
      <xdr:rowOff>0</xdr:rowOff>
    </xdr:from>
    <xdr:to>
      <xdr:col>2</xdr:col>
      <xdr:colOff>690426</xdr:colOff>
      <xdr:row>3</xdr:row>
      <xdr:rowOff>89384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F02336-6E27-4EBB-BDBD-3714C98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76" y="0"/>
          <a:ext cx="2935907" cy="69898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819150</xdr:colOff>
      <xdr:row>50</xdr:row>
      <xdr:rowOff>0</xdr:rowOff>
    </xdr:from>
    <xdr:to>
      <xdr:col>7</xdr:col>
      <xdr:colOff>25310</xdr:colOff>
      <xdr:row>53</xdr:row>
      <xdr:rowOff>17175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BE77587-1D92-4363-9FEF-1BFB00FA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3325475"/>
          <a:ext cx="6637020" cy="1200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23</xdr:row>
      <xdr:rowOff>476250</xdr:rowOff>
    </xdr:from>
    <xdr:to>
      <xdr:col>4</xdr:col>
      <xdr:colOff>296636</xdr:colOff>
      <xdr:row>30</xdr:row>
      <xdr:rowOff>80654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F6D27D-CDA8-49F6-AC9F-47C558D3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5953125"/>
          <a:ext cx="5867400" cy="106173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</xdr:row>
      <xdr:rowOff>28575</xdr:rowOff>
    </xdr:from>
    <xdr:to>
      <xdr:col>1</xdr:col>
      <xdr:colOff>962026</xdr:colOff>
      <xdr:row>1</xdr:row>
      <xdr:rowOff>514074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774779B-95D2-4A9B-886D-C123BB811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924050" cy="485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C126"/>
  <sheetViews>
    <sheetView tabSelected="1" view="pageBreakPreview" topLeftCell="A91" zoomScale="90" zoomScaleNormal="100" zoomScaleSheetLayoutView="90" workbookViewId="0">
      <selection activeCell="M21" sqref="M21"/>
    </sheetView>
  </sheetViews>
  <sheetFormatPr defaultRowHeight="14.6" x14ac:dyDescent="0.4"/>
  <cols>
    <col min="2" max="2" width="27" customWidth="1"/>
    <col min="3" max="3" width="20.3828125" customWidth="1"/>
    <col min="4" max="6" width="17.69140625" customWidth="1"/>
    <col min="7" max="7" width="38.69140625" customWidth="1"/>
    <col min="8" max="8" width="16.3046875" customWidth="1"/>
    <col min="9" max="9" width="25.765625" customWidth="1"/>
    <col min="10" max="10" width="16.3828125" style="8" bestFit="1" customWidth="1"/>
    <col min="11" max="11" width="13.3046875" style="7" bestFit="1" customWidth="1"/>
    <col min="12" max="12" width="13.3046875" customWidth="1"/>
    <col min="13" max="16" width="18.84375" customWidth="1"/>
    <col min="17" max="17" width="21.84375" customWidth="1"/>
    <col min="18" max="18" width="10" customWidth="1"/>
    <col min="19" max="19" width="15.3046875" customWidth="1"/>
    <col min="20" max="20" width="20.69140625" style="102" customWidth="1"/>
    <col min="22" max="22" width="13.53515625" customWidth="1"/>
  </cols>
  <sheetData>
    <row r="1" spans="1:29" x14ac:dyDescent="0.4">
      <c r="A1" s="26"/>
      <c r="B1" s="26"/>
      <c r="C1" s="26"/>
      <c r="D1" s="26"/>
      <c r="E1" s="26"/>
      <c r="F1" s="26"/>
      <c r="G1" s="26"/>
      <c r="H1" s="26"/>
      <c r="I1" s="26"/>
      <c r="J1" s="199"/>
      <c r="K1" s="239" t="s">
        <v>61</v>
      </c>
      <c r="L1" s="239"/>
      <c r="M1" s="239"/>
      <c r="N1" s="239"/>
      <c r="O1" s="239"/>
      <c r="P1" s="1"/>
      <c r="Q1" s="26"/>
      <c r="R1" s="26"/>
      <c r="S1" s="26"/>
      <c r="U1" s="231" t="s">
        <v>28</v>
      </c>
      <c r="V1" s="231"/>
      <c r="W1" s="231"/>
    </row>
    <row r="2" spans="1:29" x14ac:dyDescent="0.4">
      <c r="A2" s="1"/>
      <c r="B2" s="1"/>
      <c r="C2" s="1"/>
      <c r="D2" s="1"/>
      <c r="E2" s="1"/>
      <c r="F2" s="1"/>
      <c r="G2" s="1"/>
      <c r="H2" s="1"/>
      <c r="I2" s="1"/>
      <c r="J2" s="199"/>
      <c r="K2" s="205"/>
      <c r="L2" s="1"/>
      <c r="M2" s="1"/>
      <c r="N2" s="1"/>
      <c r="O2" s="1"/>
      <c r="P2" s="1"/>
      <c r="Q2" s="1"/>
      <c r="R2" s="1"/>
      <c r="S2" t="s">
        <v>45</v>
      </c>
      <c r="T2" s="102" t="s">
        <v>37</v>
      </c>
      <c r="U2" s="41" t="s">
        <v>13</v>
      </c>
      <c r="V2" s="35" t="s">
        <v>26</v>
      </c>
      <c r="W2" s="35" t="s">
        <v>3</v>
      </c>
      <c r="X2" s="35"/>
    </row>
    <row r="3" spans="1:29" x14ac:dyDescent="0.4">
      <c r="A3" s="234" t="s">
        <v>65</v>
      </c>
      <c r="B3" s="235"/>
      <c r="C3" s="227"/>
      <c r="D3" s="228"/>
      <c r="E3" s="228"/>
      <c r="F3" s="228"/>
      <c r="G3" s="228"/>
      <c r="H3" s="228"/>
      <c r="I3" s="228"/>
      <c r="J3" s="228"/>
      <c r="K3" s="229"/>
      <c r="L3" s="96"/>
      <c r="M3" s="8"/>
      <c r="N3" s="8"/>
      <c r="O3" s="8"/>
      <c r="P3" s="8"/>
      <c r="S3" t="s">
        <v>46</v>
      </c>
      <c r="T3" s="102" t="s">
        <v>38</v>
      </c>
      <c r="U3" s="41" t="s">
        <v>14</v>
      </c>
      <c r="V3" s="35" t="s">
        <v>25</v>
      </c>
      <c r="W3" s="35" t="s">
        <v>4</v>
      </c>
      <c r="X3" s="35"/>
    </row>
    <row r="4" spans="1:29" x14ac:dyDescent="0.4">
      <c r="A4" s="225" t="s">
        <v>67</v>
      </c>
      <c r="B4" s="226"/>
      <c r="C4" s="227"/>
      <c r="D4" s="228"/>
      <c r="E4" s="228"/>
      <c r="F4" s="228"/>
      <c r="G4" s="228"/>
      <c r="H4" s="228"/>
      <c r="I4" s="228"/>
      <c r="J4" s="228"/>
      <c r="K4" s="229"/>
      <c r="L4" s="96"/>
      <c r="M4" s="8"/>
      <c r="N4" s="8"/>
      <c r="O4" s="8"/>
      <c r="P4" s="8"/>
      <c r="S4" t="s">
        <v>47</v>
      </c>
      <c r="T4" s="102" t="s">
        <v>39</v>
      </c>
      <c r="U4" s="41" t="s">
        <v>15</v>
      </c>
      <c r="V4" s="35"/>
      <c r="W4" s="35"/>
      <c r="X4" s="35"/>
    </row>
    <row r="5" spans="1:29" x14ac:dyDescent="0.4">
      <c r="A5" s="91"/>
      <c r="B5" s="92" t="s">
        <v>66</v>
      </c>
      <c r="C5" s="93"/>
      <c r="D5" s="94"/>
      <c r="E5" s="94"/>
      <c r="F5" s="94"/>
      <c r="G5" s="94"/>
      <c r="H5" s="94"/>
      <c r="I5" s="94"/>
      <c r="J5" s="200"/>
      <c r="K5" s="204"/>
      <c r="L5" s="96"/>
      <c r="M5" s="8"/>
      <c r="N5" s="8"/>
      <c r="O5" s="8"/>
      <c r="P5" s="8"/>
      <c r="T5" s="102" t="s">
        <v>40</v>
      </c>
      <c r="U5" s="41" t="s">
        <v>17</v>
      </c>
      <c r="V5" s="35"/>
      <c r="W5" s="35"/>
      <c r="X5" s="35"/>
    </row>
    <row r="6" spans="1:29" x14ac:dyDescent="0.4">
      <c r="A6" s="225" t="s">
        <v>68</v>
      </c>
      <c r="B6" s="226"/>
      <c r="C6" s="227"/>
      <c r="D6" s="228"/>
      <c r="E6" s="228"/>
      <c r="F6" s="228"/>
      <c r="G6" s="228"/>
      <c r="H6" s="228"/>
      <c r="I6" s="228"/>
      <c r="J6" s="228"/>
      <c r="K6" s="229"/>
      <c r="L6" s="96"/>
      <c r="T6" s="102" t="s">
        <v>41</v>
      </c>
      <c r="U6" s="41" t="s">
        <v>18</v>
      </c>
      <c r="V6" s="35"/>
      <c r="W6" s="35"/>
      <c r="X6" s="36"/>
      <c r="AC6" s="15"/>
    </row>
    <row r="7" spans="1:29" ht="13.5" customHeight="1" x14ac:dyDescent="0.5">
      <c r="A7" s="76"/>
      <c r="B7" s="76"/>
      <c r="C7" s="76"/>
      <c r="D7" s="76"/>
      <c r="E7" s="76"/>
      <c r="F7" s="76"/>
      <c r="G7" s="76"/>
      <c r="H7" s="76"/>
      <c r="I7" s="76"/>
      <c r="J7" s="201"/>
      <c r="K7" s="201"/>
      <c r="L7" s="76"/>
      <c r="M7" s="33"/>
      <c r="N7" s="6"/>
      <c r="O7" s="6"/>
      <c r="P7" s="6"/>
      <c r="Q7" s="6"/>
      <c r="R7" s="6"/>
      <c r="T7" s="102" t="s">
        <v>41</v>
      </c>
      <c r="U7" s="41" t="s">
        <v>19</v>
      </c>
      <c r="V7" s="35"/>
      <c r="W7" s="35"/>
      <c r="X7" s="36"/>
      <c r="AC7" s="15"/>
    </row>
    <row r="8" spans="1:29" ht="15.75" customHeight="1" x14ac:dyDescent="0.4">
      <c r="A8" s="74"/>
      <c r="B8" s="75"/>
      <c r="C8" s="77"/>
      <c r="D8" s="77"/>
      <c r="E8" s="77"/>
      <c r="F8" s="78"/>
      <c r="G8" s="23"/>
      <c r="H8" s="23"/>
      <c r="I8" s="23"/>
      <c r="J8" s="95"/>
      <c r="K8" s="95"/>
      <c r="L8" s="23"/>
      <c r="M8" s="23"/>
      <c r="N8" s="23"/>
      <c r="O8" s="23"/>
      <c r="P8" s="23"/>
      <c r="Q8" s="75"/>
      <c r="R8" s="75"/>
      <c r="S8" s="75"/>
      <c r="T8" s="102" t="s">
        <v>42</v>
      </c>
      <c r="U8" s="41" t="s">
        <v>20</v>
      </c>
      <c r="V8" s="35"/>
      <c r="W8" s="35"/>
      <c r="X8" s="37"/>
      <c r="AC8" s="16"/>
    </row>
    <row r="9" spans="1:29" ht="30.75" customHeight="1" x14ac:dyDescent="0.55000000000000004">
      <c r="A9" s="215" t="s">
        <v>60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90"/>
      <c r="M9" s="33"/>
      <c r="N9" s="6"/>
      <c r="O9" s="6"/>
      <c r="P9" s="6"/>
      <c r="Q9" s="44"/>
      <c r="R9" s="44"/>
      <c r="S9" s="44"/>
      <c r="T9" s="102" t="s">
        <v>43</v>
      </c>
      <c r="U9" s="41" t="s">
        <v>78</v>
      </c>
      <c r="V9" s="35"/>
      <c r="W9" s="35"/>
      <c r="X9" s="36"/>
      <c r="AC9" s="15"/>
    </row>
    <row r="10" spans="1:29" ht="36" customHeight="1" x14ac:dyDescent="0.4">
      <c r="A10" s="216" t="s">
        <v>69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85"/>
      <c r="Q10" s="44"/>
      <c r="R10" s="44"/>
      <c r="S10" s="44"/>
      <c r="T10" s="102" t="s">
        <v>55</v>
      </c>
      <c r="U10" s="41" t="s">
        <v>84</v>
      </c>
      <c r="V10" s="35"/>
      <c r="W10" s="35"/>
      <c r="X10" s="36"/>
      <c r="AC10" s="15"/>
    </row>
    <row r="11" spans="1:29" ht="18.45" x14ac:dyDescent="0.4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89"/>
      <c r="M11" s="221" t="s">
        <v>58</v>
      </c>
      <c r="N11" s="221"/>
      <c r="O11" s="221"/>
      <c r="P11" s="230" t="s">
        <v>57</v>
      </c>
      <c r="Q11" s="230"/>
      <c r="R11" s="34"/>
      <c r="S11" s="34"/>
      <c r="U11" s="41" t="s">
        <v>75</v>
      </c>
      <c r="V11" s="35"/>
      <c r="W11" s="35"/>
      <c r="X11" s="37"/>
      <c r="AC11" s="16" t="s">
        <v>64</v>
      </c>
    </row>
    <row r="12" spans="1:29" s="7" customFormat="1" ht="68.25" customHeight="1" x14ac:dyDescent="0.4">
      <c r="A12" s="70" t="s">
        <v>6</v>
      </c>
      <c r="B12" s="71" t="s">
        <v>31</v>
      </c>
      <c r="C12" s="71" t="s">
        <v>32</v>
      </c>
      <c r="D12" s="71" t="s">
        <v>33</v>
      </c>
      <c r="E12" s="71" t="s">
        <v>34</v>
      </c>
      <c r="F12" s="71" t="s">
        <v>35</v>
      </c>
      <c r="G12" s="71" t="s">
        <v>36</v>
      </c>
      <c r="H12" s="70" t="s">
        <v>44</v>
      </c>
      <c r="I12" s="70" t="s">
        <v>53</v>
      </c>
      <c r="J12" s="97" t="s">
        <v>70</v>
      </c>
      <c r="K12" s="70" t="s">
        <v>24</v>
      </c>
      <c r="L12" s="70" t="s">
        <v>59</v>
      </c>
      <c r="M12" s="70" t="s">
        <v>7</v>
      </c>
      <c r="N12" s="70" t="s">
        <v>10</v>
      </c>
      <c r="O12" s="70" t="s">
        <v>8</v>
      </c>
      <c r="P12" s="86" t="s">
        <v>29</v>
      </c>
      <c r="Q12" s="86" t="s">
        <v>30</v>
      </c>
      <c r="U12" s="41" t="s">
        <v>80</v>
      </c>
      <c r="V12" s="24"/>
      <c r="W12" s="41"/>
      <c r="X12" s="41"/>
      <c r="AA12" s="24"/>
    </row>
    <row r="13" spans="1:29" s="7" customFormat="1" ht="15.75" customHeight="1" x14ac:dyDescent="0.4">
      <c r="A13" s="42">
        <v>1</v>
      </c>
      <c r="B13" s="43">
        <v>2</v>
      </c>
      <c r="C13" s="42">
        <v>3</v>
      </c>
      <c r="D13" s="43">
        <v>4</v>
      </c>
      <c r="E13" s="42">
        <v>5</v>
      </c>
      <c r="F13" s="43">
        <v>6</v>
      </c>
      <c r="G13" s="42">
        <v>7</v>
      </c>
      <c r="H13" s="43">
        <v>8</v>
      </c>
      <c r="I13" s="42">
        <v>9</v>
      </c>
      <c r="J13" s="43">
        <v>10</v>
      </c>
      <c r="K13" s="42">
        <v>11</v>
      </c>
      <c r="L13" s="43">
        <v>12</v>
      </c>
      <c r="M13" s="42">
        <v>13</v>
      </c>
      <c r="N13" s="43">
        <v>14</v>
      </c>
      <c r="O13" s="42">
        <v>15</v>
      </c>
      <c r="P13" s="43">
        <v>16</v>
      </c>
      <c r="Q13" s="42">
        <v>17</v>
      </c>
      <c r="U13" s="41"/>
      <c r="V13" s="24"/>
      <c r="W13" s="41"/>
      <c r="X13" s="41"/>
      <c r="AA13" s="24"/>
    </row>
    <row r="14" spans="1:29" x14ac:dyDescent="0.4">
      <c r="A14" s="4">
        <v>1</v>
      </c>
      <c r="B14" s="25"/>
      <c r="C14" s="25"/>
      <c r="D14" s="79"/>
      <c r="E14" s="25"/>
      <c r="F14" s="25"/>
      <c r="G14" s="25"/>
      <c r="H14" s="12"/>
      <c r="I14" s="81"/>
      <c r="J14" s="207"/>
      <c r="K14" s="207"/>
      <c r="L14" s="208"/>
      <c r="M14" s="208"/>
      <c r="N14" s="208"/>
      <c r="O14" s="11">
        <f>M14+N14</f>
        <v>0</v>
      </c>
      <c r="P14" s="11" t="str">
        <f>IF(K14="FERS",(ROUNDDOWN(O115*0.8252,2)-SUM(P15:P114)),"-")</f>
        <v>-</v>
      </c>
      <c r="Q14" s="11" t="str">
        <f>IF(P14="-","-",O14-P14)</f>
        <v>-</v>
      </c>
      <c r="R14" s="38" t="e">
        <f>O14/M14-1</f>
        <v>#DIV/0!</v>
      </c>
      <c r="U14" s="35" t="e">
        <f>P14+Q14=O14</f>
        <v>#VALUE!</v>
      </c>
      <c r="V14" s="37"/>
      <c r="W14" s="35"/>
      <c r="X14" s="35"/>
      <c r="AA14" s="16"/>
    </row>
    <row r="15" spans="1:29" x14ac:dyDescent="0.4">
      <c r="A15" s="4">
        <v>2</v>
      </c>
      <c r="B15" s="25"/>
      <c r="C15" s="25"/>
      <c r="D15" s="79"/>
      <c r="E15" s="25"/>
      <c r="F15" s="25"/>
      <c r="G15" s="25"/>
      <c r="H15" s="12"/>
      <c r="I15" s="81"/>
      <c r="J15" s="207"/>
      <c r="K15" s="207"/>
      <c r="L15" s="208"/>
      <c r="M15" s="208"/>
      <c r="N15" s="208"/>
      <c r="O15" s="11">
        <f>M15+N15</f>
        <v>0</v>
      </c>
      <c r="P15" s="11" t="str">
        <f t="shared" ref="P15:P46" si="0">IF(K15="FERS",ROUND(O15*0.8252,2),"-")</f>
        <v>-</v>
      </c>
      <c r="Q15" s="11" t="str">
        <f t="shared" ref="Q15:Q78" si="1">IF(P15="-","-",O15-P15)</f>
        <v>-</v>
      </c>
      <c r="R15" s="38" t="e">
        <f t="shared" ref="R15:R78" si="2">O15/M15-1</f>
        <v>#DIV/0!</v>
      </c>
      <c r="S15" s="232" t="s">
        <v>27</v>
      </c>
      <c r="T15" s="232"/>
      <c r="U15" s="35" t="e">
        <f t="shared" ref="U15:U78" si="3">P15+Q15=O15</f>
        <v>#VALUE!</v>
      </c>
      <c r="V15" s="37"/>
      <c r="W15" s="35"/>
      <c r="X15" s="35"/>
      <c r="AA15" s="16"/>
    </row>
    <row r="16" spans="1:29" x14ac:dyDescent="0.4">
      <c r="A16" s="4">
        <v>3</v>
      </c>
      <c r="B16" s="25"/>
      <c r="C16" s="25"/>
      <c r="D16" s="79"/>
      <c r="E16" s="25"/>
      <c r="F16" s="25"/>
      <c r="G16" s="25"/>
      <c r="H16" s="12"/>
      <c r="I16" s="81"/>
      <c r="J16" s="207"/>
      <c r="K16" s="207"/>
      <c r="L16" s="208"/>
      <c r="M16" s="208"/>
      <c r="N16" s="208"/>
      <c r="O16" s="11">
        <f t="shared" ref="O16:O17" si="4">M16+N16</f>
        <v>0</v>
      </c>
      <c r="P16" s="11" t="str">
        <f t="shared" si="0"/>
        <v>-</v>
      </c>
      <c r="Q16" s="11" t="str">
        <f t="shared" si="1"/>
        <v>-</v>
      </c>
      <c r="R16" s="38" t="e">
        <f t="shared" si="2"/>
        <v>#DIV/0!</v>
      </c>
      <c r="S16" s="232"/>
      <c r="T16" s="232"/>
      <c r="U16" s="35" t="e">
        <f t="shared" si="3"/>
        <v>#VALUE!</v>
      </c>
      <c r="V16" s="37"/>
      <c r="W16" s="35"/>
      <c r="X16" s="35"/>
    </row>
    <row r="17" spans="1:24" x14ac:dyDescent="0.4">
      <c r="A17" s="4">
        <v>4</v>
      </c>
      <c r="B17" s="25"/>
      <c r="C17" s="25"/>
      <c r="D17" s="79"/>
      <c r="E17" s="25"/>
      <c r="F17" s="25"/>
      <c r="G17" s="25"/>
      <c r="H17" s="12"/>
      <c r="I17" s="81"/>
      <c r="J17" s="207"/>
      <c r="K17" s="207"/>
      <c r="L17" s="208"/>
      <c r="M17" s="208"/>
      <c r="N17" s="208"/>
      <c r="O17" s="11">
        <f t="shared" si="4"/>
        <v>0</v>
      </c>
      <c r="P17" s="11" t="str">
        <f t="shared" si="0"/>
        <v>-</v>
      </c>
      <c r="Q17" s="11" t="str">
        <f t="shared" si="1"/>
        <v>-</v>
      </c>
      <c r="R17" s="38" t="e">
        <f t="shared" si="2"/>
        <v>#DIV/0!</v>
      </c>
      <c r="S17" s="232"/>
      <c r="T17" s="232"/>
      <c r="U17" s="35" t="e">
        <f t="shared" si="3"/>
        <v>#VALUE!</v>
      </c>
      <c r="V17" s="37"/>
      <c r="W17" s="35"/>
      <c r="X17" s="35"/>
    </row>
    <row r="18" spans="1:24" x14ac:dyDescent="0.4">
      <c r="A18" s="4">
        <v>5</v>
      </c>
      <c r="B18" s="25"/>
      <c r="C18" s="25"/>
      <c r="D18" s="25"/>
      <c r="E18" s="25"/>
      <c r="F18" s="25"/>
      <c r="G18" s="25"/>
      <c r="H18" s="12"/>
      <c r="I18" s="82"/>
      <c r="J18" s="207"/>
      <c r="K18" s="207"/>
      <c r="L18" s="208"/>
      <c r="M18" s="208"/>
      <c r="N18" s="208"/>
      <c r="O18" s="11">
        <f t="shared" ref="O18:O114" si="5">M18+N18</f>
        <v>0</v>
      </c>
      <c r="P18" s="11" t="str">
        <f t="shared" si="0"/>
        <v>-</v>
      </c>
      <c r="Q18" s="11" t="str">
        <f t="shared" si="1"/>
        <v>-</v>
      </c>
      <c r="R18" s="38" t="e">
        <f t="shared" si="2"/>
        <v>#DIV/0!</v>
      </c>
      <c r="S18" s="232"/>
      <c r="T18" s="232"/>
      <c r="U18" s="35" t="e">
        <f t="shared" si="3"/>
        <v>#VALUE!</v>
      </c>
    </row>
    <row r="19" spans="1:24" s="7" customFormat="1" ht="15" customHeight="1" x14ac:dyDescent="0.4">
      <c r="A19" s="4">
        <v>6</v>
      </c>
      <c r="B19" s="25"/>
      <c r="C19" s="25"/>
      <c r="D19" s="79"/>
      <c r="E19" s="25"/>
      <c r="F19" s="25"/>
      <c r="G19" s="25"/>
      <c r="H19" s="12"/>
      <c r="I19" s="82"/>
      <c r="J19" s="207"/>
      <c r="K19" s="207"/>
      <c r="L19" s="208"/>
      <c r="M19" s="208"/>
      <c r="N19" s="208"/>
      <c r="O19" s="11">
        <f t="shared" si="5"/>
        <v>0</v>
      </c>
      <c r="P19" s="11" t="str">
        <f t="shared" si="0"/>
        <v>-</v>
      </c>
      <c r="Q19" s="11" t="str">
        <f t="shared" si="1"/>
        <v>-</v>
      </c>
      <c r="R19" s="38" t="e">
        <f t="shared" si="2"/>
        <v>#DIV/0!</v>
      </c>
      <c r="S19" s="232"/>
      <c r="T19" s="232"/>
      <c r="U19" s="35" t="e">
        <f t="shared" si="3"/>
        <v>#VALUE!</v>
      </c>
    </row>
    <row r="20" spans="1:24" x14ac:dyDescent="0.4">
      <c r="A20" s="4">
        <v>7</v>
      </c>
      <c r="B20" s="25"/>
      <c r="C20" s="25"/>
      <c r="D20" s="25"/>
      <c r="E20" s="25"/>
      <c r="F20" s="25"/>
      <c r="G20" s="25"/>
      <c r="H20" s="12"/>
      <c r="I20" s="82"/>
      <c r="J20" s="207"/>
      <c r="K20" s="207"/>
      <c r="L20" s="208"/>
      <c r="M20" s="208"/>
      <c r="N20" s="208"/>
      <c r="O20" s="11">
        <f t="shared" si="5"/>
        <v>0</v>
      </c>
      <c r="P20" s="11" t="str">
        <f t="shared" si="0"/>
        <v>-</v>
      </c>
      <c r="Q20" s="11" t="str">
        <f t="shared" si="1"/>
        <v>-</v>
      </c>
      <c r="R20" s="38" t="e">
        <f t="shared" si="2"/>
        <v>#DIV/0!</v>
      </c>
      <c r="S20" s="232"/>
      <c r="T20" s="232"/>
      <c r="U20" s="35" t="e">
        <f t="shared" si="3"/>
        <v>#VALUE!</v>
      </c>
    </row>
    <row r="21" spans="1:24" x14ac:dyDescent="0.4">
      <c r="A21" s="4">
        <v>8</v>
      </c>
      <c r="B21" s="25"/>
      <c r="C21" s="25"/>
      <c r="D21" s="25"/>
      <c r="E21" s="25"/>
      <c r="F21" s="25"/>
      <c r="G21" s="25"/>
      <c r="H21" s="12"/>
      <c r="I21" s="81"/>
      <c r="J21" s="207"/>
      <c r="K21" s="207"/>
      <c r="L21" s="208"/>
      <c r="M21" s="208"/>
      <c r="N21" s="208"/>
      <c r="O21" s="11">
        <f t="shared" si="5"/>
        <v>0</v>
      </c>
      <c r="P21" s="11" t="str">
        <f t="shared" si="0"/>
        <v>-</v>
      </c>
      <c r="Q21" s="11" t="str">
        <f t="shared" si="1"/>
        <v>-</v>
      </c>
      <c r="R21" s="38" t="e">
        <f t="shared" si="2"/>
        <v>#DIV/0!</v>
      </c>
      <c r="S21" s="232"/>
      <c r="T21" s="232"/>
      <c r="U21" s="35" t="e">
        <f t="shared" si="3"/>
        <v>#VALUE!</v>
      </c>
    </row>
    <row r="22" spans="1:24" x14ac:dyDescent="0.4">
      <c r="A22" s="4">
        <v>9</v>
      </c>
      <c r="B22" s="25"/>
      <c r="C22" s="25"/>
      <c r="D22" s="25"/>
      <c r="E22" s="25"/>
      <c r="F22" s="25"/>
      <c r="G22" s="25"/>
      <c r="H22" s="12"/>
      <c r="I22" s="81"/>
      <c r="J22" s="207"/>
      <c r="K22" s="207"/>
      <c r="L22" s="208"/>
      <c r="M22" s="208"/>
      <c r="N22" s="208"/>
      <c r="O22" s="11">
        <f t="shared" si="5"/>
        <v>0</v>
      </c>
      <c r="P22" s="11" t="str">
        <f t="shared" si="0"/>
        <v>-</v>
      </c>
      <c r="Q22" s="11" t="str">
        <f t="shared" si="1"/>
        <v>-</v>
      </c>
      <c r="R22" s="38" t="e">
        <f t="shared" si="2"/>
        <v>#DIV/0!</v>
      </c>
      <c r="S22" s="232"/>
      <c r="T22" s="232"/>
      <c r="U22" s="35" t="e">
        <f t="shared" si="3"/>
        <v>#VALUE!</v>
      </c>
    </row>
    <row r="23" spans="1:24" x14ac:dyDescent="0.4">
      <c r="A23" s="4">
        <v>10</v>
      </c>
      <c r="B23" s="25"/>
      <c r="C23" s="25"/>
      <c r="D23" s="25"/>
      <c r="E23" s="25"/>
      <c r="F23" s="25"/>
      <c r="G23" s="25"/>
      <c r="H23" s="12"/>
      <c r="I23" s="81"/>
      <c r="J23" s="207"/>
      <c r="K23" s="207"/>
      <c r="L23" s="208"/>
      <c r="M23" s="208"/>
      <c r="N23" s="208"/>
      <c r="O23" s="11">
        <f t="shared" si="5"/>
        <v>0</v>
      </c>
      <c r="P23" s="11" t="str">
        <f t="shared" si="0"/>
        <v>-</v>
      </c>
      <c r="Q23" s="11" t="str">
        <f t="shared" si="1"/>
        <v>-</v>
      </c>
      <c r="R23" s="38" t="e">
        <f t="shared" si="2"/>
        <v>#DIV/0!</v>
      </c>
      <c r="U23" s="35" t="e">
        <f t="shared" si="3"/>
        <v>#VALUE!</v>
      </c>
    </row>
    <row r="24" spans="1:24" x14ac:dyDescent="0.4">
      <c r="A24" s="4">
        <v>11</v>
      </c>
      <c r="B24" s="25"/>
      <c r="C24" s="25"/>
      <c r="D24" s="25"/>
      <c r="E24" s="25"/>
      <c r="F24" s="25"/>
      <c r="G24" s="25"/>
      <c r="H24" s="12"/>
      <c r="I24" s="81"/>
      <c r="J24" s="207"/>
      <c r="K24" s="207"/>
      <c r="L24" s="208"/>
      <c r="M24" s="208"/>
      <c r="N24" s="208"/>
      <c r="O24" s="11">
        <f t="shared" si="5"/>
        <v>0</v>
      </c>
      <c r="P24" s="11" t="str">
        <f t="shared" si="0"/>
        <v>-</v>
      </c>
      <c r="Q24" s="11" t="str">
        <f t="shared" si="1"/>
        <v>-</v>
      </c>
      <c r="R24" s="38" t="e">
        <f t="shared" si="2"/>
        <v>#DIV/0!</v>
      </c>
      <c r="U24" s="35" t="e">
        <f t="shared" si="3"/>
        <v>#VALUE!</v>
      </c>
    </row>
    <row r="25" spans="1:24" x14ac:dyDescent="0.4">
      <c r="A25" s="4">
        <v>12</v>
      </c>
      <c r="B25" s="25"/>
      <c r="C25" s="25"/>
      <c r="D25" s="25"/>
      <c r="E25" s="25"/>
      <c r="F25" s="25"/>
      <c r="G25" s="25"/>
      <c r="H25" s="12"/>
      <c r="I25" s="82"/>
      <c r="J25" s="207"/>
      <c r="K25" s="207"/>
      <c r="L25" s="208"/>
      <c r="M25" s="208"/>
      <c r="N25" s="208"/>
      <c r="O25" s="11">
        <f t="shared" si="5"/>
        <v>0</v>
      </c>
      <c r="P25" s="11" t="str">
        <f t="shared" si="0"/>
        <v>-</v>
      </c>
      <c r="Q25" s="11" t="str">
        <f t="shared" si="1"/>
        <v>-</v>
      </c>
      <c r="R25" s="38" t="e">
        <f t="shared" si="2"/>
        <v>#DIV/0!</v>
      </c>
      <c r="U25" s="35" t="e">
        <f t="shared" si="3"/>
        <v>#VALUE!</v>
      </c>
    </row>
    <row r="26" spans="1:24" x14ac:dyDescent="0.4">
      <c r="A26" s="4">
        <v>13</v>
      </c>
      <c r="B26" s="25"/>
      <c r="C26" s="25"/>
      <c r="D26" s="25"/>
      <c r="E26" s="25"/>
      <c r="F26" s="25"/>
      <c r="G26" s="25"/>
      <c r="H26" s="12"/>
      <c r="I26" s="82"/>
      <c r="J26" s="207"/>
      <c r="K26" s="207"/>
      <c r="L26" s="208"/>
      <c r="M26" s="208"/>
      <c r="N26" s="208"/>
      <c r="O26" s="11">
        <f t="shared" si="5"/>
        <v>0</v>
      </c>
      <c r="P26" s="11" t="str">
        <f t="shared" si="0"/>
        <v>-</v>
      </c>
      <c r="Q26" s="11" t="str">
        <f t="shared" si="1"/>
        <v>-</v>
      </c>
      <c r="R26" s="38" t="e">
        <f t="shared" si="2"/>
        <v>#DIV/0!</v>
      </c>
      <c r="U26" s="35" t="e">
        <f t="shared" si="3"/>
        <v>#VALUE!</v>
      </c>
    </row>
    <row r="27" spans="1:24" x14ac:dyDescent="0.4">
      <c r="A27" s="4">
        <v>14</v>
      </c>
      <c r="B27" s="25"/>
      <c r="C27" s="25"/>
      <c r="D27" s="25"/>
      <c r="E27" s="25"/>
      <c r="F27" s="25"/>
      <c r="G27" s="25"/>
      <c r="H27" s="12"/>
      <c r="I27" s="82"/>
      <c r="J27" s="207"/>
      <c r="K27" s="207"/>
      <c r="L27" s="208"/>
      <c r="M27" s="208"/>
      <c r="N27" s="208"/>
      <c r="O27" s="11">
        <f t="shared" si="5"/>
        <v>0</v>
      </c>
      <c r="P27" s="11" t="str">
        <f t="shared" si="0"/>
        <v>-</v>
      </c>
      <c r="Q27" s="11" t="str">
        <f t="shared" si="1"/>
        <v>-</v>
      </c>
      <c r="R27" s="38" t="e">
        <f t="shared" si="2"/>
        <v>#DIV/0!</v>
      </c>
      <c r="U27" s="35" t="e">
        <f t="shared" si="3"/>
        <v>#VALUE!</v>
      </c>
    </row>
    <row r="28" spans="1:24" x14ac:dyDescent="0.4">
      <c r="A28" s="4">
        <v>15</v>
      </c>
      <c r="B28" s="25"/>
      <c r="C28" s="25"/>
      <c r="D28" s="25"/>
      <c r="E28" s="25"/>
      <c r="F28" s="25"/>
      <c r="G28" s="25"/>
      <c r="H28" s="12"/>
      <c r="I28" s="81"/>
      <c r="J28" s="207"/>
      <c r="K28" s="207"/>
      <c r="L28" s="208"/>
      <c r="M28" s="208"/>
      <c r="N28" s="208"/>
      <c r="O28" s="11">
        <f t="shared" si="5"/>
        <v>0</v>
      </c>
      <c r="P28" s="11" t="str">
        <f t="shared" si="0"/>
        <v>-</v>
      </c>
      <c r="Q28" s="11" t="str">
        <f t="shared" si="1"/>
        <v>-</v>
      </c>
      <c r="R28" s="38" t="e">
        <f t="shared" si="2"/>
        <v>#DIV/0!</v>
      </c>
      <c r="U28" s="35" t="e">
        <f t="shared" si="3"/>
        <v>#VALUE!</v>
      </c>
    </row>
    <row r="29" spans="1:24" x14ac:dyDescent="0.4">
      <c r="A29" s="4">
        <v>16</v>
      </c>
      <c r="B29" s="25"/>
      <c r="C29" s="25"/>
      <c r="D29" s="25"/>
      <c r="E29" s="25"/>
      <c r="F29" s="25"/>
      <c r="G29" s="25"/>
      <c r="H29" s="12"/>
      <c r="I29" s="81"/>
      <c r="J29" s="207"/>
      <c r="K29" s="207"/>
      <c r="L29" s="208"/>
      <c r="M29" s="208"/>
      <c r="N29" s="208"/>
      <c r="O29" s="11">
        <f t="shared" si="5"/>
        <v>0</v>
      </c>
      <c r="P29" s="11" t="str">
        <f t="shared" si="0"/>
        <v>-</v>
      </c>
      <c r="Q29" s="11" t="str">
        <f t="shared" si="1"/>
        <v>-</v>
      </c>
      <c r="R29" s="38" t="e">
        <f t="shared" si="2"/>
        <v>#DIV/0!</v>
      </c>
      <c r="U29" s="35" t="e">
        <f t="shared" si="3"/>
        <v>#VALUE!</v>
      </c>
    </row>
    <row r="30" spans="1:24" x14ac:dyDescent="0.4">
      <c r="A30" s="4">
        <v>17</v>
      </c>
      <c r="B30" s="25"/>
      <c r="C30" s="25"/>
      <c r="D30" s="25"/>
      <c r="E30" s="25"/>
      <c r="F30" s="25"/>
      <c r="G30" s="25"/>
      <c r="H30" s="12"/>
      <c r="I30" s="81"/>
      <c r="J30" s="207"/>
      <c r="K30" s="207"/>
      <c r="L30" s="208"/>
      <c r="M30" s="208"/>
      <c r="N30" s="208"/>
      <c r="O30" s="11">
        <f t="shared" si="5"/>
        <v>0</v>
      </c>
      <c r="P30" s="11" t="str">
        <f t="shared" si="0"/>
        <v>-</v>
      </c>
      <c r="Q30" s="11" t="str">
        <f t="shared" si="1"/>
        <v>-</v>
      </c>
      <c r="R30" s="38" t="e">
        <f t="shared" si="2"/>
        <v>#DIV/0!</v>
      </c>
      <c r="U30" s="35" t="e">
        <f t="shared" si="3"/>
        <v>#VALUE!</v>
      </c>
    </row>
    <row r="31" spans="1:24" x14ac:dyDescent="0.4">
      <c r="A31" s="4">
        <v>18</v>
      </c>
      <c r="B31" s="25"/>
      <c r="C31" s="25"/>
      <c r="D31" s="25"/>
      <c r="E31" s="25"/>
      <c r="F31" s="25"/>
      <c r="G31" s="25"/>
      <c r="H31" s="12"/>
      <c r="I31" s="81"/>
      <c r="J31" s="207"/>
      <c r="K31" s="207"/>
      <c r="L31" s="208"/>
      <c r="M31" s="208"/>
      <c r="N31" s="208"/>
      <c r="O31" s="11">
        <f t="shared" si="5"/>
        <v>0</v>
      </c>
      <c r="P31" s="11" t="str">
        <f t="shared" si="0"/>
        <v>-</v>
      </c>
      <c r="Q31" s="11" t="str">
        <f t="shared" si="1"/>
        <v>-</v>
      </c>
      <c r="R31" s="38" t="e">
        <f t="shared" si="2"/>
        <v>#DIV/0!</v>
      </c>
      <c r="U31" s="35" t="e">
        <f t="shared" si="3"/>
        <v>#VALUE!</v>
      </c>
    </row>
    <row r="32" spans="1:24" x14ac:dyDescent="0.4">
      <c r="A32" s="4">
        <v>19</v>
      </c>
      <c r="B32" s="25"/>
      <c r="C32" s="25"/>
      <c r="D32" s="25"/>
      <c r="E32" s="25"/>
      <c r="F32" s="25"/>
      <c r="G32" s="25"/>
      <c r="H32" s="12"/>
      <c r="I32" s="82"/>
      <c r="J32" s="207"/>
      <c r="K32" s="207"/>
      <c r="L32" s="208"/>
      <c r="M32" s="208"/>
      <c r="N32" s="208"/>
      <c r="O32" s="11">
        <f t="shared" si="5"/>
        <v>0</v>
      </c>
      <c r="P32" s="11" t="str">
        <f t="shared" si="0"/>
        <v>-</v>
      </c>
      <c r="Q32" s="11" t="str">
        <f t="shared" si="1"/>
        <v>-</v>
      </c>
      <c r="R32" s="38" t="e">
        <f t="shared" si="2"/>
        <v>#DIV/0!</v>
      </c>
      <c r="U32" s="35" t="e">
        <f t="shared" si="3"/>
        <v>#VALUE!</v>
      </c>
    </row>
    <row r="33" spans="1:21" x14ac:dyDescent="0.4">
      <c r="A33" s="4">
        <v>20</v>
      </c>
      <c r="B33" s="25"/>
      <c r="C33" s="25"/>
      <c r="D33" s="25"/>
      <c r="E33" s="25"/>
      <c r="F33" s="25"/>
      <c r="G33" s="25"/>
      <c r="H33" s="12"/>
      <c r="I33" s="82"/>
      <c r="J33" s="207"/>
      <c r="K33" s="207"/>
      <c r="L33" s="208"/>
      <c r="M33" s="208"/>
      <c r="N33" s="208"/>
      <c r="O33" s="11">
        <f t="shared" si="5"/>
        <v>0</v>
      </c>
      <c r="P33" s="11" t="str">
        <f t="shared" si="0"/>
        <v>-</v>
      </c>
      <c r="Q33" s="11" t="str">
        <f t="shared" si="1"/>
        <v>-</v>
      </c>
      <c r="R33" s="38" t="e">
        <f t="shared" si="2"/>
        <v>#DIV/0!</v>
      </c>
      <c r="U33" s="35" t="e">
        <f t="shared" si="3"/>
        <v>#VALUE!</v>
      </c>
    </row>
    <row r="34" spans="1:21" x14ac:dyDescent="0.4">
      <c r="A34" s="4">
        <v>21</v>
      </c>
      <c r="B34" s="25"/>
      <c r="C34" s="25"/>
      <c r="D34" s="25"/>
      <c r="E34" s="25"/>
      <c r="F34" s="25"/>
      <c r="G34" s="25"/>
      <c r="H34" s="12"/>
      <c r="I34" s="82"/>
      <c r="J34" s="207"/>
      <c r="K34" s="207"/>
      <c r="L34" s="208"/>
      <c r="M34" s="208"/>
      <c r="N34" s="208"/>
      <c r="O34" s="11">
        <f t="shared" si="5"/>
        <v>0</v>
      </c>
      <c r="P34" s="11" t="str">
        <f t="shared" si="0"/>
        <v>-</v>
      </c>
      <c r="Q34" s="11" t="str">
        <f t="shared" si="1"/>
        <v>-</v>
      </c>
      <c r="R34" s="38" t="e">
        <f t="shared" si="2"/>
        <v>#DIV/0!</v>
      </c>
      <c r="U34" s="35" t="e">
        <f t="shared" si="3"/>
        <v>#VALUE!</v>
      </c>
    </row>
    <row r="35" spans="1:21" x14ac:dyDescent="0.4">
      <c r="A35" s="4">
        <v>22</v>
      </c>
      <c r="B35" s="25"/>
      <c r="C35" s="25"/>
      <c r="D35" s="25"/>
      <c r="E35" s="25"/>
      <c r="F35" s="25"/>
      <c r="G35" s="25"/>
      <c r="H35" s="12"/>
      <c r="I35" s="81"/>
      <c r="J35" s="207"/>
      <c r="K35" s="207"/>
      <c r="L35" s="208"/>
      <c r="M35" s="208"/>
      <c r="N35" s="208"/>
      <c r="O35" s="11">
        <f t="shared" si="5"/>
        <v>0</v>
      </c>
      <c r="P35" s="11" t="str">
        <f t="shared" si="0"/>
        <v>-</v>
      </c>
      <c r="Q35" s="11" t="str">
        <f t="shared" si="1"/>
        <v>-</v>
      </c>
      <c r="R35" s="38" t="e">
        <f t="shared" si="2"/>
        <v>#DIV/0!</v>
      </c>
      <c r="U35" s="35" t="e">
        <f t="shared" si="3"/>
        <v>#VALUE!</v>
      </c>
    </row>
    <row r="36" spans="1:21" x14ac:dyDescent="0.4">
      <c r="A36" s="4">
        <v>23</v>
      </c>
      <c r="B36" s="25"/>
      <c r="C36" s="25"/>
      <c r="D36" s="25"/>
      <c r="E36" s="25"/>
      <c r="F36" s="25"/>
      <c r="G36" s="25"/>
      <c r="H36" s="12"/>
      <c r="I36" s="81"/>
      <c r="J36" s="207"/>
      <c r="K36" s="207"/>
      <c r="L36" s="208"/>
      <c r="M36" s="208"/>
      <c r="N36" s="208"/>
      <c r="O36" s="11">
        <f t="shared" si="5"/>
        <v>0</v>
      </c>
      <c r="P36" s="11" t="str">
        <f t="shared" si="0"/>
        <v>-</v>
      </c>
      <c r="Q36" s="11" t="str">
        <f t="shared" si="1"/>
        <v>-</v>
      </c>
      <c r="R36" s="38" t="e">
        <f t="shared" si="2"/>
        <v>#DIV/0!</v>
      </c>
      <c r="U36" s="35" t="e">
        <f t="shared" si="3"/>
        <v>#VALUE!</v>
      </c>
    </row>
    <row r="37" spans="1:21" x14ac:dyDescent="0.4">
      <c r="A37" s="4">
        <v>24</v>
      </c>
      <c r="B37" s="25"/>
      <c r="C37" s="25"/>
      <c r="D37" s="25"/>
      <c r="E37" s="25"/>
      <c r="F37" s="25"/>
      <c r="G37" s="25"/>
      <c r="H37" s="12"/>
      <c r="I37" s="81"/>
      <c r="J37" s="207"/>
      <c r="K37" s="207"/>
      <c r="L37" s="208"/>
      <c r="M37" s="208"/>
      <c r="N37" s="208"/>
      <c r="O37" s="11">
        <f t="shared" si="5"/>
        <v>0</v>
      </c>
      <c r="P37" s="11" t="str">
        <f t="shared" si="0"/>
        <v>-</v>
      </c>
      <c r="Q37" s="11" t="str">
        <f t="shared" si="1"/>
        <v>-</v>
      </c>
      <c r="R37" s="38" t="e">
        <f t="shared" si="2"/>
        <v>#DIV/0!</v>
      </c>
      <c r="U37" s="35" t="e">
        <f t="shared" si="3"/>
        <v>#VALUE!</v>
      </c>
    </row>
    <row r="38" spans="1:21" x14ac:dyDescent="0.4">
      <c r="A38" s="4">
        <v>25</v>
      </c>
      <c r="B38" s="25"/>
      <c r="C38" s="25"/>
      <c r="D38" s="25"/>
      <c r="E38" s="25"/>
      <c r="F38" s="25"/>
      <c r="G38" s="25"/>
      <c r="H38" s="12"/>
      <c r="I38" s="81"/>
      <c r="J38" s="207"/>
      <c r="K38" s="207"/>
      <c r="L38" s="208"/>
      <c r="M38" s="208"/>
      <c r="N38" s="208"/>
      <c r="O38" s="11">
        <f t="shared" si="5"/>
        <v>0</v>
      </c>
      <c r="P38" s="11" t="str">
        <f t="shared" si="0"/>
        <v>-</v>
      </c>
      <c r="Q38" s="11" t="str">
        <f t="shared" si="1"/>
        <v>-</v>
      </c>
      <c r="R38" s="38" t="e">
        <f t="shared" si="2"/>
        <v>#DIV/0!</v>
      </c>
      <c r="U38" s="35" t="e">
        <f t="shared" si="3"/>
        <v>#VALUE!</v>
      </c>
    </row>
    <row r="39" spans="1:21" x14ac:dyDescent="0.4">
      <c r="A39" s="4">
        <v>26</v>
      </c>
      <c r="B39" s="25"/>
      <c r="C39" s="25"/>
      <c r="D39" s="25"/>
      <c r="E39" s="25"/>
      <c r="F39" s="25"/>
      <c r="G39" s="25"/>
      <c r="H39" s="12"/>
      <c r="I39" s="82"/>
      <c r="J39" s="207"/>
      <c r="K39" s="207"/>
      <c r="L39" s="208"/>
      <c r="M39" s="208"/>
      <c r="N39" s="208"/>
      <c r="O39" s="11">
        <f t="shared" si="5"/>
        <v>0</v>
      </c>
      <c r="P39" s="11" t="str">
        <f t="shared" si="0"/>
        <v>-</v>
      </c>
      <c r="Q39" s="11" t="str">
        <f t="shared" si="1"/>
        <v>-</v>
      </c>
      <c r="R39" s="38" t="e">
        <f t="shared" si="2"/>
        <v>#DIV/0!</v>
      </c>
      <c r="U39" s="35" t="e">
        <f t="shared" si="3"/>
        <v>#VALUE!</v>
      </c>
    </row>
    <row r="40" spans="1:21" x14ac:dyDescent="0.4">
      <c r="A40" s="4">
        <v>27</v>
      </c>
      <c r="B40" s="25"/>
      <c r="C40" s="25"/>
      <c r="D40" s="25"/>
      <c r="E40" s="25"/>
      <c r="F40" s="25"/>
      <c r="G40" s="25"/>
      <c r="H40" s="12"/>
      <c r="I40" s="82"/>
      <c r="J40" s="207"/>
      <c r="K40" s="207"/>
      <c r="L40" s="208"/>
      <c r="M40" s="208"/>
      <c r="N40" s="208"/>
      <c r="O40" s="11">
        <f t="shared" si="5"/>
        <v>0</v>
      </c>
      <c r="P40" s="11" t="str">
        <f t="shared" si="0"/>
        <v>-</v>
      </c>
      <c r="Q40" s="11" t="str">
        <f t="shared" si="1"/>
        <v>-</v>
      </c>
      <c r="R40" s="38" t="e">
        <f t="shared" si="2"/>
        <v>#DIV/0!</v>
      </c>
      <c r="U40" s="35" t="e">
        <f t="shared" si="3"/>
        <v>#VALUE!</v>
      </c>
    </row>
    <row r="41" spans="1:21" x14ac:dyDescent="0.4">
      <c r="A41" s="4">
        <v>28</v>
      </c>
      <c r="B41" s="25"/>
      <c r="C41" s="25"/>
      <c r="D41" s="25"/>
      <c r="E41" s="25"/>
      <c r="F41" s="25"/>
      <c r="G41" s="25"/>
      <c r="H41" s="12"/>
      <c r="I41" s="82"/>
      <c r="J41" s="207"/>
      <c r="K41" s="207"/>
      <c r="L41" s="208"/>
      <c r="M41" s="208"/>
      <c r="N41" s="208"/>
      <c r="O41" s="11">
        <f t="shared" si="5"/>
        <v>0</v>
      </c>
      <c r="P41" s="11" t="str">
        <f t="shared" si="0"/>
        <v>-</v>
      </c>
      <c r="Q41" s="11" t="str">
        <f t="shared" si="1"/>
        <v>-</v>
      </c>
      <c r="R41" s="38" t="e">
        <f t="shared" si="2"/>
        <v>#DIV/0!</v>
      </c>
      <c r="U41" s="35" t="e">
        <f t="shared" si="3"/>
        <v>#VALUE!</v>
      </c>
    </row>
    <row r="42" spans="1:21" x14ac:dyDescent="0.4">
      <c r="A42" s="4">
        <v>29</v>
      </c>
      <c r="B42" s="25"/>
      <c r="C42" s="25"/>
      <c r="D42" s="25"/>
      <c r="E42" s="25"/>
      <c r="F42" s="25"/>
      <c r="G42" s="25"/>
      <c r="H42" s="12"/>
      <c r="I42" s="80"/>
      <c r="J42" s="207"/>
      <c r="K42" s="207"/>
      <c r="L42" s="208"/>
      <c r="M42" s="208"/>
      <c r="N42" s="208"/>
      <c r="O42" s="11">
        <f t="shared" si="5"/>
        <v>0</v>
      </c>
      <c r="P42" s="11" t="str">
        <f t="shared" si="0"/>
        <v>-</v>
      </c>
      <c r="Q42" s="11" t="str">
        <f t="shared" si="1"/>
        <v>-</v>
      </c>
      <c r="R42" s="38" t="e">
        <f t="shared" si="2"/>
        <v>#DIV/0!</v>
      </c>
      <c r="U42" s="35" t="e">
        <f t="shared" si="3"/>
        <v>#VALUE!</v>
      </c>
    </row>
    <row r="43" spans="1:21" x14ac:dyDescent="0.4">
      <c r="A43" s="4">
        <v>30</v>
      </c>
      <c r="B43" s="25"/>
      <c r="C43" s="25"/>
      <c r="D43" s="25"/>
      <c r="E43" s="25"/>
      <c r="F43" s="25"/>
      <c r="G43" s="25"/>
      <c r="H43" s="12"/>
      <c r="I43" s="80"/>
      <c r="J43" s="207"/>
      <c r="K43" s="207"/>
      <c r="L43" s="208"/>
      <c r="M43" s="208"/>
      <c r="N43" s="208"/>
      <c r="O43" s="11">
        <f t="shared" si="5"/>
        <v>0</v>
      </c>
      <c r="P43" s="11" t="str">
        <f t="shared" si="0"/>
        <v>-</v>
      </c>
      <c r="Q43" s="11" t="str">
        <f t="shared" si="1"/>
        <v>-</v>
      </c>
      <c r="R43" s="38" t="e">
        <f t="shared" si="2"/>
        <v>#DIV/0!</v>
      </c>
      <c r="U43" s="35" t="e">
        <f t="shared" si="3"/>
        <v>#VALUE!</v>
      </c>
    </row>
    <row r="44" spans="1:21" x14ac:dyDescent="0.4">
      <c r="A44" s="4">
        <v>31</v>
      </c>
      <c r="B44" s="25"/>
      <c r="C44" s="25"/>
      <c r="D44" s="25"/>
      <c r="E44" s="25"/>
      <c r="F44" s="25"/>
      <c r="G44" s="25"/>
      <c r="H44" s="12"/>
      <c r="I44" s="80"/>
      <c r="J44" s="207"/>
      <c r="K44" s="207"/>
      <c r="L44" s="208"/>
      <c r="M44" s="208"/>
      <c r="N44" s="208"/>
      <c r="O44" s="11">
        <f t="shared" si="5"/>
        <v>0</v>
      </c>
      <c r="P44" s="11" t="str">
        <f t="shared" si="0"/>
        <v>-</v>
      </c>
      <c r="Q44" s="11" t="str">
        <f t="shared" si="1"/>
        <v>-</v>
      </c>
      <c r="R44" s="38" t="e">
        <f t="shared" si="2"/>
        <v>#DIV/0!</v>
      </c>
      <c r="U44" s="35" t="e">
        <f t="shared" si="3"/>
        <v>#VALUE!</v>
      </c>
    </row>
    <row r="45" spans="1:21" x14ac:dyDescent="0.4">
      <c r="A45" s="4">
        <v>32</v>
      </c>
      <c r="B45" s="25"/>
      <c r="C45" s="25"/>
      <c r="D45" s="25"/>
      <c r="E45" s="25"/>
      <c r="F45" s="25"/>
      <c r="G45" s="25"/>
      <c r="H45" s="12"/>
      <c r="I45" s="80"/>
      <c r="J45" s="207"/>
      <c r="K45" s="207"/>
      <c r="L45" s="208"/>
      <c r="M45" s="208"/>
      <c r="N45" s="208"/>
      <c r="O45" s="11">
        <f t="shared" si="5"/>
        <v>0</v>
      </c>
      <c r="P45" s="11" t="str">
        <f t="shared" si="0"/>
        <v>-</v>
      </c>
      <c r="Q45" s="11" t="str">
        <f t="shared" si="1"/>
        <v>-</v>
      </c>
      <c r="R45" s="38" t="e">
        <f t="shared" si="2"/>
        <v>#DIV/0!</v>
      </c>
      <c r="U45" s="35" t="e">
        <f t="shared" si="3"/>
        <v>#VALUE!</v>
      </c>
    </row>
    <row r="46" spans="1:21" x14ac:dyDescent="0.4">
      <c r="A46" s="4">
        <v>33</v>
      </c>
      <c r="B46" s="25"/>
      <c r="C46" s="25"/>
      <c r="D46" s="25"/>
      <c r="E46" s="25"/>
      <c r="F46" s="25"/>
      <c r="G46" s="25"/>
      <c r="H46" s="12"/>
      <c r="I46" s="80"/>
      <c r="J46" s="207"/>
      <c r="K46" s="207"/>
      <c r="L46" s="208"/>
      <c r="M46" s="208"/>
      <c r="N46" s="208"/>
      <c r="O46" s="11">
        <f t="shared" si="5"/>
        <v>0</v>
      </c>
      <c r="P46" s="11" t="str">
        <f t="shared" si="0"/>
        <v>-</v>
      </c>
      <c r="Q46" s="11" t="str">
        <f t="shared" si="1"/>
        <v>-</v>
      </c>
      <c r="R46" s="38" t="e">
        <f t="shared" si="2"/>
        <v>#DIV/0!</v>
      </c>
      <c r="U46" s="35" t="e">
        <f t="shared" si="3"/>
        <v>#VALUE!</v>
      </c>
    </row>
    <row r="47" spans="1:21" x14ac:dyDescent="0.4">
      <c r="A47" s="4">
        <v>34</v>
      </c>
      <c r="B47" s="25"/>
      <c r="C47" s="25"/>
      <c r="D47" s="25"/>
      <c r="E47" s="25"/>
      <c r="F47" s="25"/>
      <c r="G47" s="25"/>
      <c r="H47" s="12"/>
      <c r="I47" s="80"/>
      <c r="J47" s="207"/>
      <c r="K47" s="207"/>
      <c r="L47" s="208"/>
      <c r="M47" s="208"/>
      <c r="N47" s="208"/>
      <c r="O47" s="11">
        <f t="shared" si="5"/>
        <v>0</v>
      </c>
      <c r="P47" s="11" t="str">
        <f t="shared" ref="P47:P78" si="6">IF(K47="FERS",ROUND(O47*0.8252,2),"-")</f>
        <v>-</v>
      </c>
      <c r="Q47" s="11" t="str">
        <f t="shared" si="1"/>
        <v>-</v>
      </c>
      <c r="R47" s="38" t="e">
        <f t="shared" si="2"/>
        <v>#DIV/0!</v>
      </c>
      <c r="U47" s="35" t="e">
        <f t="shared" si="3"/>
        <v>#VALUE!</v>
      </c>
    </row>
    <row r="48" spans="1:21" x14ac:dyDescent="0.4">
      <c r="A48" s="4">
        <v>35</v>
      </c>
      <c r="B48" s="5"/>
      <c r="C48" s="5"/>
      <c r="D48" s="5"/>
      <c r="E48" s="5"/>
      <c r="F48" s="5"/>
      <c r="G48" s="5"/>
      <c r="H48" s="12"/>
      <c r="I48" s="80"/>
      <c r="J48" s="207"/>
      <c r="K48" s="207"/>
      <c r="L48" s="208"/>
      <c r="M48" s="208"/>
      <c r="N48" s="208"/>
      <c r="O48" s="11">
        <f t="shared" si="5"/>
        <v>0</v>
      </c>
      <c r="P48" s="11" t="str">
        <f t="shared" si="6"/>
        <v>-</v>
      </c>
      <c r="Q48" s="11" t="str">
        <f t="shared" si="1"/>
        <v>-</v>
      </c>
      <c r="R48" s="38" t="e">
        <f t="shared" si="2"/>
        <v>#DIV/0!</v>
      </c>
      <c r="U48" s="35" t="e">
        <f t="shared" si="3"/>
        <v>#VALUE!</v>
      </c>
    </row>
    <row r="49" spans="1:21" x14ac:dyDescent="0.4">
      <c r="A49" s="4">
        <v>36</v>
      </c>
      <c r="B49" s="5"/>
      <c r="C49" s="5"/>
      <c r="D49" s="5"/>
      <c r="E49" s="5"/>
      <c r="F49" s="5"/>
      <c r="G49" s="5"/>
      <c r="H49" s="12"/>
      <c r="I49" s="80"/>
      <c r="J49" s="207"/>
      <c r="K49" s="207"/>
      <c r="L49" s="208"/>
      <c r="M49" s="208"/>
      <c r="N49" s="208"/>
      <c r="O49" s="11">
        <f t="shared" si="5"/>
        <v>0</v>
      </c>
      <c r="P49" s="11" t="str">
        <f t="shared" si="6"/>
        <v>-</v>
      </c>
      <c r="Q49" s="11" t="str">
        <f t="shared" si="1"/>
        <v>-</v>
      </c>
      <c r="R49" s="38" t="e">
        <f t="shared" si="2"/>
        <v>#DIV/0!</v>
      </c>
      <c r="U49" s="35" t="e">
        <f t="shared" si="3"/>
        <v>#VALUE!</v>
      </c>
    </row>
    <row r="50" spans="1:21" x14ac:dyDescent="0.4">
      <c r="A50" s="4">
        <v>37</v>
      </c>
      <c r="B50" s="5"/>
      <c r="C50" s="5"/>
      <c r="D50" s="5"/>
      <c r="E50" s="5"/>
      <c r="F50" s="5"/>
      <c r="G50" s="5"/>
      <c r="H50" s="12"/>
      <c r="I50" s="80"/>
      <c r="J50" s="207"/>
      <c r="K50" s="207"/>
      <c r="L50" s="208"/>
      <c r="M50" s="208"/>
      <c r="N50" s="208"/>
      <c r="O50" s="11">
        <f t="shared" si="5"/>
        <v>0</v>
      </c>
      <c r="P50" s="11" t="str">
        <f t="shared" si="6"/>
        <v>-</v>
      </c>
      <c r="Q50" s="11" t="str">
        <f t="shared" si="1"/>
        <v>-</v>
      </c>
      <c r="R50" s="38" t="e">
        <f t="shared" si="2"/>
        <v>#DIV/0!</v>
      </c>
      <c r="U50" s="35" t="e">
        <f t="shared" si="3"/>
        <v>#VALUE!</v>
      </c>
    </row>
    <row r="51" spans="1:21" x14ac:dyDescent="0.4">
      <c r="A51" s="4">
        <v>38</v>
      </c>
      <c r="B51" s="5"/>
      <c r="C51" s="5"/>
      <c r="D51" s="5"/>
      <c r="E51" s="5"/>
      <c r="F51" s="5"/>
      <c r="G51" s="5"/>
      <c r="H51" s="12"/>
      <c r="I51" s="80"/>
      <c r="J51" s="207"/>
      <c r="K51" s="207"/>
      <c r="L51" s="208"/>
      <c r="M51" s="208"/>
      <c r="N51" s="208"/>
      <c r="O51" s="11">
        <f t="shared" si="5"/>
        <v>0</v>
      </c>
      <c r="P51" s="11" t="str">
        <f t="shared" si="6"/>
        <v>-</v>
      </c>
      <c r="Q51" s="11" t="str">
        <f t="shared" si="1"/>
        <v>-</v>
      </c>
      <c r="R51" s="38" t="e">
        <f t="shared" si="2"/>
        <v>#DIV/0!</v>
      </c>
      <c r="U51" s="35" t="e">
        <f t="shared" si="3"/>
        <v>#VALUE!</v>
      </c>
    </row>
    <row r="52" spans="1:21" x14ac:dyDescent="0.4">
      <c r="A52" s="4">
        <v>39</v>
      </c>
      <c r="B52" s="5"/>
      <c r="C52" s="5"/>
      <c r="D52" s="5"/>
      <c r="E52" s="5"/>
      <c r="F52" s="5"/>
      <c r="G52" s="5"/>
      <c r="H52" s="12"/>
      <c r="I52" s="80"/>
      <c r="J52" s="207"/>
      <c r="K52" s="207"/>
      <c r="L52" s="208"/>
      <c r="M52" s="208"/>
      <c r="N52" s="208"/>
      <c r="O52" s="11">
        <f t="shared" si="5"/>
        <v>0</v>
      </c>
      <c r="P52" s="11" t="str">
        <f t="shared" si="6"/>
        <v>-</v>
      </c>
      <c r="Q52" s="11" t="str">
        <f t="shared" si="1"/>
        <v>-</v>
      </c>
      <c r="R52" s="38" t="e">
        <f t="shared" si="2"/>
        <v>#DIV/0!</v>
      </c>
      <c r="U52" s="35" t="e">
        <f t="shared" si="3"/>
        <v>#VALUE!</v>
      </c>
    </row>
    <row r="53" spans="1:21" x14ac:dyDescent="0.4">
      <c r="A53" s="4">
        <v>40</v>
      </c>
      <c r="B53" s="5"/>
      <c r="C53" s="5"/>
      <c r="D53" s="5"/>
      <c r="E53" s="5"/>
      <c r="F53" s="5"/>
      <c r="G53" s="5"/>
      <c r="H53" s="12"/>
      <c r="I53" s="80"/>
      <c r="J53" s="207"/>
      <c r="K53" s="207"/>
      <c r="L53" s="208"/>
      <c r="M53" s="208"/>
      <c r="N53" s="208"/>
      <c r="O53" s="11">
        <f t="shared" si="5"/>
        <v>0</v>
      </c>
      <c r="P53" s="11" t="str">
        <f t="shared" si="6"/>
        <v>-</v>
      </c>
      <c r="Q53" s="11" t="str">
        <f t="shared" si="1"/>
        <v>-</v>
      </c>
      <c r="R53" s="38" t="e">
        <f t="shared" si="2"/>
        <v>#DIV/0!</v>
      </c>
      <c r="U53" s="35" t="e">
        <f t="shared" si="3"/>
        <v>#VALUE!</v>
      </c>
    </row>
    <row r="54" spans="1:21" x14ac:dyDescent="0.4">
      <c r="A54" s="4">
        <v>41</v>
      </c>
      <c r="B54" s="5"/>
      <c r="C54" s="5"/>
      <c r="D54" s="5"/>
      <c r="E54" s="5"/>
      <c r="F54" s="5"/>
      <c r="G54" s="5"/>
      <c r="H54" s="12"/>
      <c r="I54" s="80"/>
      <c r="J54" s="207"/>
      <c r="K54" s="207"/>
      <c r="L54" s="208"/>
      <c r="M54" s="208"/>
      <c r="N54" s="208"/>
      <c r="O54" s="11">
        <f t="shared" si="5"/>
        <v>0</v>
      </c>
      <c r="P54" s="11" t="str">
        <f t="shared" si="6"/>
        <v>-</v>
      </c>
      <c r="Q54" s="11" t="str">
        <f t="shared" si="1"/>
        <v>-</v>
      </c>
      <c r="R54" s="38" t="e">
        <f t="shared" si="2"/>
        <v>#DIV/0!</v>
      </c>
      <c r="U54" s="35" t="e">
        <f t="shared" si="3"/>
        <v>#VALUE!</v>
      </c>
    </row>
    <row r="55" spans="1:21" x14ac:dyDescent="0.4">
      <c r="A55" s="4">
        <v>42</v>
      </c>
      <c r="B55" s="5"/>
      <c r="C55" s="5"/>
      <c r="D55" s="5"/>
      <c r="E55" s="5"/>
      <c r="F55" s="5"/>
      <c r="G55" s="5"/>
      <c r="H55" s="12"/>
      <c r="I55" s="80"/>
      <c r="J55" s="207"/>
      <c r="K55" s="207"/>
      <c r="L55" s="208"/>
      <c r="M55" s="208"/>
      <c r="N55" s="208"/>
      <c r="O55" s="11">
        <f t="shared" si="5"/>
        <v>0</v>
      </c>
      <c r="P55" s="11" t="str">
        <f t="shared" si="6"/>
        <v>-</v>
      </c>
      <c r="Q55" s="11" t="str">
        <f t="shared" si="1"/>
        <v>-</v>
      </c>
      <c r="R55" s="38" t="e">
        <f t="shared" si="2"/>
        <v>#DIV/0!</v>
      </c>
      <c r="U55" s="35" t="e">
        <f t="shared" si="3"/>
        <v>#VALUE!</v>
      </c>
    </row>
    <row r="56" spans="1:21" x14ac:dyDescent="0.4">
      <c r="A56" s="4">
        <v>43</v>
      </c>
      <c r="B56" s="5"/>
      <c r="C56" s="5"/>
      <c r="D56" s="5"/>
      <c r="E56" s="5"/>
      <c r="F56" s="5"/>
      <c r="G56" s="5"/>
      <c r="H56" s="12"/>
      <c r="I56" s="80"/>
      <c r="J56" s="207"/>
      <c r="K56" s="207"/>
      <c r="L56" s="208"/>
      <c r="M56" s="208"/>
      <c r="N56" s="208"/>
      <c r="O56" s="11">
        <f t="shared" si="5"/>
        <v>0</v>
      </c>
      <c r="P56" s="11" t="str">
        <f t="shared" si="6"/>
        <v>-</v>
      </c>
      <c r="Q56" s="11" t="str">
        <f t="shared" si="1"/>
        <v>-</v>
      </c>
      <c r="R56" s="38" t="e">
        <f t="shared" si="2"/>
        <v>#DIV/0!</v>
      </c>
      <c r="U56" s="35" t="e">
        <f t="shared" si="3"/>
        <v>#VALUE!</v>
      </c>
    </row>
    <row r="57" spans="1:21" x14ac:dyDescent="0.4">
      <c r="A57" s="4">
        <v>44</v>
      </c>
      <c r="B57" s="5"/>
      <c r="C57" s="5"/>
      <c r="D57" s="5"/>
      <c r="E57" s="5"/>
      <c r="F57" s="5"/>
      <c r="G57" s="5"/>
      <c r="H57" s="12"/>
      <c r="I57" s="80"/>
      <c r="J57" s="207"/>
      <c r="K57" s="207"/>
      <c r="L57" s="208"/>
      <c r="M57" s="208"/>
      <c r="N57" s="208"/>
      <c r="O57" s="11">
        <f t="shared" si="5"/>
        <v>0</v>
      </c>
      <c r="P57" s="11" t="str">
        <f t="shared" si="6"/>
        <v>-</v>
      </c>
      <c r="Q57" s="11" t="str">
        <f t="shared" si="1"/>
        <v>-</v>
      </c>
      <c r="R57" s="38" t="e">
        <f t="shared" si="2"/>
        <v>#DIV/0!</v>
      </c>
      <c r="U57" s="35" t="e">
        <f t="shared" si="3"/>
        <v>#VALUE!</v>
      </c>
    </row>
    <row r="58" spans="1:21" x14ac:dyDescent="0.4">
      <c r="A58" s="4">
        <v>45</v>
      </c>
      <c r="B58" s="5"/>
      <c r="C58" s="5"/>
      <c r="D58" s="5"/>
      <c r="E58" s="5"/>
      <c r="F58" s="5"/>
      <c r="G58" s="5"/>
      <c r="H58" s="12"/>
      <c r="I58" s="80"/>
      <c r="J58" s="207"/>
      <c r="K58" s="207"/>
      <c r="L58" s="208"/>
      <c r="M58" s="208"/>
      <c r="N58" s="208"/>
      <c r="O58" s="11">
        <f t="shared" si="5"/>
        <v>0</v>
      </c>
      <c r="P58" s="11" t="str">
        <f t="shared" si="6"/>
        <v>-</v>
      </c>
      <c r="Q58" s="11" t="str">
        <f t="shared" si="1"/>
        <v>-</v>
      </c>
      <c r="R58" s="38" t="e">
        <f t="shared" si="2"/>
        <v>#DIV/0!</v>
      </c>
      <c r="U58" s="35" t="e">
        <f t="shared" si="3"/>
        <v>#VALUE!</v>
      </c>
    </row>
    <row r="59" spans="1:21" x14ac:dyDescent="0.4">
      <c r="A59" s="4">
        <v>46</v>
      </c>
      <c r="B59" s="5"/>
      <c r="C59" s="5"/>
      <c r="D59" s="5"/>
      <c r="E59" s="5"/>
      <c r="F59" s="5"/>
      <c r="G59" s="5"/>
      <c r="H59" s="12"/>
      <c r="I59" s="80"/>
      <c r="J59" s="207"/>
      <c r="K59" s="207"/>
      <c r="L59" s="208"/>
      <c r="M59" s="208"/>
      <c r="N59" s="208"/>
      <c r="O59" s="11">
        <f t="shared" si="5"/>
        <v>0</v>
      </c>
      <c r="P59" s="11" t="str">
        <f t="shared" si="6"/>
        <v>-</v>
      </c>
      <c r="Q59" s="11" t="str">
        <f t="shared" si="1"/>
        <v>-</v>
      </c>
      <c r="R59" s="38" t="e">
        <f t="shared" si="2"/>
        <v>#DIV/0!</v>
      </c>
      <c r="U59" s="35" t="e">
        <f t="shared" si="3"/>
        <v>#VALUE!</v>
      </c>
    </row>
    <row r="60" spans="1:21" x14ac:dyDescent="0.4">
      <c r="A60" s="4">
        <v>47</v>
      </c>
      <c r="B60" s="5"/>
      <c r="C60" s="5"/>
      <c r="D60" s="5"/>
      <c r="E60" s="5"/>
      <c r="F60" s="5"/>
      <c r="G60" s="5"/>
      <c r="H60" s="12"/>
      <c r="I60" s="80"/>
      <c r="J60" s="207"/>
      <c r="K60" s="207"/>
      <c r="L60" s="208"/>
      <c r="M60" s="208"/>
      <c r="N60" s="208"/>
      <c r="O60" s="11">
        <f t="shared" si="5"/>
        <v>0</v>
      </c>
      <c r="P60" s="11" t="str">
        <f t="shared" si="6"/>
        <v>-</v>
      </c>
      <c r="Q60" s="11" t="str">
        <f t="shared" si="1"/>
        <v>-</v>
      </c>
      <c r="R60" s="38" t="e">
        <f t="shared" si="2"/>
        <v>#DIV/0!</v>
      </c>
      <c r="U60" s="35" t="e">
        <f t="shared" si="3"/>
        <v>#VALUE!</v>
      </c>
    </row>
    <row r="61" spans="1:21" x14ac:dyDescent="0.4">
      <c r="A61" s="4">
        <v>48</v>
      </c>
      <c r="B61" s="5"/>
      <c r="C61" s="5"/>
      <c r="D61" s="5"/>
      <c r="E61" s="5"/>
      <c r="F61" s="5"/>
      <c r="G61" s="5"/>
      <c r="H61" s="12"/>
      <c r="I61" s="80"/>
      <c r="J61" s="207"/>
      <c r="K61" s="207"/>
      <c r="L61" s="208"/>
      <c r="M61" s="208"/>
      <c r="N61" s="208"/>
      <c r="O61" s="11">
        <f t="shared" si="5"/>
        <v>0</v>
      </c>
      <c r="P61" s="11" t="str">
        <f t="shared" si="6"/>
        <v>-</v>
      </c>
      <c r="Q61" s="11" t="str">
        <f t="shared" si="1"/>
        <v>-</v>
      </c>
      <c r="R61" s="38" t="e">
        <f t="shared" si="2"/>
        <v>#DIV/0!</v>
      </c>
      <c r="U61" s="35" t="e">
        <f t="shared" si="3"/>
        <v>#VALUE!</v>
      </c>
    </row>
    <row r="62" spans="1:21" x14ac:dyDescent="0.4">
      <c r="A62" s="4">
        <v>49</v>
      </c>
      <c r="B62" s="5"/>
      <c r="C62" s="5"/>
      <c r="D62" s="5"/>
      <c r="E62" s="5"/>
      <c r="F62" s="5"/>
      <c r="G62" s="5"/>
      <c r="H62" s="12"/>
      <c r="I62" s="80"/>
      <c r="J62" s="207"/>
      <c r="K62" s="207"/>
      <c r="L62" s="208"/>
      <c r="M62" s="208"/>
      <c r="N62" s="208"/>
      <c r="O62" s="11">
        <f t="shared" si="5"/>
        <v>0</v>
      </c>
      <c r="P62" s="11" t="str">
        <f t="shared" si="6"/>
        <v>-</v>
      </c>
      <c r="Q62" s="11" t="str">
        <f t="shared" si="1"/>
        <v>-</v>
      </c>
      <c r="R62" s="38" t="e">
        <f t="shared" si="2"/>
        <v>#DIV/0!</v>
      </c>
      <c r="U62" s="35" t="e">
        <f t="shared" si="3"/>
        <v>#VALUE!</v>
      </c>
    </row>
    <row r="63" spans="1:21" x14ac:dyDescent="0.4">
      <c r="A63" s="4">
        <v>50</v>
      </c>
      <c r="B63" s="5"/>
      <c r="C63" s="5"/>
      <c r="D63" s="5"/>
      <c r="E63" s="5"/>
      <c r="F63" s="5"/>
      <c r="G63" s="5"/>
      <c r="H63" s="12"/>
      <c r="I63" s="80"/>
      <c r="J63" s="207"/>
      <c r="K63" s="207"/>
      <c r="L63" s="208"/>
      <c r="M63" s="208"/>
      <c r="N63" s="208"/>
      <c r="O63" s="11">
        <f t="shared" si="5"/>
        <v>0</v>
      </c>
      <c r="P63" s="11" t="str">
        <f t="shared" si="6"/>
        <v>-</v>
      </c>
      <c r="Q63" s="11" t="str">
        <f t="shared" si="1"/>
        <v>-</v>
      </c>
      <c r="R63" s="38" t="e">
        <f t="shared" si="2"/>
        <v>#DIV/0!</v>
      </c>
      <c r="U63" s="35" t="e">
        <f t="shared" si="3"/>
        <v>#VALUE!</v>
      </c>
    </row>
    <row r="64" spans="1:21" x14ac:dyDescent="0.4">
      <c r="A64" s="4">
        <v>51</v>
      </c>
      <c r="B64" s="5"/>
      <c r="C64" s="5"/>
      <c r="D64" s="5"/>
      <c r="E64" s="5"/>
      <c r="F64" s="5"/>
      <c r="G64" s="5"/>
      <c r="H64" s="12"/>
      <c r="I64" s="80"/>
      <c r="J64" s="207"/>
      <c r="K64" s="207"/>
      <c r="L64" s="208"/>
      <c r="M64" s="208"/>
      <c r="N64" s="209"/>
      <c r="O64" s="11">
        <f t="shared" si="5"/>
        <v>0</v>
      </c>
      <c r="P64" s="11" t="str">
        <f t="shared" si="6"/>
        <v>-</v>
      </c>
      <c r="Q64" s="11" t="str">
        <f t="shared" si="1"/>
        <v>-</v>
      </c>
      <c r="R64" s="38" t="e">
        <f t="shared" si="2"/>
        <v>#DIV/0!</v>
      </c>
      <c r="U64" s="35" t="e">
        <f t="shared" si="3"/>
        <v>#VALUE!</v>
      </c>
    </row>
    <row r="65" spans="1:21" x14ac:dyDescent="0.4">
      <c r="A65" s="4">
        <v>52</v>
      </c>
      <c r="B65" s="5"/>
      <c r="C65" s="5"/>
      <c r="D65" s="5"/>
      <c r="E65" s="5"/>
      <c r="F65" s="5"/>
      <c r="G65" s="5"/>
      <c r="H65" s="12"/>
      <c r="I65" s="80"/>
      <c r="J65" s="207"/>
      <c r="K65" s="207"/>
      <c r="L65" s="208"/>
      <c r="M65" s="208"/>
      <c r="N65" s="208"/>
      <c r="O65" s="11">
        <f t="shared" si="5"/>
        <v>0</v>
      </c>
      <c r="P65" s="11" t="str">
        <f t="shared" si="6"/>
        <v>-</v>
      </c>
      <c r="Q65" s="11" t="str">
        <f t="shared" si="1"/>
        <v>-</v>
      </c>
      <c r="R65" s="38" t="e">
        <f t="shared" si="2"/>
        <v>#DIV/0!</v>
      </c>
      <c r="U65" s="35" t="e">
        <f t="shared" si="3"/>
        <v>#VALUE!</v>
      </c>
    </row>
    <row r="66" spans="1:21" x14ac:dyDescent="0.4">
      <c r="A66" s="4">
        <v>53</v>
      </c>
      <c r="B66" s="5"/>
      <c r="C66" s="5"/>
      <c r="D66" s="5"/>
      <c r="E66" s="5"/>
      <c r="F66" s="5"/>
      <c r="G66" s="5"/>
      <c r="H66" s="12"/>
      <c r="I66" s="80"/>
      <c r="J66" s="207"/>
      <c r="K66" s="207"/>
      <c r="L66" s="208"/>
      <c r="M66" s="208"/>
      <c r="N66" s="208"/>
      <c r="O66" s="11">
        <f t="shared" si="5"/>
        <v>0</v>
      </c>
      <c r="P66" s="11" t="str">
        <f t="shared" si="6"/>
        <v>-</v>
      </c>
      <c r="Q66" s="11" t="str">
        <f t="shared" si="1"/>
        <v>-</v>
      </c>
      <c r="R66" s="38" t="e">
        <f t="shared" si="2"/>
        <v>#DIV/0!</v>
      </c>
      <c r="U66" s="35" t="e">
        <f t="shared" si="3"/>
        <v>#VALUE!</v>
      </c>
    </row>
    <row r="67" spans="1:21" x14ac:dyDescent="0.4">
      <c r="A67" s="4">
        <v>54</v>
      </c>
      <c r="B67" s="5"/>
      <c r="C67" s="5"/>
      <c r="D67" s="5"/>
      <c r="E67" s="5"/>
      <c r="F67" s="5"/>
      <c r="G67" s="5"/>
      <c r="H67" s="12"/>
      <c r="I67" s="80"/>
      <c r="J67" s="207"/>
      <c r="K67" s="207"/>
      <c r="L67" s="208"/>
      <c r="M67" s="208"/>
      <c r="N67" s="208"/>
      <c r="O67" s="11">
        <f t="shared" si="5"/>
        <v>0</v>
      </c>
      <c r="P67" s="11" t="str">
        <f t="shared" si="6"/>
        <v>-</v>
      </c>
      <c r="Q67" s="11" t="str">
        <f t="shared" si="1"/>
        <v>-</v>
      </c>
      <c r="R67" s="38" t="e">
        <f t="shared" si="2"/>
        <v>#DIV/0!</v>
      </c>
      <c r="U67" s="35" t="e">
        <f t="shared" si="3"/>
        <v>#VALUE!</v>
      </c>
    </row>
    <row r="68" spans="1:21" x14ac:dyDescent="0.4">
      <c r="A68" s="4">
        <v>55</v>
      </c>
      <c r="B68" s="5"/>
      <c r="C68" s="5"/>
      <c r="D68" s="5"/>
      <c r="E68" s="5"/>
      <c r="F68" s="5"/>
      <c r="G68" s="5"/>
      <c r="H68" s="12"/>
      <c r="I68" s="80"/>
      <c r="J68" s="207"/>
      <c r="K68" s="207"/>
      <c r="L68" s="208"/>
      <c r="M68" s="208"/>
      <c r="N68" s="208"/>
      <c r="O68" s="11">
        <f t="shared" si="5"/>
        <v>0</v>
      </c>
      <c r="P68" s="11" t="str">
        <f t="shared" si="6"/>
        <v>-</v>
      </c>
      <c r="Q68" s="11" t="str">
        <f t="shared" si="1"/>
        <v>-</v>
      </c>
      <c r="R68" s="38" t="e">
        <f t="shared" si="2"/>
        <v>#DIV/0!</v>
      </c>
      <c r="U68" s="35" t="e">
        <f t="shared" si="3"/>
        <v>#VALUE!</v>
      </c>
    </row>
    <row r="69" spans="1:21" x14ac:dyDescent="0.4">
      <c r="A69" s="4">
        <v>56</v>
      </c>
      <c r="B69" s="5"/>
      <c r="C69" s="5"/>
      <c r="D69" s="5"/>
      <c r="E69" s="5"/>
      <c r="F69" s="5"/>
      <c r="G69" s="5"/>
      <c r="H69" s="12"/>
      <c r="I69" s="80"/>
      <c r="J69" s="207"/>
      <c r="K69" s="207"/>
      <c r="L69" s="208"/>
      <c r="M69" s="208"/>
      <c r="N69" s="208"/>
      <c r="O69" s="11">
        <f t="shared" si="5"/>
        <v>0</v>
      </c>
      <c r="P69" s="11" t="str">
        <f t="shared" si="6"/>
        <v>-</v>
      </c>
      <c r="Q69" s="11" t="str">
        <f t="shared" si="1"/>
        <v>-</v>
      </c>
      <c r="R69" s="38" t="e">
        <f t="shared" si="2"/>
        <v>#DIV/0!</v>
      </c>
      <c r="U69" s="35" t="e">
        <f t="shared" si="3"/>
        <v>#VALUE!</v>
      </c>
    </row>
    <row r="70" spans="1:21" x14ac:dyDescent="0.4">
      <c r="A70" s="4">
        <v>57</v>
      </c>
      <c r="B70" s="5"/>
      <c r="C70" s="5"/>
      <c r="D70" s="5"/>
      <c r="E70" s="5"/>
      <c r="F70" s="5"/>
      <c r="G70" s="5"/>
      <c r="H70" s="12"/>
      <c r="I70" s="80"/>
      <c r="J70" s="207"/>
      <c r="K70" s="207"/>
      <c r="L70" s="208"/>
      <c r="M70" s="208"/>
      <c r="N70" s="208"/>
      <c r="O70" s="11">
        <f t="shared" si="5"/>
        <v>0</v>
      </c>
      <c r="P70" s="11" t="str">
        <f t="shared" si="6"/>
        <v>-</v>
      </c>
      <c r="Q70" s="11" t="str">
        <f t="shared" si="1"/>
        <v>-</v>
      </c>
      <c r="R70" s="38" t="e">
        <f t="shared" si="2"/>
        <v>#DIV/0!</v>
      </c>
      <c r="U70" s="35" t="e">
        <f t="shared" si="3"/>
        <v>#VALUE!</v>
      </c>
    </row>
    <row r="71" spans="1:21" x14ac:dyDescent="0.4">
      <c r="A71" s="4">
        <v>58</v>
      </c>
      <c r="B71" s="5"/>
      <c r="C71" s="5"/>
      <c r="D71" s="5"/>
      <c r="E71" s="5"/>
      <c r="F71" s="5"/>
      <c r="G71" s="5"/>
      <c r="H71" s="12"/>
      <c r="I71" s="80"/>
      <c r="J71" s="207"/>
      <c r="K71" s="207"/>
      <c r="L71" s="208"/>
      <c r="M71" s="208"/>
      <c r="N71" s="208"/>
      <c r="O71" s="11">
        <f t="shared" si="5"/>
        <v>0</v>
      </c>
      <c r="P71" s="11" t="str">
        <f t="shared" si="6"/>
        <v>-</v>
      </c>
      <c r="Q71" s="11" t="str">
        <f t="shared" si="1"/>
        <v>-</v>
      </c>
      <c r="R71" s="38" t="e">
        <f t="shared" si="2"/>
        <v>#DIV/0!</v>
      </c>
      <c r="U71" s="35" t="e">
        <f t="shared" si="3"/>
        <v>#VALUE!</v>
      </c>
    </row>
    <row r="72" spans="1:21" x14ac:dyDescent="0.4">
      <c r="A72" s="4">
        <v>59</v>
      </c>
      <c r="B72" s="5"/>
      <c r="C72" s="5"/>
      <c r="D72" s="5"/>
      <c r="E72" s="5"/>
      <c r="F72" s="5"/>
      <c r="G72" s="5"/>
      <c r="H72" s="12"/>
      <c r="I72" s="80"/>
      <c r="J72" s="207"/>
      <c r="K72" s="207"/>
      <c r="L72" s="208"/>
      <c r="M72" s="208"/>
      <c r="N72" s="208"/>
      <c r="O72" s="11">
        <f t="shared" si="5"/>
        <v>0</v>
      </c>
      <c r="P72" s="11" t="str">
        <f t="shared" si="6"/>
        <v>-</v>
      </c>
      <c r="Q72" s="11" t="str">
        <f t="shared" si="1"/>
        <v>-</v>
      </c>
      <c r="R72" s="38" t="e">
        <f t="shared" si="2"/>
        <v>#DIV/0!</v>
      </c>
      <c r="U72" s="35" t="e">
        <f t="shared" si="3"/>
        <v>#VALUE!</v>
      </c>
    </row>
    <row r="73" spans="1:21" x14ac:dyDescent="0.4">
      <c r="A73" s="4">
        <v>60</v>
      </c>
      <c r="B73" s="5"/>
      <c r="C73" s="5"/>
      <c r="D73" s="5"/>
      <c r="E73" s="5"/>
      <c r="F73" s="5"/>
      <c r="G73" s="5"/>
      <c r="H73" s="12"/>
      <c r="I73" s="80"/>
      <c r="J73" s="207"/>
      <c r="K73" s="207"/>
      <c r="L73" s="208"/>
      <c r="M73" s="208"/>
      <c r="N73" s="208"/>
      <c r="O73" s="11">
        <f t="shared" si="5"/>
        <v>0</v>
      </c>
      <c r="P73" s="11" t="str">
        <f t="shared" si="6"/>
        <v>-</v>
      </c>
      <c r="Q73" s="11" t="str">
        <f t="shared" si="1"/>
        <v>-</v>
      </c>
      <c r="R73" s="38" t="e">
        <f t="shared" si="2"/>
        <v>#DIV/0!</v>
      </c>
      <c r="U73" s="35" t="e">
        <f t="shared" si="3"/>
        <v>#VALUE!</v>
      </c>
    </row>
    <row r="74" spans="1:21" x14ac:dyDescent="0.4">
      <c r="A74" s="4">
        <v>61</v>
      </c>
      <c r="B74" s="5"/>
      <c r="C74" s="5"/>
      <c r="D74" s="5"/>
      <c r="E74" s="5"/>
      <c r="F74" s="5"/>
      <c r="G74" s="5"/>
      <c r="H74" s="12"/>
      <c r="I74" s="80"/>
      <c r="J74" s="207"/>
      <c r="K74" s="207"/>
      <c r="L74" s="208"/>
      <c r="M74" s="208"/>
      <c r="N74" s="208"/>
      <c r="O74" s="11">
        <f t="shared" si="5"/>
        <v>0</v>
      </c>
      <c r="P74" s="11" t="str">
        <f t="shared" si="6"/>
        <v>-</v>
      </c>
      <c r="Q74" s="11" t="str">
        <f t="shared" si="1"/>
        <v>-</v>
      </c>
      <c r="R74" s="38" t="e">
        <f t="shared" si="2"/>
        <v>#DIV/0!</v>
      </c>
      <c r="U74" s="35" t="e">
        <f t="shared" si="3"/>
        <v>#VALUE!</v>
      </c>
    </row>
    <row r="75" spans="1:21" x14ac:dyDescent="0.4">
      <c r="A75" s="4">
        <v>62</v>
      </c>
      <c r="B75" s="5"/>
      <c r="C75" s="5"/>
      <c r="D75" s="5"/>
      <c r="E75" s="5"/>
      <c r="F75" s="5"/>
      <c r="G75" s="5"/>
      <c r="H75" s="12"/>
      <c r="I75" s="80"/>
      <c r="J75" s="207"/>
      <c r="K75" s="207"/>
      <c r="L75" s="208"/>
      <c r="M75" s="208"/>
      <c r="N75" s="208"/>
      <c r="O75" s="11">
        <f t="shared" si="5"/>
        <v>0</v>
      </c>
      <c r="P75" s="11" t="str">
        <f t="shared" si="6"/>
        <v>-</v>
      </c>
      <c r="Q75" s="11" t="str">
        <f t="shared" si="1"/>
        <v>-</v>
      </c>
      <c r="R75" s="38" t="e">
        <f t="shared" si="2"/>
        <v>#DIV/0!</v>
      </c>
      <c r="U75" s="35" t="e">
        <f t="shared" si="3"/>
        <v>#VALUE!</v>
      </c>
    </row>
    <row r="76" spans="1:21" x14ac:dyDescent="0.4">
      <c r="A76" s="4">
        <v>63</v>
      </c>
      <c r="B76" s="5"/>
      <c r="C76" s="5"/>
      <c r="D76" s="5"/>
      <c r="E76" s="5"/>
      <c r="F76" s="5"/>
      <c r="G76" s="5"/>
      <c r="H76" s="12"/>
      <c r="I76" s="80"/>
      <c r="J76" s="207"/>
      <c r="K76" s="207"/>
      <c r="L76" s="208"/>
      <c r="M76" s="208"/>
      <c r="N76" s="208"/>
      <c r="O76" s="11">
        <f t="shared" si="5"/>
        <v>0</v>
      </c>
      <c r="P76" s="11" t="str">
        <f t="shared" si="6"/>
        <v>-</v>
      </c>
      <c r="Q76" s="11" t="str">
        <f t="shared" si="1"/>
        <v>-</v>
      </c>
      <c r="R76" s="38" t="e">
        <f t="shared" si="2"/>
        <v>#DIV/0!</v>
      </c>
      <c r="U76" s="35" t="e">
        <f t="shared" si="3"/>
        <v>#VALUE!</v>
      </c>
    </row>
    <row r="77" spans="1:21" x14ac:dyDescent="0.4">
      <c r="A77" s="4">
        <v>64</v>
      </c>
      <c r="B77" s="5"/>
      <c r="C77" s="5"/>
      <c r="D77" s="5"/>
      <c r="E77" s="5"/>
      <c r="F77" s="5"/>
      <c r="G77" s="5"/>
      <c r="H77" s="12"/>
      <c r="I77" s="80"/>
      <c r="J77" s="207"/>
      <c r="K77" s="207"/>
      <c r="L77" s="208"/>
      <c r="M77" s="208"/>
      <c r="N77" s="208"/>
      <c r="O77" s="11">
        <f t="shared" si="5"/>
        <v>0</v>
      </c>
      <c r="P77" s="11" t="str">
        <f t="shared" si="6"/>
        <v>-</v>
      </c>
      <c r="Q77" s="11" t="str">
        <f t="shared" si="1"/>
        <v>-</v>
      </c>
      <c r="R77" s="38" t="e">
        <f t="shared" si="2"/>
        <v>#DIV/0!</v>
      </c>
      <c r="U77" s="35" t="e">
        <f t="shared" si="3"/>
        <v>#VALUE!</v>
      </c>
    </row>
    <row r="78" spans="1:21" x14ac:dyDescent="0.4">
      <c r="A78" s="4">
        <v>65</v>
      </c>
      <c r="B78" s="5"/>
      <c r="C78" s="5"/>
      <c r="D78" s="5"/>
      <c r="E78" s="5"/>
      <c r="F78" s="5"/>
      <c r="G78" s="5"/>
      <c r="H78" s="12"/>
      <c r="I78" s="80"/>
      <c r="J78" s="207"/>
      <c r="K78" s="207"/>
      <c r="L78" s="208"/>
      <c r="M78" s="208"/>
      <c r="N78" s="208"/>
      <c r="O78" s="11">
        <f t="shared" si="5"/>
        <v>0</v>
      </c>
      <c r="P78" s="11" t="str">
        <f t="shared" si="6"/>
        <v>-</v>
      </c>
      <c r="Q78" s="11" t="str">
        <f t="shared" si="1"/>
        <v>-</v>
      </c>
      <c r="R78" s="38" t="e">
        <f t="shared" si="2"/>
        <v>#DIV/0!</v>
      </c>
      <c r="U78" s="35" t="e">
        <f t="shared" si="3"/>
        <v>#VALUE!</v>
      </c>
    </row>
    <row r="79" spans="1:21" x14ac:dyDescent="0.4">
      <c r="A79" s="39">
        <v>66</v>
      </c>
      <c r="B79" s="5"/>
      <c r="C79" s="5"/>
      <c r="D79" s="5"/>
      <c r="E79" s="5"/>
      <c r="F79" s="5"/>
      <c r="G79" s="5"/>
      <c r="H79" s="12"/>
      <c r="I79" s="80"/>
      <c r="J79" s="207"/>
      <c r="K79" s="207"/>
      <c r="L79" s="208"/>
      <c r="M79" s="208"/>
      <c r="N79" s="208"/>
      <c r="O79" s="11">
        <f t="shared" si="5"/>
        <v>0</v>
      </c>
      <c r="P79" s="11" t="str">
        <f t="shared" ref="P79:P110" si="7">IF(K79="FERS",ROUND(O79*0.8252,2),"-")</f>
        <v>-</v>
      </c>
      <c r="Q79" s="11" t="str">
        <f t="shared" ref="Q79:Q114" si="8">IF(P79="-","-",O79-P79)</f>
        <v>-</v>
      </c>
      <c r="R79" s="38" t="e">
        <f t="shared" ref="R79:R114" si="9">O79/M79-1</f>
        <v>#DIV/0!</v>
      </c>
      <c r="U79" s="35" t="e">
        <f t="shared" ref="U79:U116" si="10">P79+Q79=O79</f>
        <v>#VALUE!</v>
      </c>
    </row>
    <row r="80" spans="1:21" x14ac:dyDescent="0.4">
      <c r="A80" s="39">
        <v>67</v>
      </c>
      <c r="B80" s="5"/>
      <c r="C80" s="5"/>
      <c r="D80" s="5"/>
      <c r="E80" s="5"/>
      <c r="F80" s="5"/>
      <c r="G80" s="5"/>
      <c r="H80" s="12"/>
      <c r="I80" s="80"/>
      <c r="J80" s="207"/>
      <c r="K80" s="207"/>
      <c r="L80" s="208"/>
      <c r="M80" s="208"/>
      <c r="N80" s="208"/>
      <c r="O80" s="11">
        <f t="shared" si="5"/>
        <v>0</v>
      </c>
      <c r="P80" s="11" t="str">
        <f t="shared" si="7"/>
        <v>-</v>
      </c>
      <c r="Q80" s="11" t="str">
        <f t="shared" si="8"/>
        <v>-</v>
      </c>
      <c r="R80" s="38" t="e">
        <f t="shared" si="9"/>
        <v>#DIV/0!</v>
      </c>
      <c r="U80" s="35" t="e">
        <f t="shared" si="10"/>
        <v>#VALUE!</v>
      </c>
    </row>
    <row r="81" spans="1:21" x14ac:dyDescent="0.4">
      <c r="A81" s="39">
        <v>68</v>
      </c>
      <c r="B81" s="5"/>
      <c r="C81" s="5"/>
      <c r="D81" s="5"/>
      <c r="E81" s="5"/>
      <c r="F81" s="5"/>
      <c r="G81" s="5"/>
      <c r="H81" s="12"/>
      <c r="I81" s="80"/>
      <c r="J81" s="207"/>
      <c r="K81" s="207"/>
      <c r="L81" s="208"/>
      <c r="M81" s="208"/>
      <c r="N81" s="209"/>
      <c r="O81" s="11">
        <f t="shared" si="5"/>
        <v>0</v>
      </c>
      <c r="P81" s="11" t="str">
        <f t="shared" si="7"/>
        <v>-</v>
      </c>
      <c r="Q81" s="11" t="str">
        <f t="shared" si="8"/>
        <v>-</v>
      </c>
      <c r="R81" s="38" t="e">
        <f t="shared" si="9"/>
        <v>#DIV/0!</v>
      </c>
      <c r="U81" s="35" t="e">
        <f t="shared" si="10"/>
        <v>#VALUE!</v>
      </c>
    </row>
    <row r="82" spans="1:21" x14ac:dyDescent="0.4">
      <c r="A82" s="39">
        <v>69</v>
      </c>
      <c r="B82" s="5"/>
      <c r="C82" s="5"/>
      <c r="D82" s="5"/>
      <c r="E82" s="5"/>
      <c r="F82" s="5"/>
      <c r="G82" s="5"/>
      <c r="H82" s="12"/>
      <c r="I82" s="80"/>
      <c r="J82" s="207"/>
      <c r="K82" s="207"/>
      <c r="L82" s="208"/>
      <c r="M82" s="208"/>
      <c r="N82" s="208"/>
      <c r="O82" s="11">
        <f t="shared" si="5"/>
        <v>0</v>
      </c>
      <c r="P82" s="11" t="str">
        <f t="shared" si="7"/>
        <v>-</v>
      </c>
      <c r="Q82" s="11" t="str">
        <f t="shared" si="8"/>
        <v>-</v>
      </c>
      <c r="R82" s="38" t="e">
        <f t="shared" si="9"/>
        <v>#DIV/0!</v>
      </c>
      <c r="U82" s="35" t="e">
        <f t="shared" si="10"/>
        <v>#VALUE!</v>
      </c>
    </row>
    <row r="83" spans="1:21" x14ac:dyDescent="0.4">
      <c r="A83" s="39">
        <v>70</v>
      </c>
      <c r="B83" s="5"/>
      <c r="C83" s="5"/>
      <c r="D83" s="5"/>
      <c r="E83" s="5"/>
      <c r="F83" s="5"/>
      <c r="G83" s="5"/>
      <c r="H83" s="12"/>
      <c r="I83" s="80"/>
      <c r="J83" s="207"/>
      <c r="K83" s="207"/>
      <c r="L83" s="208"/>
      <c r="M83" s="208"/>
      <c r="N83" s="208"/>
      <c r="O83" s="11">
        <f t="shared" si="5"/>
        <v>0</v>
      </c>
      <c r="P83" s="11" t="str">
        <f t="shared" si="7"/>
        <v>-</v>
      </c>
      <c r="Q83" s="11" t="str">
        <f t="shared" si="8"/>
        <v>-</v>
      </c>
      <c r="R83" s="38" t="e">
        <f t="shared" si="9"/>
        <v>#DIV/0!</v>
      </c>
      <c r="U83" s="35" t="e">
        <f t="shared" si="10"/>
        <v>#VALUE!</v>
      </c>
    </row>
    <row r="84" spans="1:21" x14ac:dyDescent="0.4">
      <c r="A84" s="39">
        <v>71</v>
      </c>
      <c r="B84" s="5"/>
      <c r="C84" s="5"/>
      <c r="D84" s="5"/>
      <c r="E84" s="5"/>
      <c r="F84" s="5"/>
      <c r="G84" s="5"/>
      <c r="H84" s="12"/>
      <c r="I84" s="80"/>
      <c r="J84" s="207"/>
      <c r="K84" s="207"/>
      <c r="L84" s="208"/>
      <c r="M84" s="208"/>
      <c r="N84" s="208"/>
      <c r="O84" s="11">
        <f t="shared" si="5"/>
        <v>0</v>
      </c>
      <c r="P84" s="11" t="str">
        <f t="shared" si="7"/>
        <v>-</v>
      </c>
      <c r="Q84" s="11" t="str">
        <f t="shared" si="8"/>
        <v>-</v>
      </c>
      <c r="R84" s="38" t="e">
        <f t="shared" si="9"/>
        <v>#DIV/0!</v>
      </c>
      <c r="U84" s="35" t="e">
        <f t="shared" si="10"/>
        <v>#VALUE!</v>
      </c>
    </row>
    <row r="85" spans="1:21" x14ac:dyDescent="0.4">
      <c r="A85" s="39">
        <v>72</v>
      </c>
      <c r="B85" s="5"/>
      <c r="C85" s="5"/>
      <c r="D85" s="5"/>
      <c r="E85" s="5"/>
      <c r="F85" s="5"/>
      <c r="G85" s="5"/>
      <c r="H85" s="12"/>
      <c r="I85" s="80"/>
      <c r="J85" s="207"/>
      <c r="K85" s="207"/>
      <c r="L85" s="208"/>
      <c r="M85" s="208"/>
      <c r="N85" s="208"/>
      <c r="O85" s="11">
        <f t="shared" si="5"/>
        <v>0</v>
      </c>
      <c r="P85" s="11" t="str">
        <f t="shared" si="7"/>
        <v>-</v>
      </c>
      <c r="Q85" s="11" t="str">
        <f t="shared" si="8"/>
        <v>-</v>
      </c>
      <c r="R85" s="38" t="e">
        <f t="shared" si="9"/>
        <v>#DIV/0!</v>
      </c>
      <c r="U85" s="35" t="e">
        <f t="shared" si="10"/>
        <v>#VALUE!</v>
      </c>
    </row>
    <row r="86" spans="1:21" x14ac:dyDescent="0.4">
      <c r="A86" s="39">
        <v>73</v>
      </c>
      <c r="B86" s="5"/>
      <c r="C86" s="5"/>
      <c r="D86" s="5"/>
      <c r="E86" s="5"/>
      <c r="F86" s="5"/>
      <c r="G86" s="5"/>
      <c r="H86" s="12"/>
      <c r="I86" s="80"/>
      <c r="J86" s="207"/>
      <c r="K86" s="207"/>
      <c r="L86" s="208"/>
      <c r="M86" s="208"/>
      <c r="N86" s="208"/>
      <c r="O86" s="11">
        <f t="shared" si="5"/>
        <v>0</v>
      </c>
      <c r="P86" s="11" t="str">
        <f t="shared" si="7"/>
        <v>-</v>
      </c>
      <c r="Q86" s="11" t="str">
        <f t="shared" si="8"/>
        <v>-</v>
      </c>
      <c r="R86" s="38" t="e">
        <f t="shared" si="9"/>
        <v>#DIV/0!</v>
      </c>
      <c r="U86" s="35" t="e">
        <f t="shared" si="10"/>
        <v>#VALUE!</v>
      </c>
    </row>
    <row r="87" spans="1:21" x14ac:dyDescent="0.4">
      <c r="A87" s="39">
        <v>74</v>
      </c>
      <c r="B87" s="5"/>
      <c r="C87" s="5"/>
      <c r="D87" s="5"/>
      <c r="E87" s="5"/>
      <c r="F87" s="5"/>
      <c r="G87" s="5"/>
      <c r="H87" s="12"/>
      <c r="I87" s="80"/>
      <c r="J87" s="207"/>
      <c r="K87" s="207"/>
      <c r="L87" s="208"/>
      <c r="M87" s="208"/>
      <c r="N87" s="208"/>
      <c r="O87" s="11">
        <f t="shared" si="5"/>
        <v>0</v>
      </c>
      <c r="P87" s="11" t="str">
        <f t="shared" si="7"/>
        <v>-</v>
      </c>
      <c r="Q87" s="11" t="str">
        <f t="shared" si="8"/>
        <v>-</v>
      </c>
      <c r="R87" s="38" t="e">
        <f t="shared" si="9"/>
        <v>#DIV/0!</v>
      </c>
      <c r="U87" s="35" t="e">
        <f t="shared" si="10"/>
        <v>#VALUE!</v>
      </c>
    </row>
    <row r="88" spans="1:21" x14ac:dyDescent="0.4">
      <c r="A88" s="39">
        <v>75</v>
      </c>
      <c r="B88" s="5"/>
      <c r="C88" s="5"/>
      <c r="D88" s="5"/>
      <c r="E88" s="5"/>
      <c r="F88" s="5"/>
      <c r="G88" s="5"/>
      <c r="H88" s="12"/>
      <c r="I88" s="80"/>
      <c r="J88" s="207"/>
      <c r="K88" s="207"/>
      <c r="L88" s="208"/>
      <c r="M88" s="208"/>
      <c r="N88" s="208"/>
      <c r="O88" s="11">
        <f t="shared" si="5"/>
        <v>0</v>
      </c>
      <c r="P88" s="11" t="str">
        <f t="shared" si="7"/>
        <v>-</v>
      </c>
      <c r="Q88" s="11" t="str">
        <f t="shared" si="8"/>
        <v>-</v>
      </c>
      <c r="R88" s="38" t="e">
        <f t="shared" si="9"/>
        <v>#DIV/0!</v>
      </c>
      <c r="U88" s="35" t="e">
        <f t="shared" si="10"/>
        <v>#VALUE!</v>
      </c>
    </row>
    <row r="89" spans="1:21" x14ac:dyDescent="0.4">
      <c r="A89" s="39">
        <v>76</v>
      </c>
      <c r="B89" s="5"/>
      <c r="C89" s="5"/>
      <c r="D89" s="5"/>
      <c r="E89" s="5"/>
      <c r="F89" s="5"/>
      <c r="G89" s="5"/>
      <c r="H89" s="12"/>
      <c r="I89" s="80"/>
      <c r="J89" s="207"/>
      <c r="K89" s="207"/>
      <c r="L89" s="208"/>
      <c r="M89" s="208"/>
      <c r="N89" s="208"/>
      <c r="O89" s="11">
        <f t="shared" si="5"/>
        <v>0</v>
      </c>
      <c r="P89" s="11" t="str">
        <f t="shared" si="7"/>
        <v>-</v>
      </c>
      <c r="Q89" s="11" t="str">
        <f t="shared" si="8"/>
        <v>-</v>
      </c>
      <c r="R89" s="38" t="e">
        <f t="shared" si="9"/>
        <v>#DIV/0!</v>
      </c>
      <c r="U89" s="35" t="e">
        <f t="shared" si="10"/>
        <v>#VALUE!</v>
      </c>
    </row>
    <row r="90" spans="1:21" x14ac:dyDescent="0.4">
      <c r="A90" s="39">
        <v>77</v>
      </c>
      <c r="B90" s="5"/>
      <c r="C90" s="5"/>
      <c r="D90" s="5"/>
      <c r="E90" s="5"/>
      <c r="F90" s="5"/>
      <c r="G90" s="5"/>
      <c r="H90" s="12"/>
      <c r="I90" s="80"/>
      <c r="J90" s="207"/>
      <c r="K90" s="207"/>
      <c r="L90" s="208"/>
      <c r="M90" s="208"/>
      <c r="N90" s="208"/>
      <c r="O90" s="11">
        <f t="shared" si="5"/>
        <v>0</v>
      </c>
      <c r="P90" s="11" t="str">
        <f t="shared" si="7"/>
        <v>-</v>
      </c>
      <c r="Q90" s="11" t="str">
        <f t="shared" si="8"/>
        <v>-</v>
      </c>
      <c r="R90" s="38" t="e">
        <f t="shared" si="9"/>
        <v>#DIV/0!</v>
      </c>
      <c r="U90" s="35" t="e">
        <f t="shared" si="10"/>
        <v>#VALUE!</v>
      </c>
    </row>
    <row r="91" spans="1:21" x14ac:dyDescent="0.4">
      <c r="A91" s="39">
        <v>78</v>
      </c>
      <c r="B91" s="5"/>
      <c r="C91" s="5"/>
      <c r="D91" s="5"/>
      <c r="E91" s="5"/>
      <c r="F91" s="5"/>
      <c r="G91" s="5"/>
      <c r="H91" s="12"/>
      <c r="I91" s="80"/>
      <c r="J91" s="207"/>
      <c r="K91" s="207"/>
      <c r="L91" s="208"/>
      <c r="M91" s="208"/>
      <c r="N91" s="208"/>
      <c r="O91" s="11">
        <f t="shared" si="5"/>
        <v>0</v>
      </c>
      <c r="P91" s="11" t="str">
        <f t="shared" si="7"/>
        <v>-</v>
      </c>
      <c r="Q91" s="11" t="str">
        <f t="shared" si="8"/>
        <v>-</v>
      </c>
      <c r="R91" s="38" t="e">
        <f t="shared" si="9"/>
        <v>#DIV/0!</v>
      </c>
      <c r="U91" s="35" t="e">
        <f t="shared" si="10"/>
        <v>#VALUE!</v>
      </c>
    </row>
    <row r="92" spans="1:21" x14ac:dyDescent="0.4">
      <c r="A92" s="39">
        <v>79</v>
      </c>
      <c r="B92" s="5"/>
      <c r="C92" s="5"/>
      <c r="D92" s="5"/>
      <c r="E92" s="5"/>
      <c r="F92" s="5"/>
      <c r="G92" s="5"/>
      <c r="H92" s="12"/>
      <c r="I92" s="80"/>
      <c r="J92" s="207"/>
      <c r="K92" s="207"/>
      <c r="L92" s="208"/>
      <c r="M92" s="208"/>
      <c r="N92" s="208"/>
      <c r="O92" s="11">
        <f t="shared" si="5"/>
        <v>0</v>
      </c>
      <c r="P92" s="11" t="str">
        <f t="shared" si="7"/>
        <v>-</v>
      </c>
      <c r="Q92" s="11" t="str">
        <f t="shared" si="8"/>
        <v>-</v>
      </c>
      <c r="R92" s="38" t="e">
        <f t="shared" si="9"/>
        <v>#DIV/0!</v>
      </c>
      <c r="U92" s="35" t="e">
        <f t="shared" si="10"/>
        <v>#VALUE!</v>
      </c>
    </row>
    <row r="93" spans="1:21" x14ac:dyDescent="0.4">
      <c r="A93" s="4">
        <v>80</v>
      </c>
      <c r="B93" s="5"/>
      <c r="C93" s="5"/>
      <c r="D93" s="5"/>
      <c r="E93" s="5"/>
      <c r="F93" s="5"/>
      <c r="G93" s="5"/>
      <c r="H93" s="12"/>
      <c r="I93" s="80"/>
      <c r="J93" s="207"/>
      <c r="K93" s="207"/>
      <c r="L93" s="208"/>
      <c r="M93" s="208"/>
      <c r="N93" s="208"/>
      <c r="O93" s="11">
        <f t="shared" si="5"/>
        <v>0</v>
      </c>
      <c r="P93" s="11" t="str">
        <f t="shared" si="7"/>
        <v>-</v>
      </c>
      <c r="Q93" s="11" t="str">
        <f t="shared" si="8"/>
        <v>-</v>
      </c>
      <c r="R93" s="38" t="e">
        <f t="shared" si="9"/>
        <v>#DIV/0!</v>
      </c>
      <c r="U93" s="35" t="e">
        <f t="shared" si="10"/>
        <v>#VALUE!</v>
      </c>
    </row>
    <row r="94" spans="1:21" x14ac:dyDescent="0.4">
      <c r="A94" s="4">
        <v>81</v>
      </c>
      <c r="B94" s="5"/>
      <c r="C94" s="5"/>
      <c r="D94" s="5"/>
      <c r="E94" s="5"/>
      <c r="F94" s="5"/>
      <c r="G94" s="5"/>
      <c r="H94" s="12"/>
      <c r="I94" s="80"/>
      <c r="J94" s="207"/>
      <c r="K94" s="207"/>
      <c r="L94" s="208"/>
      <c r="M94" s="208"/>
      <c r="N94" s="208"/>
      <c r="O94" s="11">
        <f t="shared" si="5"/>
        <v>0</v>
      </c>
      <c r="P94" s="11" t="str">
        <f t="shared" si="7"/>
        <v>-</v>
      </c>
      <c r="Q94" s="11" t="str">
        <f t="shared" si="8"/>
        <v>-</v>
      </c>
      <c r="R94" s="38" t="e">
        <f t="shared" si="9"/>
        <v>#DIV/0!</v>
      </c>
      <c r="U94" s="35" t="e">
        <f t="shared" si="10"/>
        <v>#VALUE!</v>
      </c>
    </row>
    <row r="95" spans="1:21" x14ac:dyDescent="0.4">
      <c r="A95" s="4">
        <v>82</v>
      </c>
      <c r="B95" s="5"/>
      <c r="C95" s="5"/>
      <c r="D95" s="5"/>
      <c r="E95" s="5"/>
      <c r="F95" s="5"/>
      <c r="G95" s="5"/>
      <c r="H95" s="12"/>
      <c r="I95" s="80"/>
      <c r="J95" s="207"/>
      <c r="K95" s="207"/>
      <c r="L95" s="208"/>
      <c r="M95" s="208"/>
      <c r="N95" s="208"/>
      <c r="O95" s="11">
        <f t="shared" si="5"/>
        <v>0</v>
      </c>
      <c r="P95" s="11" t="str">
        <f t="shared" si="7"/>
        <v>-</v>
      </c>
      <c r="Q95" s="11" t="str">
        <f t="shared" si="8"/>
        <v>-</v>
      </c>
      <c r="R95" s="38" t="e">
        <f t="shared" si="9"/>
        <v>#DIV/0!</v>
      </c>
      <c r="U95" s="35" t="e">
        <f t="shared" si="10"/>
        <v>#VALUE!</v>
      </c>
    </row>
    <row r="96" spans="1:21" x14ac:dyDescent="0.4">
      <c r="A96" s="4">
        <v>83</v>
      </c>
      <c r="B96" s="5"/>
      <c r="C96" s="5"/>
      <c r="D96" s="5"/>
      <c r="E96" s="5"/>
      <c r="F96" s="5"/>
      <c r="G96" s="5"/>
      <c r="H96" s="12"/>
      <c r="I96" s="80"/>
      <c r="J96" s="207"/>
      <c r="K96" s="207"/>
      <c r="L96" s="208"/>
      <c r="M96" s="208"/>
      <c r="N96" s="208"/>
      <c r="O96" s="11">
        <f t="shared" si="5"/>
        <v>0</v>
      </c>
      <c r="P96" s="11" t="str">
        <f t="shared" si="7"/>
        <v>-</v>
      </c>
      <c r="Q96" s="11" t="str">
        <f t="shared" si="8"/>
        <v>-</v>
      </c>
      <c r="R96" s="38" t="e">
        <f t="shared" si="9"/>
        <v>#DIV/0!</v>
      </c>
      <c r="U96" s="35" t="e">
        <f t="shared" si="10"/>
        <v>#VALUE!</v>
      </c>
    </row>
    <row r="97" spans="1:21" x14ac:dyDescent="0.4">
      <c r="A97" s="4">
        <v>84</v>
      </c>
      <c r="B97" s="5"/>
      <c r="C97" s="5"/>
      <c r="D97" s="5"/>
      <c r="E97" s="5"/>
      <c r="F97" s="5"/>
      <c r="G97" s="5"/>
      <c r="H97" s="12"/>
      <c r="I97" s="80"/>
      <c r="J97" s="207"/>
      <c r="K97" s="207"/>
      <c r="L97" s="208"/>
      <c r="M97" s="208"/>
      <c r="N97" s="208"/>
      <c r="O97" s="11">
        <f t="shared" si="5"/>
        <v>0</v>
      </c>
      <c r="P97" s="11" t="str">
        <f t="shared" si="7"/>
        <v>-</v>
      </c>
      <c r="Q97" s="11" t="str">
        <f t="shared" si="8"/>
        <v>-</v>
      </c>
      <c r="R97" s="38" t="e">
        <f t="shared" si="9"/>
        <v>#DIV/0!</v>
      </c>
      <c r="U97" s="35" t="e">
        <f t="shared" si="10"/>
        <v>#VALUE!</v>
      </c>
    </row>
    <row r="98" spans="1:21" x14ac:dyDescent="0.4">
      <c r="A98" s="4">
        <v>85</v>
      </c>
      <c r="B98" s="25"/>
      <c r="C98" s="25"/>
      <c r="D98" s="25"/>
      <c r="E98" s="25"/>
      <c r="F98" s="25"/>
      <c r="G98" s="25"/>
      <c r="H98" s="12"/>
      <c r="I98" s="80"/>
      <c r="J98" s="207"/>
      <c r="K98" s="207"/>
      <c r="L98" s="208"/>
      <c r="M98" s="208"/>
      <c r="N98" s="209"/>
      <c r="O98" s="11">
        <f t="shared" si="5"/>
        <v>0</v>
      </c>
      <c r="P98" s="11" t="str">
        <f t="shared" si="7"/>
        <v>-</v>
      </c>
      <c r="Q98" s="11" t="str">
        <f t="shared" si="8"/>
        <v>-</v>
      </c>
      <c r="R98" s="38" t="e">
        <f t="shared" si="9"/>
        <v>#DIV/0!</v>
      </c>
      <c r="U98" s="35" t="e">
        <f t="shared" si="10"/>
        <v>#VALUE!</v>
      </c>
    </row>
    <row r="99" spans="1:21" x14ac:dyDescent="0.4">
      <c r="A99" s="4">
        <v>86</v>
      </c>
      <c r="B99" s="25"/>
      <c r="C99" s="25"/>
      <c r="D99" s="25"/>
      <c r="E99" s="25"/>
      <c r="F99" s="25"/>
      <c r="G99" s="25"/>
      <c r="H99" s="12"/>
      <c r="I99" s="80"/>
      <c r="J99" s="207"/>
      <c r="K99" s="207"/>
      <c r="L99" s="208"/>
      <c r="M99" s="208"/>
      <c r="N99" s="208"/>
      <c r="O99" s="11">
        <f t="shared" si="5"/>
        <v>0</v>
      </c>
      <c r="P99" s="11" t="str">
        <f t="shared" si="7"/>
        <v>-</v>
      </c>
      <c r="Q99" s="11" t="str">
        <f t="shared" si="8"/>
        <v>-</v>
      </c>
      <c r="R99" s="38" t="e">
        <f t="shared" si="9"/>
        <v>#DIV/0!</v>
      </c>
      <c r="U99" s="35" t="e">
        <f t="shared" si="10"/>
        <v>#VALUE!</v>
      </c>
    </row>
    <row r="100" spans="1:21" x14ac:dyDescent="0.4">
      <c r="A100" s="4">
        <v>87</v>
      </c>
      <c r="B100" s="25"/>
      <c r="C100" s="25"/>
      <c r="D100" s="25"/>
      <c r="E100" s="25"/>
      <c r="F100" s="25"/>
      <c r="G100" s="25"/>
      <c r="H100" s="12"/>
      <c r="I100" s="80"/>
      <c r="J100" s="207"/>
      <c r="K100" s="207"/>
      <c r="L100" s="208"/>
      <c r="M100" s="208"/>
      <c r="N100" s="208"/>
      <c r="O100" s="11">
        <f t="shared" si="5"/>
        <v>0</v>
      </c>
      <c r="P100" s="11" t="str">
        <f t="shared" si="7"/>
        <v>-</v>
      </c>
      <c r="Q100" s="11" t="str">
        <f t="shared" si="8"/>
        <v>-</v>
      </c>
      <c r="R100" s="38" t="e">
        <f t="shared" si="9"/>
        <v>#DIV/0!</v>
      </c>
      <c r="U100" s="35" t="e">
        <f t="shared" si="10"/>
        <v>#VALUE!</v>
      </c>
    </row>
    <row r="101" spans="1:21" x14ac:dyDescent="0.4">
      <c r="A101" s="4">
        <v>88</v>
      </c>
      <c r="B101" s="25"/>
      <c r="C101" s="25"/>
      <c r="D101" s="25"/>
      <c r="E101" s="25"/>
      <c r="F101" s="25"/>
      <c r="G101" s="25"/>
      <c r="H101" s="12"/>
      <c r="I101" s="80"/>
      <c r="J101" s="207"/>
      <c r="K101" s="207"/>
      <c r="L101" s="208"/>
      <c r="M101" s="208"/>
      <c r="N101" s="208"/>
      <c r="O101" s="11">
        <f t="shared" si="5"/>
        <v>0</v>
      </c>
      <c r="P101" s="11" t="str">
        <f t="shared" si="7"/>
        <v>-</v>
      </c>
      <c r="Q101" s="11" t="str">
        <f t="shared" si="8"/>
        <v>-</v>
      </c>
      <c r="R101" s="38" t="e">
        <f t="shared" si="9"/>
        <v>#DIV/0!</v>
      </c>
      <c r="U101" s="35" t="e">
        <f t="shared" si="10"/>
        <v>#VALUE!</v>
      </c>
    </row>
    <row r="102" spans="1:21" x14ac:dyDescent="0.4">
      <c r="A102" s="4">
        <v>89</v>
      </c>
      <c r="B102" s="25"/>
      <c r="C102" s="25"/>
      <c r="D102" s="25"/>
      <c r="E102" s="25"/>
      <c r="F102" s="25"/>
      <c r="G102" s="25"/>
      <c r="H102" s="12"/>
      <c r="I102" s="80"/>
      <c r="J102" s="207"/>
      <c r="K102" s="207"/>
      <c r="L102" s="208"/>
      <c r="M102" s="208"/>
      <c r="N102" s="208"/>
      <c r="O102" s="11">
        <f t="shared" si="5"/>
        <v>0</v>
      </c>
      <c r="P102" s="11" t="str">
        <f t="shared" si="7"/>
        <v>-</v>
      </c>
      <c r="Q102" s="11" t="str">
        <f t="shared" si="8"/>
        <v>-</v>
      </c>
      <c r="R102" s="38" t="e">
        <f t="shared" si="9"/>
        <v>#DIV/0!</v>
      </c>
      <c r="U102" s="35" t="e">
        <f t="shared" si="10"/>
        <v>#VALUE!</v>
      </c>
    </row>
    <row r="103" spans="1:21" x14ac:dyDescent="0.4">
      <c r="A103" s="4">
        <v>90</v>
      </c>
      <c r="B103" s="25"/>
      <c r="C103" s="25"/>
      <c r="D103" s="25"/>
      <c r="E103" s="25"/>
      <c r="F103" s="25"/>
      <c r="G103" s="25"/>
      <c r="H103" s="12"/>
      <c r="I103" s="80"/>
      <c r="J103" s="207"/>
      <c r="K103" s="207"/>
      <c r="L103" s="208"/>
      <c r="M103" s="208"/>
      <c r="N103" s="208"/>
      <c r="O103" s="11">
        <f t="shared" si="5"/>
        <v>0</v>
      </c>
      <c r="P103" s="11" t="str">
        <f t="shared" si="7"/>
        <v>-</v>
      </c>
      <c r="Q103" s="11" t="str">
        <f t="shared" si="8"/>
        <v>-</v>
      </c>
      <c r="R103" s="38" t="e">
        <f t="shared" si="9"/>
        <v>#DIV/0!</v>
      </c>
      <c r="U103" s="35" t="e">
        <f t="shared" si="10"/>
        <v>#VALUE!</v>
      </c>
    </row>
    <row r="104" spans="1:21" x14ac:dyDescent="0.4">
      <c r="A104" s="4">
        <v>91</v>
      </c>
      <c r="B104" s="25"/>
      <c r="C104" s="25"/>
      <c r="D104" s="25"/>
      <c r="E104" s="25"/>
      <c r="F104" s="25"/>
      <c r="G104" s="25"/>
      <c r="H104" s="12"/>
      <c r="I104" s="80"/>
      <c r="J104" s="207"/>
      <c r="K104" s="207"/>
      <c r="L104" s="208"/>
      <c r="M104" s="208"/>
      <c r="N104" s="208"/>
      <c r="O104" s="11">
        <f t="shared" si="5"/>
        <v>0</v>
      </c>
      <c r="P104" s="11" t="str">
        <f t="shared" si="7"/>
        <v>-</v>
      </c>
      <c r="Q104" s="11" t="str">
        <f t="shared" si="8"/>
        <v>-</v>
      </c>
      <c r="R104" s="38" t="e">
        <f t="shared" si="9"/>
        <v>#DIV/0!</v>
      </c>
      <c r="U104" s="35" t="e">
        <f t="shared" si="10"/>
        <v>#VALUE!</v>
      </c>
    </row>
    <row r="105" spans="1:21" x14ac:dyDescent="0.4">
      <c r="A105" s="4">
        <v>92</v>
      </c>
      <c r="B105" s="25"/>
      <c r="C105" s="25"/>
      <c r="D105" s="25"/>
      <c r="E105" s="25"/>
      <c r="F105" s="25"/>
      <c r="G105" s="25"/>
      <c r="H105" s="12"/>
      <c r="I105" s="80"/>
      <c r="J105" s="207"/>
      <c r="K105" s="207"/>
      <c r="L105" s="208"/>
      <c r="M105" s="208"/>
      <c r="N105" s="208"/>
      <c r="O105" s="11">
        <f t="shared" si="5"/>
        <v>0</v>
      </c>
      <c r="P105" s="11" t="str">
        <f t="shared" si="7"/>
        <v>-</v>
      </c>
      <c r="Q105" s="11" t="str">
        <f t="shared" si="8"/>
        <v>-</v>
      </c>
      <c r="R105" s="38" t="e">
        <f t="shared" si="9"/>
        <v>#DIV/0!</v>
      </c>
      <c r="U105" s="35" t="e">
        <f t="shared" si="10"/>
        <v>#VALUE!</v>
      </c>
    </row>
    <row r="106" spans="1:21" x14ac:dyDescent="0.4">
      <c r="A106" s="4">
        <v>93</v>
      </c>
      <c r="B106" s="25"/>
      <c r="C106" s="25"/>
      <c r="D106" s="25"/>
      <c r="E106" s="25"/>
      <c r="F106" s="25"/>
      <c r="G106" s="25"/>
      <c r="H106" s="12"/>
      <c r="I106" s="5"/>
      <c r="J106" s="207"/>
      <c r="K106" s="207"/>
      <c r="L106" s="208"/>
      <c r="M106" s="208"/>
      <c r="N106" s="208"/>
      <c r="O106" s="11">
        <f t="shared" si="5"/>
        <v>0</v>
      </c>
      <c r="P106" s="11" t="str">
        <f t="shared" si="7"/>
        <v>-</v>
      </c>
      <c r="Q106" s="11" t="str">
        <f t="shared" si="8"/>
        <v>-</v>
      </c>
      <c r="R106" s="38" t="e">
        <f t="shared" si="9"/>
        <v>#DIV/0!</v>
      </c>
      <c r="U106" s="35" t="e">
        <f t="shared" si="10"/>
        <v>#VALUE!</v>
      </c>
    </row>
    <row r="107" spans="1:21" x14ac:dyDescent="0.4">
      <c r="A107" s="4">
        <v>94</v>
      </c>
      <c r="B107" s="25"/>
      <c r="C107" s="25"/>
      <c r="D107" s="25"/>
      <c r="E107" s="25"/>
      <c r="F107" s="25"/>
      <c r="G107" s="25"/>
      <c r="H107" s="12"/>
      <c r="I107" s="5"/>
      <c r="J107" s="207"/>
      <c r="K107" s="207"/>
      <c r="L107" s="208"/>
      <c r="M107" s="208"/>
      <c r="N107" s="208"/>
      <c r="O107" s="11">
        <f t="shared" si="5"/>
        <v>0</v>
      </c>
      <c r="P107" s="11" t="str">
        <f t="shared" si="7"/>
        <v>-</v>
      </c>
      <c r="Q107" s="11" t="str">
        <f t="shared" si="8"/>
        <v>-</v>
      </c>
      <c r="R107" s="38" t="e">
        <f t="shared" si="9"/>
        <v>#DIV/0!</v>
      </c>
      <c r="U107" s="35" t="e">
        <f t="shared" si="10"/>
        <v>#VALUE!</v>
      </c>
    </row>
    <row r="108" spans="1:21" x14ac:dyDescent="0.4">
      <c r="A108" s="4">
        <v>95</v>
      </c>
      <c r="B108" s="25"/>
      <c r="C108" s="25"/>
      <c r="D108" s="25"/>
      <c r="E108" s="25"/>
      <c r="F108" s="25"/>
      <c r="G108" s="25"/>
      <c r="H108" s="12"/>
      <c r="I108" s="5"/>
      <c r="J108" s="207"/>
      <c r="K108" s="207"/>
      <c r="L108" s="208"/>
      <c r="M108" s="208"/>
      <c r="N108" s="208"/>
      <c r="O108" s="11">
        <f t="shared" si="5"/>
        <v>0</v>
      </c>
      <c r="P108" s="11" t="str">
        <f t="shared" si="7"/>
        <v>-</v>
      </c>
      <c r="Q108" s="11" t="str">
        <f t="shared" si="8"/>
        <v>-</v>
      </c>
      <c r="R108" s="38" t="e">
        <f t="shared" si="9"/>
        <v>#DIV/0!</v>
      </c>
      <c r="U108" s="35" t="e">
        <f t="shared" si="10"/>
        <v>#VALUE!</v>
      </c>
    </row>
    <row r="109" spans="1:21" x14ac:dyDescent="0.4">
      <c r="A109" s="4">
        <v>96</v>
      </c>
      <c r="B109" s="25"/>
      <c r="C109" s="25"/>
      <c r="D109" s="25"/>
      <c r="E109" s="25"/>
      <c r="F109" s="25"/>
      <c r="G109" s="25"/>
      <c r="H109" s="12"/>
      <c r="I109" s="5"/>
      <c r="J109" s="207"/>
      <c r="K109" s="207"/>
      <c r="L109" s="208"/>
      <c r="M109" s="208"/>
      <c r="N109" s="209"/>
      <c r="O109" s="11">
        <f t="shared" si="5"/>
        <v>0</v>
      </c>
      <c r="P109" s="11" t="str">
        <f t="shared" si="7"/>
        <v>-</v>
      </c>
      <c r="Q109" s="11" t="str">
        <f t="shared" si="8"/>
        <v>-</v>
      </c>
      <c r="R109" s="38" t="e">
        <f t="shared" si="9"/>
        <v>#DIV/0!</v>
      </c>
      <c r="U109" s="35" t="e">
        <f t="shared" si="10"/>
        <v>#VALUE!</v>
      </c>
    </row>
    <row r="110" spans="1:21" x14ac:dyDescent="0.4">
      <c r="A110" s="4">
        <v>97</v>
      </c>
      <c r="B110" s="25"/>
      <c r="C110" s="25"/>
      <c r="D110" s="25"/>
      <c r="E110" s="25"/>
      <c r="F110" s="25"/>
      <c r="G110" s="25"/>
      <c r="H110" s="12"/>
      <c r="I110" s="5"/>
      <c r="J110" s="207"/>
      <c r="K110" s="207"/>
      <c r="L110" s="208"/>
      <c r="M110" s="208"/>
      <c r="N110" s="208"/>
      <c r="O110" s="11">
        <f t="shared" si="5"/>
        <v>0</v>
      </c>
      <c r="P110" s="11" t="str">
        <f t="shared" si="7"/>
        <v>-</v>
      </c>
      <c r="Q110" s="11" t="str">
        <f t="shared" si="8"/>
        <v>-</v>
      </c>
      <c r="R110" s="38" t="e">
        <f t="shared" si="9"/>
        <v>#DIV/0!</v>
      </c>
      <c r="U110" s="35" t="e">
        <f t="shared" si="10"/>
        <v>#VALUE!</v>
      </c>
    </row>
    <row r="111" spans="1:21" x14ac:dyDescent="0.4">
      <c r="A111" s="4">
        <v>98</v>
      </c>
      <c r="B111" s="25"/>
      <c r="C111" s="25"/>
      <c r="D111" s="25"/>
      <c r="E111" s="25"/>
      <c r="F111" s="25"/>
      <c r="G111" s="25"/>
      <c r="H111" s="12"/>
      <c r="I111" s="5"/>
      <c r="J111" s="207"/>
      <c r="K111" s="207"/>
      <c r="L111" s="208"/>
      <c r="M111" s="208"/>
      <c r="N111" s="208"/>
      <c r="O111" s="11">
        <f t="shared" si="5"/>
        <v>0</v>
      </c>
      <c r="P111" s="11" t="str">
        <f t="shared" ref="P111:P114" si="11">IF(K111="FERS",ROUND(O111*0.8252,2),"-")</f>
        <v>-</v>
      </c>
      <c r="Q111" s="11" t="str">
        <f t="shared" si="8"/>
        <v>-</v>
      </c>
      <c r="R111" s="38" t="e">
        <f t="shared" si="9"/>
        <v>#DIV/0!</v>
      </c>
      <c r="U111" s="35" t="e">
        <f t="shared" si="10"/>
        <v>#VALUE!</v>
      </c>
    </row>
    <row r="112" spans="1:21" x14ac:dyDescent="0.4">
      <c r="A112" s="4">
        <v>99</v>
      </c>
      <c r="B112" s="25"/>
      <c r="C112" s="25"/>
      <c r="D112" s="25"/>
      <c r="E112" s="25"/>
      <c r="F112" s="25"/>
      <c r="G112" s="25"/>
      <c r="H112" s="12"/>
      <c r="I112" s="5"/>
      <c r="J112" s="207"/>
      <c r="K112" s="207"/>
      <c r="L112" s="208"/>
      <c r="M112" s="208"/>
      <c r="N112" s="208"/>
      <c r="O112" s="11">
        <f t="shared" si="5"/>
        <v>0</v>
      </c>
      <c r="P112" s="11" t="str">
        <f t="shared" si="11"/>
        <v>-</v>
      </c>
      <c r="Q112" s="11" t="str">
        <f t="shared" si="8"/>
        <v>-</v>
      </c>
      <c r="R112" s="38" t="e">
        <f t="shared" si="9"/>
        <v>#DIV/0!</v>
      </c>
      <c r="U112" s="35" t="e">
        <f t="shared" si="10"/>
        <v>#VALUE!</v>
      </c>
    </row>
    <row r="113" spans="1:29" x14ac:dyDescent="0.4">
      <c r="A113" s="4">
        <v>100</v>
      </c>
      <c r="B113" s="25"/>
      <c r="C113" s="25"/>
      <c r="D113" s="25"/>
      <c r="E113" s="25"/>
      <c r="F113" s="25"/>
      <c r="G113" s="25"/>
      <c r="H113" s="12"/>
      <c r="I113" s="5"/>
      <c r="J113" s="207"/>
      <c r="K113" s="207"/>
      <c r="L113" s="208"/>
      <c r="M113" s="208"/>
      <c r="N113" s="208"/>
      <c r="O113" s="11">
        <f t="shared" si="5"/>
        <v>0</v>
      </c>
      <c r="P113" s="11" t="str">
        <f t="shared" si="11"/>
        <v>-</v>
      </c>
      <c r="Q113" s="11" t="str">
        <f t="shared" si="8"/>
        <v>-</v>
      </c>
      <c r="R113" s="38" t="e">
        <f t="shared" si="9"/>
        <v>#DIV/0!</v>
      </c>
      <c r="U113" s="35" t="e">
        <f t="shared" si="10"/>
        <v>#VALUE!</v>
      </c>
    </row>
    <row r="114" spans="1:29" ht="15" thickBot="1" x14ac:dyDescent="0.45">
      <c r="A114" s="29" t="s">
        <v>9</v>
      </c>
      <c r="B114" s="30"/>
      <c r="C114" s="30"/>
      <c r="D114" s="30"/>
      <c r="E114" s="30"/>
      <c r="F114" s="30"/>
      <c r="G114" s="30"/>
      <c r="H114" s="12"/>
      <c r="I114" s="5"/>
      <c r="J114" s="207"/>
      <c r="K114" s="207"/>
      <c r="L114" s="210"/>
      <c r="M114" s="209"/>
      <c r="N114" s="209"/>
      <c r="O114" s="11">
        <f t="shared" si="5"/>
        <v>0</v>
      </c>
      <c r="P114" s="11" t="str">
        <f t="shared" si="11"/>
        <v>-</v>
      </c>
      <c r="Q114" s="11" t="str">
        <f t="shared" si="8"/>
        <v>-</v>
      </c>
      <c r="R114" s="38" t="e">
        <f t="shared" si="9"/>
        <v>#DIV/0!</v>
      </c>
      <c r="U114" s="35" t="e">
        <f t="shared" si="10"/>
        <v>#VALUE!</v>
      </c>
    </row>
    <row r="115" spans="1:29" s="27" customFormat="1" ht="15" thickBot="1" x14ac:dyDescent="0.4">
      <c r="A115" s="236" t="s">
        <v>5</v>
      </c>
      <c r="B115" s="237"/>
      <c r="C115" s="237"/>
      <c r="D115" s="237"/>
      <c r="E115" s="237"/>
      <c r="F115" s="237"/>
      <c r="G115" s="237"/>
      <c r="H115" s="237"/>
      <c r="I115" s="237"/>
      <c r="J115" s="237"/>
      <c r="K115" s="238"/>
      <c r="L115" s="31">
        <f>SUM(L14:L114)</f>
        <v>0</v>
      </c>
      <c r="M115" s="31">
        <f>SUM(M14:M114)</f>
        <v>0</v>
      </c>
      <c r="N115" s="31">
        <f t="shared" ref="N115" si="12">SUM(N14:N114)</f>
        <v>0</v>
      </c>
      <c r="O115" s="32">
        <f>SUM(O14:O114)</f>
        <v>0</v>
      </c>
      <c r="P115" s="32">
        <f t="shared" ref="P115:Q115" si="13">SUM(P14:P114)</f>
        <v>0</v>
      </c>
      <c r="Q115" s="32">
        <f t="shared" si="13"/>
        <v>0</v>
      </c>
      <c r="R115" s="28"/>
      <c r="S115" s="28"/>
      <c r="T115" s="28"/>
      <c r="U115" s="35" t="b">
        <f t="shared" si="10"/>
        <v>1</v>
      </c>
      <c r="V115" s="28"/>
      <c r="W115" s="28"/>
      <c r="X115" s="28"/>
      <c r="Y115" s="28"/>
      <c r="Z115" s="28"/>
      <c r="AA115" s="28"/>
      <c r="AB115" s="28"/>
      <c r="AC115" s="28"/>
    </row>
    <row r="116" spans="1:29" x14ac:dyDescent="0.4">
      <c r="A116" s="240" t="s">
        <v>11</v>
      </c>
      <c r="B116" s="240"/>
      <c r="C116" s="40"/>
      <c r="D116" s="40"/>
      <c r="E116" s="40"/>
      <c r="F116" s="40"/>
      <c r="G116" s="40"/>
      <c r="H116" s="241"/>
      <c r="I116" s="241"/>
      <c r="J116" s="241"/>
      <c r="K116" s="241"/>
      <c r="L116" s="241"/>
      <c r="M116" s="241"/>
      <c r="N116" s="241"/>
      <c r="O116" s="10"/>
      <c r="P116" s="10"/>
      <c r="Q116" s="10"/>
      <c r="R116" s="10"/>
      <c r="S116" s="10"/>
      <c r="U116" s="35" t="b">
        <f t="shared" si="10"/>
        <v>1</v>
      </c>
    </row>
    <row r="117" spans="1:29" x14ac:dyDescent="0.4">
      <c r="J117" s="202"/>
      <c r="P117" s="87">
        <f>ROUNDDOWN(O115*0.8252,2)</f>
        <v>0</v>
      </c>
      <c r="Q117" s="88">
        <f>O115-P117</f>
        <v>0</v>
      </c>
      <c r="U117" s="16"/>
    </row>
    <row r="118" spans="1:29" ht="24.9" customHeight="1" x14ac:dyDescent="0.4">
      <c r="A118" s="99"/>
      <c r="B118" s="222" t="s">
        <v>71</v>
      </c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98"/>
      <c r="N118" s="98"/>
      <c r="O118" s="98"/>
      <c r="P118" s="98"/>
      <c r="Q118" s="98"/>
      <c r="R118" s="98"/>
      <c r="S118" s="98"/>
      <c r="U118" s="16"/>
    </row>
    <row r="119" spans="1:29" s="7" customFormat="1" ht="45.75" customHeight="1" x14ac:dyDescent="0.4">
      <c r="A119" s="101" t="s">
        <v>13</v>
      </c>
      <c r="B119" s="224" t="s">
        <v>72</v>
      </c>
      <c r="C119" s="224"/>
      <c r="D119" s="224"/>
      <c r="E119" s="101" t="s">
        <v>17</v>
      </c>
      <c r="F119" s="223" t="s">
        <v>73</v>
      </c>
      <c r="G119" s="223"/>
      <c r="H119" s="223"/>
      <c r="I119" s="223"/>
      <c r="J119" s="203" t="s">
        <v>20</v>
      </c>
      <c r="K119" s="223" t="s">
        <v>74</v>
      </c>
      <c r="L119" s="223"/>
      <c r="M119" s="223"/>
      <c r="N119" s="223"/>
      <c r="O119" s="101" t="s">
        <v>75</v>
      </c>
      <c r="P119" s="223" t="s">
        <v>21</v>
      </c>
      <c r="Q119" s="223"/>
      <c r="R119" s="223"/>
      <c r="S119" s="223"/>
    </row>
    <row r="120" spans="1:29" ht="31.5" customHeight="1" x14ac:dyDescent="0.4">
      <c r="A120" s="101" t="s">
        <v>14</v>
      </c>
      <c r="B120" s="224" t="s">
        <v>76</v>
      </c>
      <c r="C120" s="224"/>
      <c r="D120" s="224"/>
      <c r="E120" s="101" t="s">
        <v>18</v>
      </c>
      <c r="F120" s="223" t="s">
        <v>77</v>
      </c>
      <c r="G120" s="223"/>
      <c r="H120" s="223"/>
      <c r="I120" s="223"/>
      <c r="J120" s="203" t="s">
        <v>78</v>
      </c>
      <c r="K120" s="223" t="s">
        <v>79</v>
      </c>
      <c r="L120" s="223"/>
      <c r="M120" s="223"/>
      <c r="N120" s="223"/>
      <c r="O120" s="101" t="s">
        <v>80</v>
      </c>
      <c r="P120" s="223" t="s">
        <v>81</v>
      </c>
      <c r="Q120" s="223"/>
      <c r="R120" s="223"/>
      <c r="S120" s="223"/>
    </row>
    <row r="121" spans="1:29" ht="39.450000000000003" customHeight="1" x14ac:dyDescent="0.4">
      <c r="A121" s="101" t="s">
        <v>15</v>
      </c>
      <c r="B121" s="223" t="s">
        <v>82</v>
      </c>
      <c r="C121" s="223"/>
      <c r="D121" s="223"/>
      <c r="E121" s="101" t="s">
        <v>19</v>
      </c>
      <c r="F121" s="223" t="s">
        <v>83</v>
      </c>
      <c r="G121" s="223"/>
      <c r="H121" s="223"/>
      <c r="I121" s="223"/>
      <c r="J121" s="203" t="s">
        <v>84</v>
      </c>
      <c r="K121" s="223" t="s">
        <v>85</v>
      </c>
      <c r="L121" s="223"/>
      <c r="M121" s="223"/>
      <c r="N121" s="223"/>
      <c r="O121" s="100"/>
      <c r="P121" s="100"/>
      <c r="Q121" s="100"/>
      <c r="R121" s="100"/>
      <c r="S121" s="100"/>
      <c r="U121" s="16"/>
    </row>
    <row r="122" spans="1:29" ht="63.9" customHeight="1" x14ac:dyDescent="0.4">
      <c r="A122" s="218" t="s">
        <v>1</v>
      </c>
      <c r="B122" s="218"/>
      <c r="C122" s="219"/>
      <c r="D122" s="219"/>
      <c r="G122" s="106"/>
      <c r="I122" s="106"/>
    </row>
    <row r="123" spans="1:29" s="9" customFormat="1" ht="15" customHeight="1" x14ac:dyDescent="0.4">
      <c r="A123" s="218" t="s">
        <v>0</v>
      </c>
      <c r="B123" s="218"/>
      <c r="C123" s="220"/>
      <c r="D123" s="220"/>
      <c r="E123" s="2"/>
      <c r="F123" s="2"/>
      <c r="G123" s="211" t="s">
        <v>86</v>
      </c>
      <c r="H123" s="108"/>
      <c r="I123" s="211" t="s">
        <v>87</v>
      </c>
      <c r="J123" s="107"/>
      <c r="K123" s="7"/>
      <c r="L123"/>
      <c r="M123"/>
      <c r="N123"/>
      <c r="T123" s="28"/>
    </row>
    <row r="124" spans="1:29" s="9" customFormat="1" x14ac:dyDescent="0.4">
      <c r="A124" s="213" t="s">
        <v>2</v>
      </c>
      <c r="B124" s="213"/>
      <c r="C124" s="214"/>
      <c r="D124" s="214"/>
      <c r="E124"/>
      <c r="F124"/>
      <c r="G124" s="212"/>
      <c r="H124" s="108"/>
      <c r="I124" s="212"/>
      <c r="J124" s="107"/>
      <c r="K124" s="206"/>
      <c r="T124" s="28"/>
    </row>
    <row r="125" spans="1:29" x14ac:dyDescent="0.4">
      <c r="A125" s="213" t="s">
        <v>54</v>
      </c>
      <c r="B125" s="213"/>
      <c r="C125" s="214"/>
      <c r="D125" s="214"/>
      <c r="G125" s="212"/>
    </row>
    <row r="126" spans="1:29" ht="15" customHeight="1" x14ac:dyDescent="0.4"/>
  </sheetData>
  <mergeCells count="39">
    <mergeCell ref="P120:S120"/>
    <mergeCell ref="A115:K115"/>
    <mergeCell ref="K1:O1"/>
    <mergeCell ref="A116:B116"/>
    <mergeCell ref="H116:N116"/>
    <mergeCell ref="P119:S119"/>
    <mergeCell ref="U1:W1"/>
    <mergeCell ref="S15:T22"/>
    <mergeCell ref="A11:K11"/>
    <mergeCell ref="A3:B3"/>
    <mergeCell ref="A4:B4"/>
    <mergeCell ref="A6:B6"/>
    <mergeCell ref="C3:K3"/>
    <mergeCell ref="C4:K4"/>
    <mergeCell ref="C6:K6"/>
    <mergeCell ref="P11:Q11"/>
    <mergeCell ref="K121:N121"/>
    <mergeCell ref="B119:D119"/>
    <mergeCell ref="B120:D120"/>
    <mergeCell ref="B121:D121"/>
    <mergeCell ref="F119:I119"/>
    <mergeCell ref="F120:I120"/>
    <mergeCell ref="F121:I121"/>
    <mergeCell ref="G123:G125"/>
    <mergeCell ref="I123:I124"/>
    <mergeCell ref="A124:B124"/>
    <mergeCell ref="C124:D124"/>
    <mergeCell ref="A9:K9"/>
    <mergeCell ref="A10:O10"/>
    <mergeCell ref="A125:B125"/>
    <mergeCell ref="C125:D125"/>
    <mergeCell ref="A122:B122"/>
    <mergeCell ref="C122:D122"/>
    <mergeCell ref="A123:B123"/>
    <mergeCell ref="C123:D123"/>
    <mergeCell ref="M11:O11"/>
    <mergeCell ref="B118:L118"/>
    <mergeCell ref="K119:N119"/>
    <mergeCell ref="K120:N120"/>
  </mergeCells>
  <phoneticPr fontId="18" type="noConversion"/>
  <conditionalFormatting sqref="C122:D125">
    <cfRule type="containsBlanks" dxfId="12" priority="5">
      <formula>LEN(TRIM(C122))=0</formula>
    </cfRule>
    <cfRule type="containsBlanks" dxfId="11" priority="6">
      <formula>LEN(TRIM(C122))=0</formula>
    </cfRule>
  </conditionalFormatting>
  <conditionalFormatting sqref="D14:D114">
    <cfRule type="cellIs" dxfId="10" priority="1" operator="lessThan">
      <formula>44745</formula>
    </cfRule>
  </conditionalFormatting>
  <conditionalFormatting sqref="G122">
    <cfRule type="containsBlanks" dxfId="9" priority="4">
      <formula>LEN(TRIM(G122))=0</formula>
    </cfRule>
  </conditionalFormatting>
  <conditionalFormatting sqref="J14:K14 L14:N113 B14:C114 E14:H114 J15:J41 K15:K113 I42:J114 K114:N114 H116:N116">
    <cfRule type="containsBlanks" dxfId="8" priority="8">
      <formula>LEN(TRIM(B14))=0</formula>
    </cfRule>
  </conditionalFormatting>
  <conditionalFormatting sqref="R14:R114">
    <cfRule type="cellIs" dxfId="7" priority="7" operator="greaterThan">
      <formula>0.23</formula>
    </cfRule>
  </conditionalFormatting>
  <dataValidations count="6">
    <dataValidation type="list" allowBlank="1" showInputMessage="1" showErrorMessage="1" sqref="I15:I114" xr:uid="{B7FE2552-57DF-444C-9AE0-3C22706B7CE7}">
      <formula1>$U$2:$U$8</formula1>
    </dataValidation>
    <dataValidation type="list" allowBlank="1" showInputMessage="1" showErrorMessage="1" sqref="J14:J114" xr:uid="{0A1D977B-E816-43A5-97FB-1F70E8251EB5}">
      <formula1>$V$2:$V$4</formula1>
    </dataValidation>
    <dataValidation type="list" allowBlank="1" showInputMessage="1" showErrorMessage="1" sqref="K14:K114" xr:uid="{C356FA05-1678-4EF7-B774-16B8770CD58C}">
      <formula1>$W$2:$W$4</formula1>
    </dataValidation>
    <dataValidation type="list" allowBlank="1" showInputMessage="1" showErrorMessage="1" sqref="F14:F114" xr:uid="{21D4D859-B1E4-40D6-A855-1C5CFFAAD3C4}">
      <formula1>$S$2:$S$6</formula1>
    </dataValidation>
    <dataValidation type="list" allowBlank="1" showInputMessage="1" showErrorMessage="1" sqref="I14" xr:uid="{46A50C80-02C3-46A1-B1C7-D5B2B64BD10A}">
      <formula1>$U$2:$U$13</formula1>
    </dataValidation>
    <dataValidation type="list" allowBlank="1" showInputMessage="1" showErrorMessage="1" sqref="H14:H114" xr:uid="{42DF2059-83DA-4595-AADF-9EA39E4A69BA}">
      <formula1>$T$2:$T$10</formula1>
    </dataValidation>
  </dataValidations>
  <pageMargins left="0.7" right="0.7" top="0.75" bottom="0.75" header="0.3" footer="0.3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D41-AE72-4B0F-B476-BEFAE5A5834B}">
  <sheetPr>
    <tabColor theme="9" tint="0.79998168889431442"/>
    <pageSetUpPr fitToPage="1"/>
  </sheetPr>
  <dimension ref="A1:T55"/>
  <sheetViews>
    <sheetView view="pageBreakPreview" topLeftCell="A40" zoomScaleNormal="100" zoomScaleSheetLayoutView="100" workbookViewId="0">
      <selection activeCell="N52" sqref="N52"/>
    </sheetView>
  </sheetViews>
  <sheetFormatPr defaultColWidth="9.15234375" defaultRowHeight="12.9" x14ac:dyDescent="0.35"/>
  <cols>
    <col min="1" max="1" width="2.69140625" style="14" customWidth="1"/>
    <col min="2" max="2" width="31.69140625" style="14" customWidth="1"/>
    <col min="3" max="8" width="15.84375" style="14" customWidth="1"/>
    <col min="9" max="10" width="22.23046875" style="14" customWidth="1"/>
    <col min="11" max="11" width="20.69140625" style="14" customWidth="1"/>
    <col min="12" max="12" width="4.61328125" style="14" customWidth="1"/>
    <col min="13" max="13" width="12.84375" style="14" customWidth="1"/>
    <col min="14" max="15" width="15.15234375" style="14" customWidth="1"/>
    <col min="16" max="16" width="11.53515625" style="14" customWidth="1"/>
    <col min="17" max="17" width="9.15234375" style="14"/>
    <col min="18" max="19" width="10.3828125" style="14" bestFit="1" customWidth="1"/>
    <col min="20" max="20" width="9.3046875" style="14" bestFit="1" customWidth="1"/>
    <col min="21" max="16384" width="9.15234375" style="14"/>
  </cols>
  <sheetData>
    <row r="1" spans="1:20" ht="22.5" customHeight="1" x14ac:dyDescent="0.35">
      <c r="A1" s="83"/>
      <c r="B1" s="83"/>
      <c r="C1" s="83"/>
      <c r="D1" s="83"/>
      <c r="E1" s="83"/>
      <c r="F1" s="83"/>
      <c r="G1" s="83"/>
      <c r="H1" s="83"/>
      <c r="I1" s="83"/>
      <c r="J1" s="277" t="s">
        <v>52</v>
      </c>
      <c r="K1" s="277"/>
      <c r="L1" s="73"/>
      <c r="N1" s="17"/>
    </row>
    <row r="2" spans="1:20" x14ac:dyDescent="0.35">
      <c r="A2" s="18"/>
    </row>
    <row r="3" spans="1:20" x14ac:dyDescent="0.35">
      <c r="A3" s="18"/>
    </row>
    <row r="4" spans="1:20" x14ac:dyDescent="0.35">
      <c r="A4" s="18"/>
    </row>
    <row r="5" spans="1:20" ht="15.9" customHeight="1" x14ac:dyDescent="0.35">
      <c r="A5" s="294" t="s">
        <v>65</v>
      </c>
      <c r="B5" s="295"/>
      <c r="C5" s="301">
        <f>'I. Rozliczenie transzy'!C3:K3</f>
        <v>0</v>
      </c>
      <c r="D5" s="302"/>
      <c r="E5" s="302"/>
      <c r="F5" s="302"/>
      <c r="G5" s="302"/>
      <c r="H5" s="302"/>
      <c r="I5" s="302"/>
      <c r="J5" s="302"/>
      <c r="K5" s="303"/>
    </row>
    <row r="6" spans="1:20" ht="15.9" customHeight="1" x14ac:dyDescent="0.35">
      <c r="A6" s="296" t="s">
        <v>67</v>
      </c>
      <c r="B6" s="297"/>
      <c r="C6" s="301">
        <f>'I. Rozliczenie transzy'!C4:K4</f>
        <v>0</v>
      </c>
      <c r="D6" s="302"/>
      <c r="E6" s="302"/>
      <c r="F6" s="302"/>
      <c r="G6" s="302"/>
      <c r="H6" s="302"/>
      <c r="I6" s="302"/>
      <c r="J6" s="302"/>
      <c r="K6" s="303"/>
    </row>
    <row r="7" spans="1:20" ht="15.9" customHeight="1" x14ac:dyDescent="0.35">
      <c r="A7" s="189"/>
      <c r="B7" s="190" t="s">
        <v>66</v>
      </c>
      <c r="C7" s="191">
        <f>'I. Rozliczenie transzy'!C5</f>
        <v>0</v>
      </c>
      <c r="D7" s="192"/>
      <c r="E7" s="192"/>
      <c r="F7" s="192"/>
      <c r="G7" s="192"/>
      <c r="H7" s="192"/>
      <c r="I7" s="192"/>
      <c r="J7" s="192"/>
      <c r="K7" s="193"/>
    </row>
    <row r="8" spans="1:20" ht="15.9" customHeight="1" x14ac:dyDescent="0.35">
      <c r="A8" s="296" t="s">
        <v>68</v>
      </c>
      <c r="B8" s="297"/>
      <c r="C8" s="301">
        <f>'I. Rozliczenie transzy'!C6:K6</f>
        <v>0</v>
      </c>
      <c r="D8" s="302"/>
      <c r="E8" s="302"/>
      <c r="F8" s="302"/>
      <c r="G8" s="302"/>
      <c r="H8" s="302"/>
      <c r="I8" s="302"/>
      <c r="J8" s="302"/>
      <c r="K8" s="303"/>
    </row>
    <row r="9" spans="1:20" ht="28.5" customHeight="1" x14ac:dyDescent="0.35">
      <c r="A9" s="246" t="s">
        <v>110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161"/>
      <c r="M9" s="161"/>
      <c r="N9" s="161"/>
    </row>
    <row r="10" spans="1:20" ht="28.5" customHeight="1" x14ac:dyDescent="0.35">
      <c r="A10" s="247" t="s">
        <v>112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161"/>
      <c r="M10" s="161"/>
      <c r="N10" s="161"/>
    </row>
    <row r="11" spans="1:20" ht="28.5" customHeight="1" x14ac:dyDescent="0.35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161"/>
      <c r="M11" s="161"/>
      <c r="N11" s="161"/>
    </row>
    <row r="12" spans="1:20" ht="13.3" thickBot="1" x14ac:dyDescent="0.4">
      <c r="A12" s="28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R12" s="13"/>
      <c r="S12" s="13"/>
      <c r="T12" s="15"/>
    </row>
    <row r="13" spans="1:20" ht="33" customHeight="1" thickBot="1" x14ac:dyDescent="0.4">
      <c r="A13" s="280" t="s">
        <v>101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2"/>
      <c r="M13" s="111"/>
      <c r="N13" s="111"/>
      <c r="O13" s="111"/>
    </row>
    <row r="14" spans="1:20" ht="49.5" customHeight="1" x14ac:dyDescent="0.35">
      <c r="A14" s="283" t="s">
        <v>6</v>
      </c>
      <c r="B14" s="278" t="s">
        <v>12</v>
      </c>
      <c r="C14" s="286" t="s">
        <v>88</v>
      </c>
      <c r="D14" s="287"/>
      <c r="E14" s="288"/>
      <c r="F14" s="289" t="s">
        <v>89</v>
      </c>
      <c r="G14" s="290"/>
      <c r="H14" s="290"/>
      <c r="I14" s="242" t="s">
        <v>90</v>
      </c>
      <c r="J14" s="242" t="s">
        <v>91</v>
      </c>
      <c r="K14" s="244" t="s">
        <v>92</v>
      </c>
      <c r="L14" s="307" t="s">
        <v>56</v>
      </c>
      <c r="M14" s="307"/>
      <c r="N14" s="111"/>
      <c r="O14" s="111"/>
    </row>
    <row r="15" spans="1:20" s="19" customFormat="1" ht="37.75" customHeight="1" thickBot="1" x14ac:dyDescent="0.4">
      <c r="A15" s="284"/>
      <c r="B15" s="279"/>
      <c r="C15" s="184" t="s">
        <v>93</v>
      </c>
      <c r="D15" s="184" t="s">
        <v>94</v>
      </c>
      <c r="E15" s="184" t="s">
        <v>95</v>
      </c>
      <c r="F15" s="185" t="s">
        <v>93</v>
      </c>
      <c r="G15" s="185" t="s">
        <v>94</v>
      </c>
      <c r="H15" s="186" t="s">
        <v>95</v>
      </c>
      <c r="I15" s="243"/>
      <c r="J15" s="243"/>
      <c r="K15" s="245"/>
      <c r="L15" s="307"/>
      <c r="M15" s="307"/>
      <c r="N15" s="111"/>
      <c r="O15" s="111"/>
    </row>
    <row r="16" spans="1:20" ht="13.75" customHeight="1" x14ac:dyDescent="0.35">
      <c r="A16" s="187">
        <v>1</v>
      </c>
      <c r="B16" s="187">
        <v>2</v>
      </c>
      <c r="C16" s="187">
        <v>3</v>
      </c>
      <c r="D16" s="187">
        <v>4</v>
      </c>
      <c r="E16" s="187">
        <v>5</v>
      </c>
      <c r="F16" s="187">
        <v>6</v>
      </c>
      <c r="G16" s="187">
        <v>7</v>
      </c>
      <c r="H16" s="187">
        <v>8</v>
      </c>
      <c r="I16" s="188">
        <v>9</v>
      </c>
      <c r="J16" s="188">
        <v>10</v>
      </c>
      <c r="K16" s="188">
        <v>11</v>
      </c>
      <c r="L16" s="307"/>
      <c r="M16" s="307"/>
      <c r="N16" s="111"/>
      <c r="O16" s="111"/>
    </row>
    <row r="17" spans="1:17" ht="24" customHeight="1" x14ac:dyDescent="0.35">
      <c r="A17" s="113" t="s">
        <v>13</v>
      </c>
      <c r="B17" s="159" t="s">
        <v>72</v>
      </c>
      <c r="C17" s="114"/>
      <c r="D17" s="114"/>
      <c r="E17" s="115">
        <f>C17+D17</f>
        <v>0</v>
      </c>
      <c r="F17" s="114"/>
      <c r="G17" s="114"/>
      <c r="H17" s="116">
        <f>F17+G17</f>
        <v>0</v>
      </c>
      <c r="I17" s="117">
        <f>C17+F17</f>
        <v>0</v>
      </c>
      <c r="J17" s="117">
        <f>D17+G17</f>
        <v>0</v>
      </c>
      <c r="K17" s="118">
        <f>E17+H17</f>
        <v>0</v>
      </c>
      <c r="L17" s="307"/>
      <c r="M17" s="307"/>
      <c r="N17" s="111"/>
      <c r="O17" s="111"/>
    </row>
    <row r="18" spans="1:17" ht="33.9" customHeight="1" x14ac:dyDescent="0.35">
      <c r="A18" s="113" t="s">
        <v>14</v>
      </c>
      <c r="B18" s="159" t="s">
        <v>76</v>
      </c>
      <c r="C18" s="114"/>
      <c r="D18" s="114"/>
      <c r="E18" s="115">
        <f t="shared" ref="E18:E27" si="0">C18+D18</f>
        <v>0</v>
      </c>
      <c r="F18" s="114"/>
      <c r="G18" s="114"/>
      <c r="H18" s="116">
        <f t="shared" ref="H18:H27" si="1">F18+G18</f>
        <v>0</v>
      </c>
      <c r="I18" s="117">
        <f t="shared" ref="I18:K27" si="2">C18+F18</f>
        <v>0</v>
      </c>
      <c r="J18" s="117">
        <f t="shared" si="2"/>
        <v>0</v>
      </c>
      <c r="K18" s="118">
        <f t="shared" si="2"/>
        <v>0</v>
      </c>
      <c r="L18" s="307"/>
      <c r="M18" s="307"/>
      <c r="N18" s="111"/>
      <c r="O18" s="111"/>
    </row>
    <row r="19" spans="1:17" ht="27.75" customHeight="1" thickBot="1" x14ac:dyDescent="0.4">
      <c r="A19" s="119" t="s">
        <v>15</v>
      </c>
      <c r="B19" s="160" t="s">
        <v>16</v>
      </c>
      <c r="C19" s="120"/>
      <c r="D19" s="120"/>
      <c r="E19" s="121">
        <f t="shared" si="0"/>
        <v>0</v>
      </c>
      <c r="F19" s="120"/>
      <c r="G19" s="120"/>
      <c r="H19" s="122">
        <f t="shared" si="1"/>
        <v>0</v>
      </c>
      <c r="I19" s="123">
        <f t="shared" si="2"/>
        <v>0</v>
      </c>
      <c r="J19" s="123">
        <f t="shared" si="2"/>
        <v>0</v>
      </c>
      <c r="K19" s="124">
        <f t="shared" si="2"/>
        <v>0</v>
      </c>
      <c r="L19" s="307"/>
      <c r="M19" s="307"/>
      <c r="N19" s="111"/>
      <c r="O19" s="111"/>
    </row>
    <row r="20" spans="1:17" ht="27.75" customHeight="1" x14ac:dyDescent="0.35">
      <c r="A20" s="125" t="s">
        <v>17</v>
      </c>
      <c r="B20" s="126" t="s">
        <v>73</v>
      </c>
      <c r="C20" s="127"/>
      <c r="D20" s="127"/>
      <c r="E20" s="128">
        <f t="shared" si="0"/>
        <v>0</v>
      </c>
      <c r="F20" s="127"/>
      <c r="G20" s="127"/>
      <c r="H20" s="129">
        <f t="shared" si="1"/>
        <v>0</v>
      </c>
      <c r="I20" s="130">
        <f t="shared" si="2"/>
        <v>0</v>
      </c>
      <c r="J20" s="130">
        <f t="shared" si="2"/>
        <v>0</v>
      </c>
      <c r="K20" s="131">
        <f t="shared" si="2"/>
        <v>0</v>
      </c>
      <c r="L20" s="307"/>
      <c r="M20" s="307"/>
      <c r="N20" s="111"/>
      <c r="O20" s="111"/>
    </row>
    <row r="21" spans="1:17" ht="70.75" customHeight="1" x14ac:dyDescent="0.35">
      <c r="A21" s="113" t="s">
        <v>18</v>
      </c>
      <c r="B21" s="132" t="s">
        <v>96</v>
      </c>
      <c r="C21" s="114"/>
      <c r="D21" s="114"/>
      <c r="E21" s="115">
        <f t="shared" si="0"/>
        <v>0</v>
      </c>
      <c r="F21" s="114"/>
      <c r="G21" s="114"/>
      <c r="H21" s="116">
        <f t="shared" si="1"/>
        <v>0</v>
      </c>
      <c r="I21" s="117">
        <f t="shared" si="2"/>
        <v>0</v>
      </c>
      <c r="J21" s="117">
        <f t="shared" si="2"/>
        <v>0</v>
      </c>
      <c r="K21" s="118">
        <f t="shared" si="2"/>
        <v>0</v>
      </c>
      <c r="L21" s="307"/>
      <c r="M21" s="307"/>
      <c r="N21" s="111"/>
      <c r="O21" s="111"/>
    </row>
    <row r="22" spans="1:17" ht="55.75" customHeight="1" x14ac:dyDescent="0.35">
      <c r="A22" s="113" t="s">
        <v>19</v>
      </c>
      <c r="B22" s="132" t="s">
        <v>83</v>
      </c>
      <c r="C22" s="114"/>
      <c r="D22" s="114"/>
      <c r="E22" s="115">
        <f t="shared" si="0"/>
        <v>0</v>
      </c>
      <c r="F22" s="114"/>
      <c r="G22" s="114"/>
      <c r="H22" s="116">
        <f t="shared" si="1"/>
        <v>0</v>
      </c>
      <c r="I22" s="117">
        <f t="shared" si="2"/>
        <v>0</v>
      </c>
      <c r="J22" s="117">
        <f t="shared" si="2"/>
        <v>0</v>
      </c>
      <c r="K22" s="118">
        <f t="shared" si="2"/>
        <v>0</v>
      </c>
      <c r="M22" s="111"/>
      <c r="N22" s="111"/>
      <c r="O22" s="111"/>
    </row>
    <row r="23" spans="1:17" ht="67.3" customHeight="1" x14ac:dyDescent="0.35">
      <c r="A23" s="113" t="s">
        <v>20</v>
      </c>
      <c r="B23" s="132" t="s">
        <v>97</v>
      </c>
      <c r="C23" s="114"/>
      <c r="D23" s="114"/>
      <c r="E23" s="115">
        <f t="shared" si="0"/>
        <v>0</v>
      </c>
      <c r="F23" s="114"/>
      <c r="G23" s="114"/>
      <c r="H23" s="116">
        <f t="shared" si="1"/>
        <v>0</v>
      </c>
      <c r="I23" s="117">
        <f t="shared" si="2"/>
        <v>0</v>
      </c>
      <c r="J23" s="117">
        <f t="shared" si="2"/>
        <v>0</v>
      </c>
      <c r="K23" s="118">
        <f t="shared" si="2"/>
        <v>0</v>
      </c>
      <c r="M23" s="111"/>
      <c r="N23" s="111"/>
      <c r="O23" s="111"/>
    </row>
    <row r="24" spans="1:17" ht="33" customHeight="1" x14ac:dyDescent="0.35">
      <c r="A24" s="113" t="s">
        <v>78</v>
      </c>
      <c r="B24" s="132" t="s">
        <v>79</v>
      </c>
      <c r="C24" s="114"/>
      <c r="D24" s="114"/>
      <c r="E24" s="115">
        <f t="shared" si="0"/>
        <v>0</v>
      </c>
      <c r="F24" s="114"/>
      <c r="G24" s="114"/>
      <c r="H24" s="116">
        <f t="shared" si="1"/>
        <v>0</v>
      </c>
      <c r="I24" s="117">
        <f t="shared" si="2"/>
        <v>0</v>
      </c>
      <c r="J24" s="117">
        <f t="shared" si="2"/>
        <v>0</v>
      </c>
      <c r="K24" s="118">
        <f t="shared" si="2"/>
        <v>0</v>
      </c>
      <c r="M24" s="111"/>
      <c r="N24" s="111"/>
      <c r="O24" s="111"/>
    </row>
    <row r="25" spans="1:17" ht="41.6" customHeight="1" x14ac:dyDescent="0.35">
      <c r="A25" s="113" t="s">
        <v>84</v>
      </c>
      <c r="B25" s="132" t="s">
        <v>98</v>
      </c>
      <c r="C25" s="114"/>
      <c r="D25" s="114"/>
      <c r="E25" s="115">
        <f t="shared" si="0"/>
        <v>0</v>
      </c>
      <c r="F25" s="114"/>
      <c r="G25" s="114"/>
      <c r="H25" s="116">
        <f t="shared" si="1"/>
        <v>0</v>
      </c>
      <c r="I25" s="117">
        <f t="shared" si="2"/>
        <v>0</v>
      </c>
      <c r="J25" s="117">
        <f t="shared" si="2"/>
        <v>0</v>
      </c>
      <c r="K25" s="118">
        <f t="shared" si="2"/>
        <v>0</v>
      </c>
      <c r="M25" s="111"/>
      <c r="N25" s="111"/>
      <c r="O25" s="111"/>
      <c r="P25" s="13"/>
      <c r="Q25" s="13"/>
    </row>
    <row r="26" spans="1:17" ht="21.45" customHeight="1" x14ac:dyDescent="0.35">
      <c r="A26" s="113" t="s">
        <v>75</v>
      </c>
      <c r="B26" s="132" t="s">
        <v>21</v>
      </c>
      <c r="C26" s="114"/>
      <c r="D26" s="114"/>
      <c r="E26" s="115">
        <f t="shared" si="0"/>
        <v>0</v>
      </c>
      <c r="F26" s="114"/>
      <c r="G26" s="114"/>
      <c r="H26" s="116">
        <f t="shared" si="1"/>
        <v>0</v>
      </c>
      <c r="I26" s="117">
        <f t="shared" si="2"/>
        <v>0</v>
      </c>
      <c r="J26" s="117">
        <f t="shared" si="2"/>
        <v>0</v>
      </c>
      <c r="K26" s="118">
        <f t="shared" si="2"/>
        <v>0</v>
      </c>
      <c r="M26" s="111"/>
      <c r="N26" s="111"/>
      <c r="O26" s="111"/>
      <c r="P26" s="13"/>
      <c r="Q26" s="13"/>
    </row>
    <row r="27" spans="1:17" ht="21.45" customHeight="1" x14ac:dyDescent="0.35">
      <c r="A27" s="113" t="s">
        <v>80</v>
      </c>
      <c r="B27" s="132" t="s">
        <v>99</v>
      </c>
      <c r="C27" s="114"/>
      <c r="D27" s="114"/>
      <c r="E27" s="115">
        <f t="shared" si="0"/>
        <v>0</v>
      </c>
      <c r="F27" s="114"/>
      <c r="G27" s="114"/>
      <c r="H27" s="116">
        <f t="shared" si="1"/>
        <v>0</v>
      </c>
      <c r="I27" s="117">
        <f t="shared" si="2"/>
        <v>0</v>
      </c>
      <c r="J27" s="117">
        <f t="shared" si="2"/>
        <v>0</v>
      </c>
      <c r="K27" s="118">
        <f t="shared" si="2"/>
        <v>0</v>
      </c>
      <c r="M27" s="111"/>
      <c r="N27" s="111"/>
      <c r="O27" s="111"/>
      <c r="P27" s="13"/>
      <c r="Q27" s="13"/>
    </row>
    <row r="28" spans="1:17" ht="21" customHeight="1" x14ac:dyDescent="0.35">
      <c r="A28" s="298" t="s">
        <v>22</v>
      </c>
      <c r="B28" s="299"/>
      <c r="C28" s="133">
        <f>SUM(C17:C27)</f>
        <v>0</v>
      </c>
      <c r="D28" s="133">
        <f t="shared" ref="D28:K28" si="3">SUM(D17:D27)</f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 t="shared" si="3"/>
        <v>0</v>
      </c>
      <c r="K28" s="133">
        <f t="shared" si="3"/>
        <v>0</v>
      </c>
      <c r="M28" s="111"/>
      <c r="N28" s="111"/>
      <c r="O28" s="111"/>
      <c r="P28" s="13"/>
      <c r="Q28" s="13"/>
    </row>
    <row r="29" spans="1:17" ht="30" customHeight="1" x14ac:dyDescent="0.35">
      <c r="A29" s="21"/>
      <c r="B29" s="21"/>
      <c r="C29" s="134" t="b">
        <f>SUM(C17:C27)=C28</f>
        <v>1</v>
      </c>
      <c r="D29" s="135" t="s">
        <v>23</v>
      </c>
      <c r="E29" s="136" t="e">
        <f>D28/C28</f>
        <v>#DIV/0!</v>
      </c>
      <c r="F29" s="134" t="b">
        <f>SUM(F17:F27)=F28</f>
        <v>1</v>
      </c>
      <c r="G29" s="135" t="s">
        <v>23</v>
      </c>
      <c r="H29" s="136" t="e">
        <f>G28/F28</f>
        <v>#DIV/0!</v>
      </c>
      <c r="I29" s="134" t="b">
        <f>SUM(I17:I27)=I28</f>
        <v>1</v>
      </c>
      <c r="J29" s="134" t="b">
        <f>SUM(J17:J27)=J28</f>
        <v>1</v>
      </c>
      <c r="K29" s="134" t="b">
        <f>SUM(K17:K27)=K28</f>
        <v>1</v>
      </c>
      <c r="M29" s="111"/>
      <c r="N29" s="111"/>
      <c r="O29" s="111"/>
      <c r="P29" s="13"/>
      <c r="Q29" s="13"/>
    </row>
    <row r="30" spans="1:17" ht="15.75" customHeight="1" x14ac:dyDescent="0.35">
      <c r="A30" s="300" t="s">
        <v>100</v>
      </c>
      <c r="B30" s="300"/>
      <c r="C30" s="137"/>
      <c r="D30" s="138" t="b">
        <f t="shared" ref="D30:H30" si="4">SUM(D17:D27)=D28</f>
        <v>1</v>
      </c>
      <c r="E30" s="138" t="b">
        <f t="shared" si="4"/>
        <v>1</v>
      </c>
      <c r="F30" s="137"/>
      <c r="G30" s="138" t="b">
        <f t="shared" si="4"/>
        <v>1</v>
      </c>
      <c r="H30" s="138" t="b">
        <f t="shared" si="4"/>
        <v>1</v>
      </c>
      <c r="I30" s="137"/>
      <c r="J30" s="139" t="e">
        <f>J28/I28</f>
        <v>#DIV/0!</v>
      </c>
      <c r="K30" s="137"/>
      <c r="M30" s="111"/>
      <c r="N30" s="111"/>
      <c r="O30" s="111"/>
      <c r="P30" s="13"/>
      <c r="Q30" s="13"/>
    </row>
    <row r="31" spans="1:17" ht="15.75" customHeight="1" x14ac:dyDescent="0.35">
      <c r="A31" s="111"/>
      <c r="B31" s="85"/>
      <c r="C31" s="140"/>
      <c r="D31" s="141"/>
      <c r="E31" s="141"/>
      <c r="F31" s="141"/>
      <c r="G31" s="141"/>
      <c r="H31" s="141"/>
      <c r="I31" s="142"/>
      <c r="J31" s="142"/>
      <c r="K31" s="142"/>
      <c r="L31" s="143"/>
      <c r="M31" s="111"/>
      <c r="N31" s="111"/>
      <c r="O31" s="111"/>
      <c r="P31" s="13"/>
      <c r="Q31" s="13"/>
    </row>
    <row r="32" spans="1:17" ht="15.75" customHeight="1" x14ac:dyDescent="0.35">
      <c r="A32" s="247" t="s">
        <v>111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143"/>
      <c r="M32" s="111"/>
      <c r="N32" s="111"/>
      <c r="O32" s="111"/>
      <c r="P32" s="13"/>
      <c r="Q32" s="13"/>
    </row>
    <row r="33" spans="1:17" ht="15.75" customHeight="1" x14ac:dyDescent="0.35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111"/>
      <c r="M33" s="111"/>
      <c r="N33" s="111"/>
      <c r="O33" s="111"/>
      <c r="P33" s="13"/>
      <c r="Q33" s="13"/>
    </row>
    <row r="34" spans="1:17" ht="15.75" customHeight="1" thickBot="1" x14ac:dyDescent="0.45">
      <c r="A34" s="85"/>
      <c r="B34" s="140"/>
      <c r="C34" s="145"/>
      <c r="D34" s="145"/>
      <c r="E34" s="145"/>
      <c r="F34" s="145"/>
      <c r="G34" s="145"/>
      <c r="H34" s="145"/>
      <c r="I34" s="145"/>
      <c r="J34" s="145"/>
      <c r="K34" s="145"/>
      <c r="L34" s="20"/>
      <c r="M34" s="20"/>
      <c r="N34" s="20"/>
      <c r="O34" s="84"/>
      <c r="P34" s="13"/>
      <c r="Q34" s="13"/>
    </row>
    <row r="35" spans="1:17" ht="37.75" customHeight="1" x14ac:dyDescent="0.35">
      <c r="A35" s="268" t="s">
        <v>6</v>
      </c>
      <c r="B35" s="269" t="s">
        <v>12</v>
      </c>
      <c r="C35" s="270" t="s">
        <v>109</v>
      </c>
      <c r="D35" s="271"/>
      <c r="E35" s="271"/>
      <c r="F35" s="271"/>
      <c r="G35" s="271"/>
      <c r="H35" s="271"/>
      <c r="I35" s="271"/>
      <c r="J35" s="271"/>
      <c r="K35" s="272"/>
      <c r="L35" s="20"/>
      <c r="M35" s="20"/>
      <c r="N35" s="20"/>
      <c r="O35" s="84"/>
      <c r="P35" s="13"/>
      <c r="Q35" s="13"/>
    </row>
    <row r="36" spans="1:17" ht="31.5" customHeight="1" x14ac:dyDescent="0.35">
      <c r="A36" s="268"/>
      <c r="B36" s="269"/>
      <c r="C36" s="304" t="s">
        <v>88</v>
      </c>
      <c r="D36" s="305"/>
      <c r="E36" s="306"/>
      <c r="F36" s="273" t="s">
        <v>89</v>
      </c>
      <c r="G36" s="273"/>
      <c r="H36" s="274"/>
      <c r="I36" s="275" t="s">
        <v>102</v>
      </c>
      <c r="J36" s="275"/>
      <c r="K36" s="276"/>
      <c r="L36" s="144"/>
      <c r="M36" s="144"/>
      <c r="N36" s="111"/>
      <c r="O36" s="111"/>
    </row>
    <row r="37" spans="1:17" ht="89.15" customHeight="1" x14ac:dyDescent="0.35">
      <c r="A37" s="268"/>
      <c r="B37" s="269"/>
      <c r="C37" s="162" t="s">
        <v>95</v>
      </c>
      <c r="D37" s="163" t="s">
        <v>103</v>
      </c>
      <c r="E37" s="164" t="s">
        <v>104</v>
      </c>
      <c r="F37" s="165" t="s">
        <v>95</v>
      </c>
      <c r="G37" s="166" t="s">
        <v>105</v>
      </c>
      <c r="H37" s="167" t="s">
        <v>106</v>
      </c>
      <c r="I37" s="168" t="s">
        <v>95</v>
      </c>
      <c r="J37" s="169" t="s">
        <v>107</v>
      </c>
      <c r="K37" s="170" t="s">
        <v>108</v>
      </c>
      <c r="L37" s="144"/>
      <c r="M37" s="144"/>
      <c r="N37" s="111"/>
      <c r="O37" s="111"/>
    </row>
    <row r="38" spans="1:17" ht="12.45" customHeight="1" x14ac:dyDescent="0.35">
      <c r="A38" s="112">
        <v>1</v>
      </c>
      <c r="B38" s="146">
        <v>2</v>
      </c>
      <c r="C38" s="112">
        <v>3</v>
      </c>
      <c r="D38" s="146">
        <v>4</v>
      </c>
      <c r="E38" s="112">
        <v>5</v>
      </c>
      <c r="F38" s="146">
        <v>6</v>
      </c>
      <c r="G38" s="112">
        <v>7</v>
      </c>
      <c r="H38" s="146">
        <v>8</v>
      </c>
      <c r="I38" s="112">
        <v>9</v>
      </c>
      <c r="J38" s="146">
        <v>10</v>
      </c>
      <c r="K38" s="112">
        <v>11</v>
      </c>
      <c r="L38" s="144"/>
      <c r="M38" s="144"/>
      <c r="N38" s="111"/>
      <c r="O38" s="111"/>
    </row>
    <row r="39" spans="1:17" s="19" customFormat="1" ht="36" customHeight="1" x14ac:dyDescent="0.35">
      <c r="A39" s="113" t="s">
        <v>13</v>
      </c>
      <c r="B39" s="171" t="s">
        <v>16</v>
      </c>
      <c r="C39" s="172"/>
      <c r="D39" s="248">
        <f>IFERROR(ROUNDDOWN(C46*0.8252,2),0)</f>
        <v>0</v>
      </c>
      <c r="E39" s="251">
        <f>C46-D39</f>
        <v>0</v>
      </c>
      <c r="F39" s="173"/>
      <c r="G39" s="254">
        <f>IFERROR(ROUNDDOWN(F46*0.8252,2),0)</f>
        <v>0</v>
      </c>
      <c r="H39" s="257">
        <f>F46-G39</f>
        <v>0</v>
      </c>
      <c r="I39" s="194">
        <f>C39+F39</f>
        <v>0</v>
      </c>
      <c r="J39" s="260">
        <f>D39+G39</f>
        <v>0</v>
      </c>
      <c r="K39" s="263">
        <f>E39+H39</f>
        <v>0</v>
      </c>
      <c r="L39" s="144"/>
      <c r="M39" s="144"/>
      <c r="N39" s="111"/>
      <c r="O39" s="111"/>
    </row>
    <row r="40" spans="1:17" ht="42" customHeight="1" thickBot="1" x14ac:dyDescent="0.4">
      <c r="A40" s="119" t="s">
        <v>14</v>
      </c>
      <c r="B40" s="174" t="s">
        <v>83</v>
      </c>
      <c r="C40" s="175"/>
      <c r="D40" s="249"/>
      <c r="E40" s="252"/>
      <c r="F40" s="176"/>
      <c r="G40" s="255"/>
      <c r="H40" s="258"/>
      <c r="I40" s="195">
        <f t="shared" ref="I40:I45" si="5">C40+F40</f>
        <v>0</v>
      </c>
      <c r="J40" s="261"/>
      <c r="K40" s="264"/>
      <c r="L40" s="144"/>
      <c r="M40" s="144"/>
      <c r="N40" s="111"/>
      <c r="O40" s="111"/>
    </row>
    <row r="41" spans="1:17" ht="54" customHeight="1" x14ac:dyDescent="0.35">
      <c r="A41" s="125" t="s">
        <v>15</v>
      </c>
      <c r="B41" s="177" t="s">
        <v>97</v>
      </c>
      <c r="C41" s="178"/>
      <c r="D41" s="249"/>
      <c r="E41" s="252"/>
      <c r="F41" s="179"/>
      <c r="G41" s="255"/>
      <c r="H41" s="258"/>
      <c r="I41" s="196">
        <f t="shared" si="5"/>
        <v>0</v>
      </c>
      <c r="J41" s="261"/>
      <c r="K41" s="264"/>
      <c r="L41" s="144"/>
      <c r="M41" s="144"/>
      <c r="N41" s="111"/>
      <c r="O41" s="111"/>
    </row>
    <row r="42" spans="1:17" ht="58.5" customHeight="1" x14ac:dyDescent="0.35">
      <c r="A42" s="113" t="s">
        <v>17</v>
      </c>
      <c r="B42" s="180" t="s">
        <v>79</v>
      </c>
      <c r="C42" s="172"/>
      <c r="D42" s="249"/>
      <c r="E42" s="252"/>
      <c r="F42" s="173"/>
      <c r="G42" s="255"/>
      <c r="H42" s="258"/>
      <c r="I42" s="194">
        <f t="shared" si="5"/>
        <v>0</v>
      </c>
      <c r="J42" s="261"/>
      <c r="K42" s="264"/>
      <c r="L42" s="144"/>
      <c r="M42" s="144"/>
      <c r="N42" s="111"/>
      <c r="O42" s="111"/>
    </row>
    <row r="43" spans="1:17" ht="39.9" customHeight="1" x14ac:dyDescent="0.35">
      <c r="A43" s="113" t="s">
        <v>18</v>
      </c>
      <c r="B43" s="180" t="s">
        <v>98</v>
      </c>
      <c r="C43" s="172"/>
      <c r="D43" s="249"/>
      <c r="E43" s="252"/>
      <c r="F43" s="173"/>
      <c r="G43" s="255"/>
      <c r="H43" s="258"/>
      <c r="I43" s="194">
        <f t="shared" si="5"/>
        <v>0</v>
      </c>
      <c r="J43" s="261"/>
      <c r="K43" s="264"/>
      <c r="L43" s="144"/>
      <c r="M43" s="144"/>
      <c r="N43" s="111"/>
      <c r="O43" s="111"/>
    </row>
    <row r="44" spans="1:17" ht="29.25" customHeight="1" x14ac:dyDescent="0.35">
      <c r="A44" s="113" t="s">
        <v>19</v>
      </c>
      <c r="B44" s="180" t="s">
        <v>21</v>
      </c>
      <c r="C44" s="172"/>
      <c r="D44" s="249"/>
      <c r="E44" s="252"/>
      <c r="F44" s="173"/>
      <c r="G44" s="255"/>
      <c r="H44" s="258"/>
      <c r="I44" s="194">
        <f t="shared" si="5"/>
        <v>0</v>
      </c>
      <c r="J44" s="261"/>
      <c r="K44" s="264"/>
      <c r="L44" s="144"/>
      <c r="M44" s="144"/>
      <c r="N44" s="111"/>
      <c r="O44" s="111"/>
    </row>
    <row r="45" spans="1:17" ht="29.25" customHeight="1" thickBot="1" x14ac:dyDescent="0.4">
      <c r="A45" s="113" t="s">
        <v>20</v>
      </c>
      <c r="B45" s="181" t="s">
        <v>113</v>
      </c>
      <c r="C45" s="175"/>
      <c r="D45" s="250"/>
      <c r="E45" s="253"/>
      <c r="F45" s="175"/>
      <c r="G45" s="256"/>
      <c r="H45" s="259"/>
      <c r="I45" s="195">
        <f t="shared" si="5"/>
        <v>0</v>
      </c>
      <c r="J45" s="262"/>
      <c r="K45" s="265"/>
      <c r="L45" s="144"/>
      <c r="M45" s="144"/>
      <c r="N45" s="111"/>
      <c r="O45" s="111"/>
    </row>
    <row r="46" spans="1:17" ht="21" customHeight="1" x14ac:dyDescent="0.35">
      <c r="A46" s="292" t="s">
        <v>22</v>
      </c>
      <c r="B46" s="292"/>
      <c r="C46" s="182">
        <f t="shared" ref="C46" si="6">SUM(C39:C45)</f>
        <v>0</v>
      </c>
      <c r="D46" s="183">
        <f>SUM(D39)</f>
        <v>0</v>
      </c>
      <c r="E46" s="183">
        <f>SUM(E39)</f>
        <v>0</v>
      </c>
      <c r="F46" s="182">
        <f>SUM(F39:F45)</f>
        <v>0</v>
      </c>
      <c r="G46" s="182">
        <f>SUM(G39)</f>
        <v>0</v>
      </c>
      <c r="H46" s="182">
        <f>SUM(H39)</f>
        <v>0</v>
      </c>
      <c r="I46" s="182">
        <f t="shared" ref="I46" si="7">SUM(I39:I45)</f>
        <v>0</v>
      </c>
      <c r="J46" s="182">
        <f>SUM(J39)</f>
        <v>0</v>
      </c>
      <c r="K46" s="182">
        <f>SUM(K39)</f>
        <v>0</v>
      </c>
      <c r="L46" s="144"/>
      <c r="M46" s="144"/>
      <c r="N46" s="111"/>
      <c r="O46" s="111"/>
    </row>
    <row r="47" spans="1:17" ht="29.25" customHeight="1" x14ac:dyDescent="0.35">
      <c r="A47" s="293"/>
      <c r="B47" s="293"/>
      <c r="C47" s="147" t="b">
        <f t="shared" ref="C47:K47" si="8">SUM(C39:C45)=C46</f>
        <v>1</v>
      </c>
      <c r="D47" s="147" t="b">
        <f t="shared" si="8"/>
        <v>1</v>
      </c>
      <c r="E47" s="147" t="b">
        <f t="shared" si="8"/>
        <v>1</v>
      </c>
      <c r="F47" s="147" t="b">
        <f t="shared" si="8"/>
        <v>1</v>
      </c>
      <c r="G47" s="147" t="b">
        <f t="shared" si="8"/>
        <v>1</v>
      </c>
      <c r="H47" s="147" t="b">
        <f t="shared" si="8"/>
        <v>1</v>
      </c>
      <c r="I47" s="148" t="b">
        <f t="shared" si="8"/>
        <v>1</v>
      </c>
      <c r="J47" s="148" t="b">
        <f>SUM(J39:J45)=J46</f>
        <v>1</v>
      </c>
      <c r="K47" s="148" t="b">
        <f t="shared" si="8"/>
        <v>1</v>
      </c>
      <c r="L47" s="144"/>
      <c r="M47" s="144"/>
      <c r="N47" s="111"/>
      <c r="O47" s="111"/>
    </row>
    <row r="48" spans="1:17" ht="29.25" customHeight="1" x14ac:dyDescent="0.35">
      <c r="A48" s="267" t="s">
        <v>100</v>
      </c>
      <c r="B48" s="267"/>
      <c r="C48" s="149"/>
      <c r="D48" s="149"/>
      <c r="E48" s="150"/>
      <c r="F48" s="149"/>
      <c r="G48" s="149"/>
      <c r="H48" s="150"/>
      <c r="I48" s="149"/>
      <c r="J48" s="197" t="b">
        <f>J39='I. Rozliczenie transzy'!P115</f>
        <v>1</v>
      </c>
      <c r="K48" s="198" t="b">
        <f>K46='I. Rozliczenie transzy'!Q115</f>
        <v>1</v>
      </c>
      <c r="L48" s="144"/>
      <c r="M48" s="144"/>
      <c r="N48" s="111"/>
      <c r="O48" s="111"/>
    </row>
    <row r="49" spans="1:14" ht="18.649999999999999" customHeight="1" x14ac:dyDescent="0.35">
      <c r="A49" s="151"/>
      <c r="B49" s="152"/>
      <c r="C49" s="153"/>
      <c r="D49" s="154"/>
      <c r="E49" s="154"/>
      <c r="F49" s="153"/>
      <c r="G49" s="154"/>
      <c r="H49" s="155"/>
      <c r="I49" s="155"/>
      <c r="J49" s="155"/>
      <c r="K49" s="156"/>
      <c r="L49" s="157"/>
    </row>
    <row r="50" spans="1:14" ht="18.649999999999999" customHeight="1" x14ac:dyDescent="0.35">
      <c r="A50" s="291"/>
      <c r="B50" s="291"/>
      <c r="C50" s="158"/>
      <c r="D50" s="158"/>
      <c r="E50" s="158"/>
      <c r="F50" s="158"/>
      <c r="G50" s="158"/>
      <c r="H50" s="158"/>
      <c r="I50" s="158"/>
      <c r="J50" s="158"/>
      <c r="K50" s="158"/>
      <c r="L50" s="157"/>
    </row>
    <row r="51" spans="1:14" x14ac:dyDescent="0.35">
      <c r="A51" s="266"/>
      <c r="B51" s="266"/>
      <c r="C51" s="147"/>
      <c r="D51" s="147"/>
      <c r="E51" s="147"/>
      <c r="F51" s="147"/>
      <c r="G51" s="147"/>
      <c r="H51" s="147"/>
      <c r="I51" s="148"/>
      <c r="J51" s="148"/>
      <c r="K51" s="148"/>
      <c r="L51" s="22"/>
      <c r="M51" s="22"/>
      <c r="N51" s="22"/>
    </row>
    <row r="52" spans="1:14" ht="67.3" customHeight="1" x14ac:dyDescent="0.35">
      <c r="A52" s="267"/>
      <c r="B52" s="267"/>
      <c r="C52" s="149"/>
      <c r="D52" s="149"/>
      <c r="E52" s="150"/>
      <c r="F52" s="149"/>
      <c r="G52" s="149"/>
      <c r="I52" s="106">
        <f>'I. Rozliczenie transzy'!G122</f>
        <v>0</v>
      </c>
      <c r="J52" s="106">
        <f>'I. Rozliczenie transzy'!I122</f>
        <v>0</v>
      </c>
      <c r="L52" s="109"/>
    </row>
    <row r="53" spans="1:14" ht="12.75" customHeight="1" x14ac:dyDescent="0.35">
      <c r="I53" s="211" t="s">
        <v>86</v>
      </c>
      <c r="J53" s="211" t="s">
        <v>87</v>
      </c>
    </row>
    <row r="54" spans="1:14" ht="12.75" customHeight="1" x14ac:dyDescent="0.35">
      <c r="I54" s="212"/>
      <c r="J54" s="212"/>
    </row>
    <row r="55" spans="1:14" ht="12.75" customHeight="1" x14ac:dyDescent="0.4">
      <c r="I55" s="212"/>
      <c r="K55"/>
    </row>
  </sheetData>
  <mergeCells count="42">
    <mergeCell ref="I53:I55"/>
    <mergeCell ref="A12:N12"/>
    <mergeCell ref="C14:E14"/>
    <mergeCell ref="F14:H14"/>
    <mergeCell ref="A50:B50"/>
    <mergeCell ref="A48:B48"/>
    <mergeCell ref="A46:B46"/>
    <mergeCell ref="A47:B47"/>
    <mergeCell ref="A28:B28"/>
    <mergeCell ref="A30:B30"/>
    <mergeCell ref="C36:E36"/>
    <mergeCell ref="L14:M21"/>
    <mergeCell ref="B35:B37"/>
    <mergeCell ref="C35:K35"/>
    <mergeCell ref="F36:H36"/>
    <mergeCell ref="I36:K36"/>
    <mergeCell ref="J1:K1"/>
    <mergeCell ref="B14:B15"/>
    <mergeCell ref="A13:K13"/>
    <mergeCell ref="A14:A15"/>
    <mergeCell ref="A5:B5"/>
    <mergeCell ref="A6:B6"/>
    <mergeCell ref="A8:B8"/>
    <mergeCell ref="C5:K5"/>
    <mergeCell ref="C6:K6"/>
    <mergeCell ref="C8:K8"/>
    <mergeCell ref="J53:J54"/>
    <mergeCell ref="I14:I15"/>
    <mergeCell ref="J14:J15"/>
    <mergeCell ref="K14:K15"/>
    <mergeCell ref="A9:K9"/>
    <mergeCell ref="A10:K11"/>
    <mergeCell ref="D39:D45"/>
    <mergeCell ref="E39:E45"/>
    <mergeCell ref="G39:G45"/>
    <mergeCell ref="H39:H45"/>
    <mergeCell ref="J39:J45"/>
    <mergeCell ref="K39:K45"/>
    <mergeCell ref="A51:B51"/>
    <mergeCell ref="A52:B52"/>
    <mergeCell ref="A32:K33"/>
    <mergeCell ref="A35:A37"/>
  </mergeCells>
  <conditionalFormatting sqref="C28:K28">
    <cfRule type="containsBlanks" dxfId="6" priority="6">
      <formula>LEN(TRIM(C28))=0</formula>
    </cfRule>
  </conditionalFormatting>
  <conditionalFormatting sqref="C46:K46">
    <cfRule type="containsBlanks" dxfId="5" priority="2">
      <formula>LEN(TRIM(C46))=0</formula>
    </cfRule>
  </conditionalFormatting>
  <conditionalFormatting sqref="E29">
    <cfRule type="cellIs" dxfId="4" priority="5" operator="greaterThan">
      <formula>0.23</formula>
    </cfRule>
  </conditionalFormatting>
  <conditionalFormatting sqref="H29">
    <cfRule type="cellIs" dxfId="3" priority="4" operator="greaterThan">
      <formula>0.23</formula>
    </cfRule>
  </conditionalFormatting>
  <conditionalFormatting sqref="I52">
    <cfRule type="containsBlanks" dxfId="2" priority="1">
      <formula>LEN(TRIM(I52))=0</formula>
    </cfRule>
  </conditionalFormatting>
  <pageMargins left="0.7" right="0.7" top="0.75" bottom="0.75" header="0.3" footer="0.3"/>
  <pageSetup paperSize="9" scale="3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646-248E-4096-AA6A-53205964B220}">
  <sheetPr>
    <tabColor theme="9" tint="0.79998168889431442"/>
    <pageSetUpPr fitToPage="1"/>
  </sheetPr>
  <dimension ref="A1:H24"/>
  <sheetViews>
    <sheetView view="pageBreakPreview" zoomScaleNormal="100" zoomScaleSheetLayoutView="100" workbookViewId="0">
      <selection activeCell="E24" sqref="E24"/>
    </sheetView>
  </sheetViews>
  <sheetFormatPr defaultColWidth="9.15234375" defaultRowHeight="12.9" x14ac:dyDescent="0.35"/>
  <cols>
    <col min="1" max="1" width="18.15234375" style="13" customWidth="1"/>
    <col min="2" max="2" width="23.921875" style="13" customWidth="1"/>
    <col min="3" max="3" width="22.3046875" style="13" customWidth="1"/>
    <col min="4" max="4" width="26.07421875" style="13" customWidth="1"/>
    <col min="5" max="5" width="22.3046875" style="13" customWidth="1"/>
    <col min="6" max="16384" width="9.15234375" style="13"/>
  </cols>
  <sheetData>
    <row r="1" spans="1:8" x14ac:dyDescent="0.35">
      <c r="E1" s="72" t="s">
        <v>52</v>
      </c>
    </row>
    <row r="2" spans="1:8" ht="51.75" customHeight="1" x14ac:dyDescent="0.35">
      <c r="E2" s="68"/>
    </row>
    <row r="3" spans="1:8" x14ac:dyDescent="0.35">
      <c r="A3" s="234" t="s">
        <v>65</v>
      </c>
      <c r="B3" s="235"/>
      <c r="C3" s="310">
        <f>'I. Rozliczenie transzy'!C3:K3</f>
        <v>0</v>
      </c>
      <c r="D3" s="310"/>
      <c r="E3" s="310"/>
    </row>
    <row r="4" spans="1:8" x14ac:dyDescent="0.35">
      <c r="A4" s="225" t="s">
        <v>67</v>
      </c>
      <c r="B4" s="226"/>
      <c r="C4" s="310">
        <f>'I. Rozliczenie transzy'!C4:K4</f>
        <v>0</v>
      </c>
      <c r="D4" s="310"/>
      <c r="E4" s="310"/>
    </row>
    <row r="5" spans="1:8" ht="12.9" customHeight="1" x14ac:dyDescent="0.35">
      <c r="A5" s="91"/>
      <c r="B5" s="92" t="s">
        <v>66</v>
      </c>
      <c r="C5" s="310">
        <f>'I. Rozliczenie transzy'!C5</f>
        <v>0</v>
      </c>
      <c r="D5" s="310"/>
      <c r="E5" s="310"/>
    </row>
    <row r="6" spans="1:8" ht="14.25" customHeight="1" x14ac:dyDescent="0.35">
      <c r="A6" s="225" t="s">
        <v>68</v>
      </c>
      <c r="B6" s="226"/>
      <c r="C6" s="312">
        <f>'I. Rozliczenie transzy'!C6:K6</f>
        <v>0</v>
      </c>
      <c r="D6" s="313"/>
      <c r="E6" s="314"/>
    </row>
    <row r="7" spans="1:8" ht="18.75" customHeight="1" x14ac:dyDescent="0.35">
      <c r="A7" s="311" t="s">
        <v>62</v>
      </c>
      <c r="B7" s="311"/>
      <c r="C7" s="311"/>
      <c r="D7" s="311"/>
      <c r="E7" s="311"/>
      <c r="F7" s="69"/>
      <c r="G7" s="69"/>
      <c r="H7" s="69"/>
    </row>
    <row r="8" spans="1:8" x14ac:dyDescent="0.35">
      <c r="A8" s="45"/>
      <c r="B8" s="45"/>
      <c r="C8" s="45"/>
      <c r="D8" s="45"/>
      <c r="E8" s="45"/>
      <c r="F8" s="45"/>
    </row>
    <row r="9" spans="1:8" ht="25.75" x14ac:dyDescent="0.35">
      <c r="A9" s="46" t="s">
        <v>48</v>
      </c>
      <c r="B9" s="46" t="s">
        <v>49</v>
      </c>
      <c r="C9" s="46" t="s">
        <v>50</v>
      </c>
      <c r="D9" s="46" t="s">
        <v>63</v>
      </c>
      <c r="E9" s="47"/>
      <c r="F9" s="47"/>
    </row>
    <row r="10" spans="1:8" x14ac:dyDescent="0.35">
      <c r="A10" s="48" t="s">
        <v>37</v>
      </c>
      <c r="B10" s="49">
        <f>SUMIFS('I. Rozliczenie transzy'!O14:O114,'I. Rozliczenie transzy'!H14:H114,'III. Otrzymane środki '!A10)</f>
        <v>0</v>
      </c>
      <c r="C10" s="50"/>
      <c r="D10" s="51"/>
      <c r="E10" s="47"/>
      <c r="F10" s="52"/>
    </row>
    <row r="11" spans="1:8" x14ac:dyDescent="0.35">
      <c r="A11" s="48" t="s">
        <v>38</v>
      </c>
      <c r="B11" s="49">
        <f>SUMIFS('I. Rozliczenie transzy'!O14:O114,'I. Rozliczenie transzy'!H14:H114,'III. Otrzymane środki '!A11)</f>
        <v>0</v>
      </c>
      <c r="C11" s="53"/>
      <c r="D11" s="54"/>
      <c r="E11" s="55"/>
      <c r="F11" s="52"/>
    </row>
    <row r="12" spans="1:8" x14ac:dyDescent="0.35">
      <c r="A12" s="48" t="s">
        <v>39</v>
      </c>
      <c r="B12" s="49">
        <f>SUMIFS('I. Rozliczenie transzy'!O14:O114,'I. Rozliczenie transzy'!H14:H114,'III. Otrzymane środki '!A12)</f>
        <v>0</v>
      </c>
      <c r="C12" s="56"/>
      <c r="D12" s="57"/>
      <c r="E12" s="55"/>
      <c r="F12" s="52"/>
    </row>
    <row r="13" spans="1:8" x14ac:dyDescent="0.35">
      <c r="A13" s="59" t="s">
        <v>40</v>
      </c>
      <c r="B13" s="49">
        <f>SUMIFS('I. Rozliczenie transzy'!O14:O114,'I. Rozliczenie transzy'!H14:H114,'III. Otrzymane środki '!A13)</f>
        <v>0</v>
      </c>
      <c r="C13" s="60"/>
      <c r="D13" s="61"/>
      <c r="E13" s="58"/>
      <c r="F13" s="58"/>
    </row>
    <row r="14" spans="1:8" x14ac:dyDescent="0.35">
      <c r="A14" s="59" t="s">
        <v>41</v>
      </c>
      <c r="B14" s="49">
        <f>SUMIFS('I. Rozliczenie transzy'!O14:O114,'I. Rozliczenie transzy'!H14:H114,'III. Otrzymane środki '!A14)</f>
        <v>0</v>
      </c>
      <c r="C14" s="60"/>
      <c r="D14" s="61"/>
      <c r="E14" s="58"/>
      <c r="F14" s="58"/>
      <c r="G14" s="232" t="s">
        <v>27</v>
      </c>
      <c r="H14" s="232"/>
    </row>
    <row r="15" spans="1:8" x14ac:dyDescent="0.35">
      <c r="A15" s="59" t="s">
        <v>42</v>
      </c>
      <c r="B15" s="49">
        <f>SUMIFS('I. Rozliczenie transzy'!O14:O114,'I. Rozliczenie transzy'!H14:H114,'III. Otrzymane środki '!A15)</f>
        <v>0</v>
      </c>
      <c r="C15" s="60"/>
      <c r="D15" s="61"/>
      <c r="E15" s="58"/>
      <c r="F15" s="58"/>
      <c r="G15" s="232"/>
      <c r="H15" s="232"/>
    </row>
    <row r="16" spans="1:8" x14ac:dyDescent="0.35">
      <c r="A16" s="59" t="s">
        <v>43</v>
      </c>
      <c r="B16" s="49">
        <f>SUMIFS('I. Rozliczenie transzy'!O14:O114,'I. Rozliczenie transzy'!H14:H114,'III. Otrzymane środki '!A16)</f>
        <v>0</v>
      </c>
      <c r="C16" s="60"/>
      <c r="D16" s="61"/>
      <c r="E16" s="58"/>
      <c r="F16" s="58"/>
      <c r="G16" s="232"/>
      <c r="H16" s="232"/>
    </row>
    <row r="17" spans="1:8" x14ac:dyDescent="0.35">
      <c r="A17" s="59" t="s">
        <v>55</v>
      </c>
      <c r="B17" s="49">
        <f>SUMIFS('I. Rozliczenie transzy'!O14:O114,'I. Rozliczenie transzy'!H14:H114,'III. Otrzymane środki '!A17)</f>
        <v>0</v>
      </c>
      <c r="C17" s="60"/>
      <c r="D17" s="61"/>
      <c r="E17" s="58"/>
      <c r="F17" s="58"/>
      <c r="G17" s="232"/>
      <c r="H17" s="232"/>
    </row>
    <row r="18" spans="1:8" x14ac:dyDescent="0.35">
      <c r="A18" s="62" t="s">
        <v>51</v>
      </c>
      <c r="B18" s="63">
        <f>SUM(B10:B17)</f>
        <v>0</v>
      </c>
      <c r="C18" s="63">
        <f>C10+C11+C12+C13</f>
        <v>0</v>
      </c>
      <c r="D18" s="63"/>
      <c r="E18" s="64"/>
      <c r="F18" s="65"/>
      <c r="G18" s="232"/>
      <c r="H18" s="232"/>
    </row>
    <row r="19" spans="1:8" x14ac:dyDescent="0.35">
      <c r="A19" s="66"/>
      <c r="B19" s="67" t="b">
        <f>B18='I. Rozliczenie transzy'!O115</f>
        <v>1</v>
      </c>
      <c r="C19" s="67"/>
      <c r="D19" s="67"/>
      <c r="E19" s="67"/>
      <c r="F19" s="67"/>
      <c r="G19" s="232"/>
      <c r="H19" s="232"/>
    </row>
    <row r="20" spans="1:8" x14ac:dyDescent="0.35">
      <c r="A20" s="66"/>
      <c r="B20" s="67"/>
      <c r="C20" s="67"/>
      <c r="D20" s="67"/>
      <c r="E20" s="67"/>
      <c r="F20" s="67"/>
      <c r="G20" s="232"/>
      <c r="H20" s="232"/>
    </row>
    <row r="21" spans="1:8" ht="64.75" customHeight="1" x14ac:dyDescent="0.35">
      <c r="B21" s="110">
        <f>'I. Rozliczenie transzy'!G122</f>
        <v>0</v>
      </c>
      <c r="C21" s="104"/>
      <c r="D21" s="110">
        <f>'I. Rozliczenie transzy'!I122</f>
        <v>0</v>
      </c>
      <c r="E21" s="104"/>
      <c r="G21" s="232"/>
      <c r="H21" s="232"/>
    </row>
    <row r="22" spans="1:8" ht="12.75" customHeight="1" x14ac:dyDescent="0.35">
      <c r="B22" s="308" t="s">
        <v>86</v>
      </c>
      <c r="C22" s="105"/>
      <c r="D22" s="103" t="s">
        <v>87</v>
      </c>
      <c r="E22" s="105"/>
    </row>
    <row r="23" spans="1:8" ht="23.6" customHeight="1" x14ac:dyDescent="0.35">
      <c r="B23" s="309"/>
      <c r="C23" s="105"/>
      <c r="D23" s="105"/>
      <c r="E23" s="105"/>
    </row>
    <row r="24" spans="1:8" ht="38.25" customHeight="1" x14ac:dyDescent="0.35">
      <c r="B24" s="3"/>
      <c r="C24" s="3"/>
      <c r="D24" s="3"/>
    </row>
  </sheetData>
  <mergeCells count="10">
    <mergeCell ref="B22:B23"/>
    <mergeCell ref="G14:H21"/>
    <mergeCell ref="A3:B3"/>
    <mergeCell ref="A4:B4"/>
    <mergeCell ref="C3:E3"/>
    <mergeCell ref="C4:E4"/>
    <mergeCell ref="C5:E5"/>
    <mergeCell ref="A7:E7"/>
    <mergeCell ref="A6:B6"/>
    <mergeCell ref="C6:E6"/>
  </mergeCells>
  <conditionalFormatting sqref="B21">
    <cfRule type="containsBlanks" dxfId="1" priority="1">
      <formula>LEN(TRIM(B21))=0</formula>
    </cfRule>
  </conditionalFormatting>
  <conditionalFormatting sqref="C10:D17">
    <cfRule type="containsBlanks" dxfId="0" priority="4">
      <formula>LEN(TRIM(C10))=0</formula>
    </cfRule>
  </conditionalFormatting>
  <pageMargins left="0.7" right="0.7" top="0.75" bottom="0.75" header="0.3" footer="0.3"/>
  <pageSetup paperSize="9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40c63-1e92-4061-a3b3-edf8b734158c">
      <Terms xmlns="http://schemas.microsoft.com/office/infopath/2007/PartnerControls"/>
    </lcf76f155ced4ddcb4097134ff3c332f>
    <TaxCatchAll xmlns="8ccbe7be-1421-4227-a276-242c3430b2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F2C1A0C9D469C3AC795997EAC48" ma:contentTypeVersion="19" ma:contentTypeDescription="Utwórz nowy dokument." ma:contentTypeScope="" ma:versionID="c68e7eb20f0c207f3acfc9a647682709">
  <xsd:schema xmlns:xsd="http://www.w3.org/2001/XMLSchema" xmlns:xs="http://www.w3.org/2001/XMLSchema" xmlns:p="http://schemas.microsoft.com/office/2006/metadata/properties" xmlns:ns2="8ccbe7be-1421-4227-a276-242c3430b249" xmlns:ns3="4fc40c63-1e92-4061-a3b3-edf8b734158c" targetNamespace="http://schemas.microsoft.com/office/2006/metadata/properties" ma:root="true" ma:fieldsID="45ae507282df8fd026027695f99da0cf" ns2:_="" ns3:_="">
    <xsd:import namespace="8ccbe7be-1421-4227-a276-242c3430b249"/>
    <xsd:import namespace="4fc40c63-1e92-4061-a3b3-edf8b7341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e7be-1421-4227-a276-242c3430b2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7e9045-c20c-473c-bafc-1a101772735f}" ma:internalName="TaxCatchAll" ma:showField="CatchAllData" ma:web="8ccbe7be-1421-4227-a276-242c3430b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0c63-1e92-4061-a3b3-edf8b734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26b2f66-b068-458d-b0d4-5050cee43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A7672-0A1E-4D61-87C2-D9DCF0FA8A72}">
  <ds:schemaRefs>
    <ds:schemaRef ds:uri="http://schemas.microsoft.com/office/2006/metadata/properties"/>
    <ds:schemaRef ds:uri="http://schemas.microsoft.com/office/infopath/2007/PartnerControls"/>
    <ds:schemaRef ds:uri="4fc40c63-1e92-4061-a3b3-edf8b734158c"/>
    <ds:schemaRef ds:uri="8ccbe7be-1421-4227-a276-242c3430b249"/>
  </ds:schemaRefs>
</ds:datastoreItem>
</file>

<file path=customXml/itemProps2.xml><?xml version="1.0" encoding="utf-8"?>
<ds:datastoreItem xmlns:ds="http://schemas.openxmlformats.org/officeDocument/2006/customXml" ds:itemID="{0B3CACC4-2A09-4DE6-BC1A-BDBD464FF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D08DF3-04E3-4C8A-ACA1-17B3AA56D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cbe7be-1421-4227-a276-242c3430b249"/>
    <ds:schemaRef ds:uri="4fc40c63-1e92-4061-a3b3-edf8b7341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Rozliczenie transzy</vt:lpstr>
      <vt:lpstr>II. Rozliczenie Finansowe </vt:lpstr>
      <vt:lpstr>III. Otrzymane środki </vt:lpstr>
      <vt:lpstr>'I. Rozliczenie transzy'!Obszar_wydruku</vt:lpstr>
      <vt:lpstr>'II. Rozliczenie Finansowe '!Obszar_wydruku</vt:lpstr>
      <vt:lpstr>'III. Otrzymane środki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2024-03-11T08:04:10Z</cp:lastPrinted>
  <dcterms:created xsi:type="dcterms:W3CDTF">2022-12-27T12:01:49Z</dcterms:created>
  <dcterms:modified xsi:type="dcterms:W3CDTF">2024-08-30T14:18:42Z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0x0101001DBADF2C1A0C9D469C3AC795997EAC48</vt:lpwstr>
  </property>
  <property fmtid="{D5CDD505-2E9C-101B-9397-08002B2CF9AE}" pid="3" name="MediaServiceImageTags">
    <vt:lpwstr/>
  </property>
</Properties>
</file>