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-10" yWindow="-10" windowWidth="19220" windowHeight="4040"/>
  </bookViews>
  <sheets>
    <sheet name="Rezerwaty" sheetId="1" r:id="rId1"/>
    <sheet name="ParkiKrajobrazowe" sheetId="3" r:id="rId2"/>
    <sheet name="ObChronionKrajobrazu" sheetId="28" r:id="rId3"/>
    <sheet name="PomnikiPrzyrody" sheetId="23" r:id="rId4"/>
    <sheet name="PtakiStrefyOchrony" sheetId="26" r:id="rId5"/>
    <sheet name="InneStrefyOchrony" sheetId="12" r:id="rId6"/>
    <sheet name="PLB" sheetId="21" r:id="rId7"/>
    <sheet name="PLH" sheetId="13" r:id="rId8"/>
    <sheet name="OgrodyBotaniczne_Osobliwości" sheetId="14" r:id="rId9"/>
    <sheet name="HCVF" sheetId="29" r:id="rId10"/>
    <sheet name="BIORÓŻNORODNOŚĆ" sheetId="30" r:id="rId11"/>
  </sheets>
  <definedNames>
    <definedName name="_xlnm._FilterDatabase" localSheetId="6" hidden="1">PLB!$A$1:$F$30</definedName>
    <definedName name="_xlnm.Print_Area" localSheetId="8">OgrodyBotaniczne_Osobliwości!$A$1:$H$62</definedName>
    <definedName name="_xlnm.Print_Area" localSheetId="1">ParkiKrajobrazowe!$A$1:$H$22</definedName>
    <definedName name="_xlnm.Print_Area" localSheetId="6">PLB!$A$1:$L$36</definedName>
    <definedName name="_xlnm.Print_Area" localSheetId="7">PLH!$A$1:$L$126</definedName>
    <definedName name="_xlnm.Print_Area" localSheetId="3">PomnikiPrzyrody!$A$1:$R$76</definedName>
    <definedName name="_xlnm.Print_Area" localSheetId="0">Rezerwaty!$A$1:$Z$47</definedName>
    <definedName name="_xlnm.Print_Titles" localSheetId="7">PLH!$3:$3</definedName>
  </definedNames>
  <calcPr calcId="145621"/>
  <pivotCaches>
    <pivotCache cacheId="0" r:id="rId12"/>
  </pivotCaches>
</workbook>
</file>

<file path=xl/calcChain.xml><?xml version="1.0" encoding="utf-8"?>
<calcChain xmlns="http://schemas.openxmlformats.org/spreadsheetml/2006/main">
  <c r="H53" i="28" l="1"/>
  <c r="G53" i="28"/>
  <c r="F53" i="28"/>
  <c r="E53" i="28"/>
  <c r="D52" i="28"/>
  <c r="D53" i="28" s="1"/>
  <c r="Z41" i="1" l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W24" i="1" l="1"/>
  <c r="K117" i="13" l="1"/>
  <c r="J117" i="13"/>
  <c r="I117" i="13"/>
  <c r="H117" i="13"/>
  <c r="G117" i="13"/>
  <c r="F117" i="13"/>
  <c r="N42" i="23" l="1"/>
  <c r="N44" i="23"/>
  <c r="N48" i="23"/>
  <c r="N50" i="23"/>
  <c r="N52" i="23"/>
  <c r="N54" i="23"/>
  <c r="N56" i="23"/>
  <c r="N58" i="23"/>
  <c r="N60" i="23"/>
  <c r="N62" i="23"/>
  <c r="N64" i="23"/>
  <c r="N66" i="23"/>
  <c r="N68" i="23"/>
  <c r="N7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D8" i="3" l="1"/>
  <c r="D9" i="3"/>
  <c r="D10" i="3"/>
  <c r="D11" i="3"/>
  <c r="D12" i="3"/>
  <c r="W26" i="1" l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N40" i="23" l="1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2" i="23"/>
  <c r="E100" i="26" l="1"/>
  <c r="G100" i="26"/>
  <c r="H100" i="26"/>
  <c r="I100" i="26"/>
  <c r="J100" i="26"/>
  <c r="K100" i="26"/>
  <c r="L100" i="26"/>
  <c r="D100" i="26"/>
  <c r="F10" i="12"/>
  <c r="F12" i="12"/>
  <c r="F13" i="12"/>
  <c r="F14" i="12"/>
  <c r="F15" i="12"/>
  <c r="F17" i="12"/>
  <c r="F18" i="12"/>
  <c r="F19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F39" i="12" l="1"/>
  <c r="F100" i="26"/>
  <c r="D13" i="3"/>
  <c r="D14" i="3"/>
  <c r="D15" i="3"/>
  <c r="E17" i="3"/>
  <c r="F17" i="3"/>
  <c r="G17" i="3"/>
  <c r="H17" i="3"/>
  <c r="D18" i="3" l="1"/>
  <c r="D17" i="3"/>
  <c r="W10" i="1" l="1"/>
  <c r="C41" i="1" l="1"/>
  <c r="F27" i="21"/>
  <c r="D58" i="14"/>
  <c r="X25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5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H59" i="14" l="1"/>
  <c r="H58" i="14"/>
  <c r="G58" i="14"/>
  <c r="E59" i="14"/>
  <c r="F59" i="14"/>
  <c r="G59" i="14"/>
  <c r="D59" i="14"/>
  <c r="E58" i="14"/>
  <c r="F58" i="14"/>
  <c r="X42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<sst xmlns="http://schemas.openxmlformats.org/spreadsheetml/2006/main" count="1754" uniqueCount="553">
  <si>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</si>
  <si>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</si>
  <si>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</si>
  <si>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</si>
  <si>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</si>
  <si>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</si>
  <si>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</si>
  <si>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</si>
  <si>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</si>
  <si>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</si>
  <si>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</si>
  <si>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</si>
  <si>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</si>
  <si>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</si>
  <si>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</si>
  <si>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</si>
  <si>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</si>
  <si>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</si>
  <si>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</si>
  <si>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</si>
  <si>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</si>
  <si>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</si>
  <si>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</si>
  <si>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</si>
  <si>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</si>
  <si>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</si>
  <si>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</si>
  <si>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</si>
  <si>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</si>
  <si>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</si>
  <si>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</si>
  <si>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</si>
  <si>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</si>
  <si>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</si>
  <si>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</si>
  <si>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</si>
  <si>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</si>
  <si>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</si>
  <si>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</si>
  <si>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</si>
  <si>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</si>
  <si>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</si>
  <si>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</si>
  <si>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</si>
  <si>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</si>
  <si>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</si>
  <si>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</si>
  <si>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</si>
  <si>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</si>
  <si>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</si>
  <si>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</si>
  <si>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</si>
  <si>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</si>
  <si>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</si>
  <si>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</si>
  <si>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</si>
  <si>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</si>
  <si>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</si>
  <si>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</si>
  <si>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</si>
  <si>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</si>
  <si>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</si>
  <si>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</si>
  <si>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</si>
  <si>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</si>
  <si>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</si>
  <si>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</si>
  <si>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</si>
  <si>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</si>
  <si>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wąż Eskulapa</t>
  </si>
  <si>
    <t>gniewosz plamisty</t>
  </si>
  <si>
    <t>żółw błotny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</si>
  <si>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</si>
  <si>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</si>
  <si>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</si>
  <si>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</si>
  <si>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</si>
  <si>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</si>
  <si>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</si>
  <si>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</si>
  <si>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</si>
  <si>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</si>
  <si>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</si>
  <si>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</si>
  <si>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</si>
  <si>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</si>
  <si>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</si>
  <si>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</si>
  <si>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</si>
  <si>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</si>
  <si>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</si>
  <si>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</si>
  <si>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</si>
  <si>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</si>
  <si>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</si>
  <si>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</si>
  <si>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</si>
  <si>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</si>
  <si>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</si>
  <si>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</si>
  <si>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</si>
  <si>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</si>
  <si>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</si>
  <si>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</si>
  <si>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</si>
  <si>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</si>
  <si>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</si>
  <si>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</si>
  <si>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</si>
  <si>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</si>
  <si>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</si>
  <si>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</si>
  <si>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</si>
  <si>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</si>
  <si>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</si>
  <si>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</si>
  <si>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</si>
  <si>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</si>
  <si>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</si>
  <si>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</si>
  <si>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</si>
  <si>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</si>
  <si>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</si>
  <si>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</si>
  <si>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</si>
  <si>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</si>
  <si>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</si>
  <si>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</si>
  <si>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</si>
  <si>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</si>
  <si>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</si>
  <si>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</si>
  <si>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</si>
  <si>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</si>
  <si>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</si>
  <si>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</si>
  <si>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</si>
  <si>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</si>
  <si>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</si>
  <si>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</si>
  <si>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</si>
  <si>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</si>
  <si>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</si>
  <si>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</si>
  <si>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</si>
  <si>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</si>
  <si>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</si>
  <si>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</si>
  <si>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</si>
  <si>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 xml:space="preserve">Nadleśnictwo
</t>
  </si>
  <si>
    <t>Liczba drzew w grupach</t>
  </si>
  <si>
    <t>Liczba drzew w alei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</si>
  <si>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</si>
  <si>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</si>
  <si>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</si>
  <si>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</si>
  <si>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</si>
  <si>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</si>
  <si>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</si>
  <si>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</si>
  <si>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</si>
  <si>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</si>
  <si>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</si>
  <si>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</si>
  <si>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</si>
  <si>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</si>
  <si>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Tab. 3b. FORMY OCHRONY PRZYRODY W LASACH PAŃSTWOWYCH: 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</si>
  <si>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</si>
  <si>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</si>
  <si>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</si>
  <si>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</si>
  <si>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</si>
  <si>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</si>
  <si>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</si>
  <si>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</si>
  <si>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</si>
  <si>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</si>
  <si>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</si>
  <si>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</si>
  <si>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</si>
  <si>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</si>
  <si>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</si>
  <si>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</si>
  <si>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</si>
  <si>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>wg stanu na 31.12.2020 r.</t>
  </si>
  <si>
    <t xml:space="preserve">RDLP  SZCZECINEK   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</si>
  <si>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</si>
  <si>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</si>
  <si>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</si>
  <si>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</si>
  <si>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</si>
  <si>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</si>
  <si>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</si>
  <si>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</si>
  <si>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</si>
  <si>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</si>
  <si>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</si>
  <si>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</si>
  <si>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</si>
  <si>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Białogard</t>
  </si>
  <si>
    <t>Bobolice</t>
  </si>
  <si>
    <t>Bytów</t>
  </si>
  <si>
    <t>Czaplinek</t>
  </si>
  <si>
    <t>Człuchów</t>
  </si>
  <si>
    <t>Drawsko</t>
  </si>
  <si>
    <t>Dretyń</t>
  </si>
  <si>
    <t>Gościno</t>
  </si>
  <si>
    <t>Łupawa</t>
  </si>
  <si>
    <t>Manowo</t>
  </si>
  <si>
    <t>Miastko</t>
  </si>
  <si>
    <t>Niedźwiady</t>
  </si>
  <si>
    <t>Osusznica</t>
  </si>
  <si>
    <t>Połczyn</t>
  </si>
  <si>
    <t>Sławno</t>
  </si>
  <si>
    <t>Świdwin</t>
  </si>
  <si>
    <t>Ustka</t>
  </si>
  <si>
    <t>Warcino</t>
  </si>
  <si>
    <t>Złocieniec</t>
  </si>
  <si>
    <t>Karnieszewice</t>
  </si>
  <si>
    <t>Polanów</t>
  </si>
  <si>
    <t>Damnica</t>
  </si>
  <si>
    <t>Tychowo</t>
  </si>
  <si>
    <t>Świerczyna</t>
  </si>
  <si>
    <t>Czarnobór</t>
  </si>
  <si>
    <t>Trzebielino</t>
  </si>
  <si>
    <t>Leśny Dwór</t>
  </si>
  <si>
    <t>Borne Sul.</t>
  </si>
  <si>
    <t>Drawski Park Krajobrazowy</t>
  </si>
  <si>
    <t>Park Krajobrazowy Dolina Słupi</t>
  </si>
  <si>
    <t>Liczba  sztuk 2</t>
  </si>
  <si>
    <t>D Choszczno-Drawno</t>
  </si>
  <si>
    <t>Dolina Radwi</t>
  </si>
  <si>
    <t>Dolina Rzeki Debrzynki</t>
  </si>
  <si>
    <t>Dolina rzeki Płytnicy</t>
  </si>
  <si>
    <t>Doliny Piławy</t>
  </si>
  <si>
    <t>Fragment Borów Tucholskich</t>
  </si>
  <si>
    <t>Jeziora Szczecineckie</t>
  </si>
  <si>
    <t>Jezioro Bobięcińskie ze Skibską Górą</t>
  </si>
  <si>
    <t>Jezioro Łętowskie i okolice Kępic</t>
  </si>
  <si>
    <t>Koszaliński Pas Nadmorski</t>
  </si>
  <si>
    <t>Las Drzonowski</t>
  </si>
  <si>
    <t>Na Południowy Wschód od Jeziora Bielsko</t>
  </si>
  <si>
    <t>Czarne</t>
  </si>
  <si>
    <t>Okolice Jezior Krępsko i Szczytno</t>
  </si>
  <si>
    <t>Okolice Polanowa</t>
  </si>
  <si>
    <t>Okolice Żydowo-Biały Bór</t>
  </si>
  <si>
    <t>Pas Pobrzeża na wschód od Ustki</t>
  </si>
  <si>
    <t>Pas Pobrzeża na zachód od Ustki</t>
  </si>
  <si>
    <t>Pojezierze Drawskie</t>
  </si>
  <si>
    <t>Pojezierze Wałeckie i Dolina Gwdy (woj. wielkopolskie)</t>
  </si>
  <si>
    <t>Zespół Jezior Człuchowskich</t>
  </si>
  <si>
    <t>Źródliskowy Obszar Brdy i Wieprzy na Wschód od Miastka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</si>
  <si>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</si>
  <si>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</si>
  <si>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</si>
  <si>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</si>
  <si>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</si>
  <si>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</si>
  <si>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</si>
  <si>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</si>
  <si>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</si>
  <si>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</si>
  <si>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</si>
  <si>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</si>
  <si>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</si>
  <si>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</si>
  <si>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LeśnyDwór</t>
  </si>
  <si>
    <t>Borne</t>
  </si>
  <si>
    <t>PLB220001</t>
  </si>
  <si>
    <t>Wielki Sandr Brdy</t>
  </si>
  <si>
    <t>Pomorskie</t>
  </si>
  <si>
    <t>PLB220002</t>
  </si>
  <si>
    <t>Dolina Słupi</t>
  </si>
  <si>
    <t>PLB220009</t>
  </si>
  <si>
    <t>Bory Tucholskie</t>
  </si>
  <si>
    <t>PLB300012</t>
  </si>
  <si>
    <t>Puszcza nad Gwdą</t>
  </si>
  <si>
    <t>Wielkopolskie</t>
  </si>
  <si>
    <t>PLB320008</t>
  </si>
  <si>
    <t>Ostoja Ińska</t>
  </si>
  <si>
    <t>Zachodniopomorskie</t>
  </si>
  <si>
    <t>PLB320010</t>
  </si>
  <si>
    <t>Wybrzeże Trzebiatowskie</t>
  </si>
  <si>
    <t>PLB320016</t>
  </si>
  <si>
    <t>Lasy Puszczy nad Drawą</t>
  </si>
  <si>
    <t>PLB320019</t>
  </si>
  <si>
    <t>Ostoja Drawska</t>
  </si>
  <si>
    <t>PLH220001</t>
  </si>
  <si>
    <t>PLH220005</t>
  </si>
  <si>
    <t>PLH220028</t>
  </si>
  <si>
    <t>PLH220036</t>
  </si>
  <si>
    <t>PLH220038</t>
  </si>
  <si>
    <t>PLH220039</t>
  </si>
  <si>
    <t>PLH220041</t>
  </si>
  <si>
    <t>PLH220042</t>
  </si>
  <si>
    <t>PLH220052</t>
  </si>
  <si>
    <t>PLH220056</t>
  </si>
  <si>
    <t>PLH220058</t>
  </si>
  <si>
    <t>PLH220059</t>
  </si>
  <si>
    <t>PLH220064</t>
  </si>
  <si>
    <t>PLH220066</t>
  </si>
  <si>
    <t>PLH300021</t>
  </si>
  <si>
    <t>PLH320001</t>
  </si>
  <si>
    <t>PLH320007</t>
  </si>
  <si>
    <t>PLH320009</t>
  </si>
  <si>
    <t>PLH320012</t>
  </si>
  <si>
    <t>PLH320017</t>
  </si>
  <si>
    <t>PLH320022</t>
  </si>
  <si>
    <t>PLH320023</t>
  </si>
  <si>
    <t>PLH320025</t>
  </si>
  <si>
    <t>PLH320036</t>
  </si>
  <si>
    <t>PLH320039</t>
  </si>
  <si>
    <t>PLH320040</t>
  </si>
  <si>
    <t>PLH320042</t>
  </si>
  <si>
    <t>PLH320047</t>
  </si>
  <si>
    <t>PLH320048</t>
  </si>
  <si>
    <t>PLH320049</t>
  </si>
  <si>
    <t>PLH320065</t>
  </si>
  <si>
    <t>PLH320067</t>
  </si>
  <si>
    <t>07.04.2015r.</t>
  </si>
  <si>
    <t>21.01.2020r.</t>
  </si>
  <si>
    <t>09.04.2015r.</t>
  </si>
  <si>
    <t>09.04.2017r.</t>
  </si>
  <si>
    <t>27.10.2017r.</t>
  </si>
  <si>
    <t>22.06.2017r.</t>
  </si>
  <si>
    <t>06.06.2017r.</t>
  </si>
  <si>
    <t>11.07.2016r.</t>
  </si>
  <si>
    <t>16.05.2017r.</t>
  </si>
  <si>
    <t>19.01.2016r.</t>
  </si>
  <si>
    <t>06.05.2014r.</t>
  </si>
  <si>
    <t>06.12.2013r.</t>
  </si>
  <si>
    <t>14.02.2017r.</t>
  </si>
  <si>
    <t>12.06.2018r.</t>
  </si>
  <si>
    <t>31.03.2014r.</t>
  </si>
  <si>
    <t>28.06.2017r.</t>
  </si>
  <si>
    <t>29.04.2014r.</t>
  </si>
  <si>
    <t>01.02.2017r.</t>
  </si>
  <si>
    <t>03.03.2017r.</t>
  </si>
  <si>
    <t xml:space="preserve">Bagna Izbickie </t>
  </si>
  <si>
    <t xml:space="preserve">Bytowskie Jeziora Lobeliowe </t>
  </si>
  <si>
    <t xml:space="preserve">Jezioro Piasek </t>
  </si>
  <si>
    <t xml:space="preserve">Pływające wyspy pod Rekowem </t>
  </si>
  <si>
    <t xml:space="preserve">Przymorskie Błota </t>
  </si>
  <si>
    <t xml:space="preserve">Sandr Brdy </t>
  </si>
  <si>
    <t xml:space="preserve">Studzienickie Torfowiska </t>
  </si>
  <si>
    <t xml:space="preserve">Jezioro Krasne </t>
  </si>
  <si>
    <t xml:space="preserve">Dolina Łupawy </t>
  </si>
  <si>
    <t xml:space="preserve">Dolina Wieprzy i Studnicy </t>
  </si>
  <si>
    <t xml:space="preserve">Jeziora Lobeliowe koło Soszycy </t>
  </si>
  <si>
    <t xml:space="preserve">Miasteckie Jeziora Lobeliowe </t>
  </si>
  <si>
    <t xml:space="preserve">Torfowisko Pobłockie </t>
  </si>
  <si>
    <t xml:space="preserve">Dolina Słupi </t>
  </si>
  <si>
    <t xml:space="preserve">Czerwona Woda pod Babilonem </t>
  </si>
  <si>
    <t xml:space="preserve">Ostoja Zapceńska </t>
  </si>
  <si>
    <t xml:space="preserve">Doliny Brdy i Chociny </t>
  </si>
  <si>
    <t xml:space="preserve">Duży Okoń </t>
  </si>
  <si>
    <t xml:space="preserve">Ostoja Masłowiczki </t>
  </si>
  <si>
    <t xml:space="preserve">Sporysz </t>
  </si>
  <si>
    <t xml:space="preserve">Dolina Szczyry </t>
  </si>
  <si>
    <t xml:space="preserve">Jezioro Dymno </t>
  </si>
  <si>
    <t xml:space="preserve">Nowa Brda </t>
  </si>
  <si>
    <t xml:space="preserve">Ostoja Borzyszkowska </t>
  </si>
  <si>
    <t xml:space="preserve">Torfowisko Trzebielino </t>
  </si>
  <si>
    <t xml:space="preserve">Lasy Rekowskie </t>
  </si>
  <si>
    <t xml:space="preserve">Klify Poddębskie </t>
  </si>
  <si>
    <t xml:space="preserve">Poligon w Okonku </t>
  </si>
  <si>
    <t xml:space="preserve">Bobolickie Jeziora Lobeliowe </t>
  </si>
  <si>
    <t xml:space="preserve">Dolina Grabowej </t>
  </si>
  <si>
    <t xml:space="preserve">Dorzecze Parsęty </t>
  </si>
  <si>
    <t xml:space="preserve">Janiewickie Bagno </t>
  </si>
  <si>
    <t xml:space="preserve">Jeziora Szczecineckie </t>
  </si>
  <si>
    <t xml:space="preserve">Kemy Rymańskie </t>
  </si>
  <si>
    <t xml:space="preserve">Słowińskie Błoto </t>
  </si>
  <si>
    <t xml:space="preserve">Trzebiatowsko-Kołobrzeski Pas Nadmorski </t>
  </si>
  <si>
    <t xml:space="preserve">Dolina Radwi, Chocieli i Chotli </t>
  </si>
  <si>
    <t xml:space="preserve">Jezioro Lubie i Dolina Drawy </t>
  </si>
  <si>
    <t xml:space="preserve">Dolina Piławy </t>
  </si>
  <si>
    <t xml:space="preserve">Bagno i Jezioro Ciemino </t>
  </si>
  <si>
    <t xml:space="preserve">Jeziora Czaplineckie </t>
  </si>
  <si>
    <t xml:space="preserve">Jezioro Bobięcińskie </t>
  </si>
  <si>
    <t xml:space="preserve">Jezioro Bukowo </t>
  </si>
  <si>
    <t xml:space="preserve">Jezioro Śmiadowo </t>
  </si>
  <si>
    <t xml:space="preserve">Karsibórz Świdwiński </t>
  </si>
  <si>
    <t xml:space="preserve">Warnie Bagno </t>
  </si>
  <si>
    <t xml:space="preserve">Diabelskie Pustacie </t>
  </si>
  <si>
    <t xml:space="preserve">Dorzecze Regi </t>
  </si>
  <si>
    <t xml:space="preserve">Dolina Bielawy </t>
  </si>
  <si>
    <t xml:space="preserve">Mechowisko Manowo </t>
  </si>
  <si>
    <t xml:space="preserve">Jezioro Kopań </t>
  </si>
  <si>
    <t xml:space="preserve">Bystrzyno </t>
  </si>
  <si>
    <t xml:space="preserve">Bukowy Las Górki </t>
  </si>
  <si>
    <t xml:space="preserve">Torfowisko Poradz </t>
  </si>
  <si>
    <t xml:space="preserve">Wiązogóra </t>
  </si>
  <si>
    <t xml:space="preserve">Pojezierze Ińskie </t>
  </si>
  <si>
    <t xml:space="preserve">Jezioro Wicko i Modelskie Wydmy </t>
  </si>
  <si>
    <t>PLH220013</t>
  </si>
  <si>
    <t>PLH220022</t>
  </si>
  <si>
    <t>PLH220024</t>
  </si>
  <si>
    <t>PLH220026</t>
  </si>
  <si>
    <t>PLH220035</t>
  </si>
  <si>
    <t>PLH220057</t>
  </si>
  <si>
    <t>PLH220062</t>
  </si>
  <si>
    <t>PLH220069</t>
  </si>
  <si>
    <t>PLH220078</t>
  </si>
  <si>
    <t>PLH220079</t>
  </si>
  <si>
    <t>PLH220085</t>
  </si>
  <si>
    <t>PLH220098</t>
  </si>
  <si>
    <t>PLH220100</t>
  </si>
  <si>
    <t>PLH320003</t>
  </si>
  <si>
    <t>PLH320008</t>
  </si>
  <si>
    <t>PLH320016</t>
  </si>
  <si>
    <t>PLH320041</t>
  </si>
  <si>
    <t>PLH320043</t>
  </si>
  <si>
    <t>PLH320053</t>
  </si>
  <si>
    <t>PLH320057</t>
  </si>
  <si>
    <t>PLH320059</t>
  </si>
  <si>
    <t>PLH320061</t>
  </si>
  <si>
    <t>PLH320062</t>
  </si>
  <si>
    <t>PLH320066</t>
  </si>
  <si>
    <t>PLH320068</t>
  </si>
  <si>
    <t>06.05.2013r.</t>
  </si>
  <si>
    <t>21.03.2016r.</t>
  </si>
  <si>
    <t>29.09.2014r.</t>
  </si>
  <si>
    <t>22.12.2014r.</t>
  </si>
  <si>
    <t>17.02.2016r.</t>
  </si>
  <si>
    <t>30.01.2017r.</t>
  </si>
  <si>
    <t>25.05.2018r.</t>
  </si>
  <si>
    <t>10.02.2015r.</t>
  </si>
  <si>
    <t>12.12.2019r.</t>
  </si>
  <si>
    <t>04.12.2019r.</t>
  </si>
  <si>
    <t>Liczba obszarów  8</t>
  </si>
  <si>
    <t>Liczba obszarów 57</t>
  </si>
  <si>
    <t>3(bluszcz)</t>
  </si>
  <si>
    <t>Czaplinek- 1 strefa wspólna dla bociana i puchacza</t>
  </si>
  <si>
    <t>decyzją WOPN-OG.6442.77.2019.Asi.</t>
  </si>
  <si>
    <t>Czaplinek Strefa bociana czarnego zlikwidowana w dniu 11.02.2020</t>
  </si>
  <si>
    <t xml:space="preserve">Stanowiska archeologiczne
</t>
  </si>
  <si>
    <t>Grodziska</t>
  </si>
  <si>
    <t>zabytkowe parki</t>
  </si>
  <si>
    <t>Pinarium Borzytuchom</t>
  </si>
  <si>
    <t>45.</t>
  </si>
  <si>
    <t>Dolina rzeki Debrzynki</t>
  </si>
  <si>
    <t>Liczba  sztuk  22</t>
  </si>
  <si>
    <t>Czarne w 2020 roku powstały 4 nowe strefy - 3 dla sóweczki i 1 dla włochatki.</t>
  </si>
  <si>
    <t xml:space="preserve">gniazdo zrzucone przez wiatr, nie zostało odbudowane </t>
  </si>
  <si>
    <t>Karnieszewice W 2020 r.: zlikwidowano strefę orlika krzykliwego w oddziale 05-62 i dec. Dyrektora RDOŚ</t>
  </si>
  <si>
    <t>Karnieszewice Skorygowano numerację oddziałów zgodnie z obowiązującym PUL dla stref  bielika oddział 01-674 h oraz orlika krzykliwego 03-287 d</t>
  </si>
  <si>
    <t>Karnieszewice Strefy, których obszar częściwo pokrywa się to strefa ORLIK.K 01-754b-99 oraz KANIA.R 01-749d</t>
  </si>
  <si>
    <t>"Arboretum Karnieszewice"</t>
  </si>
  <si>
    <t>Niedźwiady W 2020 r zostały powołanie 4 strefy dla sóweczki i 1 strefy dla bielika</t>
  </si>
  <si>
    <t>strefa transgraniczna z Nadlesnictwem Resko gniazdo na terenie N.Resko</t>
  </si>
  <si>
    <t xml:space="preserve">Leśny Dwór </t>
  </si>
  <si>
    <t>Arboretum im.Romana Macikowskiego</t>
  </si>
  <si>
    <t>jedno gniazdo uszkodzone</t>
  </si>
  <si>
    <t>Zabytkowy Park w Rzeczycy Małej</t>
  </si>
  <si>
    <t>1 strefa wspólna z Nadleśnictwem Warcino gdzie jest gniazdo tu jest tylko strefa okresowa</t>
  </si>
  <si>
    <t>oddział 146 c przy szkółce leśnej</t>
  </si>
  <si>
    <t>Strefa "OW" względnej ochrony archeologicznego dziedzictwa kulturowego</t>
  </si>
  <si>
    <t xml:space="preserve">Parki wiejski w Będlinie </t>
  </si>
  <si>
    <t>Borne Sulinowo</t>
  </si>
  <si>
    <t>Park w Broczynie</t>
  </si>
  <si>
    <t>Park w Kłominie (Gródku)</t>
  </si>
  <si>
    <t>Cmentarze jenieckie</t>
  </si>
  <si>
    <t>Cmentarze wojenne</t>
  </si>
  <si>
    <t>Arboretum sosny + Park w Dargini</t>
  </si>
  <si>
    <t>Etykiety wierszy</t>
  </si>
  <si>
    <t>Suma końcowa</t>
  </si>
  <si>
    <t>Rezerwat Przełom rzeki Dębnicy , obejmuje obszar zarządzny przez Nadleśnictwo Czaplinek (57,77ha) i Nadleśnictwo Połczyn (77,98ha)</t>
  </si>
  <si>
    <t>Dolina Kulawy  powierzchnia całkowita 155,41ha- w zarządzie Nadleśnictwa Osusznica 63,35 ha; pozostała powierzchnia leży na terenie Nadleśnictwa Przymuszewo RDLP Toruń</t>
  </si>
  <si>
    <t>Nadleśnictwo Osusznica w 2020 roku RDOŚ powołał nowy rezerwat Lisia Kępa (typ torfowiskowy) o powierzchni 313,39 ha wg.zarządzenia RDOŚ / powierzchnia po zgrupowaniu w SILP wynosi 311,27 ha )</t>
  </si>
  <si>
    <t>Rezerwat Dolina Huczka - obejmuje obszar zarządzany przez dwa nadleśnictwa: Bytów(6,71ha) i Leśny Dwór(3,60ha)</t>
  </si>
  <si>
    <t>Czarne Czł.</t>
  </si>
  <si>
    <t>bielik</t>
  </si>
  <si>
    <t>bocian czarny</t>
  </si>
  <si>
    <t>kania czarna</t>
  </si>
  <si>
    <t>kania ruda</t>
  </si>
  <si>
    <t>orlik krzykliwy</t>
  </si>
  <si>
    <t>puchacz</t>
  </si>
  <si>
    <t>sóweczka</t>
  </si>
  <si>
    <t>włochatka</t>
  </si>
  <si>
    <t>nowa stefa</t>
  </si>
  <si>
    <t>strefa ochrony całorocznej znajduje się na terenie n-ctwa Tychowo</t>
  </si>
  <si>
    <t xml:space="preserve">w jednej strefie gniazdo na terenie Nadleśnictwa Borne Sulinowo - strefa ścisła i okresowa na terenie Nadlesnictwa Świerczyna </t>
  </si>
  <si>
    <t>Bobolice - zmiana ilości głazów (po analizie Uchwały RG)</t>
  </si>
  <si>
    <t>Czarnobór - nowy PP– Buk zwyczajny zlokalizowany w oddziale 886h. Ustalony został na mocy
uchwały nr XVII/214/2020 Rady Miejskiej W Bornem Sulinowie z dnia 6 lutego
2020 r.</t>
  </si>
  <si>
    <t>Czarne i Człuchów - nowy Obszar Chronionego Krajobrazu Doliny Rzeki Bebrzynki</t>
  </si>
  <si>
    <t>Dretyń - różnica w zakresie grupowych pomników przyrody podanych w sprawozdaniach za 2019 i 2020 rok wynika z dotarcia do archiwalnych
danych w Urzędzie Gminy Trzebielino, z których wynika że pierwotnie określane grupy
drzew są pojedynczymi drzewami rosnącymi we wzajemnym, bardzo bliskim
sąsiedztwie.</t>
  </si>
  <si>
    <t>Leśny Dwór - nowa strefa soweczki</t>
  </si>
  <si>
    <t>Łupawa - likwidacja 1 drzewa Dąb szypułkowy – oddz. 85 a 00, Uchwała Nr XXIV/219/2020 Rady Gminy
Potęgowo z dnia 26.08.2020 r./ Dz. Urz. Woj.. Pom. w Gdańsku z 21.09.2020r.
Poz. 3984, nr CRFOP: PL.ZIPOP.1393.PP.2212072.3013 – pomnik uległ
zniszczeniu, złamaniu przez wiatr, całość pomnika zabezpieczono i
pozostawiono jako rezerwuar martwej materii i punkt edukacyjny na ścieżce
edukacyjnej.</t>
  </si>
  <si>
    <t>Osusznica - nowe strefy sóweczki - 4szt.</t>
  </si>
  <si>
    <t>Połczyn - nowe strefy - bielik i boc.czarny., likwidacja stref orlik krzykliwy-3szt., bielik -1szt</t>
  </si>
  <si>
    <t>Szczecinek - nowa strefa bocian czarny</t>
  </si>
  <si>
    <t>%</t>
  </si>
  <si>
    <t>l.par</t>
  </si>
  <si>
    <t>Pow.(ha)</t>
  </si>
  <si>
    <t>gniazda</t>
  </si>
  <si>
    <t>w tym zas.</t>
  </si>
  <si>
    <t>Suma z okresowa</t>
  </si>
  <si>
    <t>Wielki Sandr Brdy_PLB</t>
  </si>
  <si>
    <t>Dolina Słupi_PLB</t>
  </si>
  <si>
    <t>Bory Tucholskie_PLB</t>
  </si>
  <si>
    <t>Puszcza nad Gwdą_PLB</t>
  </si>
  <si>
    <t>Ostoja Ińska_PLB</t>
  </si>
  <si>
    <t>Wybrzeże Trzebiatowskie_PLB</t>
  </si>
  <si>
    <t>Lasy Puszczy nad Drawą_PLB</t>
  </si>
  <si>
    <t>Ostoja Drawska_PLB</t>
  </si>
  <si>
    <t>Kod 1</t>
  </si>
  <si>
    <t>kod 2</t>
  </si>
  <si>
    <t>Wielki Sandr Brdy_PLB#Człuchów</t>
  </si>
  <si>
    <t>Wielki Sandr Brdy_PLB#Osusznica</t>
  </si>
  <si>
    <t>Dolina Słupi_PLB#Bytów</t>
  </si>
  <si>
    <t>Dolina Słupi_PLB#Leśny Dwór</t>
  </si>
  <si>
    <t>Dolina Słupi_PLB#Łupawa</t>
  </si>
  <si>
    <t>Bory Tucholskie_PLB#Bytów</t>
  </si>
  <si>
    <t>Bory Tucholskie_PLB#Osusznica</t>
  </si>
  <si>
    <t>Puszcza nad Gwdą_PLB#Borne Sul.</t>
  </si>
  <si>
    <t>Ostoja Ińska_PLB#Drawsko</t>
  </si>
  <si>
    <t>Wybrzeże Trzebiatowskie_PLB#Gościno</t>
  </si>
  <si>
    <t>Lasy Puszczy nad Drawą_PLB#Drawsko</t>
  </si>
  <si>
    <t>Ostoja Drawska_PLB#Bobolice</t>
  </si>
  <si>
    <t>Ostoja Drawska_PLB#Czaplinek</t>
  </si>
  <si>
    <t>Ostoja Drawska_PLB#Drawsko</t>
  </si>
  <si>
    <t>Ostoja Drawska_PLB#Miastko</t>
  </si>
  <si>
    <t>Ostoja Drawska_PLB#Połczyn</t>
  </si>
  <si>
    <t>Ostoja Drawska_PLB#Szczecinek</t>
  </si>
  <si>
    <t>Ostoja Drawska_PLB#Świdwin</t>
  </si>
  <si>
    <t>Ostoja Drawska_PLB#Świerczyna</t>
  </si>
  <si>
    <t>Ostoja Drawska_PLB#Tychowo</t>
  </si>
  <si>
    <t>Ostoja Drawska_PLB#Złocieniec</t>
  </si>
  <si>
    <t>1.1.1</t>
  </si>
  <si>
    <t>1.1.2</t>
  </si>
  <si>
    <t>1.2.</t>
  </si>
  <si>
    <t>2.1.</t>
  </si>
  <si>
    <t>3.1.</t>
  </si>
  <si>
    <t>3.2.</t>
  </si>
  <si>
    <t>4.1.</t>
  </si>
  <si>
    <t>4.2.</t>
  </si>
  <si>
    <t>6.1.</t>
  </si>
  <si>
    <t>Lasy HCVF</t>
  </si>
  <si>
    <t>Kod HCVF</t>
  </si>
  <si>
    <t xml:space="preserve">Nazwa </t>
  </si>
  <si>
    <t>Lasy o znacz.glob.,region,narod.pod wzgl.wart.biol-Obszary chronione, rezerwaty</t>
  </si>
  <si>
    <t xml:space="preserve">Lasy o znacz.glob.,region,narod.pod wzgl.wart.biol-Obszary chronione parki kraj.          </t>
  </si>
  <si>
    <t>Lasy o znacz.glob.,region,narod.pod wzgl.wart.biol-Ostoje zagrożonych i ginących gatunków</t>
  </si>
  <si>
    <t xml:space="preserve">Kompleksy leśne o znaczącej roli w krajobrazie...           </t>
  </si>
  <si>
    <t>Rzadkie,ginące lub zagrożone ekosystemy... -ekosystemy skrajnie rzadkie i ginące, marginalne z punktu widzenia gospodarki leśnej</t>
  </si>
  <si>
    <t xml:space="preserve">Rzadkie,ginące lub zagrożone ekosystemy... -ekosystemy rzadkie i zagrożone w skali Europy (ujęte w załączniku I Dyrektywy Siedliskowej,  lecz  w  Polsce  pospolitsze  i  występujące  wielkoobszarowo,  stanowiące  ważne obszary  gospodarki  leśnej </t>
  </si>
  <si>
    <t>Lasy ochronne (zgodnie z rozporz. ministra)-wodochronne</t>
  </si>
  <si>
    <t>Lasy ochronne (zgodnie z rozporz. ministra)-glebochronne</t>
  </si>
  <si>
    <t xml:space="preserve">Lasy kluczowe dla tożsamości kultur.lok.społecz             </t>
  </si>
  <si>
    <t>Suma z Powierzchnia</t>
  </si>
  <si>
    <t>Pow.leśna zal.</t>
  </si>
  <si>
    <t>Powierzchnie różnorodności biologicznej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</si>
</sst>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3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1" fillId="0" borderId="0"/>
  </cellStyleXfs>
  <cellXfs count="759">
    <xf numFmtId="0" fontId="0" fillId="0" borderId="0" xfId="0"/>
    <xf numFmtId="0" fontId="9" fillId="0" borderId="0" xfId="0" applyFont="1"/>
    <xf numFmtId="0" fontId="9" fillId="0" borderId="32" xfId="0" applyFont="1" applyBorder="1"/>
    <xf numFmtId="0" fontId="9" fillId="0" borderId="33" xfId="0" applyFont="1" applyBorder="1"/>
    <xf numFmtId="0" fontId="9" fillId="0" borderId="55" xfId="0" applyFont="1" applyBorder="1"/>
    <xf numFmtId="0" fontId="9" fillId="0" borderId="77" xfId="0" applyFont="1" applyBorder="1"/>
    <xf numFmtId="0" fontId="9" fillId="0" borderId="37" xfId="0" applyFont="1" applyBorder="1"/>
    <xf numFmtId="0" fontId="9" fillId="0" borderId="28" xfId="0" applyFont="1" applyBorder="1"/>
    <xf numFmtId="0" fontId="9" fillId="0" borderId="0" xfId="0" applyFont="1" applyAlignment="1">
      <alignment vertical="center"/>
    </xf>
    <xf numFmtId="0" fontId="9" fillId="0" borderId="0" xfId="0" applyFont="1" applyFill="1"/>
    <xf numFmtId="0" fontId="12" fillId="0" borderId="0" xfId="0" applyFont="1"/>
    <xf numFmtId="0" fontId="12" fillId="2" borderId="0" xfId="2" applyFont="1" applyFill="1" applyBorder="1" applyAlignment="1"/>
    <xf numFmtId="0" fontId="13" fillId="2" borderId="0" xfId="0" applyFont="1" applyFill="1" applyBorder="1" applyAlignment="1"/>
    <xf numFmtId="0" fontId="13" fillId="2" borderId="0" xfId="0" applyFont="1" applyFill="1" applyBorder="1"/>
    <xf numFmtId="0" fontId="14" fillId="2" borderId="0" xfId="0" applyFont="1" applyFill="1" applyBorder="1"/>
    <xf numFmtId="0" fontId="13" fillId="0" borderId="0" xfId="0" applyFont="1"/>
    <xf numFmtId="0" fontId="13" fillId="0" borderId="32" xfId="0" applyFont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left" vertical="top" wrapText="1"/>
    </xf>
    <xf numFmtId="0" fontId="8" fillId="2" borderId="33" xfId="0" applyFont="1" applyFill="1" applyBorder="1" applyAlignment="1">
      <alignment horizontal="left" vertical="top" wrapText="1"/>
    </xf>
    <xf numFmtId="4" fontId="12" fillId="2" borderId="33" xfId="0" applyNumberFormat="1" applyFont="1" applyFill="1" applyBorder="1" applyAlignment="1">
      <alignment horizontal="right" vertical="top" wrapText="1"/>
    </xf>
    <xf numFmtId="0" fontId="12" fillId="0" borderId="33" xfId="0" applyFont="1" applyFill="1" applyBorder="1" applyAlignment="1">
      <alignment wrapText="1"/>
    </xf>
    <xf numFmtId="0" fontId="12" fillId="0" borderId="55" xfId="0" applyFont="1" applyFill="1" applyBorder="1" applyAlignment="1">
      <alignment wrapText="1"/>
    </xf>
    <xf numFmtId="0" fontId="13" fillId="0" borderId="33" xfId="0" applyFont="1" applyBorder="1" applyAlignment="1">
      <alignment horizontal="left" vertical="top"/>
    </xf>
    <xf numFmtId="49" fontId="13" fillId="0" borderId="33" xfId="0" applyNumberFormat="1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4" fontId="13" fillId="0" borderId="33" xfId="0" applyNumberFormat="1" applyFont="1" applyBorder="1" applyAlignment="1">
      <alignment horizontal="right" vertical="top" wrapText="1"/>
    </xf>
    <xf numFmtId="4" fontId="12" fillId="0" borderId="33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4" fontId="13" fillId="0" borderId="0" xfId="0" applyNumberFormat="1" applyFont="1"/>
    <xf numFmtId="0" fontId="12" fillId="0" borderId="0" xfId="0" applyFont="1" applyAlignment="1">
      <alignment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/>
    <xf numFmtId="0" fontId="12" fillId="2" borderId="0" xfId="5" applyFont="1" applyFill="1" applyBorder="1"/>
    <xf numFmtId="0" fontId="12" fillId="2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5" applyFont="1" applyFill="1" applyBorder="1"/>
    <xf numFmtId="0" fontId="12" fillId="2" borderId="33" xfId="0" applyFont="1" applyFill="1" applyBorder="1" applyAlignment="1">
      <alignment horizontal="left" vertical="top"/>
    </xf>
    <xf numFmtId="49" fontId="12" fillId="2" borderId="33" xfId="0" applyNumberFormat="1" applyFont="1" applyFill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0" fontId="12" fillId="0" borderId="0" xfId="0" applyFont="1" applyFill="1"/>
    <xf numFmtId="0" fontId="12" fillId="0" borderId="33" xfId="0" applyFont="1" applyBorder="1" applyAlignment="1">
      <alignment horizontal="left" vertical="top"/>
    </xf>
    <xf numFmtId="49" fontId="12" fillId="0" borderId="33" xfId="0" applyNumberFormat="1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5" fillId="0" borderId="0" xfId="0" applyFont="1"/>
    <xf numFmtId="0" fontId="11" fillId="0" borderId="0" xfId="0" applyFont="1" applyFill="1"/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2" fontId="12" fillId="0" borderId="0" xfId="0" applyNumberFormat="1" applyFont="1" applyAlignment="1">
      <alignment horizontal="right"/>
    </xf>
    <xf numFmtId="0" fontId="9" fillId="0" borderId="0" xfId="0" applyFont="1" applyBorder="1"/>
    <xf numFmtId="0" fontId="9" fillId="0" borderId="17" xfId="0" applyFont="1" applyBorder="1"/>
    <xf numFmtId="0" fontId="9" fillId="0" borderId="30" xfId="0" applyFont="1" applyBorder="1"/>
    <xf numFmtId="0" fontId="8" fillId="0" borderId="30" xfId="0" applyFont="1" applyBorder="1" applyAlignment="1">
      <alignment vertical="center"/>
    </xf>
    <xf numFmtId="0" fontId="9" fillId="0" borderId="29" xfId="0" applyFont="1" applyBorder="1"/>
    <xf numFmtId="0" fontId="8" fillId="0" borderId="33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9" fillId="0" borderId="77" xfId="0" applyFont="1" applyFill="1" applyBorder="1"/>
    <xf numFmtId="0" fontId="8" fillId="0" borderId="37" xfId="0" applyFont="1" applyBorder="1" applyAlignment="1">
      <alignment vertical="center"/>
    </xf>
    <xf numFmtId="0" fontId="24" fillId="0" borderId="0" xfId="0" applyFont="1"/>
    <xf numFmtId="1" fontId="9" fillId="0" borderId="0" xfId="0" applyNumberFormat="1" applyFont="1"/>
    <xf numFmtId="0" fontId="22" fillId="0" borderId="0" xfId="0" applyFont="1"/>
    <xf numFmtId="0" fontId="15" fillId="0" borderId="33" xfId="0" applyFont="1" applyBorder="1"/>
    <xf numFmtId="0" fontId="22" fillId="0" borderId="33" xfId="0" applyFont="1" applyBorder="1"/>
    <xf numFmtId="0" fontId="24" fillId="0" borderId="33" xfId="0" applyFont="1" applyBorder="1"/>
    <xf numFmtId="0" fontId="8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Fill="1" applyBorder="1"/>
    <xf numFmtId="0" fontId="12" fillId="0" borderId="77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center"/>
    </xf>
    <xf numFmtId="0" fontId="9" fillId="0" borderId="37" xfId="0" applyFont="1" applyFill="1" applyBorder="1"/>
    <xf numFmtId="2" fontId="9" fillId="0" borderId="37" xfId="0" applyNumberFormat="1" applyFont="1" applyFill="1" applyBorder="1"/>
    <xf numFmtId="0" fontId="24" fillId="0" borderId="0" xfId="0" applyFont="1" applyBorder="1"/>
    <xf numFmtId="0" fontId="11" fillId="0" borderId="0" xfId="4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0" xfId="4" applyFont="1" applyBorder="1" applyAlignment="1">
      <alignment horizontal="left"/>
    </xf>
    <xf numFmtId="16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2" fillId="0" borderId="0" xfId="4" applyFont="1"/>
    <xf numFmtId="0" fontId="11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42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13" xfId="4" applyFont="1" applyFill="1" applyBorder="1" applyAlignment="1">
      <alignment horizontal="left"/>
    </xf>
    <xf numFmtId="0" fontId="26" fillId="0" borderId="0" xfId="4" applyFont="1" applyFill="1" applyAlignment="1">
      <alignment horizontal="left"/>
    </xf>
    <xf numFmtId="0" fontId="9" fillId="0" borderId="0" xfId="4" applyFont="1" applyFill="1" applyAlignment="1">
      <alignment horizontal="left"/>
    </xf>
    <xf numFmtId="0" fontId="9" fillId="0" borderId="0" xfId="4" applyFont="1" applyFill="1" applyBorder="1" applyAlignment="1">
      <alignment horizontal="left"/>
    </xf>
    <xf numFmtId="0" fontId="9" fillId="0" borderId="0" xfId="4" applyFont="1" applyBorder="1" applyAlignment="1">
      <alignment horizontal="left"/>
    </xf>
    <xf numFmtId="0" fontId="9" fillId="0" borderId="0" xfId="4" applyFont="1" applyAlignment="1">
      <alignment horizontal="left"/>
    </xf>
    <xf numFmtId="164" fontId="9" fillId="0" borderId="0" xfId="4" applyNumberFormat="1" applyFont="1" applyAlignment="1">
      <alignment horizontal="left"/>
    </xf>
    <xf numFmtId="0" fontId="9" fillId="0" borderId="0" xfId="4" applyFont="1" applyAlignment="1">
      <alignment horizontal="center"/>
    </xf>
    <xf numFmtId="164" fontId="9" fillId="0" borderId="0" xfId="4" applyNumberFormat="1" applyFont="1" applyAlignment="1">
      <alignment horizontal="center"/>
    </xf>
    <xf numFmtId="0" fontId="9" fillId="0" borderId="0" xfId="4" applyFont="1"/>
    <xf numFmtId="0" fontId="19" fillId="0" borderId="0" xfId="4" applyFont="1" applyFill="1" applyBorder="1" applyAlignment="1">
      <alignment horizontal="left"/>
    </xf>
    <xf numFmtId="164" fontId="9" fillId="0" borderId="0" xfId="4" applyNumberFormat="1" applyFont="1" applyFill="1" applyAlignment="1">
      <alignment horizontal="left"/>
    </xf>
    <xf numFmtId="0" fontId="9" fillId="0" borderId="0" xfId="4" applyFont="1" applyFill="1" applyAlignment="1">
      <alignment horizontal="center"/>
    </xf>
    <xf numFmtId="164" fontId="9" fillId="0" borderId="0" xfId="4" applyNumberFormat="1" applyFont="1" applyFill="1" applyAlignment="1">
      <alignment horizontal="center"/>
    </xf>
    <xf numFmtId="0" fontId="9" fillId="0" borderId="0" xfId="4" applyFont="1" applyFill="1"/>
    <xf numFmtId="0" fontId="12" fillId="2" borderId="4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2" fillId="2" borderId="15" xfId="4" applyFont="1" applyFill="1" applyBorder="1" applyAlignment="1">
      <alignment horizontal="center"/>
    </xf>
    <xf numFmtId="0" fontId="12" fillId="2" borderId="20" xfId="4" applyFont="1" applyFill="1" applyBorder="1" applyAlignment="1">
      <alignment horizontal="center"/>
    </xf>
    <xf numFmtId="0" fontId="11" fillId="0" borderId="24" xfId="4" applyFont="1" applyFill="1" applyBorder="1" applyAlignment="1">
      <alignment horizontal="right"/>
    </xf>
    <xf numFmtId="0" fontId="11" fillId="0" borderId="35" xfId="4" applyFont="1" applyFill="1" applyBorder="1" applyAlignment="1">
      <alignment horizontal="right"/>
    </xf>
    <xf numFmtId="0" fontId="11" fillId="0" borderId="20" xfId="4" applyFont="1" applyFill="1" applyBorder="1" applyAlignment="1">
      <alignment horizontal="right"/>
    </xf>
    <xf numFmtId="2" fontId="11" fillId="0" borderId="21" xfId="4" applyNumberFormat="1" applyFont="1" applyFill="1" applyBorder="1" applyAlignment="1">
      <alignment horizontal="right"/>
    </xf>
    <xf numFmtId="0" fontId="11" fillId="0" borderId="21" xfId="4" applyFont="1" applyBorder="1" applyAlignment="1">
      <alignment horizontal="right"/>
    </xf>
    <xf numFmtId="0" fontId="11" fillId="0" borderId="15" xfId="4" applyFont="1" applyFill="1" applyBorder="1" applyAlignment="1">
      <alignment horizontal="right"/>
    </xf>
    <xf numFmtId="0" fontId="11" fillId="0" borderId="16" xfId="4" applyFont="1" applyFill="1" applyBorder="1" applyAlignment="1">
      <alignment horizontal="right"/>
    </xf>
    <xf numFmtId="2" fontId="15" fillId="0" borderId="35" xfId="4" applyNumberFormat="1" applyFont="1" applyFill="1" applyBorder="1" applyAlignment="1">
      <alignment vertical="center"/>
    </xf>
    <xf numFmtId="2" fontId="15" fillId="0" borderId="20" xfId="4" applyNumberFormat="1" applyFont="1" applyFill="1" applyBorder="1" applyAlignment="1">
      <alignment vertical="center"/>
    </xf>
    <xf numFmtId="4" fontId="15" fillId="0" borderId="20" xfId="4" applyNumberFormat="1" applyFont="1" applyFill="1" applyBorder="1" applyAlignment="1">
      <alignment horizontal="center" vertical="center"/>
    </xf>
    <xf numFmtId="4" fontId="15" fillId="0" borderId="21" xfId="4" applyNumberFormat="1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vertical="center"/>
    </xf>
    <xf numFmtId="4" fontId="15" fillId="0" borderId="16" xfId="4" applyNumberFormat="1" applyFont="1" applyFill="1" applyBorder="1" applyAlignment="1">
      <alignment horizontal="center" vertical="center"/>
    </xf>
    <xf numFmtId="3" fontId="12" fillId="5" borderId="25" xfId="4" applyNumberFormat="1" applyFont="1" applyFill="1" applyBorder="1" applyAlignment="1">
      <alignment horizontal="right"/>
    </xf>
    <xf numFmtId="3" fontId="12" fillId="5" borderId="1" xfId="4" applyNumberFormat="1" applyFont="1" applyFill="1" applyBorder="1" applyAlignment="1">
      <alignment horizontal="right"/>
    </xf>
    <xf numFmtId="3" fontId="12" fillId="5" borderId="3" xfId="4" applyNumberFormat="1" applyFont="1" applyFill="1" applyBorder="1" applyAlignment="1">
      <alignment horizontal="right"/>
    </xf>
    <xf numFmtId="4" fontId="12" fillId="5" borderId="27" xfId="4" applyNumberFormat="1" applyFont="1" applyFill="1" applyBorder="1" applyAlignment="1">
      <alignment horizontal="right"/>
    </xf>
    <xf numFmtId="4" fontId="12" fillId="5" borderId="8" xfId="4" applyNumberFormat="1" applyFont="1" applyFill="1" applyBorder="1" applyAlignment="1">
      <alignment horizontal="right"/>
    </xf>
    <xf numFmtId="0" fontId="26" fillId="0" borderId="0" xfId="4" applyFont="1" applyAlignment="1">
      <alignment horizontal="left"/>
    </xf>
    <xf numFmtId="0" fontId="13" fillId="0" borderId="0" xfId="4" applyFont="1" applyBorder="1" applyAlignment="1">
      <alignment horizontal="center" wrapText="1"/>
    </xf>
    <xf numFmtId="0" fontId="19" fillId="2" borderId="0" xfId="4" applyFont="1" applyFill="1" applyBorder="1" applyAlignment="1">
      <alignment horizontal="left"/>
    </xf>
    <xf numFmtId="2" fontId="9" fillId="0" borderId="0" xfId="4" applyNumberFormat="1" applyFont="1" applyAlignment="1">
      <alignment horizontal="left"/>
    </xf>
    <xf numFmtId="0" fontId="11" fillId="0" borderId="0" xfId="3" applyFont="1"/>
    <xf numFmtId="0" fontId="12" fillId="0" borderId="0" xfId="3" applyFont="1"/>
    <xf numFmtId="2" fontId="12" fillId="0" borderId="0" xfId="3" applyNumberFormat="1" applyFont="1"/>
    <xf numFmtId="0" fontId="11" fillId="0" borderId="0" xfId="3" applyFont="1" applyFill="1" applyBorder="1"/>
    <xf numFmtId="0" fontId="12" fillId="0" borderId="0" xfId="3" applyFont="1" applyFill="1" applyBorder="1"/>
    <xf numFmtId="2" fontId="12" fillId="0" borderId="0" xfId="3" applyNumberFormat="1" applyFont="1" applyFill="1" applyBorder="1"/>
    <xf numFmtId="164" fontId="12" fillId="0" borderId="0" xfId="3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0" xfId="0" applyNumberFormat="1" applyFont="1" applyAlignment="1"/>
    <xf numFmtId="0" fontId="12" fillId="2" borderId="32" xfId="3" applyFont="1" applyFill="1" applyBorder="1" applyAlignment="1">
      <alignment horizontal="center" vertical="center"/>
    </xf>
    <xf numFmtId="49" fontId="12" fillId="0" borderId="33" xfId="3" applyNumberFormat="1" applyFont="1" applyBorder="1"/>
    <xf numFmtId="164" fontId="12" fillId="0" borderId="33" xfId="3" applyNumberFormat="1" applyFont="1" applyBorder="1"/>
    <xf numFmtId="0" fontId="9" fillId="0" borderId="33" xfId="3" applyFont="1" applyBorder="1"/>
    <xf numFmtId="0" fontId="9" fillId="0" borderId="55" xfId="3" applyFont="1" applyBorder="1"/>
    <xf numFmtId="2" fontId="12" fillId="0" borderId="33" xfId="3" applyNumberFormat="1" applyFont="1" applyBorder="1"/>
    <xf numFmtId="0" fontId="12" fillId="0" borderId="33" xfId="3" applyFont="1" applyBorder="1"/>
    <xf numFmtId="1" fontId="12" fillId="0" borderId="33" xfId="3" applyNumberFormat="1" applyFont="1" applyBorder="1"/>
    <xf numFmtId="4" fontId="12" fillId="0" borderId="33" xfId="3" applyNumberFormat="1" applyFont="1" applyBorder="1"/>
    <xf numFmtId="49" fontId="11" fillId="0" borderId="33" xfId="0" applyNumberFormat="1" applyFont="1" applyBorder="1"/>
    <xf numFmtId="4" fontId="11" fillId="0" borderId="33" xfId="0" applyNumberFormat="1" applyFont="1" applyBorder="1"/>
    <xf numFmtId="0" fontId="12" fillId="2" borderId="37" xfId="3" applyFont="1" applyFill="1" applyBorder="1" applyAlignment="1">
      <alignment horizontal="center" vertical="center"/>
    </xf>
    <xf numFmtId="0" fontId="11" fillId="2" borderId="37" xfId="3" applyFont="1" applyFill="1" applyBorder="1" applyAlignment="1">
      <alignment horizontal="center" vertical="center"/>
    </xf>
    <xf numFmtId="4" fontId="12" fillId="2" borderId="37" xfId="3" applyNumberFormat="1" applyFont="1" applyFill="1" applyBorder="1"/>
    <xf numFmtId="4" fontId="12" fillId="2" borderId="28" xfId="3" applyNumberFormat="1" applyFont="1" applyFill="1" applyBorder="1"/>
    <xf numFmtId="0" fontId="9" fillId="0" borderId="0" xfId="3" applyFont="1"/>
    <xf numFmtId="2" fontId="9" fillId="0" borderId="0" xfId="3" applyNumberFormat="1" applyFont="1"/>
    <xf numFmtId="3" fontId="9" fillId="0" borderId="0" xfId="3" applyNumberFormat="1" applyFont="1"/>
    <xf numFmtId="4" fontId="9" fillId="0" borderId="0" xfId="3" applyNumberFormat="1" applyFont="1"/>
    <xf numFmtId="2" fontId="24" fillId="0" borderId="0" xfId="3" applyNumberFormat="1" applyFont="1"/>
    <xf numFmtId="0" fontId="24" fillId="0" borderId="0" xfId="3" applyFont="1"/>
    <xf numFmtId="2" fontId="9" fillId="0" borderId="0" xfId="0" applyNumberFormat="1" applyFont="1"/>
    <xf numFmtId="1" fontId="9" fillId="0" borderId="0" xfId="3" applyNumberFormat="1" applyFont="1"/>
    <xf numFmtId="49" fontId="12" fillId="2" borderId="33" xfId="3" applyNumberFormat="1" applyFont="1" applyFill="1" applyBorder="1"/>
    <xf numFmtId="2" fontId="12" fillId="0" borderId="33" xfId="3" applyNumberFormat="1" applyFont="1" applyBorder="1" applyAlignment="1">
      <alignment horizontal="right"/>
    </xf>
    <xf numFmtId="2" fontId="12" fillId="0" borderId="55" xfId="3" applyNumberFormat="1" applyFont="1" applyBorder="1" applyAlignment="1">
      <alignment horizontal="right"/>
    </xf>
    <xf numFmtId="2" fontId="12" fillId="0" borderId="55" xfId="3" applyNumberFormat="1" applyFont="1" applyBorder="1"/>
    <xf numFmtId="4" fontId="12" fillId="0" borderId="55" xfId="3" applyNumberFormat="1" applyFont="1" applyBorder="1"/>
    <xf numFmtId="0" fontId="12" fillId="2" borderId="77" xfId="3" applyFont="1" applyFill="1" applyBorder="1" applyAlignment="1">
      <alignment horizontal="left" vertical="center" indent="1"/>
    </xf>
    <xf numFmtId="0" fontId="12" fillId="2" borderId="37" xfId="3" applyFont="1" applyFill="1" applyBorder="1" applyAlignment="1">
      <alignment horizontal="left" vertical="center" indent="1"/>
    </xf>
    <xf numFmtId="0" fontId="11" fillId="0" borderId="0" xfId="1" applyFont="1"/>
    <xf numFmtId="0" fontId="12" fillId="0" borderId="0" xfId="1" applyFont="1"/>
    <xf numFmtId="2" fontId="12" fillId="0" borderId="0" xfId="1" applyNumberFormat="1" applyFont="1" applyBorder="1"/>
    <xf numFmtId="0" fontId="12" fillId="0" borderId="0" xfId="1" applyFont="1" applyBorder="1"/>
    <xf numFmtId="2" fontId="12" fillId="0" borderId="0" xfId="1" applyNumberFormat="1" applyFont="1"/>
    <xf numFmtId="2" fontId="9" fillId="0" borderId="0" xfId="1" applyNumberFormat="1" applyFont="1"/>
    <xf numFmtId="0" fontId="9" fillId="0" borderId="0" xfId="1" applyFont="1"/>
    <xf numFmtId="0" fontId="11" fillId="0" borderId="27" xfId="1" applyFont="1" applyFill="1" applyBorder="1"/>
    <xf numFmtId="0" fontId="9" fillId="0" borderId="27" xfId="0" applyFont="1" applyFill="1" applyBorder="1"/>
    <xf numFmtId="0" fontId="9" fillId="0" borderId="27" xfId="1" applyFont="1" applyFill="1" applyBorder="1"/>
    <xf numFmtId="2" fontId="9" fillId="0" borderId="19" xfId="1" applyNumberFormat="1" applyFont="1" applyFill="1" applyBorder="1"/>
    <xf numFmtId="0" fontId="9" fillId="0" borderId="19" xfId="1" applyFont="1" applyFill="1" applyBorder="1"/>
    <xf numFmtId="2" fontId="9" fillId="0" borderId="0" xfId="1" applyNumberFormat="1" applyFont="1" applyFill="1"/>
    <xf numFmtId="0" fontId="9" fillId="0" borderId="0" xfId="1" applyFont="1" applyFill="1"/>
    <xf numFmtId="2" fontId="9" fillId="2" borderId="0" xfId="1" applyNumberFormat="1" applyFont="1" applyFill="1"/>
    <xf numFmtId="0" fontId="9" fillId="2" borderId="0" xfId="1" applyFont="1" applyFill="1"/>
    <xf numFmtId="0" fontId="9" fillId="2" borderId="27" xfId="1" applyFont="1" applyFill="1" applyBorder="1"/>
    <xf numFmtId="2" fontId="9" fillId="2" borderId="27" xfId="1" applyNumberFormat="1" applyFont="1" applyFill="1" applyBorder="1"/>
    <xf numFmtId="0" fontId="9" fillId="0" borderId="27" xfId="1" applyFont="1" applyBorder="1"/>
    <xf numFmtId="0" fontId="9" fillId="5" borderId="0" xfId="0" applyFont="1" applyFill="1"/>
    <xf numFmtId="2" fontId="8" fillId="2" borderId="30" xfId="1" applyNumberFormat="1" applyFont="1" applyFill="1" applyBorder="1"/>
    <xf numFmtId="1" fontId="8" fillId="2" borderId="30" xfId="1" applyNumberFormat="1" applyFont="1" applyFill="1" applyBorder="1"/>
    <xf numFmtId="1" fontId="8" fillId="2" borderId="18" xfId="1" applyNumberFormat="1" applyFont="1" applyFill="1" applyBorder="1"/>
    <xf numFmtId="2" fontId="9" fillId="0" borderId="46" xfId="1" applyNumberFormat="1" applyFont="1" applyBorder="1"/>
    <xf numFmtId="2" fontId="9" fillId="0" borderId="15" xfId="1" applyNumberFormat="1" applyFont="1" applyBorder="1"/>
    <xf numFmtId="0" fontId="9" fillId="0" borderId="0" xfId="1" applyFont="1" applyBorder="1"/>
    <xf numFmtId="0" fontId="12" fillId="2" borderId="33" xfId="1" applyFont="1" applyFill="1" applyBorder="1" applyAlignment="1">
      <alignment vertical="center"/>
    </xf>
    <xf numFmtId="1" fontId="8" fillId="2" borderId="33" xfId="1" applyNumberFormat="1" applyFont="1" applyFill="1" applyBorder="1"/>
    <xf numFmtId="2" fontId="8" fillId="2" borderId="33" xfId="1" applyNumberFormat="1" applyFont="1" applyFill="1" applyBorder="1"/>
    <xf numFmtId="1" fontId="12" fillId="2" borderId="33" xfId="1" applyNumberFormat="1" applyFont="1" applyFill="1" applyBorder="1"/>
    <xf numFmtId="2" fontId="12" fillId="2" borderId="33" xfId="1" applyNumberFormat="1" applyFont="1" applyFill="1" applyBorder="1"/>
    <xf numFmtId="2" fontId="8" fillId="2" borderId="33" xfId="1" applyNumberFormat="1" applyFont="1" applyFill="1" applyBorder="1" applyAlignment="1">
      <alignment horizontal="right"/>
    </xf>
    <xf numFmtId="2" fontId="8" fillId="2" borderId="55" xfId="1" applyNumberFormat="1" applyFont="1" applyFill="1" applyBorder="1" applyAlignment="1">
      <alignment horizontal="right"/>
    </xf>
    <xf numFmtId="1" fontId="8" fillId="2" borderId="48" xfId="1" applyNumberFormat="1" applyFont="1" applyFill="1" applyBorder="1"/>
    <xf numFmtId="2" fontId="9" fillId="0" borderId="41" xfId="1" applyNumberFormat="1" applyFont="1" applyBorder="1"/>
    <xf numFmtId="2" fontId="9" fillId="0" borderId="31" xfId="1" applyNumberFormat="1" applyFont="1" applyBorder="1"/>
    <xf numFmtId="2" fontId="8" fillId="2" borderId="55" xfId="1" applyNumberFormat="1" applyFont="1" applyFill="1" applyBorder="1"/>
    <xf numFmtId="2" fontId="12" fillId="2" borderId="55" xfId="1" applyNumberFormat="1" applyFont="1" applyFill="1" applyBorder="1"/>
    <xf numFmtId="0" fontId="8" fillId="0" borderId="0" xfId="1" applyFont="1"/>
    <xf numFmtId="2" fontId="8" fillId="0" borderId="0" xfId="1" applyNumberFormat="1" applyFont="1"/>
    <xf numFmtId="2" fontId="8" fillId="0" borderId="0" xfId="1" applyNumberFormat="1" applyFont="1" applyAlignment="1"/>
    <xf numFmtId="0" fontId="31" fillId="0" borderId="0" xfId="1" applyFont="1"/>
    <xf numFmtId="0" fontId="10" fillId="4" borderId="0" xfId="1" applyFont="1" applyFill="1"/>
    <xf numFmtId="2" fontId="10" fillId="4" borderId="0" xfId="1" applyNumberFormat="1" applyFont="1" applyFill="1"/>
    <xf numFmtId="2" fontId="31" fillId="0" borderId="0" xfId="1" applyNumberFormat="1" applyFont="1"/>
    <xf numFmtId="2" fontId="31" fillId="0" borderId="0" xfId="1" applyNumberFormat="1" applyFont="1" applyAlignment="1"/>
    <xf numFmtId="0" fontId="31" fillId="0" borderId="0" xfId="0" applyFont="1"/>
    <xf numFmtId="0" fontId="10" fillId="4" borderId="0" xfId="0" applyFont="1" applyFill="1"/>
    <xf numFmtId="2" fontId="10" fillId="4" borderId="0" xfId="0" applyNumberFormat="1" applyFont="1" applyFill="1"/>
    <xf numFmtId="1" fontId="9" fillId="0" borderId="0" xfId="1" applyNumberFormat="1" applyFont="1"/>
    <xf numFmtId="0" fontId="12" fillId="0" borderId="0" xfId="2" applyFont="1" applyBorder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2" fillId="2" borderId="40" xfId="2" applyFont="1" applyFill="1" applyBorder="1" applyAlignment="1">
      <alignment horizontal="center" vertical="center"/>
    </xf>
    <xf numFmtId="0" fontId="12" fillId="2" borderId="40" xfId="2" applyFont="1" applyFill="1" applyBorder="1" applyAlignment="1">
      <alignment horizontal="right"/>
    </xf>
    <xf numFmtId="0" fontId="9" fillId="2" borderId="27" xfId="0" applyFont="1" applyFill="1" applyBorder="1" applyAlignment="1">
      <alignment horizontal="right"/>
    </xf>
    <xf numFmtId="0" fontId="12" fillId="2" borderId="0" xfId="2" applyFont="1" applyFill="1" applyBorder="1" applyAlignment="1">
      <alignment horizontal="right"/>
    </xf>
    <xf numFmtId="0" fontId="9" fillId="2" borderId="0" xfId="2" applyFont="1" applyFill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9" fillId="2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justify"/>
    </xf>
    <xf numFmtId="0" fontId="9" fillId="4" borderId="0" xfId="0" applyFont="1" applyFill="1" applyAlignment="1">
      <alignment horizontal="left" indent="1"/>
    </xf>
    <xf numFmtId="0" fontId="9" fillId="4" borderId="0" xfId="0" applyFont="1" applyFill="1" applyBorder="1"/>
    <xf numFmtId="0" fontId="12" fillId="5" borderId="4" xfId="3" applyFont="1" applyFill="1" applyBorder="1" applyAlignment="1">
      <alignment horizontal="right"/>
    </xf>
    <xf numFmtId="0" fontId="12" fillId="3" borderId="4" xfId="0" applyFont="1" applyFill="1" applyBorder="1"/>
    <xf numFmtId="0" fontId="28" fillId="0" borderId="13" xfId="0" applyFont="1" applyBorder="1" applyAlignment="1">
      <alignment horizontal="right"/>
    </xf>
    <xf numFmtId="2" fontId="12" fillId="0" borderId="13" xfId="0" applyNumberFormat="1" applyFont="1" applyBorder="1" applyAlignment="1">
      <alignment horizontal="right"/>
    </xf>
    <xf numFmtId="2" fontId="12" fillId="0" borderId="36" xfId="0" applyNumberFormat="1" applyFont="1" applyBorder="1"/>
    <xf numFmtId="2" fontId="12" fillId="0" borderId="5" xfId="0" applyNumberFormat="1" applyFont="1" applyBorder="1"/>
    <xf numFmtId="2" fontId="12" fillId="0" borderId="4" xfId="0" applyNumberFormat="1" applyFont="1" applyBorder="1"/>
    <xf numFmtId="0" fontId="9" fillId="0" borderId="0" xfId="0" applyFont="1" applyAlignment="1">
      <alignment horizontal="left" indent="1"/>
    </xf>
    <xf numFmtId="0" fontId="12" fillId="5" borderId="15" xfId="3" applyFont="1" applyFill="1" applyBorder="1" applyAlignment="1">
      <alignment horizontal="right"/>
    </xf>
    <xf numFmtId="0" fontId="12" fillId="3" borderId="15" xfId="0" applyFont="1" applyFill="1" applyBorder="1"/>
    <xf numFmtId="164" fontId="12" fillId="0" borderId="18" xfId="0" applyNumberFormat="1" applyFont="1" applyBorder="1" applyAlignment="1">
      <alignment horizontal="right"/>
    </xf>
    <xf numFmtId="2" fontId="12" fillId="0" borderId="18" xfId="0" applyNumberFormat="1" applyFont="1" applyBorder="1" applyAlignment="1">
      <alignment horizontal="right"/>
    </xf>
    <xf numFmtId="2" fontId="12" fillId="0" borderId="30" xfId="0" applyNumberFormat="1" applyFont="1" applyBorder="1"/>
    <xf numFmtId="2" fontId="12" fillId="0" borderId="16" xfId="0" applyNumberFormat="1" applyFont="1" applyBorder="1"/>
    <xf numFmtId="2" fontId="12" fillId="0" borderId="15" xfId="0" applyNumberFormat="1" applyFont="1" applyBorder="1"/>
    <xf numFmtId="0" fontId="12" fillId="0" borderId="13" xfId="0" applyFont="1" applyBorder="1" applyAlignment="1">
      <alignment horizontal="right"/>
    </xf>
    <xf numFmtId="164" fontId="12" fillId="0" borderId="13" xfId="0" applyNumberFormat="1" applyFont="1" applyBorder="1" applyAlignment="1">
      <alignment horizontal="right"/>
    </xf>
    <xf numFmtId="2" fontId="12" fillId="0" borderId="13" xfId="0" applyNumberFormat="1" applyFont="1" applyBorder="1"/>
    <xf numFmtId="0" fontId="12" fillId="5" borderId="20" xfId="3" applyFont="1" applyFill="1" applyBorder="1" applyAlignment="1">
      <alignment horizontal="right"/>
    </xf>
    <xf numFmtId="0" fontId="12" fillId="3" borderId="20" xfId="0" applyFont="1" applyFill="1" applyBorder="1"/>
    <xf numFmtId="0" fontId="11" fillId="0" borderId="23" xfId="0" applyFont="1" applyBorder="1" applyAlignment="1">
      <alignment horizontal="right"/>
    </xf>
    <xf numFmtId="2" fontId="11" fillId="0" borderId="23" xfId="0" applyNumberFormat="1" applyFont="1" applyBorder="1"/>
    <xf numFmtId="2" fontId="11" fillId="0" borderId="35" xfId="0" applyNumberFormat="1" applyFont="1" applyBorder="1"/>
    <xf numFmtId="2" fontId="11" fillId="0" borderId="21" xfId="0" applyNumberFormat="1" applyFont="1" applyBorder="1"/>
    <xf numFmtId="0" fontId="11" fillId="0" borderId="13" xfId="0" applyFont="1" applyBorder="1" applyAlignment="1">
      <alignment horizontal="right"/>
    </xf>
    <xf numFmtId="2" fontId="11" fillId="0" borderId="13" xfId="0" applyNumberFormat="1" applyFont="1" applyBorder="1"/>
    <xf numFmtId="2" fontId="11" fillId="0" borderId="36" xfId="0" applyNumberFormat="1" applyFont="1" applyBorder="1"/>
    <xf numFmtId="2" fontId="11" fillId="0" borderId="5" xfId="0" applyNumberFormat="1" applyFont="1" applyBorder="1"/>
    <xf numFmtId="0" fontId="11" fillId="0" borderId="18" xfId="0" applyFont="1" applyBorder="1" applyAlignment="1">
      <alignment horizontal="right"/>
    </xf>
    <xf numFmtId="2" fontId="11" fillId="0" borderId="18" xfId="0" applyNumberFormat="1" applyFont="1" applyBorder="1"/>
    <xf numFmtId="2" fontId="11" fillId="0" borderId="30" xfId="0" applyNumberFormat="1" applyFont="1" applyBorder="1"/>
    <xf numFmtId="2" fontId="11" fillId="0" borderId="16" xfId="0" applyNumberFormat="1" applyFont="1" applyBorder="1"/>
    <xf numFmtId="0" fontId="12" fillId="0" borderId="23" xfId="0" applyFont="1" applyBorder="1" applyAlignment="1">
      <alignment horizontal="right"/>
    </xf>
    <xf numFmtId="2" fontId="12" fillId="0" borderId="23" xfId="0" applyNumberFormat="1" applyFont="1" applyBorder="1"/>
    <xf numFmtId="2" fontId="12" fillId="0" borderId="35" xfId="0" applyNumberFormat="1" applyFont="1" applyBorder="1"/>
    <xf numFmtId="2" fontId="12" fillId="0" borderId="21" xfId="0" applyNumberFormat="1" applyFont="1" applyBorder="1"/>
    <xf numFmtId="165" fontId="12" fillId="0" borderId="18" xfId="0" applyNumberFormat="1" applyFont="1" applyBorder="1" applyAlignment="1">
      <alignment horizontal="right"/>
    </xf>
    <xf numFmtId="2" fontId="12" fillId="0" borderId="18" xfId="0" applyNumberFormat="1" applyFont="1" applyBorder="1"/>
    <xf numFmtId="165" fontId="12" fillId="0" borderId="13" xfId="0" applyNumberFormat="1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4" fontId="12" fillId="0" borderId="13" xfId="0" applyNumberFormat="1" applyFont="1" applyBorder="1" applyAlignment="1">
      <alignment horizontal="right"/>
    </xf>
    <xf numFmtId="4" fontId="12" fillId="0" borderId="13" xfId="0" applyNumberFormat="1" applyFont="1" applyBorder="1"/>
    <xf numFmtId="4" fontId="12" fillId="0" borderId="36" xfId="0" applyNumberFormat="1" applyFont="1" applyBorder="1"/>
    <xf numFmtId="4" fontId="12" fillId="0" borderId="5" xfId="0" applyNumberFormat="1" applyFont="1" applyBorder="1"/>
    <xf numFmtId="4" fontId="11" fillId="0" borderId="23" xfId="0" applyNumberFormat="1" applyFont="1" applyBorder="1" applyAlignment="1">
      <alignment horizontal="right"/>
    </xf>
    <xf numFmtId="4" fontId="11" fillId="0" borderId="23" xfId="0" applyNumberFormat="1" applyFont="1" applyBorder="1"/>
    <xf numFmtId="4" fontId="11" fillId="0" borderId="35" xfId="0" applyNumberFormat="1" applyFont="1" applyBorder="1"/>
    <xf numFmtId="4" fontId="11" fillId="0" borderId="21" xfId="0" applyNumberFormat="1" applyFont="1" applyBorder="1"/>
    <xf numFmtId="4" fontId="11" fillId="0" borderId="13" xfId="0" applyNumberFormat="1" applyFont="1" applyBorder="1" applyAlignment="1">
      <alignment horizontal="right"/>
    </xf>
    <xf numFmtId="4" fontId="11" fillId="0" borderId="13" xfId="0" applyNumberFormat="1" applyFont="1" applyBorder="1"/>
    <xf numFmtId="4" fontId="11" fillId="0" borderId="36" xfId="0" applyNumberFormat="1" applyFont="1" applyBorder="1"/>
    <xf numFmtId="4" fontId="11" fillId="0" borderId="5" xfId="0" applyNumberFormat="1" applyFont="1" applyBorder="1"/>
    <xf numFmtId="4" fontId="11" fillId="0" borderId="18" xfId="0" applyNumberFormat="1" applyFont="1" applyBorder="1" applyAlignment="1">
      <alignment horizontal="right"/>
    </xf>
    <xf numFmtId="4" fontId="11" fillId="0" borderId="18" xfId="0" applyNumberFormat="1" applyFont="1" applyBorder="1"/>
    <xf numFmtId="4" fontId="11" fillId="0" borderId="30" xfId="0" applyNumberFormat="1" applyFont="1" applyBorder="1"/>
    <xf numFmtId="4" fontId="11" fillId="0" borderId="16" xfId="0" applyNumberFormat="1" applyFont="1" applyBorder="1"/>
    <xf numFmtId="4" fontId="12" fillId="0" borderId="23" xfId="0" applyNumberFormat="1" applyFont="1" applyBorder="1" applyAlignment="1">
      <alignment horizontal="right"/>
    </xf>
    <xf numFmtId="4" fontId="12" fillId="0" borderId="23" xfId="0" applyNumberFormat="1" applyFont="1" applyBorder="1"/>
    <xf numFmtId="4" fontId="12" fillId="0" borderId="35" xfId="0" applyNumberFormat="1" applyFont="1" applyBorder="1"/>
    <xf numFmtId="4" fontId="12" fillId="0" borderId="21" xfId="0" applyNumberFormat="1" applyFont="1" applyBorder="1"/>
    <xf numFmtId="4" fontId="12" fillId="0" borderId="18" xfId="0" applyNumberFormat="1" applyFont="1" applyBorder="1" applyAlignment="1">
      <alignment horizontal="right"/>
    </xf>
    <xf numFmtId="4" fontId="12" fillId="0" borderId="18" xfId="0" applyNumberFormat="1" applyFont="1" applyBorder="1"/>
    <xf numFmtId="4" fontId="12" fillId="0" borderId="30" xfId="0" applyNumberFormat="1" applyFont="1" applyBorder="1"/>
    <xf numFmtId="4" fontId="12" fillId="0" borderId="16" xfId="0" applyNumberFormat="1" applyFont="1" applyBorder="1"/>
    <xf numFmtId="0" fontId="12" fillId="5" borderId="8" xfId="3" applyFont="1" applyFill="1" applyBorder="1" applyAlignment="1">
      <alignment horizontal="right"/>
    </xf>
    <xf numFmtId="0" fontId="12" fillId="3" borderId="8" xfId="0" applyFont="1" applyFill="1" applyBorder="1"/>
    <xf numFmtId="4" fontId="12" fillId="0" borderId="10" xfId="0" applyNumberFormat="1" applyFont="1" applyBorder="1" applyAlignment="1">
      <alignment horizontal="right"/>
    </xf>
    <xf numFmtId="4" fontId="12" fillId="0" borderId="10" xfId="0" applyNumberFormat="1" applyFont="1" applyBorder="1"/>
    <xf numFmtId="4" fontId="12" fillId="0" borderId="43" xfId="0" applyNumberFormat="1" applyFont="1" applyBorder="1"/>
    <xf numFmtId="4" fontId="12" fillId="0" borderId="9" xfId="0" applyNumberFormat="1" applyFont="1" applyBorder="1"/>
    <xf numFmtId="1" fontId="12" fillId="0" borderId="10" xfId="7" applyNumberFormat="1" applyFont="1" applyBorder="1" applyAlignment="1">
      <alignment horizontal="right"/>
    </xf>
    <xf numFmtId="1" fontId="12" fillId="0" borderId="27" xfId="7" applyNumberFormat="1" applyFont="1" applyBorder="1" applyAlignment="1">
      <alignment horizontal="right"/>
    </xf>
    <xf numFmtId="1" fontId="12" fillId="0" borderId="47" xfId="7" applyNumberFormat="1" applyFont="1" applyBorder="1" applyAlignment="1">
      <alignment horizontal="right"/>
    </xf>
    <xf numFmtId="2" fontId="12" fillId="0" borderId="10" xfId="7" applyNumberFormat="1" applyFont="1" applyBorder="1" applyAlignment="1">
      <alignment horizontal="right"/>
    </xf>
    <xf numFmtId="2" fontId="12" fillId="0" borderId="27" xfId="7" applyNumberFormat="1" applyFont="1" applyBorder="1" applyAlignment="1">
      <alignment horizontal="right"/>
    </xf>
    <xf numFmtId="2" fontId="12" fillId="0" borderId="47" xfId="7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2" fontId="7" fillId="0" borderId="33" xfId="7" applyNumberFormat="1" applyFont="1" applyBorder="1" applyAlignment="1">
      <alignment horizontal="right"/>
    </xf>
    <xf numFmtId="2" fontId="7" fillId="2" borderId="37" xfId="7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5" applyFont="1" applyAlignment="1">
      <alignment horizontal="center"/>
    </xf>
    <xf numFmtId="0" fontId="12" fillId="0" borderId="33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5" borderId="82" xfId="0" applyFont="1" applyFill="1" applyBorder="1" applyAlignment="1">
      <alignment horizontal="center"/>
    </xf>
    <xf numFmtId="4" fontId="9" fillId="5" borderId="82" xfId="0" applyNumberFormat="1" applyFont="1" applyFill="1" applyBorder="1" applyAlignment="1">
      <alignment horizontal="right" vertical="center"/>
    </xf>
    <xf numFmtId="0" fontId="9" fillId="0" borderId="83" xfId="0" applyFont="1" applyFill="1" applyBorder="1" applyAlignment="1">
      <alignment horizontal="center" wrapText="1"/>
    </xf>
    <xf numFmtId="0" fontId="12" fillId="0" borderId="35" xfId="0" applyFont="1" applyBorder="1" applyAlignment="1">
      <alignment horizontal="left" vertical="top"/>
    </xf>
    <xf numFmtId="49" fontId="12" fillId="0" borderId="35" xfId="0" applyNumberFormat="1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4" fontId="12" fillId="0" borderId="35" xfId="0" applyNumberFormat="1" applyFont="1" applyBorder="1" applyAlignment="1">
      <alignment horizontal="right" vertical="top" wrapText="1"/>
    </xf>
    <xf numFmtId="0" fontId="12" fillId="0" borderId="35" xfId="0" applyFont="1" applyFill="1" applyBorder="1" applyAlignment="1">
      <alignment wrapText="1"/>
    </xf>
    <xf numFmtId="0" fontId="19" fillId="4" borderId="81" xfId="0" applyFont="1" applyFill="1" applyBorder="1" applyAlignment="1"/>
    <xf numFmtId="0" fontId="19" fillId="4" borderId="82" xfId="0" applyFont="1" applyFill="1" applyBorder="1" applyAlignment="1"/>
    <xf numFmtId="0" fontId="19" fillId="4" borderId="82" xfId="0" applyFont="1" applyFill="1" applyBorder="1" applyAlignment="1">
      <alignment horizontal="center"/>
    </xf>
    <xf numFmtId="4" fontId="8" fillId="4" borderId="82" xfId="0" applyNumberFormat="1" applyFont="1" applyFill="1" applyBorder="1" applyAlignment="1">
      <alignment horizontal="right" vertical="center"/>
    </xf>
    <xf numFmtId="4" fontId="8" fillId="4" borderId="82" xfId="0" applyNumberFormat="1" applyFont="1" applyFill="1" applyBorder="1" applyAlignment="1">
      <alignment horizontal="right" vertical="center" wrapText="1"/>
    </xf>
    <xf numFmtId="4" fontId="8" fillId="4" borderId="83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12" fillId="0" borderId="3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Fill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top"/>
    </xf>
    <xf numFmtId="49" fontId="12" fillId="2" borderId="30" xfId="0" applyNumberFormat="1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4" fontId="12" fillId="2" borderId="30" xfId="0" applyNumberFormat="1" applyFont="1" applyFill="1" applyBorder="1" applyAlignment="1">
      <alignment horizontal="right" vertical="top" wrapText="1"/>
    </xf>
    <xf numFmtId="0" fontId="12" fillId="0" borderId="30" xfId="0" applyFont="1" applyFill="1" applyBorder="1" applyAlignment="1">
      <alignment wrapText="1"/>
    </xf>
    <xf numFmtId="0" fontId="12" fillId="0" borderId="29" xfId="0" applyFont="1" applyFill="1" applyBorder="1" applyAlignment="1">
      <alignment wrapText="1"/>
    </xf>
    <xf numFmtId="0" fontId="9" fillId="2" borderId="27" xfId="2" applyFont="1" applyFill="1" applyBorder="1" applyAlignment="1">
      <alignment horizontal="right" wrapText="1"/>
    </xf>
    <xf numFmtId="2" fontId="12" fillId="6" borderId="33" xfId="1" applyNumberFormat="1" applyFont="1" applyFill="1" applyBorder="1" applyAlignment="1">
      <alignment vertical="top"/>
    </xf>
    <xf numFmtId="2" fontId="12" fillId="6" borderId="55" xfId="1" applyNumberFormat="1" applyFont="1" applyFill="1" applyBorder="1" applyAlignment="1">
      <alignment vertical="top"/>
    </xf>
    <xf numFmtId="2" fontId="12" fillId="6" borderId="37" xfId="1" applyNumberFormat="1" applyFont="1" applyFill="1" applyBorder="1" applyAlignment="1">
      <alignment horizontal="center"/>
    </xf>
    <xf numFmtId="0" fontId="12" fillId="6" borderId="37" xfId="1" applyFont="1" applyFill="1" applyBorder="1" applyAlignment="1">
      <alignment horizontal="center"/>
    </xf>
    <xf numFmtId="2" fontId="12" fillId="6" borderId="28" xfId="1" applyNumberFormat="1" applyFont="1" applyFill="1" applyBorder="1" applyAlignment="1">
      <alignment horizontal="center"/>
    </xf>
    <xf numFmtId="0" fontId="12" fillId="6" borderId="49" xfId="1" applyFont="1" applyFill="1" applyBorder="1" applyAlignment="1">
      <alignment horizontal="center"/>
    </xf>
    <xf numFmtId="2" fontId="12" fillId="6" borderId="58" xfId="1" applyNumberFormat="1" applyFont="1" applyFill="1" applyBorder="1" applyAlignment="1">
      <alignment horizontal="center"/>
    </xf>
    <xf numFmtId="2" fontId="12" fillId="6" borderId="52" xfId="1" applyNumberFormat="1" applyFont="1" applyFill="1" applyBorder="1" applyAlignment="1">
      <alignment horizontal="center"/>
    </xf>
    <xf numFmtId="2" fontId="12" fillId="6" borderId="33" xfId="3" applyNumberFormat="1" applyFont="1" applyFill="1" applyBorder="1" applyAlignment="1">
      <alignment horizontal="center" vertical="center"/>
    </xf>
    <xf numFmtId="0" fontId="12" fillId="6" borderId="33" xfId="3" applyFont="1" applyFill="1" applyBorder="1" applyAlignment="1">
      <alignment horizontal="center" vertical="center"/>
    </xf>
    <xf numFmtId="2" fontId="27" fillId="6" borderId="33" xfId="3" applyNumberFormat="1" applyFont="1" applyFill="1" applyBorder="1" applyAlignment="1">
      <alignment horizontal="center" vertical="center"/>
    </xf>
    <xf numFmtId="2" fontId="12" fillId="7" borderId="33" xfId="0" applyNumberFormat="1" applyFont="1" applyFill="1" applyBorder="1" applyAlignment="1">
      <alignment horizontal="center" vertical="center"/>
    </xf>
    <xf numFmtId="2" fontId="12" fillId="6" borderId="55" xfId="3" applyNumberFormat="1" applyFont="1" applyFill="1" applyBorder="1" applyAlignment="1">
      <alignment horizontal="center" vertical="center"/>
    </xf>
    <xf numFmtId="2" fontId="27" fillId="6" borderId="33" xfId="3" applyNumberFormat="1" applyFont="1" applyFill="1" applyBorder="1" applyAlignment="1">
      <alignment horizontal="center"/>
    </xf>
    <xf numFmtId="2" fontId="12" fillId="7" borderId="33" xfId="0" applyNumberFormat="1" applyFont="1" applyFill="1" applyBorder="1" applyAlignment="1">
      <alignment horizontal="center"/>
    </xf>
    <xf numFmtId="0" fontId="12" fillId="6" borderId="33" xfId="3" applyFont="1" applyFill="1" applyBorder="1" applyAlignment="1">
      <alignment horizontal="center"/>
    </xf>
    <xf numFmtId="0" fontId="12" fillId="6" borderId="1" xfId="4" applyFont="1" applyFill="1" applyBorder="1" applyAlignment="1">
      <alignment horizontal="left"/>
    </xf>
    <xf numFmtId="0" fontId="12" fillId="6" borderId="4" xfId="4" applyFont="1" applyFill="1" applyBorder="1" applyAlignment="1">
      <alignment horizontal="left"/>
    </xf>
    <xf numFmtId="0" fontId="12" fillId="6" borderId="6" xfId="4" applyFont="1" applyFill="1" applyBorder="1" applyAlignment="1">
      <alignment horizontal="center"/>
    </xf>
    <xf numFmtId="0" fontId="24" fillId="6" borderId="35" xfId="4" applyFont="1" applyFill="1" applyBorder="1" applyAlignment="1">
      <alignment horizontal="center"/>
    </xf>
    <xf numFmtId="0" fontId="12" fillId="6" borderId="0" xfId="4" applyFont="1" applyFill="1" applyBorder="1" applyAlignment="1">
      <alignment horizontal="left"/>
    </xf>
    <xf numFmtId="0" fontId="9" fillId="6" borderId="35" xfId="4" applyFont="1" applyFill="1" applyBorder="1" applyAlignment="1">
      <alignment horizontal="left"/>
    </xf>
    <xf numFmtId="0" fontId="9" fillId="6" borderId="34" xfId="0" applyFont="1" applyFill="1" applyBorder="1" applyAlignment="1">
      <alignment horizontal="left"/>
    </xf>
    <xf numFmtId="164" fontId="27" fillId="6" borderId="50" xfId="4" applyNumberFormat="1" applyFont="1" applyFill="1" applyBorder="1" applyAlignment="1">
      <alignment horizontal="left"/>
    </xf>
    <xf numFmtId="0" fontId="27" fillId="6" borderId="0" xfId="4" applyFont="1" applyFill="1" applyBorder="1" applyAlignment="1">
      <alignment horizontal="center" vertical="center"/>
    </xf>
    <xf numFmtId="0" fontId="27" fillId="6" borderId="2" xfId="4" applyFont="1" applyFill="1" applyBorder="1" applyAlignment="1">
      <alignment horizontal="center" vertical="center"/>
    </xf>
    <xf numFmtId="0" fontId="12" fillId="6" borderId="41" xfId="4" applyFont="1" applyFill="1" applyBorder="1"/>
    <xf numFmtId="0" fontId="9" fillId="6" borderId="69" xfId="4" applyFont="1" applyFill="1" applyBorder="1"/>
    <xf numFmtId="0" fontId="24" fillId="6" borderId="36" xfId="4" applyFont="1" applyFill="1" applyBorder="1" applyAlignment="1">
      <alignment horizontal="center"/>
    </xf>
    <xf numFmtId="0" fontId="24" fillId="6" borderId="36" xfId="4" applyFont="1" applyFill="1" applyBorder="1" applyAlignment="1">
      <alignment horizontal="left"/>
    </xf>
    <xf numFmtId="0" fontId="9" fillId="6" borderId="36" xfId="4" applyFont="1" applyFill="1" applyBorder="1" applyAlignment="1">
      <alignment horizontal="left"/>
    </xf>
    <xf numFmtId="0" fontId="9" fillId="6" borderId="29" xfId="0" applyFont="1" applyFill="1" applyBorder="1" applyAlignment="1">
      <alignment horizontal="left"/>
    </xf>
    <xf numFmtId="164" fontId="27" fillId="6" borderId="5" xfId="0" applyNumberFormat="1" applyFont="1" applyFill="1" applyBorder="1" applyAlignment="1">
      <alignment horizontal="center"/>
    </xf>
    <xf numFmtId="164" fontId="27" fillId="6" borderId="0" xfId="4" applyNumberFormat="1" applyFont="1" applyFill="1" applyBorder="1" applyAlignment="1">
      <alignment horizontal="center"/>
    </xf>
    <xf numFmtId="0" fontId="27" fillId="6" borderId="42" xfId="4" applyFont="1" applyFill="1" applyBorder="1" applyAlignment="1">
      <alignment horizontal="center" vertical="center"/>
    </xf>
    <xf numFmtId="0" fontId="27" fillId="6" borderId="34" xfId="4" applyFont="1" applyFill="1" applyBorder="1" applyAlignment="1">
      <alignment horizontal="center" vertical="center"/>
    </xf>
    <xf numFmtId="0" fontId="12" fillId="6" borderId="6" xfId="4" applyFont="1" applyFill="1" applyBorder="1" applyAlignment="1">
      <alignment horizontal="left"/>
    </xf>
    <xf numFmtId="0" fontId="24" fillId="6" borderId="33" xfId="4" applyFont="1" applyFill="1" applyBorder="1" applyAlignment="1">
      <alignment horizontal="left" vertical="top" wrapText="1"/>
    </xf>
    <xf numFmtId="0" fontId="9" fillId="6" borderId="30" xfId="4" applyFont="1" applyFill="1" applyBorder="1" applyAlignment="1">
      <alignment horizontal="left"/>
    </xf>
    <xf numFmtId="0" fontId="27" fillId="6" borderId="38" xfId="0" applyFont="1" applyFill="1" applyBorder="1" applyAlignment="1">
      <alignment horizontal="center"/>
    </xf>
    <xf numFmtId="0" fontId="27" fillId="6" borderId="22" xfId="4" applyFont="1" applyFill="1" applyBorder="1" applyAlignment="1">
      <alignment horizontal="center"/>
    </xf>
    <xf numFmtId="164" fontId="12" fillId="6" borderId="5" xfId="0" applyNumberFormat="1" applyFont="1" applyFill="1" applyBorder="1" applyAlignment="1">
      <alignment horizontal="center"/>
    </xf>
    <xf numFmtId="164" fontId="12" fillId="6" borderId="0" xfId="4" applyNumberFormat="1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12" fillId="6" borderId="42" xfId="4" applyFont="1" applyFill="1" applyBorder="1" applyAlignment="1">
      <alignment horizontal="center" vertical="center"/>
    </xf>
    <xf numFmtId="0" fontId="12" fillId="6" borderId="29" xfId="4" applyFont="1" applyFill="1" applyBorder="1" applyAlignment="1">
      <alignment horizontal="center" vertical="center"/>
    </xf>
    <xf numFmtId="0" fontId="12" fillId="6" borderId="60" xfId="4" applyFont="1" applyFill="1" applyBorder="1" applyAlignment="1">
      <alignment horizontal="left"/>
    </xf>
    <xf numFmtId="0" fontId="12" fillId="6" borderId="61" xfId="4" applyFont="1" applyFill="1" applyBorder="1" applyAlignment="1">
      <alignment horizontal="center" vertical="center"/>
    </xf>
    <xf numFmtId="0" fontId="12" fillId="6" borderId="35" xfId="4" applyFont="1" applyFill="1" applyBorder="1" applyAlignment="1">
      <alignment horizontal="center" vertical="center"/>
    </xf>
    <xf numFmtId="0" fontId="12" fillId="6" borderId="23" xfId="4" applyFont="1" applyFill="1" applyBorder="1" applyAlignment="1">
      <alignment horizontal="center" vertical="center"/>
    </xf>
    <xf numFmtId="0" fontId="12" fillId="6" borderId="62" xfId="4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12" xfId="4" applyFont="1" applyFill="1" applyBorder="1" applyAlignment="1">
      <alignment horizontal="center"/>
    </xf>
    <xf numFmtId="164" fontId="12" fillId="6" borderId="65" xfId="4" applyNumberFormat="1" applyFont="1" applyFill="1" applyBorder="1" applyAlignment="1">
      <alignment horizontal="center" vertical="center"/>
    </xf>
    <xf numFmtId="164" fontId="12" fillId="6" borderId="76" xfId="4" applyNumberFormat="1" applyFont="1" applyFill="1" applyBorder="1" applyAlignment="1">
      <alignment horizontal="center" vertical="center"/>
    </xf>
    <xf numFmtId="0" fontId="12" fillId="6" borderId="21" xfId="4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/>
    </xf>
    <xf numFmtId="0" fontId="12" fillId="6" borderId="66" xfId="4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/>
    <xf numFmtId="0" fontId="20" fillId="6" borderId="33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vertical="center" wrapText="1"/>
    </xf>
    <xf numFmtId="0" fontId="15" fillId="6" borderId="81" xfId="0" applyFont="1" applyFill="1" applyBorder="1" applyAlignment="1">
      <alignment horizontal="center" vertical="center" wrapText="1"/>
    </xf>
    <xf numFmtId="0" fontId="15" fillId="6" borderId="82" xfId="0" applyFont="1" applyFill="1" applyBorder="1" applyAlignment="1">
      <alignment horizontal="center" vertical="center" wrapText="1"/>
    </xf>
    <xf numFmtId="0" fontId="15" fillId="6" borderId="84" xfId="0" applyFont="1" applyFill="1" applyBorder="1" applyAlignment="1">
      <alignment horizontal="center" vertical="center" wrapText="1"/>
    </xf>
    <xf numFmtId="0" fontId="15" fillId="6" borderId="82" xfId="0" applyFont="1" applyFill="1" applyBorder="1" applyAlignment="1">
      <alignment horizontal="center" vertical="center" textRotation="90" wrapText="1"/>
    </xf>
    <xf numFmtId="0" fontId="15" fillId="6" borderId="83" xfId="0" applyFont="1" applyFill="1" applyBorder="1" applyAlignment="1">
      <alignment horizontal="center" vertical="center" textRotation="90" wrapText="1"/>
    </xf>
    <xf numFmtId="0" fontId="25" fillId="6" borderId="14" xfId="0" applyFont="1" applyFill="1" applyBorder="1" applyAlignment="1">
      <alignment horizontal="center" vertical="center" wrapText="1"/>
    </xf>
    <xf numFmtId="0" fontId="25" fillId="6" borderId="44" xfId="0" applyFont="1" applyFill="1" applyBorder="1" applyAlignment="1">
      <alignment horizontal="center" vertical="center" wrapText="1"/>
    </xf>
    <xf numFmtId="0" fontId="25" fillId="6" borderId="51" xfId="0" applyFont="1" applyFill="1" applyBorder="1" applyAlignment="1">
      <alignment horizontal="center" vertical="center" wrapText="1"/>
    </xf>
    <xf numFmtId="0" fontId="25" fillId="6" borderId="44" xfId="0" applyFont="1" applyFill="1" applyBorder="1" applyAlignment="1">
      <alignment horizontal="center" vertical="center" textRotation="90" wrapText="1"/>
    </xf>
    <xf numFmtId="0" fontId="25" fillId="6" borderId="50" xfId="0" applyFont="1" applyFill="1" applyBorder="1" applyAlignment="1">
      <alignment horizontal="center" vertical="center" textRotation="90" wrapText="1"/>
    </xf>
    <xf numFmtId="0" fontId="12" fillId="6" borderId="68" xfId="2" applyFont="1" applyFill="1" applyBorder="1" applyAlignment="1">
      <alignment horizontal="center" vertical="center" wrapText="1"/>
    </xf>
    <xf numFmtId="0" fontId="12" fillId="6" borderId="53" xfId="2" applyFont="1" applyFill="1" applyBorder="1" applyAlignment="1">
      <alignment horizontal="center" vertical="center" wrapText="1"/>
    </xf>
    <xf numFmtId="0" fontId="8" fillId="6" borderId="53" xfId="2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/>
    </xf>
    <xf numFmtId="0" fontId="8" fillId="6" borderId="8" xfId="2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2" fontId="12" fillId="6" borderId="33" xfId="1" applyNumberFormat="1" applyFont="1" applyFill="1" applyBorder="1" applyAlignment="1">
      <alignment horizontal="center" vertical="top"/>
    </xf>
    <xf numFmtId="2" fontId="12" fillId="6" borderId="55" xfId="1" applyNumberFormat="1" applyFont="1" applyFill="1" applyBorder="1" applyAlignment="1">
      <alignment horizontal="center" vertical="top"/>
    </xf>
    <xf numFmtId="0" fontId="12" fillId="2" borderId="35" xfId="1" applyFont="1" applyFill="1" applyBorder="1" applyAlignment="1">
      <alignment vertical="center"/>
    </xf>
    <xf numFmtId="1" fontId="8" fillId="2" borderId="35" xfId="1" applyNumberFormat="1" applyFont="1" applyFill="1" applyBorder="1"/>
    <xf numFmtId="2" fontId="8" fillId="2" borderId="35" xfId="1" applyNumberFormat="1" applyFont="1" applyFill="1" applyBorder="1"/>
    <xf numFmtId="1" fontId="12" fillId="2" borderId="35" xfId="1" applyNumberFormat="1" applyFont="1" applyFill="1" applyBorder="1"/>
    <xf numFmtId="2" fontId="12" fillId="2" borderId="35" xfId="1" applyNumberFormat="1" applyFont="1" applyFill="1" applyBorder="1"/>
    <xf numFmtId="2" fontId="8" fillId="2" borderId="35" xfId="1" applyNumberFormat="1" applyFont="1" applyFill="1" applyBorder="1" applyAlignment="1">
      <alignment horizontal="right"/>
    </xf>
    <xf numFmtId="2" fontId="8" fillId="2" borderId="34" xfId="1" applyNumberFormat="1" applyFont="1" applyFill="1" applyBorder="1" applyAlignment="1">
      <alignment horizontal="right"/>
    </xf>
    <xf numFmtId="1" fontId="8" fillId="2" borderId="23" xfId="1" applyNumberFormat="1" applyFont="1" applyFill="1" applyBorder="1"/>
    <xf numFmtId="2" fontId="9" fillId="0" borderId="80" xfId="1" applyNumberFormat="1" applyFont="1" applyBorder="1"/>
    <xf numFmtId="2" fontId="9" fillId="0" borderId="20" xfId="1" applyNumberFormat="1" applyFont="1" applyBorder="1"/>
    <xf numFmtId="0" fontId="12" fillId="2" borderId="30" xfId="1" applyFont="1" applyFill="1" applyBorder="1" applyAlignment="1">
      <alignment vertical="center"/>
    </xf>
    <xf numFmtId="2" fontId="8" fillId="2" borderId="29" xfId="1" applyNumberFormat="1" applyFont="1" applyFill="1" applyBorder="1"/>
    <xf numFmtId="0" fontId="12" fillId="2" borderId="33" xfId="1" applyFont="1" applyFill="1" applyBorder="1" applyAlignment="1">
      <alignment horizontal="right" vertical="center"/>
    </xf>
    <xf numFmtId="0" fontId="0" fillId="0" borderId="0" xfId="0" applyNumberFormat="1"/>
    <xf numFmtId="0" fontId="8" fillId="2" borderId="33" xfId="0" applyFont="1" applyFill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49" fontId="8" fillId="0" borderId="33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4" fontId="8" fillId="0" borderId="33" xfId="0" applyNumberFormat="1" applyFont="1" applyBorder="1" applyAlignment="1">
      <alignment horizontal="right" vertical="top" wrapText="1"/>
    </xf>
    <xf numFmtId="0" fontId="12" fillId="0" borderId="0" xfId="3" applyFont="1" applyAlignment="1">
      <alignment horizontal="left"/>
    </xf>
    <xf numFmtId="0" fontId="12" fillId="0" borderId="0" xfId="3" applyFont="1" applyFill="1" applyBorder="1" applyAlignment="1">
      <alignment horizontal="left"/>
    </xf>
    <xf numFmtId="0" fontId="20" fillId="0" borderId="33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3" fontId="12" fillId="0" borderId="33" xfId="0" applyNumberFormat="1" applyFont="1" applyBorder="1" applyAlignment="1">
      <alignment horizontal="center" vertical="top" wrapText="1"/>
    </xf>
    <xf numFmtId="3" fontId="12" fillId="2" borderId="30" xfId="0" applyNumberFormat="1" applyFont="1" applyFill="1" applyBorder="1" applyAlignment="1">
      <alignment horizontal="right" vertical="top" wrapText="1"/>
    </xf>
    <xf numFmtId="3" fontId="12" fillId="2" borderId="33" xfId="0" applyNumberFormat="1" applyFont="1" applyFill="1" applyBorder="1" applyAlignment="1">
      <alignment horizontal="right" vertical="top" wrapText="1"/>
    </xf>
    <xf numFmtId="3" fontId="12" fillId="0" borderId="33" xfId="0" applyNumberFormat="1" applyFont="1" applyBorder="1" applyAlignment="1">
      <alignment horizontal="right" vertical="top" wrapText="1"/>
    </xf>
    <xf numFmtId="3" fontId="12" fillId="0" borderId="35" xfId="0" applyNumberFormat="1" applyFont="1" applyBorder="1" applyAlignment="1">
      <alignment horizontal="right" vertical="top" wrapText="1"/>
    </xf>
    <xf numFmtId="0" fontId="8" fillId="0" borderId="33" xfId="0" applyFont="1" applyFill="1" applyBorder="1" applyAlignment="1">
      <alignment horizontal="left" vertical="center" wrapText="1"/>
    </xf>
    <xf numFmtId="4" fontId="8" fillId="2" borderId="33" xfId="0" applyNumberFormat="1" applyFont="1" applyFill="1" applyBorder="1" applyAlignment="1">
      <alignment horizontal="left" vertical="top" wrapText="1"/>
    </xf>
    <xf numFmtId="3" fontId="8" fillId="2" borderId="33" xfId="0" applyNumberFormat="1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wrapText="1"/>
    </xf>
    <xf numFmtId="0" fontId="8" fillId="0" borderId="55" xfId="0" applyFont="1" applyFill="1" applyBorder="1" applyAlignment="1">
      <alignment horizontal="left" wrapText="1"/>
    </xf>
    <xf numFmtId="4" fontId="8" fillId="0" borderId="33" xfId="0" applyNumberFormat="1" applyFont="1" applyBorder="1" applyAlignment="1">
      <alignment horizontal="left" vertical="top" wrapText="1"/>
    </xf>
    <xf numFmtId="3" fontId="8" fillId="0" borderId="33" xfId="0" applyNumberFormat="1" applyFont="1" applyBorder="1" applyAlignment="1">
      <alignment horizontal="left" vertical="top" wrapText="1"/>
    </xf>
    <xf numFmtId="4" fontId="9" fillId="0" borderId="82" xfId="0" applyNumberFormat="1" applyFont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33" xfId="0" applyFont="1" applyFill="1" applyBorder="1"/>
    <xf numFmtId="0" fontId="12" fillId="0" borderId="5" xfId="0" applyNumberFormat="1" applyFont="1" applyBorder="1"/>
    <xf numFmtId="0" fontId="9" fillId="8" borderId="33" xfId="0" applyFont="1" applyFill="1" applyBorder="1"/>
    <xf numFmtId="0" fontId="7" fillId="8" borderId="33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9" fillId="0" borderId="33" xfId="0" applyFont="1" applyBorder="1" applyAlignment="1">
      <alignment wrapText="1"/>
    </xf>
    <xf numFmtId="1" fontId="12" fillId="0" borderId="33" xfId="1" applyNumberFormat="1" applyFont="1" applyFill="1" applyBorder="1"/>
    <xf numFmtId="0" fontId="33" fillId="0" borderId="33" xfId="0" applyFont="1" applyBorder="1" applyAlignment="1">
      <alignment vertical="center"/>
    </xf>
    <xf numFmtId="0" fontId="15" fillId="0" borderId="30" xfId="0" applyFont="1" applyBorder="1"/>
    <xf numFmtId="0" fontId="15" fillId="0" borderId="55" xfId="0" applyFont="1" applyBorder="1"/>
    <xf numFmtId="0" fontId="34" fillId="0" borderId="33" xfId="0" applyFont="1" applyFill="1" applyBorder="1" applyAlignment="1">
      <alignment vertical="center" wrapText="1"/>
    </xf>
    <xf numFmtId="0" fontId="35" fillId="0" borderId="33" xfId="0" applyFont="1" applyBorder="1"/>
    <xf numFmtId="0" fontId="12" fillId="5" borderId="3" xfId="4" applyNumberFormat="1" applyFont="1" applyFill="1" applyBorder="1" applyAlignment="1">
      <alignment horizontal="right"/>
    </xf>
    <xf numFmtId="0" fontId="12" fillId="5" borderId="1" xfId="4" applyNumberFormat="1" applyFont="1" applyFill="1" applyBorder="1" applyAlignment="1">
      <alignment horizontal="right"/>
    </xf>
    <xf numFmtId="0" fontId="12" fillId="5" borderId="40" xfId="4" applyNumberFormat="1" applyFont="1" applyFill="1" applyBorder="1" applyAlignment="1">
      <alignment horizontal="right"/>
    </xf>
    <xf numFmtId="0" fontId="12" fillId="5" borderId="8" xfId="4" applyNumberFormat="1" applyFont="1" applyFill="1" applyBorder="1" applyAlignment="1">
      <alignment horizontal="right"/>
    </xf>
    <xf numFmtId="1" fontId="15" fillId="0" borderId="23" xfId="4" applyNumberFormat="1" applyFont="1" applyFill="1" applyBorder="1" applyAlignment="1">
      <alignment vertical="center"/>
    </xf>
    <xf numFmtId="1" fontId="15" fillId="0" borderId="35" xfId="4" applyNumberFormat="1" applyFont="1" applyFill="1" applyBorder="1" applyAlignment="1">
      <alignment vertical="center"/>
    </xf>
    <xf numFmtId="49" fontId="11" fillId="0" borderId="33" xfId="3" applyNumberFormat="1" applyFont="1" applyBorder="1"/>
    <xf numFmtId="164" fontId="11" fillId="0" borderId="33" xfId="3" applyNumberFormat="1" applyFont="1" applyBorder="1"/>
    <xf numFmtId="0" fontId="12" fillId="2" borderId="22" xfId="1" applyFont="1" applyFill="1" applyBorder="1" applyAlignment="1">
      <alignment horizontal="right" vertical="center"/>
    </xf>
    <xf numFmtId="1" fontId="8" fillId="2" borderId="86" xfId="1" applyNumberFormat="1" applyFont="1" applyFill="1" applyBorder="1" applyAlignment="1">
      <alignment horizontal="right" vertical="center"/>
    </xf>
    <xf numFmtId="2" fontId="8" fillId="2" borderId="86" xfId="1" applyNumberFormat="1" applyFont="1" applyFill="1" applyBorder="1" applyAlignment="1">
      <alignment horizontal="right" vertical="center"/>
    </xf>
    <xf numFmtId="2" fontId="8" fillId="2" borderId="87" xfId="1" applyNumberFormat="1" applyFont="1" applyFill="1" applyBorder="1" applyAlignment="1">
      <alignment horizontal="right" vertical="center"/>
    </xf>
    <xf numFmtId="1" fontId="8" fillId="2" borderId="88" xfId="1" applyNumberFormat="1" applyFont="1" applyFill="1" applyBorder="1" applyAlignment="1">
      <alignment horizontal="right" vertical="center"/>
    </xf>
    <xf numFmtId="2" fontId="8" fillId="2" borderId="89" xfId="1" applyNumberFormat="1" applyFont="1" applyFill="1" applyBorder="1" applyAlignment="1">
      <alignment horizontal="right" vertical="center"/>
    </xf>
    <xf numFmtId="2" fontId="8" fillId="2" borderId="90" xfId="1" applyNumberFormat="1" applyFont="1" applyFill="1" applyBorder="1" applyAlignment="1">
      <alignment horizontal="right" vertical="center"/>
    </xf>
    <xf numFmtId="2" fontId="12" fillId="2" borderId="37" xfId="3" applyNumberFormat="1" applyFont="1" applyFill="1" applyBorder="1" applyAlignment="1">
      <alignment horizontal="right"/>
    </xf>
    <xf numFmtId="2" fontId="12" fillId="2" borderId="28" xfId="3" applyNumberFormat="1" applyFont="1" applyFill="1" applyBorder="1" applyAlignment="1">
      <alignment horizontal="right"/>
    </xf>
    <xf numFmtId="0" fontId="12" fillId="5" borderId="25" xfId="4" applyNumberFormat="1" applyFont="1" applyFill="1" applyBorder="1" applyAlignment="1">
      <alignment horizontal="right"/>
    </xf>
    <xf numFmtId="0" fontId="12" fillId="5" borderId="27" xfId="4" applyNumberFormat="1" applyFont="1" applyFill="1" applyBorder="1" applyAlignment="1">
      <alignment horizontal="right"/>
    </xf>
    <xf numFmtId="0" fontId="12" fillId="5" borderId="2" xfId="4" applyNumberFormat="1" applyFont="1" applyFill="1" applyBorder="1" applyAlignment="1">
      <alignment horizontal="right"/>
    </xf>
    <xf numFmtId="0" fontId="12" fillId="5" borderId="9" xfId="4" applyNumberFormat="1" applyFont="1" applyFill="1" applyBorder="1" applyAlignment="1">
      <alignment horizontal="right"/>
    </xf>
    <xf numFmtId="3" fontId="12" fillId="5" borderId="25" xfId="4" applyNumberFormat="1" applyFont="1" applyFill="1" applyBorder="1" applyAlignment="1">
      <alignment horizontal="center"/>
    </xf>
    <xf numFmtId="3" fontId="12" fillId="5" borderId="57" xfId="4" applyNumberFormat="1" applyFont="1" applyFill="1" applyBorder="1" applyAlignment="1">
      <alignment horizontal="right"/>
    </xf>
    <xf numFmtId="3" fontId="12" fillId="5" borderId="45" xfId="4" applyNumberFormat="1" applyFont="1" applyFill="1" applyBorder="1" applyAlignment="1">
      <alignment horizontal="right"/>
    </xf>
    <xf numFmtId="3" fontId="12" fillId="5" borderId="44" xfId="4" applyNumberFormat="1" applyFont="1" applyFill="1" applyBorder="1" applyAlignment="1">
      <alignment horizontal="right"/>
    </xf>
    <xf numFmtId="3" fontId="12" fillId="5" borderId="2" xfId="4" applyNumberFormat="1" applyFont="1" applyFill="1" applyBorder="1" applyAlignment="1">
      <alignment horizontal="right"/>
    </xf>
    <xf numFmtId="0" fontId="9" fillId="5" borderId="74" xfId="4" applyFont="1" applyFill="1" applyBorder="1" applyAlignment="1">
      <alignment horizontal="right"/>
    </xf>
    <xf numFmtId="3" fontId="12" fillId="5" borderId="39" xfId="4" applyNumberFormat="1" applyFont="1" applyFill="1" applyBorder="1" applyAlignment="1">
      <alignment horizontal="right"/>
    </xf>
    <xf numFmtId="3" fontId="12" fillId="5" borderId="11" xfId="4" applyNumberFormat="1" applyFont="1" applyFill="1" applyBorder="1" applyAlignment="1">
      <alignment horizontal="right"/>
    </xf>
    <xf numFmtId="0" fontId="9" fillId="5" borderId="75" xfId="4" applyFont="1" applyFill="1" applyBorder="1" applyAlignment="1">
      <alignment horizontal="right"/>
    </xf>
    <xf numFmtId="0" fontId="9" fillId="5" borderId="73" xfId="4" applyFont="1" applyFill="1" applyBorder="1" applyAlignment="1">
      <alignment horizontal="right"/>
    </xf>
    <xf numFmtId="0" fontId="8" fillId="2" borderId="41" xfId="0" applyFont="1" applyFill="1" applyBorder="1" applyAlignment="1">
      <alignment horizontal="left" vertical="top"/>
    </xf>
    <xf numFmtId="49" fontId="8" fillId="2" borderId="30" xfId="0" applyNumberFormat="1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4" fontId="8" fillId="2" borderId="30" xfId="0" applyNumberFormat="1" applyFont="1" applyFill="1" applyBorder="1" applyAlignment="1">
      <alignment horizontal="left" vertical="top" wrapText="1"/>
    </xf>
    <xf numFmtId="0" fontId="12" fillId="6" borderId="33" xfId="3" applyFont="1" applyFill="1" applyBorder="1" applyAlignment="1">
      <alignment horizontal="center" vertical="center"/>
    </xf>
    <xf numFmtId="2" fontId="12" fillId="6" borderId="33" xfId="3" applyNumberFormat="1" applyFont="1" applyFill="1" applyBorder="1" applyAlignment="1">
      <alignment horizontal="center"/>
    </xf>
    <xf numFmtId="2" fontId="12" fillId="6" borderId="55" xfId="3" applyNumberFormat="1" applyFont="1" applyFill="1" applyBorder="1" applyAlignment="1">
      <alignment horizontal="center"/>
    </xf>
    <xf numFmtId="164" fontId="9" fillId="0" borderId="0" xfId="0" applyNumberFormat="1" applyFont="1"/>
    <xf numFmtId="0" fontId="31" fillId="0" borderId="0" xfId="0" applyFont="1" applyFill="1"/>
    <xf numFmtId="1" fontId="9" fillId="0" borderId="0" xfId="0" applyNumberFormat="1" applyFont="1" applyFill="1"/>
    <xf numFmtId="0" fontId="9" fillId="0" borderId="0" xfId="0" applyFont="1" applyFill="1" applyAlignment="1"/>
    <xf numFmtId="0" fontId="0" fillId="0" borderId="0" xfId="0" applyFill="1"/>
    <xf numFmtId="0" fontId="12" fillId="0" borderId="1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/>
    </xf>
    <xf numFmtId="2" fontId="11" fillId="0" borderId="24" xfId="4" applyNumberFormat="1" applyFont="1" applyFill="1" applyBorder="1" applyAlignment="1">
      <alignment horizontal="right"/>
    </xf>
    <xf numFmtId="0" fontId="11" fillId="0" borderId="21" xfId="4" applyFont="1" applyFill="1" applyBorder="1" applyAlignment="1">
      <alignment horizontal="right"/>
    </xf>
    <xf numFmtId="2" fontId="11" fillId="0" borderId="19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1" fontId="15" fillId="0" borderId="35" xfId="4" applyNumberFormat="1" applyFont="1" applyFill="1" applyBorder="1" applyAlignment="1">
      <alignment horizontal="right"/>
    </xf>
    <xf numFmtId="0" fontId="15" fillId="0" borderId="35" xfId="4" applyFont="1" applyFill="1" applyBorder="1" applyAlignment="1"/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0" fontId="15" fillId="0" borderId="1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164" fontId="15" fillId="0" borderId="0" xfId="4" applyNumberFormat="1" applyFont="1" applyFill="1" applyBorder="1" applyAlignment="1">
      <alignment horizontal="right"/>
    </xf>
    <xf numFmtId="0" fontId="15" fillId="0" borderId="2" xfId="4" applyFont="1" applyFill="1" applyBorder="1" applyAlignment="1">
      <alignment horizontal="right"/>
    </xf>
    <xf numFmtId="0" fontId="19" fillId="0" borderId="12" xfId="4" applyFont="1" applyFill="1" applyBorder="1" applyAlignment="1">
      <alignment horizontal="left"/>
    </xf>
    <xf numFmtId="164" fontId="19" fillId="0" borderId="36" xfId="4" applyNumberFormat="1" applyFont="1" applyFill="1" applyBorder="1" applyAlignment="1">
      <alignment horizontal="left"/>
    </xf>
    <xf numFmtId="0" fontId="19" fillId="0" borderId="38" xfId="4" applyFont="1" applyFill="1" applyBorder="1" applyAlignment="1">
      <alignment horizontal="left"/>
    </xf>
    <xf numFmtId="0" fontId="15" fillId="0" borderId="78" xfId="4" applyFont="1" applyFill="1" applyBorder="1" applyAlignment="1">
      <alignment horizontal="right"/>
    </xf>
    <xf numFmtId="0" fontId="15" fillId="0" borderId="30" xfId="4" applyFont="1" applyFill="1" applyBorder="1" applyAlignment="1">
      <alignment horizontal="right"/>
    </xf>
    <xf numFmtId="0" fontId="15" fillId="0" borderId="71" xfId="4" applyFont="1" applyFill="1" applyBorder="1" applyAlignment="1">
      <alignment horizontal="right"/>
    </xf>
    <xf numFmtId="0" fontId="15" fillId="0" borderId="70" xfId="4" applyFont="1" applyFill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15" xfId="4" applyNumberFormat="1" applyFont="1" applyFill="1" applyBorder="1" applyAlignment="1">
      <alignment horizontal="right"/>
    </xf>
    <xf numFmtId="2" fontId="15" fillId="0" borderId="16" xfId="4" applyNumberFormat="1" applyFont="1" applyFill="1" applyBorder="1" applyAlignment="1">
      <alignment horizontal="right"/>
    </xf>
    <xf numFmtId="164" fontId="15" fillId="0" borderId="15" xfId="4" applyNumberFormat="1" applyFont="1" applyFill="1" applyBorder="1" applyAlignment="1">
      <alignment horizontal="right"/>
    </xf>
    <xf numFmtId="164" fontId="15" fillId="0" borderId="19" xfId="4" applyNumberFormat="1" applyFont="1" applyFill="1" applyBorder="1" applyAlignment="1">
      <alignment horizontal="right"/>
    </xf>
    <xf numFmtId="0" fontId="15" fillId="0" borderId="16" xfId="4" applyFont="1" applyFill="1" applyBorder="1" applyAlignment="1">
      <alignment horizontal="right"/>
    </xf>
    <xf numFmtId="164" fontId="19" fillId="0" borderId="17" xfId="4" applyNumberFormat="1" applyFont="1" applyFill="1" applyBorder="1" applyAlignment="1">
      <alignment horizontal="left"/>
    </xf>
    <xf numFmtId="0" fontId="19" fillId="0" borderId="30" xfId="4" applyFont="1" applyFill="1" applyBorder="1" applyAlignment="1">
      <alignment horizontal="left"/>
    </xf>
    <xf numFmtId="0" fontId="19" fillId="0" borderId="29" xfId="4" applyFont="1" applyFill="1" applyBorder="1" applyAlignment="1">
      <alignment horizontal="left"/>
    </xf>
    <xf numFmtId="0" fontId="11" fillId="0" borderId="0" xfId="4" applyFont="1" applyFill="1" applyBorder="1" applyAlignment="1">
      <alignment horizontal="right"/>
    </xf>
    <xf numFmtId="0" fontId="11" fillId="0" borderId="36" xfId="4" applyFont="1" applyFill="1" applyBorder="1" applyAlignment="1">
      <alignment horizontal="right"/>
    </xf>
    <xf numFmtId="0" fontId="11" fillId="0" borderId="4" xfId="4" applyFont="1" applyFill="1" applyBorder="1" applyAlignment="1">
      <alignment horizontal="right"/>
    </xf>
    <xf numFmtId="2" fontId="11" fillId="0" borderId="5" xfId="4" applyNumberFormat="1" applyFont="1" applyFill="1" applyBorder="1" applyAlignment="1">
      <alignment horizontal="right"/>
    </xf>
    <xf numFmtId="164" fontId="11" fillId="0" borderId="0" xfId="4" applyNumberFormat="1" applyFont="1" applyFill="1" applyBorder="1" applyAlignment="1">
      <alignment horizontal="right"/>
    </xf>
    <xf numFmtId="0" fontId="19" fillId="0" borderId="35" xfId="4" applyFont="1" applyFill="1" applyBorder="1" applyAlignment="1">
      <alignment horizontal="left"/>
    </xf>
    <xf numFmtId="164" fontId="19" fillId="0" borderId="30" xfId="4" applyNumberFormat="1" applyFont="1" applyFill="1" applyBorder="1" applyAlignment="1">
      <alignment horizontal="left"/>
    </xf>
    <xf numFmtId="0" fontId="15" fillId="0" borderId="23" xfId="0" applyFont="1" applyFill="1" applyBorder="1"/>
    <xf numFmtId="0" fontId="36" fillId="0" borderId="0" xfId="0" applyNumberFormat="1" applyFont="1" applyFill="1"/>
    <xf numFmtId="0" fontId="11" fillId="0" borderId="20" xfId="4" applyFont="1" applyFill="1" applyBorder="1" applyAlignment="1"/>
    <xf numFmtId="164" fontId="11" fillId="0" borderId="21" xfId="4" applyNumberFormat="1" applyFont="1" applyFill="1" applyBorder="1" applyAlignment="1"/>
    <xf numFmtId="164" fontId="11" fillId="0" borderId="24" xfId="4" applyNumberFormat="1" applyFont="1" applyFill="1" applyBorder="1" applyAlignment="1">
      <alignment horizontal="right"/>
    </xf>
    <xf numFmtId="164" fontId="11" fillId="0" borderId="16" xfId="4" applyNumberFormat="1" applyFont="1" applyFill="1" applyBorder="1" applyAlignment="1"/>
    <xf numFmtId="164" fontId="11" fillId="0" borderId="19" xfId="4" applyNumberFormat="1" applyFont="1" applyFill="1" applyBorder="1" applyAlignment="1">
      <alignment horizontal="right"/>
    </xf>
    <xf numFmtId="164" fontId="11" fillId="0" borderId="16" xfId="4" applyNumberFormat="1" applyFont="1" applyFill="1" applyBorder="1" applyAlignment="1">
      <alignment horizontal="right"/>
    </xf>
    <xf numFmtId="2" fontId="11" fillId="0" borderId="4" xfId="4" applyNumberFormat="1" applyFont="1" applyFill="1" applyBorder="1" applyAlignment="1">
      <alignment horizontal="right"/>
    </xf>
    <xf numFmtId="164" fontId="11" fillId="0" borderId="5" xfId="4" applyNumberFormat="1" applyFont="1" applyFill="1" applyBorder="1" applyAlignment="1">
      <alignment horizontal="right"/>
    </xf>
    <xf numFmtId="2" fontId="11" fillId="0" borderId="16" xfId="4" applyNumberFormat="1" applyFont="1" applyFill="1" applyBorder="1" applyAlignment="1">
      <alignment horizontal="right"/>
    </xf>
    <xf numFmtId="4" fontId="11" fillId="0" borderId="4" xfId="4" applyNumberFormat="1" applyFont="1" applyFill="1" applyBorder="1" applyAlignment="1">
      <alignment horizontal="right"/>
    </xf>
    <xf numFmtId="4" fontId="11" fillId="0" borderId="0" xfId="4" applyNumberFormat="1" applyFont="1" applyFill="1" applyBorder="1" applyAlignment="1">
      <alignment horizontal="right"/>
    </xf>
    <xf numFmtId="4" fontId="11" fillId="0" borderId="5" xfId="4" applyNumberFormat="1" applyFont="1" applyFill="1" applyBorder="1" applyAlignment="1">
      <alignment horizontal="right"/>
    </xf>
    <xf numFmtId="164" fontId="11" fillId="0" borderId="21" xfId="4" applyNumberFormat="1" applyFont="1" applyFill="1" applyBorder="1" applyAlignment="1">
      <alignment horizontal="right"/>
    </xf>
    <xf numFmtId="4" fontId="11" fillId="0" borderId="20" xfId="4" applyNumberFormat="1" applyFont="1" applyFill="1" applyBorder="1" applyAlignment="1">
      <alignment horizontal="right"/>
    </xf>
    <xf numFmtId="4" fontId="11" fillId="0" borderId="24" xfId="4" applyNumberFormat="1" applyFont="1" applyFill="1" applyBorder="1" applyAlignment="1">
      <alignment horizontal="right"/>
    </xf>
    <xf numFmtId="4" fontId="11" fillId="0" borderId="21" xfId="4" applyNumberFormat="1" applyFont="1" applyFill="1" applyBorder="1" applyAlignment="1">
      <alignment horizontal="right"/>
    </xf>
    <xf numFmtId="4" fontId="11" fillId="0" borderId="19" xfId="4" applyNumberFormat="1" applyFont="1" applyFill="1" applyBorder="1" applyAlignment="1">
      <alignment horizontal="right"/>
    </xf>
    <xf numFmtId="4" fontId="11" fillId="0" borderId="16" xfId="4" applyNumberFormat="1" applyFont="1" applyFill="1" applyBorder="1" applyAlignment="1">
      <alignment horizontal="right"/>
    </xf>
    <xf numFmtId="164" fontId="11" fillId="0" borderId="5" xfId="4" applyNumberFormat="1" applyFont="1" applyFill="1" applyBorder="1" applyAlignment="1">
      <alignment horizontal="left"/>
    </xf>
    <xf numFmtId="164" fontId="11" fillId="0" borderId="5" xfId="4" applyNumberFormat="1" applyFont="1" applyFill="1" applyBorder="1" applyAlignment="1">
      <alignment horizontal="center"/>
    </xf>
    <xf numFmtId="2" fontId="15" fillId="0" borderId="4" xfId="4" applyNumberFormat="1" applyFont="1" applyFill="1" applyBorder="1" applyAlignment="1">
      <alignment horizontal="right"/>
    </xf>
    <xf numFmtId="0" fontId="11" fillId="0" borderId="5" xfId="4" applyFont="1" applyFill="1" applyBorder="1" applyAlignment="1">
      <alignment horizontal="right"/>
    </xf>
    <xf numFmtId="0" fontId="15" fillId="0" borderId="23" xfId="4" applyFont="1" applyFill="1" applyBorder="1" applyAlignment="1"/>
    <xf numFmtId="0" fontId="11" fillId="0" borderId="4" xfId="4" applyFont="1" applyFill="1" applyBorder="1" applyAlignment="1"/>
    <xf numFmtId="164" fontId="11" fillId="0" borderId="5" xfId="4" applyNumberFormat="1" applyFont="1" applyFill="1" applyBorder="1" applyAlignment="1"/>
    <xf numFmtId="0" fontId="11" fillId="0" borderId="0" xfId="4" applyFont="1" applyFill="1" applyBorder="1" applyAlignment="1">
      <alignment horizontal="center"/>
    </xf>
    <xf numFmtId="0" fontId="11" fillId="0" borderId="23" xfId="4" applyFont="1" applyFill="1" applyBorder="1" applyAlignment="1">
      <alignment horizontal="right"/>
    </xf>
    <xf numFmtId="2" fontId="11" fillId="0" borderId="23" xfId="4" applyNumberFormat="1" applyFont="1" applyFill="1" applyBorder="1" applyAlignment="1">
      <alignment horizontal="right"/>
    </xf>
    <xf numFmtId="2" fontId="11" fillId="0" borderId="20" xfId="4" applyNumberFormat="1" applyFont="1" applyFill="1" applyBorder="1" applyAlignment="1">
      <alignment horizontal="right"/>
    </xf>
    <xf numFmtId="0" fontId="11" fillId="0" borderId="24" xfId="4" applyFont="1" applyBorder="1" applyAlignment="1">
      <alignment horizontal="right"/>
    </xf>
    <xf numFmtId="0" fontId="11" fillId="0" borderId="26" xfId="4" applyFont="1" applyBorder="1" applyAlignment="1">
      <alignment horizontal="right"/>
    </xf>
    <xf numFmtId="0" fontId="11" fillId="0" borderId="35" xfId="4" applyFont="1" applyBorder="1" applyAlignment="1">
      <alignment horizontal="right"/>
    </xf>
    <xf numFmtId="0" fontId="15" fillId="0" borderId="79" xfId="4" applyFont="1" applyFill="1" applyBorder="1" applyAlignment="1">
      <alignment horizontal="right"/>
    </xf>
    <xf numFmtId="0" fontId="15" fillId="0" borderId="72" xfId="4" applyFont="1" applyFill="1" applyBorder="1" applyAlignment="1">
      <alignment horizontal="right"/>
    </xf>
    <xf numFmtId="164" fontId="15" fillId="0" borderId="4" xfId="4" applyNumberFormat="1" applyFont="1" applyFill="1" applyBorder="1" applyAlignment="1">
      <alignment horizontal="right"/>
    </xf>
    <xf numFmtId="0" fontId="11" fillId="0" borderId="0" xfId="4" applyFont="1" applyBorder="1" applyAlignment="1">
      <alignment horizontal="right"/>
    </xf>
    <xf numFmtId="0" fontId="11" fillId="0" borderId="5" xfId="4" applyFont="1" applyBorder="1" applyAlignment="1">
      <alignment horizontal="right"/>
    </xf>
    <xf numFmtId="164" fontId="15" fillId="0" borderId="12" xfId="4" applyNumberFormat="1" applyFont="1" applyFill="1" applyBorder="1" applyAlignment="1">
      <alignment horizontal="right"/>
    </xf>
    <xf numFmtId="0" fontId="11" fillId="0" borderId="36" xfId="4" applyFont="1" applyBorder="1" applyAlignment="1">
      <alignment horizontal="right"/>
    </xf>
    <xf numFmtId="0" fontId="36" fillId="0" borderId="0" xfId="0" applyFont="1"/>
    <xf numFmtId="0" fontId="3" fillId="0" borderId="0" xfId="0" applyFont="1"/>
    <xf numFmtId="0" fontId="0" fillId="0" borderId="18" xfId="0" applyBorder="1"/>
    <xf numFmtId="0" fontId="0" fillId="0" borderId="30" xfId="0" applyBorder="1"/>
    <xf numFmtId="0" fontId="0" fillId="0" borderId="33" xfId="0" applyBorder="1"/>
    <xf numFmtId="0" fontId="0" fillId="0" borderId="55" xfId="0" applyBorder="1"/>
    <xf numFmtId="0" fontId="0" fillId="0" borderId="29" xfId="0" applyBorder="1"/>
    <xf numFmtId="0" fontId="36" fillId="0" borderId="82" xfId="0" applyFont="1" applyBorder="1"/>
    <xf numFmtId="0" fontId="36" fillId="0" borderId="83" xfId="0" applyFont="1" applyBorder="1"/>
    <xf numFmtId="0" fontId="36" fillId="0" borderId="91" xfId="0" applyFont="1" applyBorder="1"/>
    <xf numFmtId="0" fontId="0" fillId="0" borderId="48" xfId="0" applyBorder="1"/>
    <xf numFmtId="0" fontId="36" fillId="0" borderId="47" xfId="0" applyFont="1" applyBorder="1"/>
    <xf numFmtId="0" fontId="36" fillId="0" borderId="15" xfId="0" applyFont="1" applyBorder="1"/>
    <xf numFmtId="0" fontId="36" fillId="0" borderId="31" xfId="0" applyFont="1" applyBorder="1"/>
    <xf numFmtId="0" fontId="36" fillId="0" borderId="20" xfId="0" applyFont="1" applyBorder="1"/>
    <xf numFmtId="0" fontId="0" fillId="0" borderId="23" xfId="0" applyBorder="1"/>
    <xf numFmtId="0" fontId="0" fillId="0" borderId="35" xfId="0" applyBorder="1"/>
    <xf numFmtId="0" fontId="0" fillId="0" borderId="34" xfId="0" applyBorder="1"/>
    <xf numFmtId="0" fontId="0" fillId="0" borderId="80" xfId="0" applyBorder="1"/>
    <xf numFmtId="0" fontId="0" fillId="0" borderId="46" xfId="0" applyBorder="1"/>
    <xf numFmtId="0" fontId="0" fillId="0" borderId="15" xfId="0" applyBorder="1"/>
    <xf numFmtId="0" fontId="0" fillId="0" borderId="31" xfId="0" applyBorder="1"/>
    <xf numFmtId="0" fontId="36" fillId="0" borderId="84" xfId="0" applyFont="1" applyBorder="1"/>
    <xf numFmtId="0" fontId="0" fillId="0" borderId="41" xfId="0" applyBorder="1"/>
    <xf numFmtId="0" fontId="0" fillId="0" borderId="20" xfId="0" applyBorder="1"/>
    <xf numFmtId="2" fontId="12" fillId="0" borderId="0" xfId="1" applyNumberFormat="1" applyFont="1" applyFill="1" applyAlignment="1">
      <alignment horizontal="right"/>
    </xf>
    <xf numFmtId="2" fontId="12" fillId="0" borderId="42" xfId="1" applyNumberFormat="1" applyFont="1" applyFill="1" applyBorder="1" applyAlignment="1">
      <alignment horizontal="right"/>
    </xf>
    <xf numFmtId="2" fontId="12" fillId="0" borderId="0" xfId="1" applyNumberFormat="1" applyFont="1" applyFill="1" applyBorder="1" applyAlignment="1">
      <alignment horizontal="right"/>
    </xf>
    <xf numFmtId="2" fontId="12" fillId="0" borderId="13" xfId="1" applyNumberFormat="1" applyFont="1" applyFill="1" applyBorder="1" applyAlignment="1">
      <alignment horizontal="right"/>
    </xf>
    <xf numFmtId="2" fontId="12" fillId="6" borderId="33" xfId="1" applyNumberFormat="1" applyFont="1" applyFill="1" applyBorder="1" applyAlignment="1">
      <alignment horizontal="center" vertical="top"/>
    </xf>
    <xf numFmtId="2" fontId="12" fillId="6" borderId="55" xfId="1" applyNumberFormat="1" applyFont="1" applyFill="1" applyBorder="1" applyAlignment="1">
      <alignment horizontal="center" vertical="top"/>
    </xf>
    <xf numFmtId="0" fontId="12" fillId="2" borderId="85" xfId="1" applyFont="1" applyFill="1" applyBorder="1" applyAlignment="1">
      <alignment horizontal="center"/>
    </xf>
    <xf numFmtId="0" fontId="12" fillId="2" borderId="86" xfId="1" applyFont="1" applyFill="1" applyBorder="1" applyAlignment="1">
      <alignment horizontal="center"/>
    </xf>
    <xf numFmtId="2" fontId="12" fillId="6" borderId="53" xfId="1" applyNumberFormat="1" applyFont="1" applyFill="1" applyBorder="1" applyAlignment="1">
      <alignment horizontal="center" vertical="top"/>
    </xf>
    <xf numFmtId="2" fontId="12" fillId="6" borderId="33" xfId="1" applyNumberFormat="1" applyFont="1" applyFill="1" applyBorder="1" applyAlignment="1">
      <alignment horizontal="center" vertical="top" wrapText="1"/>
    </xf>
    <xf numFmtId="2" fontId="8" fillId="6" borderId="33" xfId="1" applyNumberFormat="1" applyFont="1" applyFill="1" applyBorder="1" applyAlignment="1">
      <alignment horizontal="center" vertical="top" wrapText="1"/>
    </xf>
    <xf numFmtId="2" fontId="30" fillId="6" borderId="33" xfId="1" applyNumberFormat="1" applyFont="1" applyFill="1" applyBorder="1" applyAlignment="1">
      <alignment horizontal="center" vertical="top"/>
    </xf>
    <xf numFmtId="2" fontId="27" fillId="6" borderId="33" xfId="0" applyNumberFormat="1" applyFont="1" applyFill="1" applyBorder="1" applyAlignment="1">
      <alignment horizontal="center" vertical="top"/>
    </xf>
    <xf numFmtId="0" fontId="11" fillId="6" borderId="14" xfId="1" applyFont="1" applyFill="1" applyBorder="1" applyAlignment="1">
      <alignment vertical="center"/>
    </xf>
    <xf numFmtId="0" fontId="11" fillId="6" borderId="12" xfId="1" applyFont="1" applyFill="1" applyBorder="1" applyAlignment="1">
      <alignment vertical="center"/>
    </xf>
    <xf numFmtId="0" fontId="11" fillId="6" borderId="44" xfId="1" applyFont="1" applyFill="1" applyBorder="1" applyAlignment="1">
      <alignment horizontal="center" vertical="center"/>
    </xf>
    <xf numFmtId="0" fontId="11" fillId="6" borderId="36" xfId="1" applyFont="1" applyFill="1" applyBorder="1" applyAlignment="1">
      <alignment horizontal="center" vertical="center"/>
    </xf>
    <xf numFmtId="0" fontId="11" fillId="6" borderId="43" xfId="1" applyFont="1" applyFill="1" applyBorder="1" applyAlignment="1">
      <alignment horizontal="center" vertical="center"/>
    </xf>
    <xf numFmtId="2" fontId="29" fillId="6" borderId="25" xfId="1" applyNumberFormat="1" applyFont="1" applyFill="1" applyBorder="1" applyAlignment="1">
      <alignment horizontal="center" vertical="center"/>
    </xf>
    <xf numFmtId="2" fontId="29" fillId="6" borderId="56" xfId="1" applyNumberFormat="1" applyFont="1" applyFill="1" applyBorder="1" applyAlignment="1">
      <alignment horizontal="center" vertical="center"/>
    </xf>
    <xf numFmtId="2" fontId="29" fillId="6" borderId="0" xfId="1" applyNumberFormat="1" applyFont="1" applyFill="1" applyBorder="1" applyAlignment="1">
      <alignment horizontal="center" vertical="center"/>
    </xf>
    <xf numFmtId="2" fontId="29" fillId="6" borderId="13" xfId="1" applyNumberFormat="1" applyFont="1" applyFill="1" applyBorder="1" applyAlignment="1">
      <alignment horizontal="center" vertical="center"/>
    </xf>
    <xf numFmtId="2" fontId="29" fillId="6" borderId="19" xfId="1" applyNumberFormat="1" applyFont="1" applyFill="1" applyBorder="1" applyAlignment="1">
      <alignment horizontal="center" vertical="center"/>
    </xf>
    <xf numFmtId="2" fontId="29" fillId="6" borderId="18" xfId="1" applyNumberFormat="1" applyFont="1" applyFill="1" applyBorder="1" applyAlignment="1">
      <alignment horizontal="center" vertical="center"/>
    </xf>
    <xf numFmtId="2" fontId="12" fillId="6" borderId="51" xfId="1" applyNumberFormat="1" applyFont="1" applyFill="1" applyBorder="1" applyAlignment="1">
      <alignment horizontal="center" vertical="center" wrapText="1"/>
    </xf>
    <xf numFmtId="2" fontId="12" fillId="6" borderId="2" xfId="1" applyNumberFormat="1" applyFont="1" applyFill="1" applyBorder="1" applyAlignment="1">
      <alignment horizontal="center" vertical="center" wrapText="1"/>
    </xf>
    <xf numFmtId="2" fontId="12" fillId="6" borderId="46" xfId="1" applyNumberFormat="1" applyFont="1" applyFill="1" applyBorder="1" applyAlignment="1">
      <alignment horizontal="center" vertical="center" wrapText="1"/>
    </xf>
    <xf numFmtId="2" fontId="12" fillId="6" borderId="16" xfId="1" applyNumberFormat="1" applyFont="1" applyFill="1" applyBorder="1" applyAlignment="1">
      <alignment horizontal="center" vertical="center" wrapText="1"/>
    </xf>
    <xf numFmtId="2" fontId="27" fillId="6" borderId="33" xfId="1" applyNumberFormat="1" applyFont="1" applyFill="1" applyBorder="1" applyAlignment="1">
      <alignment horizontal="center" vertical="top"/>
    </xf>
    <xf numFmtId="0" fontId="12" fillId="6" borderId="33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6" borderId="59" xfId="1" applyFont="1" applyFill="1" applyBorder="1" applyAlignment="1">
      <alignment horizontal="center" vertical="top" wrapText="1"/>
    </xf>
    <xf numFmtId="0" fontId="9" fillId="6" borderId="31" xfId="1" applyFont="1" applyFill="1" applyBorder="1" applyAlignment="1">
      <alignment horizontal="center" vertical="top" wrapText="1"/>
    </xf>
    <xf numFmtId="0" fontId="9" fillId="6" borderId="57" xfId="1" applyFont="1" applyFill="1" applyBorder="1" applyAlignment="1">
      <alignment horizontal="center" vertical="top" wrapText="1"/>
    </xf>
    <xf numFmtId="0" fontId="9" fillId="6" borderId="41" xfId="1" applyFont="1" applyFill="1" applyBorder="1" applyAlignment="1">
      <alignment horizontal="center" vertical="top" wrapText="1"/>
    </xf>
    <xf numFmtId="0" fontId="24" fillId="0" borderId="0" xfId="3" applyFont="1" applyAlignment="1">
      <alignment horizontal="left" vertical="top" wrapText="1"/>
    </xf>
    <xf numFmtId="2" fontId="12" fillId="6" borderId="53" xfId="3" applyNumberFormat="1" applyFont="1" applyFill="1" applyBorder="1" applyAlignment="1">
      <alignment horizontal="center" vertical="center"/>
    </xf>
    <xf numFmtId="2" fontId="12" fillId="6" borderId="54" xfId="3" applyNumberFormat="1" applyFont="1" applyFill="1" applyBorder="1" applyAlignment="1">
      <alignment horizontal="center" vertical="center"/>
    </xf>
    <xf numFmtId="0" fontId="12" fillId="6" borderId="45" xfId="3" applyFont="1" applyFill="1" applyBorder="1" applyAlignment="1">
      <alignment horizontal="center" vertical="center"/>
    </xf>
    <xf numFmtId="0" fontId="12" fillId="6" borderId="32" xfId="3" applyFont="1" applyFill="1" applyBorder="1" applyAlignment="1">
      <alignment horizontal="center" vertical="center"/>
    </xf>
    <xf numFmtId="0" fontId="12" fillId="6" borderId="53" xfId="3" applyFont="1" applyFill="1" applyBorder="1" applyAlignment="1">
      <alignment horizontal="center" vertical="center" wrapText="1"/>
    </xf>
    <xf numFmtId="0" fontId="12" fillId="6" borderId="33" xfId="3" applyFont="1" applyFill="1" applyBorder="1" applyAlignment="1">
      <alignment horizontal="center" vertical="center" wrapText="1"/>
    </xf>
    <xf numFmtId="0" fontId="12" fillId="7" borderId="53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6" borderId="33" xfId="3" applyFont="1" applyFill="1" applyBorder="1" applyAlignment="1">
      <alignment horizontal="center" vertical="center"/>
    </xf>
    <xf numFmtId="2" fontId="12" fillId="6" borderId="41" xfId="3" applyNumberFormat="1" applyFont="1" applyFill="1" applyBorder="1" applyAlignment="1">
      <alignment horizontal="center"/>
    </xf>
    <xf numFmtId="2" fontId="12" fillId="6" borderId="69" xfId="3" applyNumberFormat="1" applyFont="1" applyFill="1" applyBorder="1" applyAlignment="1">
      <alignment horizontal="center"/>
    </xf>
    <xf numFmtId="0" fontId="24" fillId="0" borderId="0" xfId="3" applyFont="1" applyAlignment="1">
      <alignment horizontal="left" vertical="top"/>
    </xf>
    <xf numFmtId="164" fontId="12" fillId="6" borderId="53" xfId="3" applyNumberFormat="1" applyFont="1" applyFill="1" applyBorder="1" applyAlignment="1">
      <alignment horizontal="center" vertical="center"/>
    </xf>
    <xf numFmtId="164" fontId="12" fillId="6" borderId="54" xfId="3" applyNumberFormat="1" applyFont="1" applyFill="1" applyBorder="1" applyAlignment="1">
      <alignment horizontal="center" vertical="center"/>
    </xf>
    <xf numFmtId="2" fontId="12" fillId="6" borderId="33" xfId="3" applyNumberFormat="1" applyFont="1" applyFill="1" applyBorder="1" applyAlignment="1">
      <alignment horizontal="center"/>
    </xf>
    <xf numFmtId="2" fontId="12" fillId="6" borderId="55" xfId="3" applyNumberFormat="1" applyFont="1" applyFill="1" applyBorder="1" applyAlignment="1">
      <alignment horizontal="center"/>
    </xf>
    <xf numFmtId="0" fontId="7" fillId="5" borderId="3" xfId="4" applyFont="1" applyFill="1" applyBorder="1" applyAlignment="1">
      <alignment horizontal="center" vertical="center"/>
    </xf>
    <xf numFmtId="0" fontId="7" fillId="5" borderId="56" xfId="4" applyFont="1" applyFill="1" applyBorder="1" applyAlignment="1">
      <alignment horizontal="center" vertical="center"/>
    </xf>
    <xf numFmtId="0" fontId="7" fillId="5" borderId="40" xfId="4" applyFont="1" applyFill="1" applyBorder="1" applyAlignment="1">
      <alignment horizontal="center" vertical="center"/>
    </xf>
    <xf numFmtId="0" fontId="7" fillId="5" borderId="10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center" vertical="center"/>
    </xf>
    <xf numFmtId="0" fontId="12" fillId="6" borderId="4" xfId="4" applyFont="1" applyFill="1" applyBorder="1" applyAlignment="1">
      <alignment horizontal="center" vertical="center"/>
    </xf>
    <xf numFmtId="0" fontId="12" fillId="6" borderId="14" xfId="4" applyFont="1" applyFill="1" applyBorder="1" applyAlignment="1">
      <alignment horizontal="center" vertical="center"/>
    </xf>
    <xf numFmtId="0" fontId="12" fillId="6" borderId="17" xfId="4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0" xfId="0" applyFont="1" applyFill="1" applyBorder="1" applyAlignment="1">
      <alignment horizontal="center" vertical="center" wrapText="1"/>
    </xf>
    <xf numFmtId="0" fontId="12" fillId="6" borderId="3" xfId="4" applyFont="1" applyFill="1" applyBorder="1" applyAlignment="1">
      <alignment horizontal="center" vertical="center"/>
    </xf>
    <xf numFmtId="0" fontId="12" fillId="6" borderId="25" xfId="4" applyFont="1" applyFill="1" applyBorder="1" applyAlignment="1">
      <alignment horizontal="center" vertical="center"/>
    </xf>
    <xf numFmtId="0" fontId="12" fillId="6" borderId="2" xfId="4" applyFont="1" applyFill="1" applyBorder="1" applyAlignment="1">
      <alignment horizontal="center" vertical="center"/>
    </xf>
    <xf numFmtId="0" fontId="12" fillId="6" borderId="7" xfId="4" applyFont="1" applyFill="1" applyBorder="1" applyAlignment="1">
      <alignment horizontal="center" vertical="center"/>
    </xf>
    <xf numFmtId="0" fontId="12" fillId="6" borderId="19" xfId="4" applyFont="1" applyFill="1" applyBorder="1" applyAlignment="1">
      <alignment horizontal="center" vertical="center"/>
    </xf>
    <xf numFmtId="0" fontId="12" fillId="6" borderId="16" xfId="4" applyFont="1" applyFill="1" applyBorder="1" applyAlignment="1">
      <alignment horizontal="center" vertical="center"/>
    </xf>
    <xf numFmtId="0" fontId="13" fillId="0" borderId="0" xfId="4" applyFont="1" applyBorder="1" applyAlignment="1">
      <alignment horizontal="center" wrapText="1"/>
    </xf>
    <xf numFmtId="0" fontId="12" fillId="6" borderId="22" xfId="4" applyFont="1" applyFill="1" applyBorder="1" applyAlignment="1">
      <alignment horizontal="center" vertical="center"/>
    </xf>
    <xf numFmtId="0" fontId="20" fillId="6" borderId="45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20" fillId="6" borderId="53" xfId="0" applyFont="1" applyFill="1" applyBorder="1" applyAlignment="1">
      <alignment horizontal="center" vertical="center" wrapText="1"/>
    </xf>
    <xf numFmtId="0" fontId="20" fillId="6" borderId="33" xfId="0" applyFont="1" applyFill="1" applyBorder="1" applyAlignment="1">
      <alignment horizontal="center" vertical="center" wrapText="1"/>
    </xf>
    <xf numFmtId="0" fontId="21" fillId="6" borderId="53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2" fillId="6" borderId="54" xfId="0" applyFont="1" applyFill="1" applyBorder="1" applyAlignment="1">
      <alignment horizontal="center" vertical="center" wrapText="1"/>
    </xf>
    <xf numFmtId="0" fontId="22" fillId="6" borderId="55" xfId="0" applyFont="1" applyFill="1" applyBorder="1" applyAlignment="1">
      <alignment horizontal="center" vertical="center" wrapText="1"/>
    </xf>
    <xf numFmtId="0" fontId="20" fillId="6" borderId="80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6" borderId="46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11" fillId="0" borderId="0" xfId="5" applyFont="1" applyAlignment="1">
      <alignment horizontal="left"/>
    </xf>
    <xf numFmtId="0" fontId="15" fillId="5" borderId="81" xfId="0" applyFont="1" applyFill="1" applyBorder="1" applyAlignment="1">
      <alignment horizontal="center" vertical="center" wrapText="1"/>
    </xf>
    <xf numFmtId="0" fontId="15" fillId="5" borderId="82" xfId="0" applyFont="1" applyFill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3" fillId="2" borderId="0" xfId="5" applyFont="1" applyFill="1" applyBorder="1" applyAlignment="1">
      <alignment horizontal="center" wrapText="1"/>
    </xf>
    <xf numFmtId="0" fontId="12" fillId="0" borderId="3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6" borderId="3" xfId="2" applyFont="1" applyFill="1" applyBorder="1" applyAlignment="1">
      <alignment horizontal="center" vertical="center"/>
    </xf>
    <xf numFmtId="0" fontId="12" fillId="6" borderId="6" xfId="2" applyFont="1" applyFill="1" applyBorder="1" applyAlignment="1">
      <alignment horizontal="center" vertical="center"/>
    </xf>
    <xf numFmtId="0" fontId="12" fillId="6" borderId="67" xfId="2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2" fillId="6" borderId="4" xfId="2" applyFont="1" applyFill="1" applyBorder="1" applyAlignment="1">
      <alignment horizontal="center" vertical="center"/>
    </xf>
    <xf numFmtId="0" fontId="12" fillId="6" borderId="8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/>
    </xf>
    <xf numFmtId="164" fontId="11" fillId="6" borderId="25" xfId="4" applyNumberFormat="1" applyFont="1" applyFill="1" applyBorder="1" applyAlignment="1">
      <alignment horizontal="center"/>
    </xf>
    <xf numFmtId="164" fontId="11" fillId="6" borderId="2" xfId="4" applyNumberFormat="1" applyFont="1" applyFill="1" applyBorder="1" applyAlignment="1">
      <alignment horizontal="center"/>
    </xf>
    <xf numFmtId="164" fontId="11" fillId="6" borderId="3" xfId="4" applyNumberFormat="1" applyFont="1" applyFill="1" applyBorder="1" applyAlignment="1">
      <alignment horizontal="center"/>
    </xf>
    <xf numFmtId="0" fontId="11" fillId="6" borderId="3" xfId="4" applyFont="1" applyFill="1" applyBorder="1" applyAlignment="1">
      <alignment horizontal="center"/>
    </xf>
    <xf numFmtId="0" fontId="11" fillId="6" borderId="2" xfId="4" applyFont="1" applyFill="1" applyBorder="1" applyAlignment="1">
      <alignment horizontal="center"/>
    </xf>
    <xf numFmtId="0" fontId="11" fillId="6" borderId="25" xfId="4" applyFont="1" applyFill="1" applyBorder="1" applyAlignment="1">
      <alignment horizontal="center"/>
    </xf>
    <xf numFmtId="164" fontId="11" fillId="6" borderId="0" xfId="4" applyNumberFormat="1" applyFont="1" applyFill="1" applyBorder="1" applyAlignment="1">
      <alignment horizontal="center"/>
    </xf>
    <xf numFmtId="164" fontId="11" fillId="6" borderId="5" xfId="4" applyNumberFormat="1" applyFont="1" applyFill="1" applyBorder="1" applyAlignment="1">
      <alignment horizontal="center"/>
    </xf>
    <xf numFmtId="0" fontId="11" fillId="6" borderId="6" xfId="4" applyFont="1" applyFill="1" applyBorder="1" applyAlignment="1">
      <alignment horizontal="center"/>
    </xf>
    <xf numFmtId="0" fontId="11" fillId="6" borderId="5" xfId="4" applyFont="1" applyFill="1" applyBorder="1" applyAlignment="1">
      <alignment horizontal="center"/>
    </xf>
    <xf numFmtId="0" fontId="11" fillId="6" borderId="7" xfId="4" applyFont="1" applyFill="1" applyBorder="1" applyAlignment="1">
      <alignment horizontal="center"/>
    </xf>
    <xf numFmtId="0" fontId="11" fillId="6" borderId="19" xfId="4" applyFont="1" applyFill="1" applyBorder="1" applyAlignment="1">
      <alignment horizontal="center"/>
    </xf>
    <xf numFmtId="0" fontId="11" fillId="6" borderId="16" xfId="4" applyFont="1" applyFill="1" applyBorder="1" applyAlignment="1">
      <alignment horizontal="center"/>
    </xf>
    <xf numFmtId="0" fontId="12" fillId="6" borderId="12" xfId="4" applyFont="1" applyFill="1" applyBorder="1" applyAlignment="1">
      <alignment horizontal="center" vertical="center"/>
    </xf>
    <xf numFmtId="164" fontId="11" fillId="6" borderId="40" xfId="4" applyNumberFormat="1" applyFont="1" applyFill="1" applyBorder="1" applyAlignment="1">
      <alignment horizontal="center"/>
    </xf>
    <xf numFmtId="164" fontId="11" fillId="6" borderId="9" xfId="4" applyNumberFormat="1" applyFont="1" applyFill="1" applyBorder="1" applyAlignment="1">
      <alignment horizontal="center"/>
    </xf>
  </cellXfs>
  <cellStyles count="9">
    <cellStyle name="[StdExit()]" xfId="8"/>
    <cellStyle name="Dziesiętny" xfId="7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29"/>
      <color rgb="FFADC1E1"/>
      <color rgb="FF7395CB"/>
      <color rgb="FF33558B"/>
      <color rgb="FFA9C755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zegorz Herbaczewski (RDLP Szczecinek)" refreshedDate="44260.601087384261" createdVersion="4" refreshedVersion="4" minRefreshableVersion="3" recordCount="72">
  <cacheSource type="worksheet">
    <worksheetSource ref="B152:L224" sheet="PtakiStrefyOchrony"/>
  </cacheSource>
  <cacheFields count="11">
    <cacheField name="Nadleśnictwo*" numFmtId="0">
      <sharedItems count="29">
        <s v="Białogard"/>
        <s v="Bobolice"/>
        <s v="Bytów"/>
        <s v="Czaplinek"/>
        <s v="Drawsko"/>
        <s v="Dretyń"/>
        <s v="Gościno"/>
        <s v="LeśnyDwór"/>
        <s v="Łupawa"/>
        <s v="Manowo"/>
        <s v="Niedźwiady"/>
        <s v="Osusznica"/>
        <s v="Połczyn"/>
        <s v="Sławno"/>
        <s v="Szczecinek"/>
        <s v="Świdwin"/>
        <s v="Ustka"/>
        <s v="Warcino"/>
        <s v="Złocieniec"/>
        <s v="Karnieszewice"/>
        <s v="Polanów"/>
        <s v="Damnica"/>
        <s v="Tychowo"/>
        <s v="Świerczyna"/>
        <s v="Borne"/>
        <s v="Czarnobór"/>
        <s v="Trzebielino"/>
        <s v="Czarne"/>
        <s v="Miastko"/>
      </sharedItems>
    </cacheField>
    <cacheField name="Nazwa gatunku" numFmtId="0">
      <sharedItems/>
    </cacheField>
    <cacheField name="l.par" numFmtId="0">
      <sharedItems containsString="0" containsBlank="1" containsNumber="1" containsInteger="1" minValue="0" maxValue="7"/>
    </cacheField>
    <cacheField name="Liczba stref" numFmtId="0">
      <sharedItems containsSemiMixedTypes="0" containsString="0" containsNumber="1" containsInteger="1" minValue="1" maxValue="8"/>
    </cacheField>
    <cacheField name="Pow.(ha)" numFmtId="0">
      <sharedItems containsSemiMixedTypes="0" containsString="0" containsNumber="1" minValue="1.68" maxValue="530.59000000000015"/>
    </cacheField>
    <cacheField name="ścisła" numFmtId="0">
      <sharedItems containsString="0" containsBlank="1" containsNumber="1" minValue="0" maxValue="298.38000000000005"/>
    </cacheField>
    <cacheField name="okresowa" numFmtId="0">
      <sharedItems containsString="0" containsBlank="1" containsNumber="1" minValue="0" maxValue="335.00000000000017"/>
    </cacheField>
    <cacheField name="leśna" numFmtId="0">
      <sharedItems containsSemiMixedTypes="0" containsString="0" containsNumber="1" minValue="1.63" maxValue="408.77000000000021"/>
    </cacheField>
    <cacheField name="nieleśna" numFmtId="0">
      <sharedItems containsString="0" containsBlank="1" containsNumber="1" minValue="0" maxValue="141.72"/>
    </cacheField>
    <cacheField name="gniazda" numFmtId="0">
      <sharedItems containsString="0" containsBlank="1" containsNumber="1" containsInteger="1" minValue="0" maxValue="7"/>
    </cacheField>
    <cacheField name="w tym zas." numFmtId="0">
      <sharedItems containsString="0" containsBlank="1" containsNumber="1" containsInteger="1" minValue="0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s v="bielik"/>
    <n v="0"/>
    <n v="1"/>
    <n v="12.75"/>
    <n v="12.75"/>
    <m/>
    <n v="12.75"/>
    <m/>
    <n v="0"/>
    <n v="0"/>
  </r>
  <r>
    <x v="1"/>
    <s v="bielik"/>
    <n v="0"/>
    <n v="1"/>
    <n v="23.04"/>
    <m/>
    <n v="23.04"/>
    <n v="23.04"/>
    <m/>
    <n v="0"/>
    <n v="0"/>
  </r>
  <r>
    <x v="2"/>
    <s v="bielik"/>
    <n v="3"/>
    <n v="3"/>
    <n v="234.93999999999991"/>
    <n v="44.35"/>
    <n v="190.58999999999992"/>
    <n v="217.32999999999998"/>
    <n v="17.610000000000003"/>
    <n v="3"/>
    <n v="3"/>
  </r>
  <r>
    <x v="3"/>
    <s v="bielik"/>
    <n v="1"/>
    <n v="3"/>
    <n v="176.86"/>
    <n v="63.63000000000001"/>
    <n v="113.23"/>
    <n v="172.82999999999998"/>
    <n v="4.0299999999999994"/>
    <n v="3"/>
    <n v="0"/>
  </r>
  <r>
    <x v="4"/>
    <s v="bielik"/>
    <n v="6"/>
    <n v="8"/>
    <n v="530.59000000000015"/>
    <n v="298.38000000000005"/>
    <n v="232.21000000000004"/>
    <n v="388.87000000000012"/>
    <n v="141.72"/>
    <n v="6"/>
    <n v="6"/>
  </r>
  <r>
    <x v="5"/>
    <s v="bielik"/>
    <n v="0"/>
    <n v="1"/>
    <n v="87.53"/>
    <n v="37.339999999999996"/>
    <n v="50.19"/>
    <n v="87.53"/>
    <m/>
    <n v="1"/>
    <n v="0"/>
  </r>
  <r>
    <x v="6"/>
    <s v="bielik"/>
    <n v="2"/>
    <n v="2"/>
    <n v="96.28"/>
    <n v="22.69"/>
    <n v="73.59"/>
    <n v="94.77"/>
    <n v="1.51"/>
    <n v="2"/>
    <n v="2"/>
  </r>
  <r>
    <x v="7"/>
    <s v="bielik"/>
    <n v="0"/>
    <n v="1"/>
    <n v="76.91"/>
    <n v="23.490000000000002"/>
    <n v="53.419999999999995"/>
    <n v="76.2"/>
    <n v="0.71"/>
    <n v="0"/>
    <n v="0"/>
  </r>
  <r>
    <x v="8"/>
    <s v="bielik"/>
    <n v="1"/>
    <n v="1"/>
    <n v="52.290000000000006"/>
    <n v="12.05"/>
    <n v="40.24"/>
    <n v="50.850000000000009"/>
    <n v="1.44"/>
    <n v="1"/>
    <n v="1"/>
  </r>
  <r>
    <x v="9"/>
    <s v="bielik"/>
    <n v="1"/>
    <n v="2"/>
    <n v="223.35000000000005"/>
    <n v="30.209999999999997"/>
    <n v="193.14000000000004"/>
    <n v="215.64000000000007"/>
    <n v="7.71"/>
    <n v="3"/>
    <n v="1"/>
  </r>
  <r>
    <x v="10"/>
    <s v="bielik"/>
    <n v="1"/>
    <n v="3"/>
    <n v="239.95000000000002"/>
    <n v="52.13"/>
    <n v="187.82000000000002"/>
    <n v="209.32000000000002"/>
    <n v="30.630000000000006"/>
    <n v="1"/>
    <n v="1"/>
  </r>
  <r>
    <x v="11"/>
    <s v="bielik"/>
    <n v="1"/>
    <n v="1"/>
    <n v="110.44000000000003"/>
    <n v="17.560000000000002"/>
    <n v="92.880000000000024"/>
    <n v="110.44000000000003"/>
    <m/>
    <n v="1"/>
    <n v="0"/>
  </r>
  <r>
    <x v="12"/>
    <s v="bielik"/>
    <n v="4"/>
    <n v="5"/>
    <n v="283.68000000000006"/>
    <n v="81.95999999999998"/>
    <n v="201.72000000000008"/>
    <n v="267.70999999999998"/>
    <n v="15.97"/>
    <n v="4"/>
    <n v="4"/>
  </r>
  <r>
    <x v="13"/>
    <s v="bielik"/>
    <n v="2"/>
    <n v="6"/>
    <n v="346.28000000000009"/>
    <n v="118.59000000000003"/>
    <n v="227.69000000000003"/>
    <n v="344.97999999999979"/>
    <n v="1.2999999999999998"/>
    <n v="3"/>
    <n v="2"/>
  </r>
  <r>
    <x v="14"/>
    <s v="bielik"/>
    <n v="3"/>
    <n v="3"/>
    <n v="211.20000000000005"/>
    <n v="89.860000000000014"/>
    <n v="121.34000000000003"/>
    <n v="185.59000000000003"/>
    <n v="25.610000000000003"/>
    <n v="3"/>
    <n v="3"/>
  </r>
  <r>
    <x v="15"/>
    <s v="bielik"/>
    <n v="3"/>
    <n v="4"/>
    <n v="368.9899999999999"/>
    <n v="95.88"/>
    <n v="273.1099999999999"/>
    <n v="342.31"/>
    <n v="26.679999999999996"/>
    <n v="3"/>
    <n v="3"/>
  </r>
  <r>
    <x v="16"/>
    <s v="bielik"/>
    <n v="2"/>
    <n v="2"/>
    <n v="198.61000000000007"/>
    <n v="53.099999999999987"/>
    <n v="145.51000000000008"/>
    <n v="139.71000000000006"/>
    <n v="58.9"/>
    <n v="2"/>
    <n v="2"/>
  </r>
  <r>
    <x v="17"/>
    <s v="bielik"/>
    <n v="3"/>
    <n v="3"/>
    <n v="300.98"/>
    <n v="68.740000000000009"/>
    <n v="232.24"/>
    <n v="283.59999999999991"/>
    <n v="17.380000000000003"/>
    <n v="4"/>
    <n v="3"/>
  </r>
  <r>
    <x v="18"/>
    <s v="bielik"/>
    <n v="2"/>
    <n v="2"/>
    <n v="219.76000000000002"/>
    <n v="71.28"/>
    <n v="148.48000000000002"/>
    <n v="208.48000000000005"/>
    <n v="11.280000000000001"/>
    <n v="2"/>
    <n v="2"/>
  </r>
  <r>
    <x v="19"/>
    <s v="bielik"/>
    <n v="7"/>
    <n v="5"/>
    <n v="421.21000000000021"/>
    <n v="86.210000000000022"/>
    <n v="335.00000000000017"/>
    <n v="408.77000000000021"/>
    <n v="12.44"/>
    <n v="7"/>
    <n v="6"/>
  </r>
  <r>
    <x v="20"/>
    <s v="bielik"/>
    <n v="1"/>
    <n v="1"/>
    <n v="91.489999999999981"/>
    <n v="19.43"/>
    <n v="72.059999999999974"/>
    <n v="70.940000000000012"/>
    <n v="20.549999999999997"/>
    <n v="1"/>
    <n v="1"/>
  </r>
  <r>
    <x v="21"/>
    <s v="bielik"/>
    <n v="0"/>
    <n v="1"/>
    <n v="56.680000000000007"/>
    <n v="13.53"/>
    <n v="43.150000000000006"/>
    <n v="56.68"/>
    <m/>
    <n v="1"/>
    <n v="0"/>
  </r>
  <r>
    <x v="22"/>
    <s v="bielik"/>
    <n v="2"/>
    <n v="2"/>
    <n v="104.12999999999998"/>
    <n v="36.460000000000008"/>
    <n v="67.669999999999973"/>
    <n v="98.05"/>
    <n v="6.080000000000001"/>
    <n v="2"/>
    <n v="2"/>
  </r>
  <r>
    <x v="23"/>
    <s v="bielik"/>
    <n v="2"/>
    <n v="3"/>
    <n v="246.5"/>
    <n v="88.2"/>
    <n v="158.29999999999998"/>
    <n v="236.94000000000008"/>
    <n v="9.56"/>
    <n v="5"/>
    <n v="2"/>
  </r>
  <r>
    <x v="24"/>
    <s v="bielik"/>
    <n v="1"/>
    <n v="2"/>
    <n v="118.64000000000001"/>
    <n v="33.059999999999995"/>
    <n v="85.580000000000013"/>
    <n v="112.69999999999999"/>
    <n v="5.9399999999999995"/>
    <n v="1"/>
    <n v="0"/>
  </r>
  <r>
    <x v="25"/>
    <s v="bielik"/>
    <n v="0"/>
    <n v="1"/>
    <n v="57.91"/>
    <n v="8.9400000000000013"/>
    <n v="48.97"/>
    <n v="43.25"/>
    <n v="14.66"/>
    <n v="0"/>
    <n v="0"/>
  </r>
  <r>
    <x v="26"/>
    <s v="bielik"/>
    <n v="1"/>
    <n v="1"/>
    <n v="82.449999999999989"/>
    <n v="61.989999999999995"/>
    <n v="20.46"/>
    <n v="79.02"/>
    <n v="3.4299999999999997"/>
    <n v="1"/>
    <n v="1"/>
  </r>
  <r>
    <x v="0"/>
    <s v="bocian czarny"/>
    <n v="0"/>
    <n v="1"/>
    <n v="52.079999999999984"/>
    <n v="12.559999999999999"/>
    <n v="39.519999999999989"/>
    <n v="52.079999999999984"/>
    <m/>
    <n v="1"/>
    <n v="0"/>
  </r>
  <r>
    <x v="1"/>
    <s v="bocian czarny"/>
    <n v="1"/>
    <n v="2"/>
    <n v="86.700000000000017"/>
    <n v="16.82"/>
    <n v="69.88000000000001"/>
    <n v="85.419999999999973"/>
    <n v="1.28"/>
    <n v="1"/>
    <n v="1"/>
  </r>
  <r>
    <x v="27"/>
    <s v="bocian czarny"/>
    <n v="1"/>
    <n v="1"/>
    <n v="49.62"/>
    <n v="13.24"/>
    <n v="36.379999999999995"/>
    <n v="49.620000000000012"/>
    <m/>
    <n v="1"/>
    <n v="1"/>
  </r>
  <r>
    <x v="4"/>
    <s v="bocian czarny"/>
    <n v="0"/>
    <n v="2"/>
    <n v="106.28999999999999"/>
    <n v="23.75"/>
    <n v="82.539999999999992"/>
    <n v="102.00999999999999"/>
    <n v="4.28"/>
    <n v="0"/>
    <n v="0"/>
  </r>
  <r>
    <x v="7"/>
    <s v="bocian czarny"/>
    <n v="0"/>
    <n v="1"/>
    <n v="99.889999999999986"/>
    <n v="14.97"/>
    <n v="84.919999999999987"/>
    <n v="99.889999999999972"/>
    <m/>
    <n v="0"/>
    <n v="0"/>
  </r>
  <r>
    <x v="8"/>
    <s v="bocian czarny"/>
    <n v="1"/>
    <n v="1"/>
    <n v="118.03"/>
    <n v="12.85"/>
    <n v="105.18"/>
    <n v="118.03000000000002"/>
    <m/>
    <n v="1"/>
    <n v="1"/>
  </r>
  <r>
    <x v="28"/>
    <s v="bocian czarny"/>
    <n v="1"/>
    <n v="1"/>
    <n v="69.86"/>
    <n v="15.510000000000002"/>
    <n v="54.349999999999994"/>
    <n v="69.38000000000001"/>
    <n v="0.48"/>
    <n v="1"/>
    <n v="1"/>
  </r>
  <r>
    <x v="12"/>
    <s v="bocian czarny"/>
    <n v="1"/>
    <n v="2"/>
    <n v="150.94"/>
    <n v="19.28"/>
    <n v="131.66"/>
    <n v="143.29000000000002"/>
    <n v="7.65"/>
    <n v="2"/>
    <n v="1"/>
  </r>
  <r>
    <x v="14"/>
    <s v="bocian czarny"/>
    <n v="1"/>
    <n v="1"/>
    <n v="107.85000000000001"/>
    <n v="52.67"/>
    <n v="55.180000000000007"/>
    <n v="106.95000000000002"/>
    <n v="0.9"/>
    <n v="1"/>
    <n v="1"/>
  </r>
  <r>
    <x v="15"/>
    <s v="bocian czarny"/>
    <n v="1"/>
    <n v="4"/>
    <n v="225.35999999999996"/>
    <n v="76.859999999999985"/>
    <n v="148.49999999999997"/>
    <n v="223.48000000000002"/>
    <n v="1.88"/>
    <n v="1"/>
    <n v="1"/>
  </r>
  <r>
    <x v="17"/>
    <s v="bocian czarny"/>
    <n v="1"/>
    <n v="1"/>
    <n v="40.86"/>
    <n v="14.29"/>
    <n v="26.569999999999997"/>
    <n v="40.859999999999992"/>
    <m/>
    <n v="1"/>
    <n v="1"/>
  </r>
  <r>
    <x v="18"/>
    <s v="bocian czarny"/>
    <n v="1"/>
    <n v="1"/>
    <n v="39.770000000000003"/>
    <n v="33.17"/>
    <n v="6.6"/>
    <n v="37.83"/>
    <n v="1.94"/>
    <n v="1"/>
    <n v="1"/>
  </r>
  <r>
    <x v="23"/>
    <s v="bocian czarny"/>
    <n v="2"/>
    <n v="2"/>
    <n v="140.49"/>
    <n v="15.68"/>
    <n v="124.81000000000002"/>
    <n v="134.87000000000003"/>
    <n v="5.62"/>
    <n v="2"/>
    <n v="2"/>
  </r>
  <r>
    <x v="25"/>
    <s v="bocian czarny"/>
    <n v="0"/>
    <n v="1"/>
    <n v="48.069999999999993"/>
    <n v="11.860000000000001"/>
    <n v="36.209999999999994"/>
    <n v="48.069999999999993"/>
    <m/>
    <n v="1"/>
    <n v="0"/>
  </r>
  <r>
    <x v="4"/>
    <s v="kania czarna"/>
    <n v="0"/>
    <n v="1"/>
    <n v="21.990000000000002"/>
    <n v="2.54"/>
    <n v="19.450000000000003"/>
    <n v="21.990000000000002"/>
    <n v="0"/>
    <n v="0"/>
    <n v="0"/>
  </r>
  <r>
    <x v="2"/>
    <s v="kania ruda"/>
    <n v="0"/>
    <n v="1"/>
    <n v="38.519999999999996"/>
    <n v="11.92"/>
    <n v="26.599999999999998"/>
    <n v="37.550000000000004"/>
    <n v="0.97"/>
    <n v="0"/>
    <n v="0"/>
  </r>
  <r>
    <x v="4"/>
    <s v="kania ruda"/>
    <n v="0"/>
    <n v="1"/>
    <n v="18.670000000000002"/>
    <n v="6.99"/>
    <n v="11.68"/>
    <n v="18.670000000000002"/>
    <m/>
    <n v="1"/>
    <n v="0"/>
  </r>
  <r>
    <x v="15"/>
    <s v="kania ruda"/>
    <n v="1"/>
    <n v="1"/>
    <n v="38.83"/>
    <n v="36.51"/>
    <n v="2.3199999999999998"/>
    <n v="38.83"/>
    <m/>
    <n v="2"/>
    <n v="1"/>
  </r>
  <r>
    <x v="18"/>
    <s v="kania ruda"/>
    <n v="1"/>
    <n v="1"/>
    <n v="242.07000000000005"/>
    <n v="73.830000000000013"/>
    <n v="168.24000000000004"/>
    <n v="241.26000000000013"/>
    <n v="0.81"/>
    <n v="1"/>
    <n v="1"/>
  </r>
  <r>
    <x v="19"/>
    <s v="kania ruda"/>
    <n v="2"/>
    <n v="2"/>
    <n v="196.83000000000004"/>
    <n v="55.689999999999991"/>
    <n v="141.14000000000004"/>
    <n v="192.98000000000002"/>
    <n v="3.8500000000000005"/>
    <n v="2"/>
    <n v="2"/>
  </r>
  <r>
    <x v="0"/>
    <s v="orlik krzykliwy"/>
    <n v="0"/>
    <n v="2"/>
    <n v="39.03"/>
    <n v="23.11"/>
    <n v="15.919999999999998"/>
    <n v="37.079999999999991"/>
    <n v="1.95"/>
    <n v="2"/>
    <n v="0"/>
  </r>
  <r>
    <x v="4"/>
    <s v="orlik krzykliwy"/>
    <n v="1"/>
    <n v="1"/>
    <n v="41.43"/>
    <n v="16.309999999999999"/>
    <n v="25.12"/>
    <n v="40.889999999999993"/>
    <n v="0.54"/>
    <n v="1"/>
    <n v="1"/>
  </r>
  <r>
    <x v="5"/>
    <s v="orlik krzykliwy"/>
    <n v="1"/>
    <n v="1"/>
    <n v="163.16"/>
    <n v="34.479999999999997"/>
    <n v="128.68"/>
    <n v="158.78000000000003"/>
    <n v="4.38"/>
    <n v="3"/>
    <n v="1"/>
  </r>
  <r>
    <x v="6"/>
    <s v="orlik krzykliwy"/>
    <n v="2"/>
    <n v="2"/>
    <n v="102.67999999999999"/>
    <n v="10.52"/>
    <n v="92.16"/>
    <n v="92.589999999999989"/>
    <n v="10.090000000000002"/>
    <n v="2"/>
    <n v="2"/>
  </r>
  <r>
    <x v="7"/>
    <s v="orlik krzykliwy"/>
    <n v="1"/>
    <n v="3"/>
    <n v="118.25000000000003"/>
    <n v="24.380000000000003"/>
    <n v="93.870000000000019"/>
    <n v="115.54"/>
    <n v="2.71"/>
    <n v="1"/>
    <n v="1"/>
  </r>
  <r>
    <x v="14"/>
    <s v="orlik krzykliwy"/>
    <n v="0"/>
    <n v="1"/>
    <n v="51.01"/>
    <n v="38.14"/>
    <n v="12.87"/>
    <n v="50.37"/>
    <n v="0.64"/>
    <n v="0"/>
    <n v="0"/>
  </r>
  <r>
    <x v="15"/>
    <s v="orlik krzykliwy"/>
    <n v="0"/>
    <n v="2"/>
    <n v="31.47"/>
    <n v="23.39"/>
    <n v="8.08"/>
    <n v="31.47"/>
    <m/>
    <n v="0"/>
    <n v="0"/>
  </r>
  <r>
    <x v="18"/>
    <s v="orlik krzykliwy"/>
    <n v="1"/>
    <n v="1"/>
    <n v="39.039999999999992"/>
    <n v="21.189999999999998"/>
    <n v="17.849999999999994"/>
    <n v="38.43"/>
    <n v="0.61"/>
    <n v="1"/>
    <n v="1"/>
  </r>
  <r>
    <x v="19"/>
    <s v="orlik krzykliwy"/>
    <n v="2"/>
    <n v="2"/>
    <n v="192.43"/>
    <n v="33.489999999999995"/>
    <n v="158.94"/>
    <n v="191.55000000000004"/>
    <n v="0.88"/>
    <n v="2"/>
    <n v="2"/>
  </r>
  <r>
    <x v="20"/>
    <s v="orlik krzykliwy"/>
    <n v="0"/>
    <n v="1"/>
    <n v="7.4"/>
    <n v="7.4"/>
    <m/>
    <n v="7.4"/>
    <m/>
    <n v="0"/>
    <n v="0"/>
  </r>
  <r>
    <x v="21"/>
    <s v="orlik krzykliwy"/>
    <n v="0"/>
    <n v="2"/>
    <n v="86.179999999999993"/>
    <n v="43"/>
    <n v="43.179999999999993"/>
    <n v="78.62"/>
    <n v="7.56"/>
    <n v="1"/>
    <n v="0"/>
  </r>
  <r>
    <x v="2"/>
    <s v="puchacz"/>
    <n v="0"/>
    <n v="1"/>
    <n v="102.30000000000001"/>
    <n v="15.309999999999999"/>
    <n v="86.990000000000009"/>
    <n v="93.269999999999982"/>
    <n v="9.0299999999999976"/>
    <n v="0"/>
    <n v="0"/>
  </r>
  <r>
    <x v="3"/>
    <s v="puchacz"/>
    <n v="0"/>
    <n v="1"/>
    <n v="40.57"/>
    <n v="34.64"/>
    <n v="5.9300000000000006"/>
    <n v="40.57"/>
    <m/>
    <n v="1"/>
    <n v="0"/>
  </r>
  <r>
    <x v="4"/>
    <s v="puchacz"/>
    <n v="0"/>
    <n v="1"/>
    <n v="101.41"/>
    <n v="48.239999999999995"/>
    <n v="53.170000000000009"/>
    <n v="95.17"/>
    <n v="6.24"/>
    <n v="1"/>
    <n v="0"/>
  </r>
  <r>
    <x v="11"/>
    <s v="puchacz"/>
    <n v="1"/>
    <n v="1"/>
    <n v="51.11"/>
    <n v="25.43"/>
    <n v="25.68"/>
    <n v="48.42"/>
    <n v="2.69"/>
    <n v="1"/>
    <n v="1"/>
  </r>
  <r>
    <x v="12"/>
    <s v="puchacz"/>
    <n v="0"/>
    <n v="1"/>
    <n v="69.750000000000014"/>
    <n v="13.47"/>
    <n v="56.280000000000015"/>
    <n v="69.75"/>
    <m/>
    <n v="0"/>
    <n v="0"/>
  </r>
  <r>
    <x v="27"/>
    <s v="sóweczka"/>
    <n v="2"/>
    <n v="3"/>
    <n v="9.32"/>
    <n v="9.32"/>
    <m/>
    <n v="9.32"/>
    <m/>
    <n v="2"/>
    <n v="2"/>
  </r>
  <r>
    <x v="4"/>
    <s v="sóweczka"/>
    <n v="0"/>
    <n v="1"/>
    <n v="2.33"/>
    <n v="2.33"/>
    <m/>
    <n v="1.63"/>
    <n v="0.7"/>
    <n v="0"/>
    <n v="0"/>
  </r>
  <r>
    <x v="7"/>
    <s v="sóweczka"/>
    <n v="1"/>
    <n v="1"/>
    <n v="17.649999999999999"/>
    <n v="17.649999999999999"/>
    <m/>
    <n v="17.649999999999999"/>
    <m/>
    <n v="1"/>
    <n v="1"/>
  </r>
  <r>
    <x v="10"/>
    <s v="sóweczka"/>
    <n v="1"/>
    <n v="4"/>
    <n v="11.98"/>
    <n v="11.98"/>
    <m/>
    <n v="11.98"/>
    <m/>
    <n v="1"/>
    <n v="0"/>
  </r>
  <r>
    <x v="11"/>
    <s v="sóweczka"/>
    <n v="4"/>
    <n v="4"/>
    <n v="16.420000000000002"/>
    <n v="8.57"/>
    <n v="7.8500000000000014"/>
    <n v="15.630000000000003"/>
    <n v="0.79"/>
    <n v="4"/>
    <n v="4"/>
  </r>
  <r>
    <x v="27"/>
    <s v="włochatka"/>
    <n v="1"/>
    <n v="1"/>
    <n v="1.68"/>
    <n v="1.68"/>
    <m/>
    <n v="1.68"/>
    <n v="0"/>
    <n v="1"/>
    <n v="1"/>
  </r>
  <r>
    <x v="5"/>
    <s v="żółw błotny"/>
    <m/>
    <n v="2"/>
    <n v="117.52999999999997"/>
    <n v="0"/>
    <n v="117.52999999999997"/>
    <n v="88.539999999999992"/>
    <n v="28.990000000000002"/>
    <m/>
    <m/>
  </r>
  <r>
    <x v="8"/>
    <s v="granicznik płucnik"/>
    <m/>
    <n v="2"/>
    <n v="3.26"/>
    <n v="3.26"/>
    <n v="0"/>
    <n v="3.26"/>
    <n v="0"/>
    <m/>
    <m/>
  </r>
  <r>
    <x v="6"/>
    <s v="kobiernik orzęsiony"/>
    <m/>
    <n v="4"/>
    <n v="4.6500000000000004"/>
    <n v="4.6500000000000004"/>
    <n v="0"/>
    <n v="2.48"/>
    <n v="2.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>
  <location ref="B245:C275" firstHeaderRow="1" firstDataRow="1" firstDataCol="1"/>
  <pivotFields count="11">
    <pivotField axis="axisRow" showAll="0">
      <items count="30">
        <item x="0"/>
        <item x="1"/>
        <item x="2"/>
        <item x="3"/>
        <item x="27"/>
        <item x="4"/>
        <item x="5"/>
        <item x="6"/>
        <item x="7"/>
        <item x="8"/>
        <item x="9"/>
        <item x="2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z okresowa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5F5F5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74"/>
  <sheetViews>
    <sheetView tabSelected="1" topLeftCell="A4" zoomScale="60" zoomScaleNormal="60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B10" sqref="B10"/>
    </sheetView>
  </sheetViews>
  <sheetFormatPr defaultColWidth="8.90625" defaultRowHeight="12.5" x14ac:dyDescent="0.25"/>
  <cols>
    <col min="1" max="1" width="4.453125" style="1" customWidth="1"/>
    <col min="2" max="2" width="16" style="1" customWidth="1"/>
    <col min="3" max="3" width="9.36328125" style="1" bestFit="1" customWidth="1"/>
    <col min="4" max="4" width="11.453125" style="170" bestFit="1" customWidth="1"/>
    <col min="5" max="5" width="9.36328125" style="1" bestFit="1" customWidth="1"/>
    <col min="6" max="6" width="10.36328125" style="170" bestFit="1" customWidth="1"/>
    <col min="7" max="7" width="9.6328125" style="1" bestFit="1" customWidth="1"/>
    <col min="8" max="8" width="9.36328125" style="170" bestFit="1" customWidth="1"/>
    <col min="9" max="9" width="9.36328125" style="1" bestFit="1" customWidth="1"/>
    <col min="10" max="10" width="9.6328125" style="1" bestFit="1" customWidth="1"/>
    <col min="11" max="11" width="9.36328125" style="1" bestFit="1" customWidth="1"/>
    <col min="12" max="12" width="11.08984375" style="170" bestFit="1" customWidth="1"/>
    <col min="13" max="13" width="9.36328125" style="1" bestFit="1" customWidth="1"/>
    <col min="14" max="14" width="10" style="170" bestFit="1" customWidth="1"/>
    <col min="15" max="15" width="9.36328125" style="1" bestFit="1" customWidth="1"/>
    <col min="16" max="16" width="10" style="170" bestFit="1" customWidth="1"/>
    <col min="17" max="17" width="9.36328125" style="1" bestFit="1" customWidth="1"/>
    <col min="18" max="18" width="11.08984375" style="170" bestFit="1" customWidth="1"/>
    <col min="19" max="19" width="9.36328125" style="1" bestFit="1" customWidth="1"/>
    <col min="20" max="20" width="11.08984375" style="170" bestFit="1" customWidth="1"/>
    <col min="21" max="21" width="12.453125" style="170" bestFit="1" customWidth="1"/>
    <col min="22" max="22" width="11.08984375" style="170" bestFit="1" customWidth="1"/>
    <col min="23" max="23" width="9.36328125" style="1" bestFit="1" customWidth="1"/>
    <col min="24" max="24" width="12.453125" style="170" bestFit="1" customWidth="1"/>
    <col min="25" max="25" width="14.90625" style="1" customWidth="1"/>
    <col min="26" max="26" width="11.6328125" style="1" customWidth="1"/>
    <col min="27" max="16384" width="8.90625" style="1"/>
  </cols>
  <sheetData>
    <row r="1" spans="1:28" s="10" customFormat="1" ht="15" x14ac:dyDescent="0.3">
      <c r="A1" s="179" t="s">
        <v>26</v>
      </c>
      <c r="B1" s="180"/>
      <c r="C1" s="180"/>
      <c r="D1" s="181"/>
      <c r="E1" s="182"/>
      <c r="F1" s="181"/>
      <c r="G1" s="182"/>
      <c r="H1" s="181"/>
      <c r="I1" s="180"/>
      <c r="J1" s="180"/>
      <c r="K1" s="180"/>
      <c r="L1" s="183"/>
      <c r="M1" s="180"/>
      <c r="N1" s="183"/>
      <c r="O1" s="180"/>
      <c r="P1" s="183"/>
      <c r="Q1" s="180"/>
      <c r="R1" s="183"/>
      <c r="S1" s="180"/>
      <c r="T1" s="183"/>
      <c r="U1" s="183"/>
      <c r="V1" s="183"/>
      <c r="W1" s="180"/>
      <c r="X1" s="183"/>
      <c r="Y1" s="180"/>
      <c r="Z1" s="180"/>
      <c r="AA1" s="180"/>
    </row>
    <row r="2" spans="1:28" ht="15" x14ac:dyDescent="0.3">
      <c r="A2" s="638"/>
      <c r="B2" s="638"/>
      <c r="C2" s="638"/>
      <c r="D2" s="639"/>
      <c r="E2" s="640"/>
      <c r="F2" s="640"/>
      <c r="G2" s="641"/>
      <c r="H2" s="638"/>
      <c r="I2" s="638"/>
      <c r="J2" s="638"/>
      <c r="K2" s="638"/>
      <c r="L2" s="638"/>
      <c r="M2" s="638"/>
      <c r="N2" s="638"/>
      <c r="O2" s="638"/>
      <c r="P2" s="184"/>
      <c r="Q2" s="185"/>
      <c r="R2" s="184"/>
      <c r="S2" s="185"/>
      <c r="T2" s="184"/>
      <c r="U2" s="184"/>
      <c r="V2" s="184"/>
      <c r="W2" s="185"/>
      <c r="X2" s="184"/>
      <c r="Y2" s="185"/>
      <c r="Z2" s="185"/>
      <c r="AA2" s="185"/>
    </row>
    <row r="3" spans="1:28" ht="15.5" thickBot="1" x14ac:dyDescent="0.35">
      <c r="A3" s="186" t="s">
        <v>185</v>
      </c>
      <c r="B3" s="187"/>
      <c r="C3" s="188"/>
      <c r="D3" s="189"/>
      <c r="E3" s="190"/>
      <c r="F3" s="189"/>
      <c r="G3" s="188"/>
      <c r="H3" s="191"/>
      <c r="I3" s="192"/>
      <c r="J3" s="192"/>
      <c r="K3" s="192"/>
      <c r="L3" s="191"/>
      <c r="M3" s="192"/>
      <c r="N3" s="191"/>
      <c r="O3" s="192"/>
      <c r="P3" s="193"/>
      <c r="Q3" s="194"/>
      <c r="R3" s="193"/>
      <c r="S3" s="194"/>
      <c r="T3" s="193"/>
      <c r="U3" s="193"/>
      <c r="V3" s="193"/>
      <c r="W3" s="195" t="s">
        <v>184</v>
      </c>
      <c r="X3" s="196"/>
      <c r="Y3" s="197"/>
      <c r="Z3" s="197"/>
      <c r="AA3" s="185"/>
    </row>
    <row r="4" spans="1:28" s="198" customFormat="1" ht="25.5" customHeight="1" x14ac:dyDescent="0.25">
      <c r="A4" s="651" t="s">
        <v>5</v>
      </c>
      <c r="B4" s="653" t="s">
        <v>75</v>
      </c>
      <c r="C4" s="646" t="s">
        <v>85</v>
      </c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62" t="s">
        <v>100</v>
      </c>
      <c r="V4" s="663"/>
      <c r="W4" s="656" t="s">
        <v>38</v>
      </c>
      <c r="X4" s="657"/>
      <c r="Y4" s="672" t="s">
        <v>111</v>
      </c>
      <c r="Z4" s="670" t="s">
        <v>101</v>
      </c>
      <c r="AA4" s="668"/>
      <c r="AB4" s="669"/>
    </row>
    <row r="5" spans="1:28" s="198" customFormat="1" ht="30" customHeight="1" x14ac:dyDescent="0.25">
      <c r="A5" s="652"/>
      <c r="B5" s="654"/>
      <c r="C5" s="647" t="s">
        <v>27</v>
      </c>
      <c r="D5" s="647"/>
      <c r="E5" s="648" t="s">
        <v>28</v>
      </c>
      <c r="F5" s="648"/>
      <c r="G5" s="648" t="s">
        <v>29</v>
      </c>
      <c r="H5" s="648"/>
      <c r="I5" s="667" t="s">
        <v>110</v>
      </c>
      <c r="J5" s="667"/>
      <c r="K5" s="647" t="s">
        <v>30</v>
      </c>
      <c r="L5" s="647"/>
      <c r="M5" s="647" t="s">
        <v>31</v>
      </c>
      <c r="N5" s="647"/>
      <c r="O5" s="647" t="s">
        <v>99</v>
      </c>
      <c r="P5" s="647"/>
      <c r="Q5" s="647" t="s">
        <v>32</v>
      </c>
      <c r="R5" s="647"/>
      <c r="S5" s="647" t="s">
        <v>33</v>
      </c>
      <c r="T5" s="647"/>
      <c r="U5" s="664"/>
      <c r="V5" s="665"/>
      <c r="W5" s="658"/>
      <c r="X5" s="659"/>
      <c r="Y5" s="673"/>
      <c r="Z5" s="671"/>
      <c r="AA5" s="668"/>
      <c r="AB5" s="669"/>
    </row>
    <row r="6" spans="1:28" s="198" customFormat="1" ht="15" x14ac:dyDescent="0.25">
      <c r="A6" s="652"/>
      <c r="B6" s="654"/>
      <c r="C6" s="647"/>
      <c r="D6" s="647"/>
      <c r="E6" s="648"/>
      <c r="F6" s="648"/>
      <c r="G6" s="648"/>
      <c r="H6" s="648"/>
      <c r="I6" s="667"/>
      <c r="J6" s="66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2" t="s">
        <v>35</v>
      </c>
      <c r="V6" s="643"/>
      <c r="W6" s="658"/>
      <c r="X6" s="659"/>
      <c r="Y6" s="673"/>
      <c r="Z6" s="671"/>
      <c r="AA6" s="668"/>
      <c r="AB6" s="669"/>
    </row>
    <row r="7" spans="1:28" s="198" customFormat="1" ht="15" x14ac:dyDescent="0.25">
      <c r="A7" s="652"/>
      <c r="B7" s="654"/>
      <c r="C7" s="650" t="s">
        <v>34</v>
      </c>
      <c r="D7" s="650"/>
      <c r="E7" s="650" t="s">
        <v>34</v>
      </c>
      <c r="F7" s="650"/>
      <c r="G7" s="649" t="s">
        <v>34</v>
      </c>
      <c r="H7" s="649"/>
      <c r="I7" s="649" t="s">
        <v>34</v>
      </c>
      <c r="J7" s="649"/>
      <c r="K7" s="666" t="s">
        <v>34</v>
      </c>
      <c r="L7" s="666"/>
      <c r="M7" s="666" t="s">
        <v>34</v>
      </c>
      <c r="N7" s="666"/>
      <c r="O7" s="666" t="s">
        <v>34</v>
      </c>
      <c r="P7" s="666"/>
      <c r="Q7" s="666" t="s">
        <v>34</v>
      </c>
      <c r="R7" s="666"/>
      <c r="S7" s="666" t="s">
        <v>34</v>
      </c>
      <c r="T7" s="666"/>
      <c r="U7" s="440" t="s">
        <v>36</v>
      </c>
      <c r="V7" s="441" t="s">
        <v>37</v>
      </c>
      <c r="W7" s="658"/>
      <c r="X7" s="659"/>
      <c r="Y7" s="673"/>
      <c r="Z7" s="671"/>
      <c r="AA7" s="668"/>
      <c r="AB7" s="669"/>
    </row>
    <row r="8" spans="1:28" s="198" customFormat="1" ht="15" x14ac:dyDescent="0.25">
      <c r="A8" s="652"/>
      <c r="B8" s="654"/>
      <c r="C8" s="650"/>
      <c r="D8" s="650"/>
      <c r="E8" s="650"/>
      <c r="F8" s="650"/>
      <c r="G8" s="649"/>
      <c r="H8" s="649"/>
      <c r="I8" s="649"/>
      <c r="J8" s="649"/>
      <c r="K8" s="666"/>
      <c r="L8" s="666"/>
      <c r="M8" s="666"/>
      <c r="N8" s="666"/>
      <c r="O8" s="666"/>
      <c r="P8" s="666"/>
      <c r="Q8" s="666"/>
      <c r="R8" s="666"/>
      <c r="S8" s="666"/>
      <c r="T8" s="666"/>
      <c r="U8" s="358"/>
      <c r="V8" s="359"/>
      <c r="W8" s="660"/>
      <c r="X8" s="661"/>
      <c r="Y8" s="673"/>
      <c r="Z8" s="671"/>
      <c r="AA8" s="668"/>
      <c r="AB8" s="669"/>
    </row>
    <row r="9" spans="1:28" s="198" customFormat="1" ht="15.5" thickBot="1" x14ac:dyDescent="0.35">
      <c r="A9" s="652"/>
      <c r="B9" s="655"/>
      <c r="C9" s="361" t="s">
        <v>108</v>
      </c>
      <c r="D9" s="360" t="s">
        <v>3</v>
      </c>
      <c r="E9" s="361" t="s">
        <v>108</v>
      </c>
      <c r="F9" s="360" t="s">
        <v>3</v>
      </c>
      <c r="G9" s="361" t="s">
        <v>108</v>
      </c>
      <c r="H9" s="360" t="s">
        <v>3</v>
      </c>
      <c r="I9" s="361" t="s">
        <v>108</v>
      </c>
      <c r="J9" s="360" t="s">
        <v>3</v>
      </c>
      <c r="K9" s="361" t="s">
        <v>108</v>
      </c>
      <c r="L9" s="360" t="s">
        <v>3</v>
      </c>
      <c r="M9" s="361" t="s">
        <v>108</v>
      </c>
      <c r="N9" s="360" t="s">
        <v>3</v>
      </c>
      <c r="O9" s="361" t="s">
        <v>108</v>
      </c>
      <c r="P9" s="360" t="s">
        <v>3</v>
      </c>
      <c r="Q9" s="361" t="s">
        <v>108</v>
      </c>
      <c r="R9" s="360" t="s">
        <v>3</v>
      </c>
      <c r="S9" s="361" t="s">
        <v>108</v>
      </c>
      <c r="T9" s="360" t="s">
        <v>3</v>
      </c>
      <c r="U9" s="360" t="s">
        <v>3</v>
      </c>
      <c r="V9" s="362" t="s">
        <v>3</v>
      </c>
      <c r="W9" s="363" t="s">
        <v>108</v>
      </c>
      <c r="X9" s="360" t="s">
        <v>3</v>
      </c>
      <c r="Y9" s="364" t="s">
        <v>3</v>
      </c>
      <c r="Z9" s="365" t="s">
        <v>3</v>
      </c>
      <c r="AA9" s="668"/>
      <c r="AB9" s="669"/>
    </row>
    <row r="10" spans="1:28" ht="21" customHeight="1" x14ac:dyDescent="0.3">
      <c r="A10" s="454" t="s">
        <v>6</v>
      </c>
      <c r="B10" s="452" t="s">
        <v>199</v>
      </c>
      <c r="C10" s="200"/>
      <c r="D10" s="199"/>
      <c r="E10" s="200"/>
      <c r="F10" s="199"/>
      <c r="G10" s="200"/>
      <c r="H10" s="199"/>
      <c r="I10" s="200"/>
      <c r="J10" s="199"/>
      <c r="K10" s="200"/>
      <c r="L10" s="199"/>
      <c r="M10" s="200"/>
      <c r="N10" s="199"/>
      <c r="O10" s="200"/>
      <c r="P10" s="199"/>
      <c r="Q10" s="200"/>
      <c r="R10" s="199"/>
      <c r="S10" s="200"/>
      <c r="T10" s="199"/>
      <c r="U10" s="199"/>
      <c r="V10" s="453"/>
      <c r="W10" s="201">
        <f>SUM(C10,E10,G10,I10,K10,M10,O10,Q10,S10)</f>
        <v>0</v>
      </c>
      <c r="X10" s="199">
        <f>SUM(D10,F10,H10,J10,L10,N10,P10,R10,T10)</f>
        <v>0</v>
      </c>
      <c r="Y10" s="202">
        <v>0</v>
      </c>
      <c r="Z10" s="203">
        <v>0</v>
      </c>
      <c r="AA10" s="204"/>
    </row>
    <row r="11" spans="1:28" ht="21" customHeight="1" x14ac:dyDescent="0.3">
      <c r="A11" s="454" t="s">
        <v>7</v>
      </c>
      <c r="B11" s="205" t="s">
        <v>200</v>
      </c>
      <c r="C11" s="206">
        <v>1</v>
      </c>
      <c r="D11" s="207">
        <v>9.81</v>
      </c>
      <c r="E11" s="206">
        <v>1</v>
      </c>
      <c r="F11" s="207">
        <v>127.71</v>
      </c>
      <c r="G11" s="206"/>
      <c r="H11" s="207"/>
      <c r="I11" s="206"/>
      <c r="J11" s="207"/>
      <c r="K11" s="208"/>
      <c r="L11" s="209"/>
      <c r="M11" s="208"/>
      <c r="N11" s="209"/>
      <c r="O11" s="208"/>
      <c r="P11" s="209"/>
      <c r="Q11" s="206"/>
      <c r="R11" s="207"/>
      <c r="S11" s="206"/>
      <c r="T11" s="207"/>
      <c r="U11" s="210">
        <v>19.090000000000003</v>
      </c>
      <c r="V11" s="211">
        <v>118.42999999999999</v>
      </c>
      <c r="W11" s="212">
        <f t="shared" ref="W11:W25" si="0">SUM(C11,E11,G11,I11,K11,M11,O11,Q11,S11)</f>
        <v>2</v>
      </c>
      <c r="X11" s="207">
        <f t="shared" ref="X11:X24" si="1">SUM(D11,F11,H11,J11,L11,N11,P11,R11,T11)</f>
        <v>137.51999999999998</v>
      </c>
      <c r="Y11" s="213">
        <v>137.88</v>
      </c>
      <c r="Z11" s="214">
        <v>0.36</v>
      </c>
      <c r="AA11" s="204"/>
    </row>
    <row r="12" spans="1:28" ht="21" customHeight="1" x14ac:dyDescent="0.3">
      <c r="A12" s="454" t="s">
        <v>8</v>
      </c>
      <c r="B12" s="205" t="s">
        <v>201</v>
      </c>
      <c r="C12" s="206">
        <v>3</v>
      </c>
      <c r="D12" s="207">
        <v>58.739999999999988</v>
      </c>
      <c r="E12" s="206"/>
      <c r="F12" s="207"/>
      <c r="G12" s="206"/>
      <c r="H12" s="207"/>
      <c r="I12" s="206"/>
      <c r="J12" s="207"/>
      <c r="K12" s="206">
        <v>3</v>
      </c>
      <c r="L12" s="207">
        <v>89.68</v>
      </c>
      <c r="M12" s="206">
        <v>2</v>
      </c>
      <c r="N12" s="207">
        <v>13.8</v>
      </c>
      <c r="O12" s="206"/>
      <c r="P12" s="207"/>
      <c r="Q12" s="206">
        <v>1</v>
      </c>
      <c r="R12" s="207">
        <v>6.95</v>
      </c>
      <c r="S12" s="206">
        <v>1</v>
      </c>
      <c r="T12" s="207">
        <v>10.399999999999999</v>
      </c>
      <c r="U12" s="207">
        <v>105.27000000000007</v>
      </c>
      <c r="V12" s="215">
        <v>74.3</v>
      </c>
      <c r="W12" s="212">
        <f t="shared" si="0"/>
        <v>10</v>
      </c>
      <c r="X12" s="207">
        <f t="shared" si="1"/>
        <v>179.57</v>
      </c>
      <c r="Y12" s="213">
        <v>224.58</v>
      </c>
      <c r="Z12" s="214">
        <v>73.52</v>
      </c>
      <c r="AA12" s="204"/>
    </row>
    <row r="13" spans="1:28" ht="21" customHeight="1" x14ac:dyDescent="0.3">
      <c r="A13" s="454" t="s">
        <v>9</v>
      </c>
      <c r="B13" s="205" t="s">
        <v>202</v>
      </c>
      <c r="C13" s="206"/>
      <c r="D13" s="207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6">
        <v>0</v>
      </c>
      <c r="R13" s="207">
        <v>57.769999999999989</v>
      </c>
      <c r="S13" s="206"/>
      <c r="T13" s="207"/>
      <c r="U13" s="207">
        <v>57.509999999999991</v>
      </c>
      <c r="V13" s="215">
        <v>0.26</v>
      </c>
      <c r="W13" s="212">
        <f t="shared" si="0"/>
        <v>0</v>
      </c>
      <c r="X13" s="207">
        <f t="shared" si="1"/>
        <v>57.769999999999989</v>
      </c>
      <c r="Y13" s="213">
        <v>135.75</v>
      </c>
      <c r="Z13" s="214">
        <v>77.98</v>
      </c>
      <c r="AA13" s="204"/>
    </row>
    <row r="14" spans="1:28" ht="21" customHeight="1" x14ac:dyDescent="0.3">
      <c r="A14" s="454" t="s">
        <v>10</v>
      </c>
      <c r="B14" s="205" t="s">
        <v>242</v>
      </c>
      <c r="C14" s="206">
        <v>2</v>
      </c>
      <c r="D14" s="207">
        <v>22.1</v>
      </c>
      <c r="E14" s="206">
        <v>1</v>
      </c>
      <c r="F14" s="207">
        <v>26.289999999999992</v>
      </c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6">
        <v>1</v>
      </c>
      <c r="R14" s="207">
        <v>425.95999999999992</v>
      </c>
      <c r="S14" s="206"/>
      <c r="T14" s="207"/>
      <c r="U14" s="207">
        <v>453.21999999999997</v>
      </c>
      <c r="V14" s="215">
        <v>21.129999999999995</v>
      </c>
      <c r="W14" s="212">
        <f t="shared" si="0"/>
        <v>4</v>
      </c>
      <c r="X14" s="207">
        <f t="shared" si="1"/>
        <v>474.34999999999991</v>
      </c>
      <c r="Y14" s="213">
        <v>472.91</v>
      </c>
      <c r="Z14" s="214">
        <v>2.2400000000000002</v>
      </c>
      <c r="AA14" s="204"/>
    </row>
    <row r="15" spans="1:28" ht="21" customHeight="1" x14ac:dyDescent="0.3">
      <c r="A15" s="454" t="s">
        <v>11</v>
      </c>
      <c r="B15" s="205" t="s">
        <v>203</v>
      </c>
      <c r="C15" s="206">
        <v>1</v>
      </c>
      <c r="D15" s="207">
        <v>1.55</v>
      </c>
      <c r="E15" s="206">
        <v>1</v>
      </c>
      <c r="F15" s="207">
        <v>7.37</v>
      </c>
      <c r="G15" s="206"/>
      <c r="H15" s="207"/>
      <c r="I15" s="206"/>
      <c r="J15" s="207"/>
      <c r="K15" s="208"/>
      <c r="L15" s="209"/>
      <c r="M15" s="208">
        <v>1</v>
      </c>
      <c r="N15" s="209">
        <v>17.639999999999997</v>
      </c>
      <c r="O15" s="208"/>
      <c r="P15" s="209"/>
      <c r="Q15" s="206"/>
      <c r="R15" s="207"/>
      <c r="S15" s="206"/>
      <c r="T15" s="207"/>
      <c r="U15" s="210">
        <v>8.26</v>
      </c>
      <c r="V15" s="211">
        <v>18.3</v>
      </c>
      <c r="W15" s="212">
        <f t="shared" si="0"/>
        <v>3</v>
      </c>
      <c r="X15" s="207">
        <f t="shared" si="1"/>
        <v>26.559999999999995</v>
      </c>
      <c r="Y15" s="213">
        <v>26.56</v>
      </c>
      <c r="Z15" s="214">
        <v>3.7</v>
      </c>
      <c r="AA15" s="204"/>
    </row>
    <row r="16" spans="1:28" ht="21" customHeight="1" x14ac:dyDescent="0.3">
      <c r="A16" s="454" t="s">
        <v>12</v>
      </c>
      <c r="B16" s="205" t="s">
        <v>204</v>
      </c>
      <c r="C16" s="206"/>
      <c r="D16" s="207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6"/>
      <c r="R16" s="207"/>
      <c r="S16" s="206"/>
      <c r="T16" s="207"/>
      <c r="U16" s="207"/>
      <c r="V16" s="215"/>
      <c r="W16" s="212">
        <f t="shared" si="0"/>
        <v>0</v>
      </c>
      <c r="X16" s="207">
        <f t="shared" si="1"/>
        <v>0</v>
      </c>
      <c r="Y16" s="213">
        <v>0</v>
      </c>
      <c r="Z16" s="214">
        <v>0</v>
      </c>
      <c r="AA16" s="204"/>
    </row>
    <row r="17" spans="1:27" ht="21" customHeight="1" x14ac:dyDescent="0.3">
      <c r="A17" s="454" t="s">
        <v>13</v>
      </c>
      <c r="B17" s="205" t="s">
        <v>205</v>
      </c>
      <c r="C17" s="206"/>
      <c r="D17" s="207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6"/>
      <c r="R17" s="207"/>
      <c r="S17" s="206"/>
      <c r="T17" s="207"/>
      <c r="U17" s="207"/>
      <c r="V17" s="215"/>
      <c r="W17" s="212">
        <f t="shared" si="0"/>
        <v>0</v>
      </c>
      <c r="X17" s="207">
        <f t="shared" si="1"/>
        <v>0</v>
      </c>
      <c r="Y17" s="213">
        <v>0</v>
      </c>
      <c r="Z17" s="214">
        <v>0</v>
      </c>
      <c r="AA17" s="204"/>
    </row>
    <row r="18" spans="1:27" ht="21" customHeight="1" x14ac:dyDescent="0.3">
      <c r="A18" s="454" t="s">
        <v>14</v>
      </c>
      <c r="B18" s="205" t="s">
        <v>206</v>
      </c>
      <c r="C18" s="206"/>
      <c r="D18" s="207"/>
      <c r="E18" s="206"/>
      <c r="F18" s="207"/>
      <c r="G18" s="206"/>
      <c r="H18" s="207"/>
      <c r="I18" s="206"/>
      <c r="J18" s="207"/>
      <c r="K18" s="208">
        <v>3</v>
      </c>
      <c r="L18" s="207">
        <v>658.29999999999961</v>
      </c>
      <c r="M18" s="208"/>
      <c r="N18" s="209"/>
      <c r="O18" s="208"/>
      <c r="P18" s="209"/>
      <c r="Q18" s="206"/>
      <c r="R18" s="207"/>
      <c r="S18" s="206"/>
      <c r="T18" s="207"/>
      <c r="U18" s="210">
        <v>554.81999999999982</v>
      </c>
      <c r="V18" s="211">
        <v>103.47999999999999</v>
      </c>
      <c r="W18" s="212">
        <f t="shared" si="0"/>
        <v>3</v>
      </c>
      <c r="X18" s="207">
        <f t="shared" si="1"/>
        <v>658.29999999999961</v>
      </c>
      <c r="Y18" s="213">
        <v>658.34</v>
      </c>
      <c r="Z18" s="214">
        <v>0.1</v>
      </c>
      <c r="AA18" s="204"/>
    </row>
    <row r="19" spans="1:27" ht="21" customHeight="1" x14ac:dyDescent="0.3">
      <c r="A19" s="454" t="s">
        <v>15</v>
      </c>
      <c r="B19" s="205" t="s">
        <v>225</v>
      </c>
      <c r="C19" s="206">
        <v>0</v>
      </c>
      <c r="D19" s="207">
        <v>3.6</v>
      </c>
      <c r="E19" s="206"/>
      <c r="F19" s="207"/>
      <c r="G19" s="206"/>
      <c r="H19" s="207"/>
      <c r="I19" s="206"/>
      <c r="J19" s="207"/>
      <c r="K19" s="206">
        <v>1</v>
      </c>
      <c r="L19" s="207">
        <v>8.17</v>
      </c>
      <c r="M19" s="206"/>
      <c r="N19" s="207"/>
      <c r="O19" s="206"/>
      <c r="P19" s="207"/>
      <c r="Q19" s="206"/>
      <c r="R19" s="207"/>
      <c r="S19" s="206"/>
      <c r="T19" s="207"/>
      <c r="U19" s="207">
        <v>11.260000000000002</v>
      </c>
      <c r="V19" s="215">
        <v>0.51</v>
      </c>
      <c r="W19" s="212">
        <f t="shared" si="0"/>
        <v>1</v>
      </c>
      <c r="X19" s="207">
        <f t="shared" si="1"/>
        <v>11.77</v>
      </c>
      <c r="Y19" s="213">
        <v>20.12</v>
      </c>
      <c r="Z19" s="214">
        <v>0</v>
      </c>
      <c r="AA19" s="204"/>
    </row>
    <row r="20" spans="1:27" ht="21" customHeight="1" x14ac:dyDescent="0.3">
      <c r="A20" s="454" t="s">
        <v>16</v>
      </c>
      <c r="B20" s="205" t="s">
        <v>207</v>
      </c>
      <c r="C20" s="206"/>
      <c r="D20" s="207"/>
      <c r="E20" s="206"/>
      <c r="F20" s="209"/>
      <c r="G20" s="208"/>
      <c r="H20" s="209"/>
      <c r="I20" s="208"/>
      <c r="J20" s="209"/>
      <c r="K20" s="208">
        <v>1</v>
      </c>
      <c r="L20" s="207">
        <v>0.27</v>
      </c>
      <c r="M20" s="208"/>
      <c r="N20" s="209"/>
      <c r="O20" s="208"/>
      <c r="P20" s="209"/>
      <c r="Q20" s="206"/>
      <c r="R20" s="207"/>
      <c r="S20" s="206"/>
      <c r="T20" s="210"/>
      <c r="U20" s="210"/>
      <c r="V20" s="211">
        <v>0.27</v>
      </c>
      <c r="W20" s="212">
        <f t="shared" si="0"/>
        <v>1</v>
      </c>
      <c r="X20" s="207">
        <f t="shared" si="1"/>
        <v>0.27</v>
      </c>
      <c r="Y20" s="213">
        <v>37.51</v>
      </c>
      <c r="Z20" s="214">
        <v>37.24</v>
      </c>
      <c r="AA20" s="204"/>
    </row>
    <row r="21" spans="1:27" ht="21" customHeight="1" x14ac:dyDescent="0.3">
      <c r="A21" s="454" t="s">
        <v>17</v>
      </c>
      <c r="B21" s="205" t="s">
        <v>208</v>
      </c>
      <c r="C21" s="206"/>
      <c r="D21" s="207"/>
      <c r="E21" s="208"/>
      <c r="F21" s="209"/>
      <c r="G21" s="208"/>
      <c r="H21" s="209"/>
      <c r="I21" s="208"/>
      <c r="J21" s="209"/>
      <c r="K21" s="208">
        <v>1</v>
      </c>
      <c r="L21" s="207">
        <v>55.47</v>
      </c>
      <c r="M21" s="208"/>
      <c r="N21" s="209"/>
      <c r="O21" s="208"/>
      <c r="P21" s="209"/>
      <c r="Q21" s="206"/>
      <c r="R21" s="207"/>
      <c r="S21" s="206"/>
      <c r="T21" s="207"/>
      <c r="U21" s="210">
        <v>20.55</v>
      </c>
      <c r="V21" s="211">
        <v>34.92</v>
      </c>
      <c r="W21" s="212">
        <f t="shared" si="0"/>
        <v>1</v>
      </c>
      <c r="X21" s="207">
        <f t="shared" si="1"/>
        <v>55.47</v>
      </c>
      <c r="Y21" s="213">
        <v>55.47</v>
      </c>
      <c r="Z21" s="214">
        <v>0</v>
      </c>
      <c r="AA21" s="204"/>
    </row>
    <row r="22" spans="1:27" ht="21" customHeight="1" x14ac:dyDescent="0.3">
      <c r="A22" s="454" t="s">
        <v>18</v>
      </c>
      <c r="B22" s="205" t="s">
        <v>209</v>
      </c>
      <c r="C22" s="206"/>
      <c r="D22" s="207"/>
      <c r="E22" s="206"/>
      <c r="F22" s="207"/>
      <c r="G22" s="208"/>
      <c r="H22" s="209"/>
      <c r="I22" s="208"/>
      <c r="J22" s="209"/>
      <c r="K22" s="208"/>
      <c r="L22" s="207"/>
      <c r="M22" s="208"/>
      <c r="N22" s="209"/>
      <c r="O22" s="208"/>
      <c r="P22" s="209"/>
      <c r="Q22" s="208"/>
      <c r="R22" s="209"/>
      <c r="S22" s="208"/>
      <c r="T22" s="209"/>
      <c r="U22" s="209"/>
      <c r="V22" s="216"/>
      <c r="W22" s="212">
        <f t="shared" si="0"/>
        <v>0</v>
      </c>
      <c r="X22" s="207">
        <f t="shared" si="1"/>
        <v>0</v>
      </c>
      <c r="Y22" s="213">
        <v>0</v>
      </c>
      <c r="Z22" s="214">
        <v>0</v>
      </c>
      <c r="AA22" s="204"/>
    </row>
    <row r="23" spans="1:27" ht="21" customHeight="1" x14ac:dyDescent="0.3">
      <c r="A23" s="454" t="s">
        <v>19</v>
      </c>
      <c r="B23" s="205" t="s">
        <v>210</v>
      </c>
      <c r="C23" s="206">
        <v>2</v>
      </c>
      <c r="D23" s="207">
        <v>65.81</v>
      </c>
      <c r="E23" s="208"/>
      <c r="F23" s="209"/>
      <c r="G23" s="208"/>
      <c r="H23" s="209"/>
      <c r="I23" s="208"/>
      <c r="J23" s="209"/>
      <c r="K23" s="208">
        <v>1</v>
      </c>
      <c r="L23" s="207">
        <v>15.73</v>
      </c>
      <c r="M23" s="208">
        <v>2</v>
      </c>
      <c r="N23" s="209">
        <v>16.43</v>
      </c>
      <c r="O23" s="208"/>
      <c r="P23" s="209"/>
      <c r="Q23" s="206"/>
      <c r="R23" s="207"/>
      <c r="S23" s="206"/>
      <c r="T23" s="207"/>
      <c r="U23" s="210">
        <v>63.519999999999996</v>
      </c>
      <c r="V23" s="211">
        <v>34.449999999999996</v>
      </c>
      <c r="W23" s="212">
        <f t="shared" si="0"/>
        <v>5</v>
      </c>
      <c r="X23" s="207">
        <f t="shared" si="1"/>
        <v>97.97</v>
      </c>
      <c r="Y23" s="213">
        <v>113.6</v>
      </c>
      <c r="Z23" s="214">
        <v>32.99</v>
      </c>
      <c r="AA23" s="204"/>
    </row>
    <row r="24" spans="1:27" ht="21" customHeight="1" x14ac:dyDescent="0.3">
      <c r="A24" s="454" t="s">
        <v>20</v>
      </c>
      <c r="B24" s="205" t="s">
        <v>211</v>
      </c>
      <c r="C24" s="206">
        <v>1</v>
      </c>
      <c r="D24" s="207">
        <v>6.27</v>
      </c>
      <c r="E24" s="208"/>
      <c r="F24" s="209"/>
      <c r="G24" s="208"/>
      <c r="H24" s="209"/>
      <c r="I24" s="208"/>
      <c r="J24" s="209"/>
      <c r="K24" s="486">
        <v>2</v>
      </c>
      <c r="L24" s="207">
        <v>384.20999999999981</v>
      </c>
      <c r="M24" s="208"/>
      <c r="N24" s="209"/>
      <c r="O24" s="208"/>
      <c r="P24" s="209"/>
      <c r="Q24" s="206"/>
      <c r="R24" s="207"/>
      <c r="S24" s="206"/>
      <c r="T24" s="207"/>
      <c r="U24" s="210">
        <v>347.61999999999983</v>
      </c>
      <c r="V24" s="211">
        <v>42.859999999999992</v>
      </c>
      <c r="W24" s="212">
        <f t="shared" si="0"/>
        <v>3</v>
      </c>
      <c r="X24" s="207">
        <f t="shared" si="1"/>
        <v>390.47999999999979</v>
      </c>
      <c r="Y24" s="213">
        <v>483.8</v>
      </c>
      <c r="Z24" s="214">
        <v>2.02</v>
      </c>
      <c r="AA24" s="204"/>
    </row>
    <row r="25" spans="1:27" ht="21" customHeight="1" x14ac:dyDescent="0.3">
      <c r="A25" s="454" t="s">
        <v>21</v>
      </c>
      <c r="B25" s="205" t="s">
        <v>212</v>
      </c>
      <c r="C25" s="206"/>
      <c r="D25" s="207"/>
      <c r="E25" s="208"/>
      <c r="F25" s="209"/>
      <c r="G25" s="208"/>
      <c r="H25" s="209"/>
      <c r="I25" s="208"/>
      <c r="J25" s="209"/>
      <c r="K25" s="208">
        <v>2</v>
      </c>
      <c r="L25" s="207">
        <v>98.45</v>
      </c>
      <c r="M25" s="208"/>
      <c r="N25" s="209"/>
      <c r="O25" s="208">
        <v>1</v>
      </c>
      <c r="P25" s="209">
        <v>1.1000000000000001</v>
      </c>
      <c r="Q25" s="206">
        <v>2</v>
      </c>
      <c r="R25" s="207">
        <v>246.67000000000002</v>
      </c>
      <c r="S25" s="206"/>
      <c r="T25" s="207"/>
      <c r="U25" s="210">
        <v>286.5</v>
      </c>
      <c r="V25" s="211">
        <v>59.72</v>
      </c>
      <c r="W25" s="212">
        <f t="shared" si="0"/>
        <v>5</v>
      </c>
      <c r="X25" s="207">
        <f>SUM(D25,F25,H25,J25,L25,N25,P25,R25,T25)</f>
        <v>346.22</v>
      </c>
      <c r="Y25" s="213">
        <v>466.92</v>
      </c>
      <c r="Z25" s="214">
        <v>62.93</v>
      </c>
      <c r="AA25" s="204"/>
    </row>
    <row r="26" spans="1:27" ht="21" customHeight="1" x14ac:dyDescent="0.3">
      <c r="A26" s="454" t="s">
        <v>22</v>
      </c>
      <c r="B26" s="205" t="s">
        <v>213</v>
      </c>
      <c r="C26" s="443">
        <v>1</v>
      </c>
      <c r="D26" s="444">
        <v>34.309999999999995</v>
      </c>
      <c r="E26" s="445"/>
      <c r="F26" s="446"/>
      <c r="G26" s="445"/>
      <c r="H26" s="446"/>
      <c r="I26" s="445"/>
      <c r="J26" s="446"/>
      <c r="K26" s="445">
        <v>2</v>
      </c>
      <c r="L26" s="444">
        <v>354.96999999999997</v>
      </c>
      <c r="M26" s="445"/>
      <c r="N26" s="446"/>
      <c r="O26" s="445"/>
      <c r="P26" s="446"/>
      <c r="Q26" s="443"/>
      <c r="R26" s="444"/>
      <c r="S26" s="443"/>
      <c r="T26" s="444"/>
      <c r="U26" s="447">
        <v>283.22999999999996</v>
      </c>
      <c r="V26" s="448">
        <v>106.04999999999998</v>
      </c>
      <c r="W26" s="212">
        <f t="shared" ref="W26:W39" si="2">SUM(C26,E26,G26,I26,K26,M26,O26,Q26,S26)</f>
        <v>3</v>
      </c>
      <c r="X26" s="207">
        <f t="shared" ref="X26:X39" si="3">SUM(D26,F26,H26,J26,L26,N26,P26,R26,T26)</f>
        <v>389.28</v>
      </c>
      <c r="Y26" s="450">
        <v>389.66</v>
      </c>
      <c r="Z26" s="451">
        <v>0.38</v>
      </c>
      <c r="AA26" s="204"/>
    </row>
    <row r="27" spans="1:27" ht="21" customHeight="1" x14ac:dyDescent="0.3">
      <c r="A27" s="454" t="s">
        <v>186</v>
      </c>
      <c r="B27" s="205" t="s">
        <v>23</v>
      </c>
      <c r="C27" s="443"/>
      <c r="D27" s="444"/>
      <c r="E27" s="445">
        <v>1</v>
      </c>
      <c r="F27" s="446">
        <v>3.09</v>
      </c>
      <c r="G27" s="445"/>
      <c r="H27" s="446"/>
      <c r="I27" s="445"/>
      <c r="J27" s="446"/>
      <c r="K27" s="445">
        <v>1</v>
      </c>
      <c r="L27" s="444">
        <v>319.05999999999989</v>
      </c>
      <c r="M27" s="445"/>
      <c r="N27" s="446"/>
      <c r="O27" s="445"/>
      <c r="P27" s="446"/>
      <c r="Q27" s="443"/>
      <c r="R27" s="444"/>
      <c r="S27" s="443"/>
      <c r="T27" s="444"/>
      <c r="U27" s="447">
        <v>150.28999999999991</v>
      </c>
      <c r="V27" s="448">
        <v>171.86</v>
      </c>
      <c r="W27" s="212">
        <f t="shared" si="2"/>
        <v>2</v>
      </c>
      <c r="X27" s="207">
        <f t="shared" si="3"/>
        <v>322.14999999999986</v>
      </c>
      <c r="Y27" s="450">
        <v>329.87</v>
      </c>
      <c r="Z27" s="451">
        <v>7.66</v>
      </c>
      <c r="AA27" s="204"/>
    </row>
    <row r="28" spans="1:27" ht="21" customHeight="1" x14ac:dyDescent="0.3">
      <c r="A28" s="454" t="s">
        <v>187</v>
      </c>
      <c r="B28" s="205" t="s">
        <v>214</v>
      </c>
      <c r="C28" s="443"/>
      <c r="D28" s="444"/>
      <c r="E28" s="445"/>
      <c r="F28" s="446"/>
      <c r="G28" s="445"/>
      <c r="H28" s="446"/>
      <c r="I28" s="445"/>
      <c r="J28" s="446"/>
      <c r="K28" s="445"/>
      <c r="L28" s="444"/>
      <c r="M28" s="445"/>
      <c r="N28" s="446"/>
      <c r="O28" s="445"/>
      <c r="P28" s="446"/>
      <c r="Q28" s="443"/>
      <c r="R28" s="444"/>
      <c r="S28" s="443"/>
      <c r="T28" s="444"/>
      <c r="U28" s="447"/>
      <c r="V28" s="448"/>
      <c r="W28" s="212">
        <f t="shared" si="2"/>
        <v>0</v>
      </c>
      <c r="X28" s="207">
        <f t="shared" si="3"/>
        <v>0</v>
      </c>
      <c r="Y28" s="450">
        <v>0</v>
      </c>
      <c r="Z28" s="451">
        <v>0</v>
      </c>
      <c r="AA28" s="204"/>
    </row>
    <row r="29" spans="1:27" ht="21" customHeight="1" x14ac:dyDescent="0.3">
      <c r="A29" s="454" t="s">
        <v>188</v>
      </c>
      <c r="B29" s="205" t="s">
        <v>215</v>
      </c>
      <c r="C29" s="443">
        <v>1</v>
      </c>
      <c r="D29" s="444">
        <v>18.84</v>
      </c>
      <c r="E29" s="445"/>
      <c r="F29" s="446"/>
      <c r="G29" s="445"/>
      <c r="H29" s="446"/>
      <c r="I29" s="445"/>
      <c r="J29" s="446"/>
      <c r="K29" s="445">
        <v>1</v>
      </c>
      <c r="L29" s="444">
        <v>394.26000000000016</v>
      </c>
      <c r="M29" s="445"/>
      <c r="N29" s="446"/>
      <c r="O29" s="445"/>
      <c r="P29" s="446"/>
      <c r="Q29" s="443"/>
      <c r="R29" s="444"/>
      <c r="S29" s="443"/>
      <c r="T29" s="444"/>
      <c r="U29" s="447">
        <v>224.57999999999996</v>
      </c>
      <c r="V29" s="448">
        <v>188.52</v>
      </c>
      <c r="W29" s="212">
        <f t="shared" si="2"/>
        <v>2</v>
      </c>
      <c r="X29" s="207">
        <f t="shared" si="3"/>
        <v>413.10000000000014</v>
      </c>
      <c r="Y29" s="450">
        <v>413.18</v>
      </c>
      <c r="Z29" s="451">
        <v>8.0299999999999994</v>
      </c>
      <c r="AA29" s="204"/>
    </row>
    <row r="30" spans="1:27" ht="21" customHeight="1" x14ac:dyDescent="0.3">
      <c r="A30" s="454" t="s">
        <v>189</v>
      </c>
      <c r="B30" s="205" t="s">
        <v>216</v>
      </c>
      <c r="C30" s="443"/>
      <c r="D30" s="444"/>
      <c r="E30" s="445"/>
      <c r="F30" s="446"/>
      <c r="G30" s="445"/>
      <c r="H30" s="446"/>
      <c r="I30" s="445"/>
      <c r="J30" s="446"/>
      <c r="K30" s="445">
        <v>1</v>
      </c>
      <c r="L30" s="444">
        <v>15.239999999999998</v>
      </c>
      <c r="M30" s="445"/>
      <c r="N30" s="446"/>
      <c r="O30" s="445"/>
      <c r="P30" s="446"/>
      <c r="Q30" s="443"/>
      <c r="R30" s="444"/>
      <c r="S30" s="443"/>
      <c r="T30" s="444"/>
      <c r="U30" s="447">
        <v>9.42</v>
      </c>
      <c r="V30" s="448">
        <v>5.82</v>
      </c>
      <c r="W30" s="212">
        <f t="shared" si="2"/>
        <v>1</v>
      </c>
      <c r="X30" s="207">
        <f t="shared" si="3"/>
        <v>15.239999999999998</v>
      </c>
      <c r="Y30" s="450">
        <v>15.24</v>
      </c>
      <c r="Z30" s="451">
        <v>0</v>
      </c>
      <c r="AA30" s="204"/>
    </row>
    <row r="31" spans="1:27" ht="21" customHeight="1" x14ac:dyDescent="0.3">
      <c r="A31" s="454" t="s">
        <v>190</v>
      </c>
      <c r="B31" s="205" t="s">
        <v>217</v>
      </c>
      <c r="C31" s="443"/>
      <c r="D31" s="444"/>
      <c r="E31" s="445"/>
      <c r="F31" s="446"/>
      <c r="G31" s="445"/>
      <c r="H31" s="446"/>
      <c r="I31" s="445"/>
      <c r="J31" s="446"/>
      <c r="K31" s="445">
        <v>1</v>
      </c>
      <c r="L31" s="444">
        <v>9.61</v>
      </c>
      <c r="M31" s="445"/>
      <c r="N31" s="446"/>
      <c r="O31" s="445"/>
      <c r="P31" s="446"/>
      <c r="Q31" s="443"/>
      <c r="R31" s="444"/>
      <c r="S31" s="443"/>
      <c r="T31" s="444"/>
      <c r="U31" s="447">
        <v>0.21</v>
      </c>
      <c r="V31" s="448">
        <v>9.4</v>
      </c>
      <c r="W31" s="212">
        <f t="shared" si="2"/>
        <v>1</v>
      </c>
      <c r="X31" s="207">
        <f t="shared" si="3"/>
        <v>9.61</v>
      </c>
      <c r="Y31" s="450">
        <v>9.61</v>
      </c>
      <c r="Z31" s="451">
        <v>11.88</v>
      </c>
      <c r="AA31" s="204"/>
    </row>
    <row r="32" spans="1:27" ht="21" customHeight="1" x14ac:dyDescent="0.3">
      <c r="A32" s="454" t="s">
        <v>191</v>
      </c>
      <c r="B32" s="205" t="s">
        <v>218</v>
      </c>
      <c r="C32" s="443">
        <v>1</v>
      </c>
      <c r="D32" s="444">
        <v>36.81</v>
      </c>
      <c r="E32" s="445"/>
      <c r="F32" s="446"/>
      <c r="G32" s="445"/>
      <c r="H32" s="446"/>
      <c r="I32" s="445"/>
      <c r="J32" s="446"/>
      <c r="K32" s="445">
        <v>2</v>
      </c>
      <c r="L32" s="444">
        <v>232.35000000000005</v>
      </c>
      <c r="M32" s="445"/>
      <c r="N32" s="446"/>
      <c r="O32" s="445">
        <v>1</v>
      </c>
      <c r="P32" s="446">
        <v>1.3</v>
      </c>
      <c r="Q32" s="443"/>
      <c r="R32" s="444"/>
      <c r="S32" s="443">
        <v>1</v>
      </c>
      <c r="T32" s="444">
        <v>62.58</v>
      </c>
      <c r="U32" s="447">
        <v>247.59</v>
      </c>
      <c r="V32" s="448">
        <v>85.45</v>
      </c>
      <c r="W32" s="212">
        <f t="shared" si="2"/>
        <v>5</v>
      </c>
      <c r="X32" s="207">
        <f t="shared" si="3"/>
        <v>333.04000000000008</v>
      </c>
      <c r="Y32" s="450">
        <v>360.04</v>
      </c>
      <c r="Z32" s="451">
        <v>0</v>
      </c>
      <c r="AA32" s="204"/>
    </row>
    <row r="33" spans="1:27" ht="21" customHeight="1" x14ac:dyDescent="0.3">
      <c r="A33" s="454" t="s">
        <v>192</v>
      </c>
      <c r="B33" s="205" t="s">
        <v>219</v>
      </c>
      <c r="C33" s="443">
        <v>1</v>
      </c>
      <c r="D33" s="444">
        <v>21.75</v>
      </c>
      <c r="E33" s="445">
        <v>1</v>
      </c>
      <c r="F33" s="446">
        <v>2</v>
      </c>
      <c r="G33" s="445"/>
      <c r="H33" s="446"/>
      <c r="I33" s="445"/>
      <c r="J33" s="446"/>
      <c r="K33" s="445"/>
      <c r="L33" s="444"/>
      <c r="M33" s="445"/>
      <c r="N33" s="446"/>
      <c r="O33" s="445"/>
      <c r="P33" s="446"/>
      <c r="Q33" s="443"/>
      <c r="R33" s="444"/>
      <c r="S33" s="443"/>
      <c r="T33" s="444"/>
      <c r="U33" s="447">
        <v>23.060000000000002</v>
      </c>
      <c r="V33" s="448">
        <v>0.69</v>
      </c>
      <c r="W33" s="212">
        <f t="shared" si="2"/>
        <v>2</v>
      </c>
      <c r="X33" s="207">
        <f t="shared" si="3"/>
        <v>23.75</v>
      </c>
      <c r="Y33" s="450">
        <v>23.71</v>
      </c>
      <c r="Z33" s="451">
        <v>0</v>
      </c>
      <c r="AA33" s="204"/>
    </row>
    <row r="34" spans="1:27" ht="21" customHeight="1" x14ac:dyDescent="0.3">
      <c r="A34" s="454" t="s">
        <v>193</v>
      </c>
      <c r="B34" s="205" t="s">
        <v>220</v>
      </c>
      <c r="C34" s="443">
        <v>1</v>
      </c>
      <c r="D34" s="444">
        <v>1.29</v>
      </c>
      <c r="E34" s="445"/>
      <c r="F34" s="446"/>
      <c r="G34" s="445"/>
      <c r="H34" s="446"/>
      <c r="I34" s="445"/>
      <c r="J34" s="446"/>
      <c r="K34" s="445">
        <v>2</v>
      </c>
      <c r="L34" s="444">
        <v>942.06999999999971</v>
      </c>
      <c r="M34" s="445"/>
      <c r="N34" s="446"/>
      <c r="O34" s="445"/>
      <c r="P34" s="446"/>
      <c r="Q34" s="443"/>
      <c r="R34" s="444"/>
      <c r="S34" s="443"/>
      <c r="T34" s="444"/>
      <c r="U34" s="447">
        <v>423.28000000000003</v>
      </c>
      <c r="V34" s="448">
        <v>520.08000000000004</v>
      </c>
      <c r="W34" s="212">
        <f t="shared" si="2"/>
        <v>3</v>
      </c>
      <c r="X34" s="207">
        <f t="shared" si="3"/>
        <v>943.35999999999967</v>
      </c>
      <c r="Y34" s="450">
        <v>961.11</v>
      </c>
      <c r="Z34" s="451">
        <v>17.75</v>
      </c>
      <c r="AA34" s="204"/>
    </row>
    <row r="35" spans="1:27" ht="21" customHeight="1" x14ac:dyDescent="0.3">
      <c r="A35" s="454" t="s">
        <v>194</v>
      </c>
      <c r="B35" s="205" t="s">
        <v>221</v>
      </c>
      <c r="C35" s="443"/>
      <c r="D35" s="444"/>
      <c r="E35" s="445">
        <v>1</v>
      </c>
      <c r="F35" s="446">
        <v>10.28</v>
      </c>
      <c r="G35" s="445"/>
      <c r="H35" s="446"/>
      <c r="I35" s="445"/>
      <c r="J35" s="446"/>
      <c r="K35" s="445"/>
      <c r="L35" s="444"/>
      <c r="M35" s="445"/>
      <c r="N35" s="446"/>
      <c r="O35" s="445"/>
      <c r="P35" s="446"/>
      <c r="Q35" s="443"/>
      <c r="R35" s="444"/>
      <c r="S35" s="443"/>
      <c r="T35" s="444"/>
      <c r="U35" s="447">
        <v>10.28</v>
      </c>
      <c r="V35" s="448">
        <v>0</v>
      </c>
      <c r="W35" s="212">
        <f t="shared" si="2"/>
        <v>1</v>
      </c>
      <c r="X35" s="207">
        <f t="shared" si="3"/>
        <v>10.28</v>
      </c>
      <c r="Y35" s="450">
        <v>10.28</v>
      </c>
      <c r="Z35" s="451">
        <v>0</v>
      </c>
      <c r="AA35" s="204"/>
    </row>
    <row r="36" spans="1:27" ht="21" customHeight="1" x14ac:dyDescent="0.3">
      <c r="A36" s="454" t="s">
        <v>195</v>
      </c>
      <c r="B36" s="205" t="s">
        <v>222</v>
      </c>
      <c r="C36" s="443">
        <v>2</v>
      </c>
      <c r="D36" s="444">
        <v>70.550000000000011</v>
      </c>
      <c r="E36" s="445"/>
      <c r="F36" s="446"/>
      <c r="G36" s="445"/>
      <c r="H36" s="446"/>
      <c r="I36" s="445"/>
      <c r="J36" s="446"/>
      <c r="K36" s="445"/>
      <c r="L36" s="444"/>
      <c r="M36" s="445"/>
      <c r="N36" s="446"/>
      <c r="O36" s="445"/>
      <c r="P36" s="446"/>
      <c r="Q36" s="443"/>
      <c r="R36" s="444"/>
      <c r="S36" s="443"/>
      <c r="T36" s="444"/>
      <c r="U36" s="447">
        <v>59.18</v>
      </c>
      <c r="V36" s="448">
        <v>11.37</v>
      </c>
      <c r="W36" s="212">
        <f t="shared" si="2"/>
        <v>2</v>
      </c>
      <c r="X36" s="207">
        <f t="shared" si="3"/>
        <v>70.550000000000011</v>
      </c>
      <c r="Y36" s="450">
        <v>70.55</v>
      </c>
      <c r="Z36" s="451">
        <v>0</v>
      </c>
      <c r="AA36" s="204"/>
    </row>
    <row r="37" spans="1:27" ht="21" customHeight="1" x14ac:dyDescent="0.3">
      <c r="A37" s="454" t="s">
        <v>196</v>
      </c>
      <c r="B37" s="205" t="s">
        <v>226</v>
      </c>
      <c r="C37" s="443"/>
      <c r="D37" s="444"/>
      <c r="E37" s="445">
        <v>1</v>
      </c>
      <c r="F37" s="446">
        <v>638.22999999999945</v>
      </c>
      <c r="G37" s="445"/>
      <c r="H37" s="446"/>
      <c r="I37" s="445"/>
      <c r="J37" s="446"/>
      <c r="K37" s="445"/>
      <c r="L37" s="444"/>
      <c r="M37" s="445"/>
      <c r="N37" s="446"/>
      <c r="O37" s="445"/>
      <c r="P37" s="446"/>
      <c r="Q37" s="443"/>
      <c r="R37" s="444"/>
      <c r="S37" s="443"/>
      <c r="T37" s="444"/>
      <c r="U37" s="447">
        <v>66.11</v>
      </c>
      <c r="V37" s="448">
        <v>572.11999999999978</v>
      </c>
      <c r="W37" s="212">
        <f t="shared" si="2"/>
        <v>1</v>
      </c>
      <c r="X37" s="207">
        <f t="shared" si="3"/>
        <v>638.22999999999945</v>
      </c>
      <c r="Y37" s="450">
        <v>932.53</v>
      </c>
      <c r="Z37" s="451">
        <v>0</v>
      </c>
      <c r="AA37" s="204"/>
    </row>
    <row r="38" spans="1:27" ht="21" customHeight="1" x14ac:dyDescent="0.3">
      <c r="A38" s="454" t="s">
        <v>197</v>
      </c>
      <c r="B38" s="205" t="s">
        <v>223</v>
      </c>
      <c r="C38" s="443">
        <v>1</v>
      </c>
      <c r="D38" s="444">
        <v>400.42999999999989</v>
      </c>
      <c r="E38" s="445">
        <v>0</v>
      </c>
      <c r="F38" s="446">
        <v>294.41000000000003</v>
      </c>
      <c r="G38" s="445"/>
      <c r="H38" s="446"/>
      <c r="I38" s="445"/>
      <c r="J38" s="446"/>
      <c r="K38" s="445"/>
      <c r="L38" s="444"/>
      <c r="M38" s="445"/>
      <c r="N38" s="446"/>
      <c r="O38" s="445"/>
      <c r="P38" s="446"/>
      <c r="Q38" s="443"/>
      <c r="R38" s="444"/>
      <c r="S38" s="443"/>
      <c r="T38" s="444"/>
      <c r="U38" s="447">
        <v>612.18999999999949</v>
      </c>
      <c r="V38" s="448">
        <v>82.649999999999991</v>
      </c>
      <c r="W38" s="212">
        <f t="shared" si="2"/>
        <v>1</v>
      </c>
      <c r="X38" s="207">
        <f t="shared" si="3"/>
        <v>694.83999999999992</v>
      </c>
      <c r="Y38" s="450">
        <v>400.43</v>
      </c>
      <c r="Z38" s="451">
        <v>0</v>
      </c>
      <c r="AA38" s="204"/>
    </row>
    <row r="39" spans="1:27" ht="21" customHeight="1" x14ac:dyDescent="0.3">
      <c r="A39" s="454" t="s">
        <v>198</v>
      </c>
      <c r="B39" s="205" t="s">
        <v>224</v>
      </c>
      <c r="C39" s="443"/>
      <c r="D39" s="444"/>
      <c r="E39" s="445"/>
      <c r="F39" s="446"/>
      <c r="G39" s="445"/>
      <c r="H39" s="446"/>
      <c r="I39" s="445"/>
      <c r="J39" s="446"/>
      <c r="K39" s="445">
        <v>1</v>
      </c>
      <c r="L39" s="444">
        <v>46.08</v>
      </c>
      <c r="M39" s="445"/>
      <c r="N39" s="446"/>
      <c r="O39" s="445"/>
      <c r="P39" s="446"/>
      <c r="Q39" s="443"/>
      <c r="R39" s="444"/>
      <c r="S39" s="443"/>
      <c r="T39" s="444"/>
      <c r="U39" s="447">
        <v>29.59</v>
      </c>
      <c r="V39" s="448">
        <v>16.490000000000002</v>
      </c>
      <c r="W39" s="212">
        <f t="shared" si="2"/>
        <v>1</v>
      </c>
      <c r="X39" s="207">
        <f t="shared" si="3"/>
        <v>46.08</v>
      </c>
      <c r="Y39" s="450">
        <v>46.08</v>
      </c>
      <c r="Z39" s="451">
        <v>0</v>
      </c>
      <c r="AA39" s="204"/>
    </row>
    <row r="40" spans="1:27" ht="21" customHeight="1" thickBot="1" x14ac:dyDescent="0.35">
      <c r="A40" s="500"/>
      <c r="B40" s="442"/>
      <c r="C40" s="443"/>
      <c r="D40" s="444"/>
      <c r="E40" s="445"/>
      <c r="F40" s="446"/>
      <c r="G40" s="445"/>
      <c r="H40" s="446"/>
      <c r="I40" s="445"/>
      <c r="J40" s="446"/>
      <c r="K40" s="445"/>
      <c r="L40" s="444"/>
      <c r="M40" s="445"/>
      <c r="N40" s="446"/>
      <c r="O40" s="445"/>
      <c r="P40" s="446"/>
      <c r="Q40" s="443"/>
      <c r="R40" s="444"/>
      <c r="S40" s="443"/>
      <c r="T40" s="444"/>
      <c r="U40" s="447"/>
      <c r="V40" s="448"/>
      <c r="W40" s="449"/>
      <c r="X40" s="444"/>
      <c r="Y40" s="450"/>
      <c r="Z40" s="451"/>
      <c r="AA40" s="204"/>
    </row>
    <row r="41" spans="1:27" ht="21" customHeight="1" thickTop="1" thickBot="1" x14ac:dyDescent="0.35">
      <c r="A41" s="644" t="s">
        <v>65</v>
      </c>
      <c r="B41" s="645"/>
      <c r="C41" s="501">
        <f>SUM(C10:C40)</f>
        <v>18</v>
      </c>
      <c r="D41" s="502">
        <f t="shared" ref="D41:Z41" si="4">SUM(D10:D40)</f>
        <v>751.8599999999999</v>
      </c>
      <c r="E41" s="501">
        <f t="shared" si="4"/>
        <v>7</v>
      </c>
      <c r="F41" s="502">
        <f t="shared" si="4"/>
        <v>1109.3799999999994</v>
      </c>
      <c r="G41" s="501">
        <f t="shared" si="4"/>
        <v>0</v>
      </c>
      <c r="H41" s="502">
        <f t="shared" si="4"/>
        <v>0</v>
      </c>
      <c r="I41" s="501">
        <f t="shared" si="4"/>
        <v>0</v>
      </c>
      <c r="J41" s="502">
        <f t="shared" si="4"/>
        <v>0</v>
      </c>
      <c r="K41" s="501">
        <f t="shared" si="4"/>
        <v>25</v>
      </c>
      <c r="L41" s="502">
        <f t="shared" si="4"/>
        <v>3623.9199999999992</v>
      </c>
      <c r="M41" s="501">
        <f t="shared" si="4"/>
        <v>5</v>
      </c>
      <c r="N41" s="502">
        <f t="shared" si="4"/>
        <v>47.87</v>
      </c>
      <c r="O41" s="501">
        <f t="shared" si="4"/>
        <v>2</v>
      </c>
      <c r="P41" s="502">
        <f t="shared" si="4"/>
        <v>2.4000000000000004</v>
      </c>
      <c r="Q41" s="501">
        <f t="shared" si="4"/>
        <v>4</v>
      </c>
      <c r="R41" s="502">
        <f t="shared" si="4"/>
        <v>737.34999999999991</v>
      </c>
      <c r="S41" s="501">
        <f t="shared" si="4"/>
        <v>2</v>
      </c>
      <c r="T41" s="502">
        <f t="shared" si="4"/>
        <v>72.97999999999999</v>
      </c>
      <c r="U41" s="502">
        <f t="shared" si="4"/>
        <v>4066.6299999999997</v>
      </c>
      <c r="V41" s="503">
        <f t="shared" si="4"/>
        <v>2279.1299999999997</v>
      </c>
      <c r="W41" s="504">
        <f t="shared" si="4"/>
        <v>63</v>
      </c>
      <c r="X41" s="502">
        <f t="shared" si="4"/>
        <v>6345.7599999999984</v>
      </c>
      <c r="Y41" s="505">
        <f t="shared" si="4"/>
        <v>6795.73</v>
      </c>
      <c r="Z41" s="506">
        <f t="shared" si="4"/>
        <v>338.78000000000003</v>
      </c>
      <c r="AA41" s="204"/>
    </row>
    <row r="42" spans="1:27" ht="14.5" thickTop="1" x14ac:dyDescent="0.3">
      <c r="A42" s="185"/>
      <c r="B42" s="185"/>
      <c r="C42" s="185"/>
      <c r="D42" s="184"/>
      <c r="E42" s="185"/>
      <c r="F42" s="184"/>
      <c r="G42" s="185"/>
      <c r="H42" s="185"/>
      <c r="I42" s="185"/>
      <c r="J42" s="185"/>
      <c r="K42" s="185"/>
      <c r="L42" s="184"/>
      <c r="M42" s="185"/>
      <c r="N42" s="184"/>
      <c r="O42" s="185"/>
      <c r="P42" s="184"/>
      <c r="Q42" s="217"/>
      <c r="R42" s="218"/>
      <c r="S42" s="217"/>
      <c r="T42" s="218"/>
      <c r="U42" s="218"/>
      <c r="V42" s="218"/>
      <c r="W42" s="217"/>
      <c r="X42" s="219">
        <f>SUM(U41:V41)</f>
        <v>6345.7599999999993</v>
      </c>
      <c r="Y42" s="185"/>
      <c r="Z42" s="185"/>
      <c r="AA42" s="185"/>
    </row>
    <row r="45" spans="1:27" x14ac:dyDescent="0.25">
      <c r="H45" s="1"/>
    </row>
    <row r="46" spans="1:27" s="225" customFormat="1" x14ac:dyDescent="0.25">
      <c r="A46" s="220"/>
      <c r="B46" s="221" t="s">
        <v>140</v>
      </c>
      <c r="C46" s="221"/>
      <c r="D46" s="222"/>
      <c r="E46" s="221"/>
      <c r="F46" s="222"/>
      <c r="G46" s="221"/>
      <c r="H46" s="221"/>
      <c r="I46" s="221"/>
      <c r="J46" s="221"/>
      <c r="K46" s="221"/>
      <c r="L46" s="222"/>
      <c r="M46" s="221"/>
      <c r="N46" s="222"/>
      <c r="O46" s="221"/>
      <c r="P46" s="222"/>
      <c r="Q46" s="221"/>
      <c r="R46" s="222"/>
      <c r="S46" s="221"/>
      <c r="T46" s="222"/>
      <c r="U46" s="223"/>
      <c r="V46" s="223"/>
      <c r="W46" s="220"/>
      <c r="X46" s="224"/>
      <c r="Y46" s="220"/>
      <c r="Z46" s="220"/>
      <c r="AA46" s="220"/>
    </row>
    <row r="47" spans="1:27" x14ac:dyDescent="0.25">
      <c r="B47" s="226" t="s">
        <v>139</v>
      </c>
      <c r="C47" s="226"/>
      <c r="D47" s="227"/>
      <c r="E47" s="226"/>
      <c r="F47" s="227"/>
      <c r="G47" s="226"/>
      <c r="H47" s="226"/>
      <c r="I47" s="226"/>
      <c r="J47" s="226"/>
      <c r="K47" s="226"/>
      <c r="L47" s="227"/>
      <c r="M47" s="226"/>
      <c r="N47" s="227"/>
      <c r="O47" s="226"/>
      <c r="P47" s="227"/>
      <c r="Q47" s="226"/>
      <c r="R47" s="227"/>
      <c r="S47" s="226"/>
      <c r="T47" s="227"/>
    </row>
    <row r="48" spans="1:27" x14ac:dyDescent="0.25">
      <c r="C48" s="185"/>
      <c r="D48" s="75"/>
      <c r="H48" s="1"/>
      <c r="I48" s="228"/>
      <c r="J48" s="75"/>
    </row>
    <row r="49" spans="2:10" x14ac:dyDescent="0.25">
      <c r="C49" s="185"/>
      <c r="D49" s="75"/>
      <c r="H49" s="1"/>
      <c r="I49" s="228"/>
      <c r="J49" s="75"/>
    </row>
    <row r="50" spans="2:10" x14ac:dyDescent="0.25">
      <c r="C50" s="185"/>
      <c r="D50" s="75"/>
      <c r="H50" s="1"/>
      <c r="I50" s="75"/>
      <c r="J50" s="75"/>
    </row>
    <row r="51" spans="2:10" x14ac:dyDescent="0.25">
      <c r="C51" s="185"/>
      <c r="D51" s="75"/>
      <c r="H51" s="1"/>
      <c r="I51" s="228"/>
      <c r="J51" s="75"/>
    </row>
    <row r="52" spans="2:10" x14ac:dyDescent="0.25">
      <c r="B52" s="1" t="s">
        <v>467</v>
      </c>
      <c r="C52" s="185"/>
      <c r="D52" s="75"/>
      <c r="H52" s="1"/>
      <c r="I52" s="228"/>
      <c r="J52" s="75"/>
    </row>
    <row r="53" spans="2:10" x14ac:dyDescent="0.25">
      <c r="D53" s="75"/>
      <c r="H53" s="1"/>
      <c r="I53" s="75"/>
      <c r="J53" s="75"/>
    </row>
    <row r="54" spans="2:10" x14ac:dyDescent="0.25">
      <c r="B54" s="1" t="s">
        <v>468</v>
      </c>
      <c r="C54" s="185"/>
      <c r="D54" s="75"/>
      <c r="H54" s="1"/>
      <c r="I54" s="75"/>
      <c r="J54" s="75"/>
    </row>
    <row r="55" spans="2:10" x14ac:dyDescent="0.25">
      <c r="F55" s="185"/>
      <c r="H55" s="1"/>
    </row>
    <row r="56" spans="2:10" x14ac:dyDescent="0.25">
      <c r="B56" s="1" t="s">
        <v>469</v>
      </c>
      <c r="H56" s="1"/>
    </row>
    <row r="57" spans="2:10" x14ac:dyDescent="0.25">
      <c r="H57" s="1"/>
    </row>
    <row r="58" spans="2:10" x14ac:dyDescent="0.25">
      <c r="B58" s="1" t="s">
        <v>470</v>
      </c>
      <c r="H58" s="1"/>
    </row>
    <row r="59" spans="2:10" x14ac:dyDescent="0.25">
      <c r="H59" s="1"/>
    </row>
    <row r="60" spans="2:10" x14ac:dyDescent="0.25">
      <c r="H60" s="1"/>
    </row>
    <row r="61" spans="2:10" x14ac:dyDescent="0.25">
      <c r="H61" s="1"/>
    </row>
    <row r="62" spans="2:10" x14ac:dyDescent="0.25">
      <c r="H62" s="1"/>
    </row>
    <row r="63" spans="2:10" x14ac:dyDescent="0.25">
      <c r="H63" s="1"/>
    </row>
    <row r="64" spans="2:10" x14ac:dyDescent="0.25">
      <c r="H64" s="1"/>
    </row>
    <row r="65" spans="7:8" x14ac:dyDescent="0.25">
      <c r="H65" s="1"/>
    </row>
    <row r="66" spans="7:8" x14ac:dyDescent="0.25">
      <c r="H66" s="1"/>
    </row>
    <row r="67" spans="7:8" x14ac:dyDescent="0.25">
      <c r="H67" s="1"/>
    </row>
    <row r="68" spans="7:8" x14ac:dyDescent="0.25">
      <c r="H68" s="1"/>
    </row>
    <row r="69" spans="7:8" x14ac:dyDescent="0.25">
      <c r="H69" s="1"/>
    </row>
    <row r="70" spans="7:8" x14ac:dyDescent="0.25">
      <c r="H70" s="1"/>
    </row>
    <row r="71" spans="7:8" x14ac:dyDescent="0.25">
      <c r="H71" s="1"/>
    </row>
    <row r="72" spans="7:8" x14ac:dyDescent="0.25">
      <c r="H72" s="1"/>
    </row>
    <row r="73" spans="7:8" x14ac:dyDescent="0.25">
      <c r="G73" s="170"/>
    </row>
    <row r="74" spans="7:8" x14ac:dyDescent="0.25">
      <c r="H74" s="1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41:B4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dataValidations count="18">
    <dataValidation allowBlank="1" showInputMessage="1" showErrorMessage="1" prompt="PW:ROBOCZY załacznik 7212.1.2021 tabele RDLP- formy ochrony przyrody2020.xlsxAW:Tab.1KW:$B$10KlW:4PŹ:1_TabelkaRezerwaty Kwerenda.xlsxAŹ:TP_PowKŹ:$A$5KlŹ:5" sqref="D10"/>
    <dataValidation allowBlank="1" showInputMessage="1" showErrorMessage="1" prompt="PW:ROBOCZY załacznik 7212.1.2021 tabele RDLP- formy ochrony przyrody2020.xlsxAW:Tab.1KW:$B$10KlW:6PŹ:1_TabelkaRezerwaty Kwerenda.xlsxAŹ:TP_PowKŹ:$A$5KlŹ:3" sqref="F10"/>
    <dataValidation allowBlank="1" showInputMessage="1" showErrorMessage="1" prompt="PW:ROBOCZY załacznik 7212.1.2021 tabele RDLP- formy ochrony przyrody2020.xlsxAW:Tab.1KW:$B$10KlW:12PŹ:1_TabelkaRezerwaty Kwerenda.xlsxAŹ:TP_PowKŹ:$A$5KlŹ:7" sqref="L10"/>
    <dataValidation allowBlank="1" showInputMessage="1" showErrorMessage="1" prompt="PW:ROBOCZY załacznik 7212.1.2021 tabele RDLP- formy ochrony przyrody2020.xlsxAW:Tab.1KW:$B$10KlW:14PŹ:1_TabelkaRezerwaty Kwerenda.xlsxAŹ:TP_PowKŹ:$A$5KlŹ:8" sqref="N10"/>
    <dataValidation allowBlank="1" showInputMessage="1" showErrorMessage="1" prompt="PW:ROBOCZY załacznik 7212.1.2021 tabele RDLP- formy ochrony przyrody2020.xlsxAW:Tab.1KW:$B$10KlW:16PŹ:1_TabelkaRezerwaty Kwerenda.xlsxAŹ:TP_PowKŹ:$A$5KlŹ:6" sqref="P10"/>
    <dataValidation allowBlank="1" showInputMessage="1" showErrorMessage="1" prompt="PW:ROBOCZY załacznik 7212.1.2021 tabele RDLP- formy ochrony przyrody2020.xlsxAW:Tab.1KW:$B$10KlW:18PŹ:1_TabelkaRezerwaty Kwerenda.xlsxAŹ:TP_PowKŹ:$A$5KlŹ:4" sqref="R10"/>
    <dataValidation allowBlank="1" showInputMessage="1" showErrorMessage="1" prompt="PW:ROBOCZY załacznik 7212.1.2021 tabele RDLP- formy ochrony przyrody2020.xlsxAW:Tab.1KW:$B$10KlW:20PŹ:1_TabelkaRezerwaty Kwerenda.xlsxAŹ:TP_PowKŹ:$A$5KlŹ:2" sqref="T10"/>
    <dataValidation allowBlank="1" showInputMessage="1" showErrorMessage="1" prompt="PW:ROBOCZY załacznik 7212.1.2021 tabele RDLP- formy ochrony przyrody2020.xlsxAW:Tab.1KW:$B$10KlW:3PŹ:1_TabelkaRezerwaty Kwerenda.xlsxAŹ:TP_ilośćKŹ:$A$5KlŹ:5" sqref="C10"/>
    <dataValidation allowBlank="1" showInputMessage="1" showErrorMessage="1" prompt="PW:ROBOCZY załacznik 7212.1.2021 tabele RDLP- formy ochrony przyrody2020.xlsxAW:Tab.1KW:$B$10KlW:5PŹ:1_TabelkaRezerwaty Kwerenda.xlsxAŹ:TP_ilośćKŹ:$A$5KlŹ:3" sqref="E10"/>
    <dataValidation allowBlank="1" showInputMessage="1" showErrorMessage="1" prompt="PW:ROBOCZY załacznik 7212.1.2021 tabele RDLP- formy ochrony przyrody2020.xlsxAW:Tab.1KW:$B$10KlW:11PŹ:1_TabelkaRezerwaty Kwerenda.xlsxAŹ:TP_ilośćKŹ:$A$5KlŹ:7" sqref="K10"/>
    <dataValidation allowBlank="1" showInputMessage="1" showErrorMessage="1" prompt="PW:ROBOCZY załacznik 7212.1.2021 tabele RDLP- formy ochrony przyrody2020.xlsxAW:Tab.1KW:$B$10KlW:13PŹ:1_TabelkaRezerwaty Kwerenda.xlsxAŹ:TP_ilośćKŹ:$A$5KlŹ:8" sqref="M10"/>
    <dataValidation allowBlank="1" showInputMessage="1" showErrorMessage="1" prompt="PW:ROBOCZY załacznik 7212.1.2021 tabele RDLP- formy ochrony przyrody2020.xlsxAW:Tab.1KW:$B$10KlW:15PŹ:1_TabelkaRezerwaty Kwerenda.xlsxAŹ:TP_ilośćKŹ:$A$5KlŹ:6" sqref="O10"/>
    <dataValidation allowBlank="1" showInputMessage="1" showErrorMessage="1" prompt="PW:ROBOCZY załacznik 7212.1.2021 tabele RDLP- formy ochrony przyrody2020.xlsxAW:Tab.1KW:$B$10KlW:17PŹ:1_TabelkaRezerwaty Kwerenda.xlsxAŹ:TP_ilośćKŹ:$A$5KlŹ:4" sqref="Q10"/>
    <dataValidation allowBlank="1" showInputMessage="1" showErrorMessage="1" prompt="PW:ROBOCZY załacznik 7212.1.2021 tabele RDLP- formy ochrony przyrody2020.xlsxAW:Tab.1KW:$B$10KlW:19PŹ:1_TabelkaRezerwaty Kwerenda.xlsxAŹ:TP_ilośćKŹ:$A$5KlŹ:2" sqref="S10"/>
    <dataValidation allowBlank="1" showInputMessage="1" showErrorMessage="1" prompt="PW:ROBOCZY załacznik 7212.1.2021 tabele RDLP- formy ochrony przyrody2020.xlsxAW:Tab.1KW:$B$10KlW:21PŹ:1_TabelkaRezerwaty Kwerenda.xlsxAŹ:TP_PowKŹ:$A$6KlŹ:2" sqref="U10"/>
    <dataValidation allowBlank="1" showInputMessage="1" showErrorMessage="1" prompt="PW:ROBOCZY załacznik 7212.1.2021 tabele RDLP- formy ochrony przyrody2020.xlsxAW:Tab.1KW:$B$10KlW:22PŹ:1_TabelkaRezerwaty Kwerenda.xlsxAŹ:TP_PowKŹ:$A$6KlŹ:3" sqref="V10"/>
    <dataValidation allowBlank="1" showInputMessage="1" showErrorMessage="1" prompt="PW:ROBOCZY załacznik 7212.1.2021 tabele RDLP- formy ochrony przyrody2020.xlsxAW:Tab.1KW:$B$10KlW:25PŹ:Zestawienie form ochrony przyrody - tabele 1-10Nadleśnictwa.xlsxAŹ:Tab.1KŹ:$B$10KlŹ:25" sqref="Y10"/>
    <dataValidation allowBlank="1" showInputMessage="1" showErrorMessage="1" prompt="PW:ROBOCZY załacznik 7212.1.2021 tabele RDLP- formy ochrony przyrody2020.xlsxAW:Tab.1KW:$B$10KlW:26PŹ:Zestawienie form ochrony przyrody - tabele 1-10Nadleśnictwa.xlsxAŹ:Tab.1KŹ:$B$10KlŹ:26" sqref="Z10"/>
  </dataValidations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N3" sqref="N3"/>
    </sheetView>
  </sheetViews>
  <sheetFormatPr defaultRowHeight="12.5" x14ac:dyDescent="0.25"/>
  <cols>
    <col min="1" max="1" width="14.81640625" bestFit="1" customWidth="1"/>
    <col min="11" max="11" width="13.90625" bestFit="1" customWidth="1"/>
  </cols>
  <sheetData>
    <row r="1" spans="1:11" ht="13.5" thickBot="1" x14ac:dyDescent="0.35">
      <c r="A1" s="613" t="s">
        <v>538</v>
      </c>
    </row>
    <row r="2" spans="1:11" ht="13.5" thickBot="1" x14ac:dyDescent="0.35">
      <c r="A2" s="624" t="s">
        <v>75</v>
      </c>
      <c r="B2" s="622" t="s">
        <v>529</v>
      </c>
      <c r="C2" s="620" t="s">
        <v>530</v>
      </c>
      <c r="D2" s="620" t="s">
        <v>531</v>
      </c>
      <c r="E2" s="620" t="s">
        <v>532</v>
      </c>
      <c r="F2" s="620" t="s">
        <v>533</v>
      </c>
      <c r="G2" s="620" t="s">
        <v>534</v>
      </c>
      <c r="H2" s="620" t="s">
        <v>535</v>
      </c>
      <c r="I2" s="620" t="s">
        <v>536</v>
      </c>
      <c r="J2" s="620" t="s">
        <v>537</v>
      </c>
      <c r="K2" s="621" t="s">
        <v>466</v>
      </c>
    </row>
    <row r="3" spans="1:11" ht="13" x14ac:dyDescent="0.3">
      <c r="A3" s="625" t="s">
        <v>199</v>
      </c>
      <c r="B3" s="615"/>
      <c r="C3" s="616"/>
      <c r="D3" s="616">
        <v>86.88</v>
      </c>
      <c r="E3" s="616"/>
      <c r="F3" s="616">
        <v>498.50999999999988</v>
      </c>
      <c r="G3" s="616">
        <v>519.82999999999993</v>
      </c>
      <c r="H3" s="616">
        <v>876.60000000000014</v>
      </c>
      <c r="I3" s="616">
        <v>88.38000000000001</v>
      </c>
      <c r="J3" s="616"/>
      <c r="K3" s="619">
        <v>2070.1999999999998</v>
      </c>
    </row>
    <row r="4" spans="1:11" ht="13" x14ac:dyDescent="0.3">
      <c r="A4" s="626" t="s">
        <v>200</v>
      </c>
      <c r="B4" s="623">
        <v>18.29</v>
      </c>
      <c r="C4" s="617"/>
      <c r="D4" s="617">
        <v>101.94999999999999</v>
      </c>
      <c r="E4" s="617">
        <v>1400.9400000000005</v>
      </c>
      <c r="F4" s="617">
        <v>395.20000000000005</v>
      </c>
      <c r="G4" s="617">
        <v>2505.2799999999988</v>
      </c>
      <c r="H4" s="617">
        <v>1982.3899999999994</v>
      </c>
      <c r="I4" s="617">
        <v>127.05</v>
      </c>
      <c r="J4" s="617"/>
      <c r="K4" s="618">
        <v>6531.0999999999995</v>
      </c>
    </row>
    <row r="5" spans="1:11" ht="13" x14ac:dyDescent="0.3">
      <c r="A5" s="626" t="s">
        <v>201</v>
      </c>
      <c r="B5" s="623">
        <v>101.77000000000004</v>
      </c>
      <c r="C5" s="617">
        <v>9756.5100000000075</v>
      </c>
      <c r="D5" s="617">
        <v>321.20000000000016</v>
      </c>
      <c r="E5" s="617">
        <v>11353.700000000013</v>
      </c>
      <c r="F5" s="617">
        <v>313.5300000000002</v>
      </c>
      <c r="G5" s="617">
        <v>1512.3500000000006</v>
      </c>
      <c r="H5" s="617">
        <v>4619.1899999999996</v>
      </c>
      <c r="I5" s="617">
        <v>113.7</v>
      </c>
      <c r="J5" s="617">
        <v>12.28</v>
      </c>
      <c r="K5" s="618">
        <v>28104.230000000021</v>
      </c>
    </row>
    <row r="6" spans="1:11" ht="13" x14ac:dyDescent="0.3">
      <c r="A6" s="626" t="s">
        <v>202</v>
      </c>
      <c r="B6" s="623">
        <v>55.780000000000008</v>
      </c>
      <c r="C6" s="617">
        <v>5723.0200000000013</v>
      </c>
      <c r="D6" s="617">
        <v>159.44999999999996</v>
      </c>
      <c r="E6" s="617">
        <v>12104.390000000016</v>
      </c>
      <c r="F6" s="617">
        <v>220.08</v>
      </c>
      <c r="G6" s="617">
        <v>1032.9200000000003</v>
      </c>
      <c r="H6" s="617">
        <v>2367.8300000000008</v>
      </c>
      <c r="I6" s="617">
        <v>41</v>
      </c>
      <c r="J6" s="617">
        <v>186.08999999999997</v>
      </c>
      <c r="K6" s="618">
        <v>21890.560000000023</v>
      </c>
    </row>
    <row r="7" spans="1:11" ht="13" x14ac:dyDescent="0.3">
      <c r="A7" s="626" t="s">
        <v>242</v>
      </c>
      <c r="B7" s="623">
        <v>48.389999999999993</v>
      </c>
      <c r="C7" s="617">
        <v>425.96000000000026</v>
      </c>
      <c r="D7" s="617">
        <v>51.320000000000014</v>
      </c>
      <c r="E7" s="617"/>
      <c r="F7" s="617">
        <v>87.969999999999985</v>
      </c>
      <c r="G7" s="617">
        <v>268.13000000000005</v>
      </c>
      <c r="H7" s="617">
        <v>1074.7900000000002</v>
      </c>
      <c r="I7" s="617">
        <v>35.94</v>
      </c>
      <c r="J7" s="617"/>
      <c r="K7" s="618">
        <v>1992.5000000000007</v>
      </c>
    </row>
    <row r="8" spans="1:11" ht="13" x14ac:dyDescent="0.3">
      <c r="A8" s="626" t="s">
        <v>203</v>
      </c>
      <c r="B8" s="623">
        <v>7.76</v>
      </c>
      <c r="C8" s="617"/>
      <c r="D8" s="617"/>
      <c r="E8" s="617">
        <v>21.64</v>
      </c>
      <c r="F8" s="617">
        <v>166.54</v>
      </c>
      <c r="G8" s="617">
        <v>815.13</v>
      </c>
      <c r="H8" s="617">
        <v>1020.7599999999999</v>
      </c>
      <c r="I8" s="617">
        <v>471.10000000000025</v>
      </c>
      <c r="J8" s="617">
        <v>0.35</v>
      </c>
      <c r="K8" s="618">
        <v>2503.2800000000002</v>
      </c>
    </row>
    <row r="9" spans="1:11" ht="13" x14ac:dyDescent="0.3">
      <c r="A9" s="626" t="s">
        <v>204</v>
      </c>
      <c r="B9" s="623"/>
      <c r="C9" s="617"/>
      <c r="D9" s="617"/>
      <c r="E9" s="617">
        <v>18468.050000000061</v>
      </c>
      <c r="F9" s="617">
        <v>108.74000000000001</v>
      </c>
      <c r="G9" s="617">
        <v>892.88000000000079</v>
      </c>
      <c r="H9" s="617">
        <v>4658.8999999999978</v>
      </c>
      <c r="I9" s="617"/>
      <c r="J9" s="617">
        <v>99.72</v>
      </c>
      <c r="K9" s="618">
        <v>24228.290000000063</v>
      </c>
    </row>
    <row r="10" spans="1:11" ht="13" x14ac:dyDescent="0.3">
      <c r="A10" s="626" t="s">
        <v>205</v>
      </c>
      <c r="B10" s="623"/>
      <c r="C10" s="617"/>
      <c r="D10" s="617">
        <v>327.70999999999992</v>
      </c>
      <c r="E10" s="617"/>
      <c r="F10" s="617">
        <v>181.06999999999994</v>
      </c>
      <c r="G10" s="617">
        <v>770.95999999999958</v>
      </c>
      <c r="H10" s="617">
        <v>706.31999999999982</v>
      </c>
      <c r="I10" s="617">
        <v>6.76</v>
      </c>
      <c r="J10" s="617">
        <v>1.1000000000000001</v>
      </c>
      <c r="K10" s="618">
        <v>1993.9199999999989</v>
      </c>
    </row>
    <row r="11" spans="1:11" ht="13" x14ac:dyDescent="0.3">
      <c r="A11" s="626" t="s">
        <v>206</v>
      </c>
      <c r="B11" s="623">
        <v>543.86999999999989</v>
      </c>
      <c r="C11" s="617"/>
      <c r="D11" s="617">
        <v>203.60999999999999</v>
      </c>
      <c r="E11" s="617"/>
      <c r="F11" s="617">
        <v>1609.349999999999</v>
      </c>
      <c r="G11" s="617">
        <v>1687.98</v>
      </c>
      <c r="H11" s="617">
        <v>1492.9999999999998</v>
      </c>
      <c r="I11" s="617">
        <v>65.929999999999993</v>
      </c>
      <c r="J11" s="617"/>
      <c r="K11" s="618">
        <v>5603.7399999999989</v>
      </c>
    </row>
    <row r="12" spans="1:11" ht="13" x14ac:dyDescent="0.3">
      <c r="A12" s="626" t="s">
        <v>207</v>
      </c>
      <c r="B12" s="623">
        <v>0.27</v>
      </c>
      <c r="C12" s="617">
        <v>1889.9099999999985</v>
      </c>
      <c r="D12" s="617">
        <v>166.94</v>
      </c>
      <c r="E12" s="617"/>
      <c r="F12" s="617">
        <v>232.91999999999993</v>
      </c>
      <c r="G12" s="617">
        <v>329.21000000000009</v>
      </c>
      <c r="H12" s="617">
        <v>934.96000000000038</v>
      </c>
      <c r="I12" s="617">
        <v>119.84</v>
      </c>
      <c r="J12" s="617">
        <v>3.54</v>
      </c>
      <c r="K12" s="618">
        <v>3677.5899999999992</v>
      </c>
    </row>
    <row r="13" spans="1:11" ht="13" x14ac:dyDescent="0.3">
      <c r="A13" s="626" t="s">
        <v>208</v>
      </c>
      <c r="B13" s="623"/>
      <c r="C13" s="617"/>
      <c r="D13" s="617">
        <v>177.14999999999998</v>
      </c>
      <c r="E13" s="617"/>
      <c r="F13" s="617">
        <v>273.34000000000003</v>
      </c>
      <c r="G13" s="617">
        <v>670.82999999999981</v>
      </c>
      <c r="H13" s="617">
        <v>801.14000000000033</v>
      </c>
      <c r="I13" s="617"/>
      <c r="J13" s="617"/>
      <c r="K13" s="618">
        <v>1922.46</v>
      </c>
    </row>
    <row r="14" spans="1:11" ht="13" x14ac:dyDescent="0.3">
      <c r="A14" s="626" t="s">
        <v>209</v>
      </c>
      <c r="B14" s="623"/>
      <c r="C14" s="617"/>
      <c r="D14" s="617">
        <v>134.74999999999997</v>
      </c>
      <c r="E14" s="617">
        <v>2710.9499999999994</v>
      </c>
      <c r="F14" s="617">
        <v>410.14000000000016</v>
      </c>
      <c r="G14" s="617">
        <v>2324.0400000000004</v>
      </c>
      <c r="H14" s="617">
        <v>1864.1800000000007</v>
      </c>
      <c r="I14" s="617">
        <v>253.50000000000006</v>
      </c>
      <c r="J14" s="617">
        <v>38.28</v>
      </c>
      <c r="K14" s="618">
        <v>7735.8400000000011</v>
      </c>
    </row>
    <row r="15" spans="1:11" ht="13" x14ac:dyDescent="0.3">
      <c r="A15" s="626" t="s">
        <v>210</v>
      </c>
      <c r="B15" s="623">
        <v>63.059999999999995</v>
      </c>
      <c r="C15" s="617"/>
      <c r="D15" s="617">
        <v>229.33000000000004</v>
      </c>
      <c r="E15" s="617"/>
      <c r="F15" s="617">
        <v>469.23000000000013</v>
      </c>
      <c r="G15" s="617">
        <v>136.23999999999998</v>
      </c>
      <c r="H15" s="617">
        <v>1076.7199999999996</v>
      </c>
      <c r="I15" s="617">
        <v>454.4199999999999</v>
      </c>
      <c r="J15" s="617">
        <v>12.440000000000001</v>
      </c>
      <c r="K15" s="618">
        <v>2441.4399999999996</v>
      </c>
    </row>
    <row r="16" spans="1:11" ht="13" x14ac:dyDescent="0.3">
      <c r="A16" s="626" t="s">
        <v>211</v>
      </c>
      <c r="B16" s="623">
        <v>42.659999999999989</v>
      </c>
      <c r="C16" s="617"/>
      <c r="D16" s="617">
        <v>167.59</v>
      </c>
      <c r="E16" s="617">
        <v>13871.740000000129</v>
      </c>
      <c r="F16" s="617">
        <v>300.12999999999994</v>
      </c>
      <c r="G16" s="617">
        <v>579.36999999999966</v>
      </c>
      <c r="H16" s="617">
        <v>1368.1400000000006</v>
      </c>
      <c r="I16" s="617">
        <v>349.5200000000001</v>
      </c>
      <c r="J16" s="617">
        <v>23.77</v>
      </c>
      <c r="K16" s="618">
        <v>16702.920000000129</v>
      </c>
    </row>
    <row r="17" spans="1:11" ht="13" x14ac:dyDescent="0.3">
      <c r="A17" s="626" t="s">
        <v>212</v>
      </c>
      <c r="B17" s="623">
        <v>276.26</v>
      </c>
      <c r="C17" s="617">
        <v>4482.2800000000079</v>
      </c>
      <c r="D17" s="617">
        <v>340.09000000000009</v>
      </c>
      <c r="E17" s="617">
        <v>12447.640000000054</v>
      </c>
      <c r="F17" s="617">
        <v>295.14000000000004</v>
      </c>
      <c r="G17" s="617">
        <v>3675.639999999999</v>
      </c>
      <c r="H17" s="617">
        <v>1208.8500000000004</v>
      </c>
      <c r="I17" s="617">
        <v>146.32</v>
      </c>
      <c r="J17" s="617">
        <v>91.740000000000023</v>
      </c>
      <c r="K17" s="618">
        <v>22963.960000000061</v>
      </c>
    </row>
    <row r="18" spans="1:11" ht="13" x14ac:dyDescent="0.3">
      <c r="A18" s="626" t="s">
        <v>213</v>
      </c>
      <c r="B18" s="623">
        <v>277.40999999999991</v>
      </c>
      <c r="C18" s="617"/>
      <c r="D18" s="617">
        <v>298.72000000000014</v>
      </c>
      <c r="E18" s="617"/>
      <c r="F18" s="617">
        <v>363.07000000000011</v>
      </c>
      <c r="G18" s="617">
        <v>2184.73</v>
      </c>
      <c r="H18" s="617">
        <v>756.00999999999976</v>
      </c>
      <c r="I18" s="617">
        <v>459.67999999999989</v>
      </c>
      <c r="J18" s="617">
        <v>464.8399999999998</v>
      </c>
      <c r="K18" s="618">
        <v>4804.46</v>
      </c>
    </row>
    <row r="19" spans="1:11" ht="13" x14ac:dyDescent="0.3">
      <c r="A19" s="626" t="s">
        <v>23</v>
      </c>
      <c r="B19" s="623">
        <v>147.85000000000002</v>
      </c>
      <c r="C19" s="617"/>
      <c r="D19" s="617">
        <v>340.60999999999996</v>
      </c>
      <c r="E19" s="617">
        <v>729.33000000000027</v>
      </c>
      <c r="F19" s="617">
        <v>835.06999999999971</v>
      </c>
      <c r="G19" s="617">
        <v>1246.9000000000008</v>
      </c>
      <c r="H19" s="617">
        <v>2432.9799999999959</v>
      </c>
      <c r="I19" s="617">
        <v>39.130000000000003</v>
      </c>
      <c r="J19" s="617"/>
      <c r="K19" s="618">
        <v>5771.8699999999963</v>
      </c>
    </row>
    <row r="20" spans="1:11" ht="13" x14ac:dyDescent="0.3">
      <c r="A20" s="626" t="s">
        <v>214</v>
      </c>
      <c r="B20" s="623"/>
      <c r="C20" s="617">
        <v>148.59</v>
      </c>
      <c r="D20" s="617">
        <v>536.59</v>
      </c>
      <c r="E20" s="617">
        <v>5354.0399999999981</v>
      </c>
      <c r="F20" s="617">
        <v>907.01000000000045</v>
      </c>
      <c r="G20" s="617">
        <v>2747.56</v>
      </c>
      <c r="H20" s="617">
        <v>3735.1400000000035</v>
      </c>
      <c r="I20" s="617">
        <v>6.4700000000000006</v>
      </c>
      <c r="J20" s="617">
        <v>50.04</v>
      </c>
      <c r="K20" s="618">
        <v>13485.440000000002</v>
      </c>
    </row>
    <row r="21" spans="1:11" ht="13" x14ac:dyDescent="0.3">
      <c r="A21" s="626" t="s">
        <v>215</v>
      </c>
      <c r="B21" s="623">
        <v>219.61999999999992</v>
      </c>
      <c r="C21" s="617"/>
      <c r="D21" s="617">
        <v>127.52</v>
      </c>
      <c r="E21" s="617"/>
      <c r="F21" s="617">
        <v>1183.2200000000003</v>
      </c>
      <c r="G21" s="617">
        <v>1444.8100000000009</v>
      </c>
      <c r="H21" s="617">
        <v>1066.410000000001</v>
      </c>
      <c r="I21" s="617">
        <v>845.28999999999951</v>
      </c>
      <c r="J21" s="617">
        <v>122.69999999999999</v>
      </c>
      <c r="K21" s="618">
        <v>5009.5700000000006</v>
      </c>
    </row>
    <row r="22" spans="1:11" ht="13" x14ac:dyDescent="0.3">
      <c r="A22" s="626" t="s">
        <v>216</v>
      </c>
      <c r="B22" s="623">
        <v>9.1000000000000014</v>
      </c>
      <c r="C22" s="617"/>
      <c r="D22" s="617">
        <v>315.33000000000004</v>
      </c>
      <c r="E22" s="617"/>
      <c r="F22" s="617">
        <v>351.96</v>
      </c>
      <c r="G22" s="617">
        <v>1194.2399999999989</v>
      </c>
      <c r="H22" s="617">
        <v>642.41000000000076</v>
      </c>
      <c r="I22" s="617">
        <v>138.28000000000003</v>
      </c>
      <c r="J22" s="617">
        <v>16.72</v>
      </c>
      <c r="K22" s="618">
        <v>2668.04</v>
      </c>
    </row>
    <row r="23" spans="1:11" ht="13" x14ac:dyDescent="0.3">
      <c r="A23" s="626" t="s">
        <v>217</v>
      </c>
      <c r="B23" s="623">
        <v>0.14000000000000001</v>
      </c>
      <c r="C23" s="617">
        <v>1148.7199999999989</v>
      </c>
      <c r="D23" s="617">
        <v>259.94000000000005</v>
      </c>
      <c r="E23" s="617">
        <v>12173.249999999987</v>
      </c>
      <c r="F23" s="617">
        <v>314.53999999999991</v>
      </c>
      <c r="G23" s="617">
        <v>723.80000000000018</v>
      </c>
      <c r="H23" s="617">
        <v>4029.4800000000009</v>
      </c>
      <c r="I23" s="617">
        <v>361.61000000000007</v>
      </c>
      <c r="J23" s="617">
        <v>16.47</v>
      </c>
      <c r="K23" s="618">
        <v>19027.949999999986</v>
      </c>
    </row>
    <row r="24" spans="1:11" ht="13" x14ac:dyDescent="0.3">
      <c r="A24" s="626" t="s">
        <v>218</v>
      </c>
      <c r="B24" s="623">
        <v>240.04999999999998</v>
      </c>
      <c r="C24" s="617"/>
      <c r="D24" s="617">
        <v>640.28999999999985</v>
      </c>
      <c r="E24" s="617">
        <v>64.079999999999984</v>
      </c>
      <c r="F24" s="617">
        <v>813.83000000000015</v>
      </c>
      <c r="G24" s="617">
        <v>2438.8900000000021</v>
      </c>
      <c r="H24" s="617">
        <v>1298.4700000000005</v>
      </c>
      <c r="I24" s="617">
        <v>164.41999999999993</v>
      </c>
      <c r="J24" s="617">
        <v>81.109999999999985</v>
      </c>
      <c r="K24" s="618">
        <v>5741.1400000000021</v>
      </c>
    </row>
    <row r="25" spans="1:11" ht="13" x14ac:dyDescent="0.3">
      <c r="A25" s="626" t="s">
        <v>219</v>
      </c>
      <c r="B25" s="623">
        <v>23.060000000000002</v>
      </c>
      <c r="C25" s="617"/>
      <c r="D25" s="617">
        <v>67.379999999999981</v>
      </c>
      <c r="E25" s="617"/>
      <c r="F25" s="617">
        <v>368.49999999999994</v>
      </c>
      <c r="G25" s="617">
        <v>2928.1199999999963</v>
      </c>
      <c r="H25" s="617">
        <v>775.5400000000003</v>
      </c>
      <c r="I25" s="617">
        <v>1320.6500000000003</v>
      </c>
      <c r="J25" s="617">
        <v>23.22</v>
      </c>
      <c r="K25" s="618">
        <v>5506.4699999999975</v>
      </c>
    </row>
    <row r="26" spans="1:11" ht="13" x14ac:dyDescent="0.3">
      <c r="A26" s="626" t="s">
        <v>220</v>
      </c>
      <c r="B26" s="623">
        <v>609.5400000000003</v>
      </c>
      <c r="C26" s="617"/>
      <c r="D26" s="617">
        <v>102.15</v>
      </c>
      <c r="E26" s="617"/>
      <c r="F26" s="617">
        <v>94.250000000000014</v>
      </c>
      <c r="G26" s="617">
        <v>341.53000000000009</v>
      </c>
      <c r="H26" s="617">
        <v>3594.7599999999952</v>
      </c>
      <c r="I26" s="617">
        <v>218.76000000000013</v>
      </c>
      <c r="J26" s="617">
        <v>0.23</v>
      </c>
      <c r="K26" s="618">
        <v>4961.2199999999957</v>
      </c>
    </row>
    <row r="27" spans="1:11" ht="13" x14ac:dyDescent="0.3">
      <c r="A27" s="626" t="s">
        <v>221</v>
      </c>
      <c r="B27" s="623">
        <v>10.28</v>
      </c>
      <c r="C27" s="617"/>
      <c r="D27" s="617">
        <v>90.280000000000015</v>
      </c>
      <c r="E27" s="617">
        <v>435.58000000000021</v>
      </c>
      <c r="F27" s="617">
        <v>221.17000000000013</v>
      </c>
      <c r="G27" s="617">
        <v>424.10999999999996</v>
      </c>
      <c r="H27" s="617">
        <v>778.1399999999993</v>
      </c>
      <c r="I27" s="617">
        <v>603.12000000000046</v>
      </c>
      <c r="J27" s="617">
        <v>14.11</v>
      </c>
      <c r="K27" s="618">
        <v>2576.79</v>
      </c>
    </row>
    <row r="28" spans="1:11" ht="13" x14ac:dyDescent="0.3">
      <c r="A28" s="626" t="s">
        <v>222</v>
      </c>
      <c r="B28" s="623">
        <v>58.560000000000009</v>
      </c>
      <c r="C28" s="617">
        <v>139.04000000000005</v>
      </c>
      <c r="D28" s="617">
        <v>336.19999999999987</v>
      </c>
      <c r="E28" s="617">
        <v>4013.8299999999954</v>
      </c>
      <c r="F28" s="617">
        <v>139.47</v>
      </c>
      <c r="G28" s="617">
        <v>722.15</v>
      </c>
      <c r="H28" s="617">
        <v>474.46000000000021</v>
      </c>
      <c r="I28" s="617"/>
      <c r="J28" s="617">
        <v>3.69</v>
      </c>
      <c r="K28" s="618">
        <v>5887.3999999999951</v>
      </c>
    </row>
    <row r="29" spans="1:11" ht="13" x14ac:dyDescent="0.3">
      <c r="A29" s="626" t="s">
        <v>223</v>
      </c>
      <c r="B29" s="623">
        <v>385.60999999999984</v>
      </c>
      <c r="C29" s="617"/>
      <c r="D29" s="617"/>
      <c r="E29" s="617"/>
      <c r="F29" s="617">
        <v>177.95999999999992</v>
      </c>
      <c r="G29" s="617">
        <v>812.07999999999993</v>
      </c>
      <c r="H29" s="617">
        <v>759.35999999999933</v>
      </c>
      <c r="I29" s="617"/>
      <c r="J29" s="617">
        <v>2.02</v>
      </c>
      <c r="K29" s="618">
        <v>2137.0299999999988</v>
      </c>
    </row>
    <row r="30" spans="1:11" ht="13" x14ac:dyDescent="0.3">
      <c r="A30" s="626" t="s">
        <v>224</v>
      </c>
      <c r="B30" s="623">
        <v>29.589999999999993</v>
      </c>
      <c r="C30" s="617"/>
      <c r="D30" s="617">
        <v>69.319999999999993</v>
      </c>
      <c r="E30" s="617"/>
      <c r="F30" s="617">
        <v>197.95999999999995</v>
      </c>
      <c r="G30" s="617">
        <v>372.25000000000006</v>
      </c>
      <c r="H30" s="617">
        <v>287.37000000000006</v>
      </c>
      <c r="I30" s="617">
        <v>25.359999999999996</v>
      </c>
      <c r="J30" s="617"/>
      <c r="K30" s="618">
        <v>981.85</v>
      </c>
    </row>
    <row r="31" spans="1:11" ht="13" x14ac:dyDescent="0.3">
      <c r="A31" s="626" t="s">
        <v>226</v>
      </c>
      <c r="B31" s="623">
        <v>37.959999999999994</v>
      </c>
      <c r="C31" s="617"/>
      <c r="D31" s="617">
        <v>116.16000000000004</v>
      </c>
      <c r="E31" s="617"/>
      <c r="F31" s="617">
        <v>154.13000000000002</v>
      </c>
      <c r="G31" s="617">
        <v>22.12</v>
      </c>
      <c r="H31" s="617">
        <v>583.01</v>
      </c>
      <c r="I31" s="617">
        <v>55.84</v>
      </c>
      <c r="J31" s="617">
        <v>3.42</v>
      </c>
      <c r="K31" s="618">
        <v>972.6400000000001</v>
      </c>
    </row>
    <row r="32" spans="1:11" ht="13.5" thickBot="1" x14ac:dyDescent="0.35">
      <c r="A32" s="627" t="s">
        <v>225</v>
      </c>
      <c r="B32" s="628">
        <v>11.100000000000001</v>
      </c>
      <c r="C32" s="629">
        <v>12909.259999999993</v>
      </c>
      <c r="D32" s="629">
        <v>273.08999999999992</v>
      </c>
      <c r="E32" s="629">
        <v>12900.959999999981</v>
      </c>
      <c r="F32" s="629">
        <v>195.27000000000004</v>
      </c>
      <c r="G32" s="629">
        <v>1080.53</v>
      </c>
      <c r="H32" s="629">
        <v>2887.7399999999957</v>
      </c>
      <c r="I32" s="629">
        <v>627.1800000000004</v>
      </c>
      <c r="J32" s="629">
        <v>128.54000000000005</v>
      </c>
      <c r="K32" s="630">
        <v>31013.669999999969</v>
      </c>
    </row>
    <row r="33" spans="1:11" ht="13.5" thickBot="1" x14ac:dyDescent="0.35">
      <c r="A33" s="624" t="s">
        <v>466</v>
      </c>
      <c r="B33" s="622">
        <v>3217.9799999999996</v>
      </c>
      <c r="C33" s="620">
        <v>36623.290000000008</v>
      </c>
      <c r="D33" s="620">
        <v>6041.5499999999993</v>
      </c>
      <c r="E33" s="620">
        <v>108050.12000000023</v>
      </c>
      <c r="F33" s="620">
        <v>11879.299999999996</v>
      </c>
      <c r="G33" s="620">
        <v>36404.61</v>
      </c>
      <c r="H33" s="620">
        <v>50155.05</v>
      </c>
      <c r="I33" s="620">
        <v>7139.2500000000018</v>
      </c>
      <c r="J33" s="620">
        <v>1396.4199999999998</v>
      </c>
      <c r="K33" s="621">
        <v>260907.5700000003</v>
      </c>
    </row>
    <row r="39" spans="1:11" x14ac:dyDescent="0.25">
      <c r="A39" t="s">
        <v>539</v>
      </c>
      <c r="B39" t="s">
        <v>540</v>
      </c>
    </row>
    <row r="40" spans="1:11" x14ac:dyDescent="0.25">
      <c r="A40" t="s">
        <v>529</v>
      </c>
      <c r="B40" t="s">
        <v>541</v>
      </c>
    </row>
    <row r="41" spans="1:11" x14ac:dyDescent="0.25">
      <c r="A41" t="s">
        <v>530</v>
      </c>
      <c r="B41" t="s">
        <v>542</v>
      </c>
    </row>
    <row r="42" spans="1:11" x14ac:dyDescent="0.25">
      <c r="A42" t="s">
        <v>531</v>
      </c>
      <c r="B42" t="s">
        <v>543</v>
      </c>
    </row>
    <row r="43" spans="1:11" x14ac:dyDescent="0.25">
      <c r="A43" t="s">
        <v>532</v>
      </c>
      <c r="B43" t="s">
        <v>544</v>
      </c>
    </row>
    <row r="44" spans="1:11" x14ac:dyDescent="0.25">
      <c r="A44" t="s">
        <v>533</v>
      </c>
      <c r="B44" t="s">
        <v>545</v>
      </c>
    </row>
    <row r="45" spans="1:11" x14ac:dyDescent="0.25">
      <c r="A45" t="s">
        <v>534</v>
      </c>
      <c r="B45" t="s">
        <v>546</v>
      </c>
    </row>
    <row r="46" spans="1:11" x14ac:dyDescent="0.25">
      <c r="A46" t="s">
        <v>535</v>
      </c>
      <c r="B46" t="s">
        <v>547</v>
      </c>
    </row>
    <row r="47" spans="1:11" x14ac:dyDescent="0.25">
      <c r="A47" t="s">
        <v>536</v>
      </c>
      <c r="B47" t="s">
        <v>548</v>
      </c>
    </row>
    <row r="48" spans="1:11" x14ac:dyDescent="0.25">
      <c r="A48" t="s">
        <v>537</v>
      </c>
      <c r="B48" t="s">
        <v>549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G8" sqref="G8"/>
    </sheetView>
  </sheetViews>
  <sheetFormatPr defaultRowHeight="12.5" x14ac:dyDescent="0.25"/>
  <cols>
    <col min="1" max="1" width="14.81640625" bestFit="1" customWidth="1"/>
    <col min="2" max="2" width="19.1796875" bestFit="1" customWidth="1"/>
    <col min="3" max="3" width="13.08984375" bestFit="1" customWidth="1"/>
    <col min="4" max="4" width="4.81640625" bestFit="1" customWidth="1"/>
  </cols>
  <sheetData>
    <row r="1" spans="1:4" x14ac:dyDescent="0.25">
      <c r="A1" s="614" t="s">
        <v>552</v>
      </c>
    </row>
    <row r="2" spans="1:4" ht="13" thickBot="1" x14ac:dyDescent="0.3"/>
    <row r="3" spans="1:4" ht="13.5" thickBot="1" x14ac:dyDescent="0.35">
      <c r="A3" s="624" t="s">
        <v>75</v>
      </c>
      <c r="B3" s="622" t="s">
        <v>550</v>
      </c>
      <c r="C3" s="635" t="s">
        <v>551</v>
      </c>
      <c r="D3" s="624" t="s">
        <v>492</v>
      </c>
    </row>
    <row r="4" spans="1:4" ht="13" x14ac:dyDescent="0.3">
      <c r="A4" s="625" t="s">
        <v>199</v>
      </c>
      <c r="B4" s="615">
        <v>809.24999999999943</v>
      </c>
      <c r="C4" s="632">
        <v>20786.830000000002</v>
      </c>
      <c r="D4" s="633">
        <v>3.89</v>
      </c>
    </row>
    <row r="5" spans="1:4" ht="13" x14ac:dyDescent="0.3">
      <c r="A5" s="626" t="s">
        <v>200</v>
      </c>
      <c r="B5" s="623">
        <v>606.30000000000018</v>
      </c>
      <c r="C5" s="636">
        <v>16951.79</v>
      </c>
      <c r="D5" s="634">
        <v>3.58</v>
      </c>
    </row>
    <row r="6" spans="1:4" ht="13" x14ac:dyDescent="0.3">
      <c r="A6" s="626" t="s">
        <v>201</v>
      </c>
      <c r="B6" s="623">
        <v>765.01000000000033</v>
      </c>
      <c r="C6" s="636">
        <v>20681.7</v>
      </c>
      <c r="D6" s="634">
        <v>3.7</v>
      </c>
    </row>
    <row r="7" spans="1:4" ht="13" x14ac:dyDescent="0.3">
      <c r="A7" s="626" t="s">
        <v>202</v>
      </c>
      <c r="B7" s="623">
        <v>1036.6699999999992</v>
      </c>
      <c r="C7" s="636">
        <v>15893.02</v>
      </c>
      <c r="D7" s="634">
        <v>6.52</v>
      </c>
    </row>
    <row r="8" spans="1:4" ht="13" x14ac:dyDescent="0.3">
      <c r="A8" s="626" t="s">
        <v>242</v>
      </c>
      <c r="B8" s="623">
        <v>143.00999999999993</v>
      </c>
      <c r="C8" s="636">
        <v>23369.38</v>
      </c>
      <c r="D8" s="634">
        <v>0.61</v>
      </c>
    </row>
    <row r="9" spans="1:4" ht="13" x14ac:dyDescent="0.3">
      <c r="A9" s="626" t="s">
        <v>203</v>
      </c>
      <c r="B9" s="623">
        <v>289.72999999999985</v>
      </c>
      <c r="C9" s="636">
        <v>20537.830000000002</v>
      </c>
      <c r="D9" s="634">
        <v>1.41</v>
      </c>
    </row>
    <row r="10" spans="1:4" ht="13" x14ac:dyDescent="0.3">
      <c r="A10" s="626" t="s">
        <v>204</v>
      </c>
      <c r="B10" s="623">
        <v>777.92000000000019</v>
      </c>
      <c r="C10" s="636">
        <v>24144.6</v>
      </c>
      <c r="D10" s="634">
        <v>3.22</v>
      </c>
    </row>
    <row r="11" spans="1:4" ht="13" x14ac:dyDescent="0.3">
      <c r="A11" s="626" t="s">
        <v>205</v>
      </c>
      <c r="B11" s="623">
        <v>340.82000000000005</v>
      </c>
      <c r="C11" s="636">
        <v>13599.03</v>
      </c>
      <c r="D11" s="634">
        <v>2.5099999999999998</v>
      </c>
    </row>
    <row r="12" spans="1:4" ht="13" x14ac:dyDescent="0.3">
      <c r="A12" s="626" t="s">
        <v>206</v>
      </c>
      <c r="B12" s="623">
        <v>1845.9399999999982</v>
      </c>
      <c r="C12" s="636">
        <v>21824.99</v>
      </c>
      <c r="D12" s="634">
        <v>8.4600000000000009</v>
      </c>
    </row>
    <row r="13" spans="1:4" ht="13" x14ac:dyDescent="0.3">
      <c r="A13" s="626" t="s">
        <v>207</v>
      </c>
      <c r="B13" s="623">
        <v>524.91000000000008</v>
      </c>
      <c r="C13" s="636">
        <v>15937.08</v>
      </c>
      <c r="D13" s="634">
        <v>3.29</v>
      </c>
    </row>
    <row r="14" spans="1:4" ht="13" x14ac:dyDescent="0.3">
      <c r="A14" s="626" t="s">
        <v>208</v>
      </c>
      <c r="B14" s="623">
        <v>544.64</v>
      </c>
      <c r="C14" s="636">
        <v>16429.689999999999</v>
      </c>
      <c r="D14" s="634">
        <v>3.31</v>
      </c>
    </row>
    <row r="15" spans="1:4" ht="13" x14ac:dyDescent="0.3">
      <c r="A15" s="626" t="s">
        <v>209</v>
      </c>
      <c r="B15" s="623">
        <v>625.33000000000027</v>
      </c>
      <c r="C15" s="636">
        <v>21027.32</v>
      </c>
      <c r="D15" s="634">
        <v>2.97</v>
      </c>
    </row>
    <row r="16" spans="1:4" ht="13" x14ac:dyDescent="0.3">
      <c r="A16" s="626" t="s">
        <v>210</v>
      </c>
      <c r="B16" s="623">
        <v>163.94000000000005</v>
      </c>
      <c r="C16" s="636">
        <v>23604.48</v>
      </c>
      <c r="D16" s="634">
        <v>0.69</v>
      </c>
    </row>
    <row r="17" spans="1:4" ht="13" x14ac:dyDescent="0.3">
      <c r="A17" s="626" t="s">
        <v>211</v>
      </c>
      <c r="B17" s="623">
        <v>750.68</v>
      </c>
      <c r="C17" s="636">
        <v>22506.02</v>
      </c>
      <c r="D17" s="634">
        <v>3.34</v>
      </c>
    </row>
    <row r="18" spans="1:4" ht="13" x14ac:dyDescent="0.3">
      <c r="A18" s="626" t="s">
        <v>212</v>
      </c>
      <c r="B18" s="623">
        <v>139.13000000000002</v>
      </c>
      <c r="C18" s="636">
        <v>21105.02</v>
      </c>
      <c r="D18" s="634">
        <v>0.66</v>
      </c>
    </row>
    <row r="19" spans="1:4" ht="13" x14ac:dyDescent="0.3">
      <c r="A19" s="626" t="s">
        <v>213</v>
      </c>
      <c r="B19" s="623">
        <v>1094.5300000000002</v>
      </c>
      <c r="C19" s="636">
        <v>21731.03</v>
      </c>
      <c r="D19" s="634">
        <v>5.04</v>
      </c>
    </row>
    <row r="20" spans="1:4" ht="13" x14ac:dyDescent="0.3">
      <c r="A20" s="626" t="s">
        <v>23</v>
      </c>
      <c r="B20" s="623">
        <v>1571.3100000000006</v>
      </c>
      <c r="C20" s="636">
        <v>19141.919999999998</v>
      </c>
      <c r="D20" s="634">
        <v>8.2100000000000009</v>
      </c>
    </row>
    <row r="21" spans="1:4" ht="13" x14ac:dyDescent="0.3">
      <c r="A21" s="626" t="s">
        <v>214</v>
      </c>
      <c r="B21" s="623">
        <v>1860.4899999999982</v>
      </c>
      <c r="C21" s="636">
        <v>22809.84</v>
      </c>
      <c r="D21" s="634">
        <v>8.16</v>
      </c>
    </row>
    <row r="22" spans="1:4" ht="13" x14ac:dyDescent="0.3">
      <c r="A22" s="626" t="s">
        <v>215</v>
      </c>
      <c r="B22" s="623">
        <v>312.7</v>
      </c>
      <c r="C22" s="636">
        <v>14413.29</v>
      </c>
      <c r="D22" s="634">
        <v>2.17</v>
      </c>
    </row>
    <row r="23" spans="1:4" ht="13" x14ac:dyDescent="0.3">
      <c r="A23" s="626" t="s">
        <v>216</v>
      </c>
      <c r="B23" s="623">
        <v>758.16000000000031</v>
      </c>
      <c r="C23" s="636">
        <v>18814.2</v>
      </c>
      <c r="D23" s="634">
        <v>4.03</v>
      </c>
    </row>
    <row r="24" spans="1:4" ht="13" x14ac:dyDescent="0.3">
      <c r="A24" s="626" t="s">
        <v>217</v>
      </c>
      <c r="B24" s="623">
        <v>550.0999999999998</v>
      </c>
      <c r="C24" s="636">
        <v>13232.03</v>
      </c>
      <c r="D24" s="634">
        <v>4.16</v>
      </c>
    </row>
    <row r="25" spans="1:4" ht="13" x14ac:dyDescent="0.3">
      <c r="A25" s="626" t="s">
        <v>218</v>
      </c>
      <c r="B25" s="623">
        <v>1596.5300000000004</v>
      </c>
      <c r="C25" s="636">
        <v>17557.7</v>
      </c>
      <c r="D25" s="634">
        <v>9.09</v>
      </c>
    </row>
    <row r="26" spans="1:4" ht="13" x14ac:dyDescent="0.3">
      <c r="A26" s="626" t="s">
        <v>219</v>
      </c>
      <c r="B26" s="623">
        <v>1013.7300000000006</v>
      </c>
      <c r="C26" s="636">
        <v>15552.64</v>
      </c>
      <c r="D26" s="634">
        <v>6.52</v>
      </c>
    </row>
    <row r="27" spans="1:4" ht="13" x14ac:dyDescent="0.3">
      <c r="A27" s="626" t="s">
        <v>220</v>
      </c>
      <c r="B27" s="623">
        <v>1150.2600000000011</v>
      </c>
      <c r="C27" s="636">
        <v>14475.64</v>
      </c>
      <c r="D27" s="634">
        <v>7.95</v>
      </c>
    </row>
    <row r="28" spans="1:4" ht="13" x14ac:dyDescent="0.3">
      <c r="A28" s="626" t="s">
        <v>221</v>
      </c>
      <c r="B28" s="623">
        <v>551.06999999999982</v>
      </c>
      <c r="C28" s="636">
        <v>20498.900000000001</v>
      </c>
      <c r="D28" s="634">
        <v>2.69</v>
      </c>
    </row>
    <row r="29" spans="1:4" ht="13" x14ac:dyDescent="0.3">
      <c r="A29" s="626" t="s">
        <v>222</v>
      </c>
      <c r="B29" s="623">
        <v>302.51000000000005</v>
      </c>
      <c r="C29" s="636">
        <v>14987.89</v>
      </c>
      <c r="D29" s="634">
        <v>2.02</v>
      </c>
    </row>
    <row r="30" spans="1:4" ht="13" x14ac:dyDescent="0.3">
      <c r="A30" s="626" t="s">
        <v>223</v>
      </c>
      <c r="B30" s="623">
        <v>1003.8999999999985</v>
      </c>
      <c r="C30" s="636">
        <v>15228.14</v>
      </c>
      <c r="D30" s="634">
        <v>6.59</v>
      </c>
    </row>
    <row r="31" spans="1:4" ht="13" x14ac:dyDescent="0.3">
      <c r="A31" s="626" t="s">
        <v>224</v>
      </c>
      <c r="B31" s="623">
        <v>865.72000000000037</v>
      </c>
      <c r="C31" s="636">
        <v>17467.91</v>
      </c>
      <c r="D31" s="634">
        <v>4.96</v>
      </c>
    </row>
    <row r="32" spans="1:4" ht="13" x14ac:dyDescent="0.3">
      <c r="A32" s="626" t="s">
        <v>226</v>
      </c>
      <c r="B32" s="623">
        <v>332.62</v>
      </c>
      <c r="C32" s="636">
        <v>16788.02</v>
      </c>
      <c r="D32" s="634">
        <v>1.98</v>
      </c>
    </row>
    <row r="33" spans="1:4" ht="13.5" thickBot="1" x14ac:dyDescent="0.35">
      <c r="A33" s="627" t="s">
        <v>225</v>
      </c>
      <c r="B33" s="628">
        <v>866.54000000000008</v>
      </c>
      <c r="C33" s="631">
        <v>19343.97</v>
      </c>
      <c r="D33" s="637">
        <v>4.4800000000000004</v>
      </c>
    </row>
    <row r="34" spans="1:4" ht="13.5" thickBot="1" x14ac:dyDescent="0.35">
      <c r="A34" s="624" t="s">
        <v>466</v>
      </c>
      <c r="B34" s="622">
        <v>23193.449999999997</v>
      </c>
      <c r="C34" s="635">
        <v>560441.9</v>
      </c>
      <c r="D34" s="624">
        <v>4.1399999999999997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2"/>
  <sheetViews>
    <sheetView topLeftCell="A4" zoomScaleNormal="10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B22" sqref="B22"/>
    </sheetView>
  </sheetViews>
  <sheetFormatPr defaultColWidth="8.90625" defaultRowHeight="12.5" x14ac:dyDescent="0.25"/>
  <cols>
    <col min="1" max="1" width="6.54296875" style="1" customWidth="1"/>
    <col min="2" max="2" width="19.54296875" style="1" customWidth="1"/>
    <col min="3" max="3" width="31.6328125" style="1" bestFit="1" customWidth="1"/>
    <col min="4" max="4" width="16.90625" style="1" bestFit="1" customWidth="1"/>
    <col min="5" max="6" width="16.90625" style="1" customWidth="1"/>
    <col min="7" max="8" width="16.6328125" style="170" customWidth="1"/>
    <col min="9" max="16384" width="8.90625" style="1"/>
  </cols>
  <sheetData>
    <row r="1" spans="1:9" s="10" customFormat="1" ht="15" x14ac:dyDescent="0.3">
      <c r="A1" s="140" t="s">
        <v>156</v>
      </c>
      <c r="B1" s="141"/>
      <c r="C1" s="141"/>
      <c r="D1" s="141"/>
      <c r="E1" s="141"/>
      <c r="F1" s="141"/>
      <c r="G1" s="142"/>
      <c r="H1" s="142"/>
      <c r="I1" s="141"/>
    </row>
    <row r="2" spans="1:9" s="10" customFormat="1" ht="15" x14ac:dyDescent="0.3">
      <c r="A2" s="143" t="s">
        <v>158</v>
      </c>
      <c r="B2" s="144"/>
      <c r="C2" s="144"/>
      <c r="D2" s="144"/>
      <c r="E2" s="144"/>
      <c r="F2" s="144"/>
      <c r="G2" s="145"/>
      <c r="H2" s="145"/>
      <c r="I2" s="141"/>
    </row>
    <row r="3" spans="1:9" ht="15.5" thickBot="1" x14ac:dyDescent="0.35">
      <c r="A3" s="146" t="s">
        <v>0</v>
      </c>
      <c r="B3" s="63"/>
      <c r="D3" s="64"/>
      <c r="E3" s="64"/>
      <c r="F3" s="64"/>
      <c r="G3" s="148" t="s">
        <v>184</v>
      </c>
      <c r="H3" s="64"/>
      <c r="I3" s="148"/>
    </row>
    <row r="4" spans="1:9" ht="45.65" customHeight="1" x14ac:dyDescent="0.25">
      <c r="A4" s="677" t="s">
        <v>5</v>
      </c>
      <c r="B4" s="679" t="s">
        <v>149</v>
      </c>
      <c r="C4" s="681" t="s">
        <v>154</v>
      </c>
      <c r="D4" s="675" t="s">
        <v>103</v>
      </c>
      <c r="E4" s="675"/>
      <c r="F4" s="675"/>
      <c r="G4" s="675"/>
      <c r="H4" s="676"/>
      <c r="I4" s="164"/>
    </row>
    <row r="5" spans="1:9" ht="15" x14ac:dyDescent="0.3">
      <c r="A5" s="678"/>
      <c r="B5" s="680"/>
      <c r="C5" s="682"/>
      <c r="D5" s="366" t="s">
        <v>1</v>
      </c>
      <c r="E5" s="683" t="s">
        <v>106</v>
      </c>
      <c r="F5" s="683"/>
      <c r="G5" s="684" t="s">
        <v>98</v>
      </c>
      <c r="H5" s="685"/>
      <c r="I5" s="164"/>
    </row>
    <row r="6" spans="1:9" ht="15" x14ac:dyDescent="0.25">
      <c r="A6" s="678"/>
      <c r="B6" s="680"/>
      <c r="C6" s="682"/>
      <c r="D6" s="367" t="s">
        <v>106</v>
      </c>
      <c r="E6" s="368" t="s">
        <v>41</v>
      </c>
      <c r="F6" s="369" t="s">
        <v>42</v>
      </c>
      <c r="G6" s="368" t="s">
        <v>43</v>
      </c>
      <c r="H6" s="370" t="s">
        <v>44</v>
      </c>
      <c r="I6" s="164"/>
    </row>
    <row r="7" spans="1:9" ht="15" x14ac:dyDescent="0.25">
      <c r="A7" s="678"/>
      <c r="B7" s="680"/>
      <c r="C7" s="682"/>
      <c r="D7" s="367" t="s">
        <v>3</v>
      </c>
      <c r="E7" s="366" t="s">
        <v>3</v>
      </c>
      <c r="F7" s="366" t="s">
        <v>3</v>
      </c>
      <c r="G7" s="366" t="s">
        <v>3</v>
      </c>
      <c r="H7" s="370" t="s">
        <v>3</v>
      </c>
      <c r="I7" s="164"/>
    </row>
    <row r="8" spans="1:9" ht="15" x14ac:dyDescent="0.3">
      <c r="A8" s="149" t="s">
        <v>6</v>
      </c>
      <c r="B8" s="3" t="s">
        <v>202</v>
      </c>
      <c r="C8" s="172" t="s">
        <v>227</v>
      </c>
      <c r="D8" s="321">
        <f t="shared" ref="D8:D15" si="0">SUM(E8,F8)</f>
        <v>6265.9999999999991</v>
      </c>
      <c r="E8" s="3">
        <v>5850.2099999999991</v>
      </c>
      <c r="F8" s="3">
        <v>415.79000000000019</v>
      </c>
      <c r="G8" s="173">
        <v>0.62</v>
      </c>
      <c r="H8" s="174">
        <v>4.4000000000000004</v>
      </c>
      <c r="I8" s="164"/>
    </row>
    <row r="9" spans="1:9" ht="15" x14ac:dyDescent="0.3">
      <c r="A9" s="149" t="s">
        <v>7</v>
      </c>
      <c r="B9" s="3" t="s">
        <v>212</v>
      </c>
      <c r="C9" s="172" t="s">
        <v>227</v>
      </c>
      <c r="D9" s="321">
        <f t="shared" si="0"/>
        <v>4860.7700000000013</v>
      </c>
      <c r="E9" s="3">
        <v>4578.3900000000012</v>
      </c>
      <c r="F9" s="3">
        <v>282.37999999999982</v>
      </c>
      <c r="G9" s="173">
        <v>0</v>
      </c>
      <c r="H9" s="174">
        <v>0</v>
      </c>
      <c r="I9" s="164"/>
    </row>
    <row r="10" spans="1:9" ht="15" x14ac:dyDescent="0.3">
      <c r="A10" s="149" t="s">
        <v>8</v>
      </c>
      <c r="B10" s="3" t="s">
        <v>214</v>
      </c>
      <c r="C10" s="172" t="s">
        <v>227</v>
      </c>
      <c r="D10" s="321">
        <f t="shared" si="0"/>
        <v>160.26999999999998</v>
      </c>
      <c r="E10" s="3">
        <v>151.04999999999998</v>
      </c>
      <c r="F10" s="3">
        <v>9.2199999999999989</v>
      </c>
      <c r="G10" s="173">
        <v>0</v>
      </c>
      <c r="H10" s="174">
        <v>0</v>
      </c>
      <c r="I10" s="164"/>
    </row>
    <row r="11" spans="1:9" ht="15" x14ac:dyDescent="0.3">
      <c r="A11" s="149" t="s">
        <v>9</v>
      </c>
      <c r="B11" s="3" t="s">
        <v>217</v>
      </c>
      <c r="C11" s="172" t="s">
        <v>227</v>
      </c>
      <c r="D11" s="321">
        <f t="shared" si="0"/>
        <v>1179.5399999999981</v>
      </c>
      <c r="E11" s="3">
        <v>1111.7499999999982</v>
      </c>
      <c r="F11" s="3">
        <v>67.790000000000006</v>
      </c>
      <c r="G11" s="154">
        <v>0</v>
      </c>
      <c r="H11" s="175">
        <v>0</v>
      </c>
      <c r="I11" s="164"/>
    </row>
    <row r="12" spans="1:9" ht="15" x14ac:dyDescent="0.3">
      <c r="A12" s="149" t="s">
        <v>10</v>
      </c>
      <c r="B12" s="3" t="s">
        <v>222</v>
      </c>
      <c r="C12" s="172" t="s">
        <v>227</v>
      </c>
      <c r="D12" s="321">
        <f t="shared" si="0"/>
        <v>150.30000000000001</v>
      </c>
      <c r="E12" s="3">
        <v>142.93</v>
      </c>
      <c r="F12" s="3">
        <v>7.370000000000001</v>
      </c>
      <c r="G12" s="154">
        <v>0</v>
      </c>
      <c r="H12" s="175">
        <v>0</v>
      </c>
      <c r="I12" s="164"/>
    </row>
    <row r="13" spans="1:9" ht="15" x14ac:dyDescent="0.3">
      <c r="A13" s="149" t="s">
        <v>11</v>
      </c>
      <c r="B13" s="172" t="s">
        <v>201</v>
      </c>
      <c r="C13" s="172" t="s">
        <v>228</v>
      </c>
      <c r="D13" s="321">
        <f t="shared" si="0"/>
        <v>10677.219999999981</v>
      </c>
      <c r="E13" s="173">
        <v>10110.719999999981</v>
      </c>
      <c r="F13" s="173">
        <v>566.49999999999966</v>
      </c>
      <c r="G13" s="154">
        <v>2.41</v>
      </c>
      <c r="H13" s="175">
        <v>0</v>
      </c>
      <c r="I13" s="164"/>
    </row>
    <row r="14" spans="1:9" ht="15" x14ac:dyDescent="0.3">
      <c r="A14" s="149" t="s">
        <v>12</v>
      </c>
      <c r="B14" s="172" t="s">
        <v>207</v>
      </c>
      <c r="C14" s="172" t="s">
        <v>228</v>
      </c>
      <c r="D14" s="321">
        <f t="shared" si="0"/>
        <v>1889.9100000000026</v>
      </c>
      <c r="E14" s="173">
        <v>1820.9500000000025</v>
      </c>
      <c r="F14" s="173">
        <v>68.960000000000022</v>
      </c>
      <c r="G14" s="154">
        <v>37.79</v>
      </c>
      <c r="H14" s="175">
        <v>0.43</v>
      </c>
      <c r="I14" s="164"/>
    </row>
    <row r="15" spans="1:9" ht="15" x14ac:dyDescent="0.3">
      <c r="A15" s="149" t="s">
        <v>13</v>
      </c>
      <c r="B15" s="172" t="s">
        <v>225</v>
      </c>
      <c r="C15" s="172" t="s">
        <v>228</v>
      </c>
      <c r="D15" s="321">
        <f t="shared" si="0"/>
        <v>14031.830000000085</v>
      </c>
      <c r="E15" s="173">
        <v>13617.570000000085</v>
      </c>
      <c r="F15" s="173">
        <v>414.2600000000001</v>
      </c>
      <c r="G15" s="154">
        <v>11.18</v>
      </c>
      <c r="H15" s="175">
        <v>0</v>
      </c>
      <c r="I15" s="164"/>
    </row>
    <row r="16" spans="1:9" ht="15" x14ac:dyDescent="0.3">
      <c r="A16" s="149" t="s">
        <v>102</v>
      </c>
      <c r="B16" s="172"/>
      <c r="C16" s="172"/>
      <c r="D16" s="321"/>
      <c r="E16" s="173"/>
      <c r="F16" s="173"/>
      <c r="G16" s="157"/>
      <c r="H16" s="176"/>
      <c r="I16" s="164"/>
    </row>
    <row r="17" spans="1:9" ht="15.5" thickBot="1" x14ac:dyDescent="0.35">
      <c r="A17" s="177" t="s">
        <v>167</v>
      </c>
      <c r="B17" s="178"/>
      <c r="C17" s="161" t="s">
        <v>229</v>
      </c>
      <c r="D17" s="322">
        <f>SUM(D8:D16)</f>
        <v>39215.840000000069</v>
      </c>
      <c r="E17" s="507">
        <f>SUM(E8:E16)</f>
        <v>37383.570000000072</v>
      </c>
      <c r="F17" s="507">
        <f>SUM(F8:F16)</f>
        <v>1832.27</v>
      </c>
      <c r="G17" s="507">
        <f>SUM(G8:G16)</f>
        <v>52</v>
      </c>
      <c r="H17" s="508">
        <f>SUM(H8:H16)</f>
        <v>4.83</v>
      </c>
      <c r="I17" s="164"/>
    </row>
    <row r="18" spans="1:9" x14ac:dyDescent="0.25">
      <c r="A18" s="164"/>
      <c r="B18" s="164"/>
      <c r="C18" s="164"/>
      <c r="D18" s="171">
        <f>E17+F17</f>
        <v>39215.840000000069</v>
      </c>
      <c r="E18" s="164"/>
      <c r="F18" s="164"/>
      <c r="G18" s="165"/>
      <c r="H18" s="165"/>
      <c r="I18" s="164"/>
    </row>
    <row r="19" spans="1:9" x14ac:dyDescent="0.25">
      <c r="A19" s="674" t="s">
        <v>112</v>
      </c>
      <c r="B19" s="674"/>
      <c r="C19" s="674"/>
      <c r="D19" s="674"/>
      <c r="E19" s="674"/>
      <c r="F19" s="674"/>
      <c r="G19" s="674"/>
      <c r="H19" s="674"/>
      <c r="I19" s="164"/>
    </row>
    <row r="20" spans="1:9" x14ac:dyDescent="0.25">
      <c r="A20" s="164" t="s">
        <v>155</v>
      </c>
      <c r="B20" s="164"/>
      <c r="C20" s="164"/>
      <c r="D20" s="164"/>
      <c r="E20" s="164"/>
      <c r="F20" s="164"/>
      <c r="G20" s="165"/>
      <c r="H20" s="165"/>
      <c r="I20" s="164"/>
    </row>
    <row r="21" spans="1:9" x14ac:dyDescent="0.25">
      <c r="A21" s="164"/>
      <c r="B21" s="164"/>
      <c r="C21" s="164"/>
      <c r="D21" s="164"/>
      <c r="E21" s="164"/>
      <c r="F21" s="164"/>
      <c r="I21" s="164"/>
    </row>
    <row r="22" spans="1:9" x14ac:dyDescent="0.25">
      <c r="D22" s="167"/>
      <c r="E22" s="167"/>
      <c r="F22" s="167"/>
    </row>
  </sheetData>
  <mergeCells count="7">
    <mergeCell ref="A19:H19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76"/>
  <sheetViews>
    <sheetView workbookViewId="0">
      <selection activeCell="D2" sqref="D2"/>
    </sheetView>
  </sheetViews>
  <sheetFormatPr defaultColWidth="8.90625" defaultRowHeight="12.5" x14ac:dyDescent="0.25"/>
  <cols>
    <col min="1" max="1" width="6.54296875" style="1" customWidth="1"/>
    <col min="2" max="2" width="19.54296875" style="1" customWidth="1"/>
    <col min="3" max="3" width="58.08984375" style="1" bestFit="1" customWidth="1"/>
    <col min="4" max="4" width="16.90625" style="1" bestFit="1" customWidth="1"/>
    <col min="5" max="5" width="16.6328125" style="170" customWidth="1"/>
    <col min="6" max="6" width="17.08984375" style="170" customWidth="1"/>
    <col min="7" max="7" width="12.36328125" style="170" customWidth="1"/>
    <col min="8" max="8" width="21.08984375" style="170" customWidth="1"/>
    <col min="9" max="9" width="18.90625" style="1" customWidth="1"/>
    <col min="10" max="10" width="23" style="1" customWidth="1"/>
    <col min="11" max="16384" width="8.90625" style="1"/>
  </cols>
  <sheetData>
    <row r="1" spans="1:16" s="10" customFormat="1" ht="15" x14ac:dyDescent="0.3">
      <c r="A1" s="140" t="s">
        <v>166</v>
      </c>
      <c r="B1" s="141"/>
      <c r="C1" s="461"/>
      <c r="D1" s="141"/>
      <c r="E1" s="142"/>
      <c r="F1" s="142"/>
      <c r="G1" s="142"/>
      <c r="H1" s="142"/>
      <c r="I1" s="141"/>
      <c r="J1" s="141"/>
      <c r="K1" s="141"/>
      <c r="L1" s="141"/>
    </row>
    <row r="2" spans="1:16" s="10" customFormat="1" ht="15" x14ac:dyDescent="0.3">
      <c r="A2" s="143" t="s">
        <v>157</v>
      </c>
      <c r="B2" s="144"/>
      <c r="C2" s="462"/>
      <c r="D2" s="144"/>
      <c r="E2" s="145"/>
      <c r="F2" s="145"/>
      <c r="G2" s="145"/>
      <c r="H2" s="145"/>
      <c r="I2" s="141"/>
      <c r="J2" s="141"/>
      <c r="K2" s="141"/>
      <c r="L2" s="141"/>
    </row>
    <row r="3" spans="1:16" ht="15.5" thickBot="1" x14ac:dyDescent="0.35">
      <c r="A3" s="146" t="s">
        <v>0</v>
      </c>
      <c r="B3" s="63"/>
      <c r="D3" s="64"/>
      <c r="E3" s="64"/>
      <c r="F3" s="147"/>
      <c r="G3" s="64" t="s">
        <v>184</v>
      </c>
      <c r="H3" s="64"/>
      <c r="J3" s="148"/>
      <c r="K3" s="148"/>
      <c r="L3" s="148"/>
      <c r="M3" s="148"/>
      <c r="N3" s="148"/>
      <c r="O3" s="64"/>
      <c r="P3" s="64"/>
    </row>
    <row r="4" spans="1:16" ht="45.65" customHeight="1" x14ac:dyDescent="0.25">
      <c r="A4" s="677" t="s">
        <v>5</v>
      </c>
      <c r="B4" s="679" t="s">
        <v>75</v>
      </c>
      <c r="C4" s="679" t="s">
        <v>168</v>
      </c>
      <c r="D4" s="687" t="s">
        <v>104</v>
      </c>
      <c r="E4" s="687"/>
      <c r="F4" s="687"/>
      <c r="G4" s="687"/>
      <c r="H4" s="688"/>
    </row>
    <row r="5" spans="1:16" ht="15" x14ac:dyDescent="0.3">
      <c r="A5" s="678"/>
      <c r="B5" s="680"/>
      <c r="C5" s="680"/>
      <c r="D5" s="528" t="s">
        <v>1</v>
      </c>
      <c r="E5" s="683" t="s">
        <v>106</v>
      </c>
      <c r="F5" s="683"/>
      <c r="G5" s="689" t="s">
        <v>98</v>
      </c>
      <c r="H5" s="690"/>
    </row>
    <row r="6" spans="1:16" ht="15" x14ac:dyDescent="0.3">
      <c r="A6" s="678"/>
      <c r="B6" s="680"/>
      <c r="C6" s="680"/>
      <c r="D6" s="527" t="s">
        <v>106</v>
      </c>
      <c r="E6" s="371" t="s">
        <v>41</v>
      </c>
      <c r="F6" s="372" t="s">
        <v>42</v>
      </c>
      <c r="G6" s="371" t="s">
        <v>43</v>
      </c>
      <c r="H6" s="529" t="s">
        <v>44</v>
      </c>
    </row>
    <row r="7" spans="1:16" ht="15" x14ac:dyDescent="0.3">
      <c r="A7" s="678"/>
      <c r="B7" s="680"/>
      <c r="C7" s="680"/>
      <c r="D7" s="373" t="s">
        <v>3</v>
      </c>
      <c r="E7" s="528" t="s">
        <v>3</v>
      </c>
      <c r="F7" s="528" t="s">
        <v>3</v>
      </c>
      <c r="G7" s="528" t="s">
        <v>3</v>
      </c>
      <c r="H7" s="529" t="s">
        <v>3</v>
      </c>
    </row>
    <row r="8" spans="1:16" ht="15" x14ac:dyDescent="0.3">
      <c r="A8" s="149" t="s">
        <v>6</v>
      </c>
      <c r="B8" s="150" t="s">
        <v>204</v>
      </c>
      <c r="C8" s="150" t="s">
        <v>230</v>
      </c>
      <c r="D8" s="151">
        <v>108.11</v>
      </c>
      <c r="E8" s="151">
        <v>88.82</v>
      </c>
      <c r="F8" s="151">
        <v>19.29</v>
      </c>
      <c r="G8" s="152">
        <v>2.14</v>
      </c>
      <c r="H8" s="153">
        <v>0</v>
      </c>
      <c r="I8" s="530"/>
    </row>
    <row r="9" spans="1:16" ht="15" x14ac:dyDescent="0.3">
      <c r="A9" s="149" t="s">
        <v>7</v>
      </c>
      <c r="B9" s="150" t="s">
        <v>208</v>
      </c>
      <c r="C9" s="150" t="s">
        <v>231</v>
      </c>
      <c r="D9" s="151">
        <v>1564.1699999999994</v>
      </c>
      <c r="E9" s="154">
        <v>1522.9899999999993</v>
      </c>
      <c r="F9" s="155">
        <v>41.180000000000014</v>
      </c>
      <c r="G9" s="152">
        <v>1522.9899999999993</v>
      </c>
      <c r="H9" s="153">
        <v>41.180000000000014</v>
      </c>
      <c r="I9" s="530"/>
    </row>
    <row r="10" spans="1:16" ht="15" x14ac:dyDescent="0.3">
      <c r="A10" s="149" t="s">
        <v>8</v>
      </c>
      <c r="B10" s="150" t="s">
        <v>200</v>
      </c>
      <c r="C10" s="150" t="s">
        <v>231</v>
      </c>
      <c r="D10" s="151">
        <v>525.13999999999987</v>
      </c>
      <c r="E10" s="154">
        <v>493.39999999999992</v>
      </c>
      <c r="F10" s="151">
        <v>31.74</v>
      </c>
      <c r="G10" s="152">
        <v>230.44</v>
      </c>
      <c r="H10" s="153">
        <v>10.51</v>
      </c>
      <c r="I10" s="530"/>
    </row>
    <row r="11" spans="1:16" ht="15" x14ac:dyDescent="0.3">
      <c r="A11" s="149" t="s">
        <v>9</v>
      </c>
      <c r="B11" s="150" t="s">
        <v>221</v>
      </c>
      <c r="C11" s="150" t="s">
        <v>231</v>
      </c>
      <c r="D11" s="151">
        <v>536.54999999999939</v>
      </c>
      <c r="E11" s="151">
        <v>529.01999999999941</v>
      </c>
      <c r="F11" s="151">
        <v>7.53</v>
      </c>
      <c r="G11" s="152">
        <v>529.01999999999975</v>
      </c>
      <c r="H11" s="153">
        <v>7.53</v>
      </c>
      <c r="I11" s="530"/>
    </row>
    <row r="12" spans="1:16" ht="15" x14ac:dyDescent="0.3">
      <c r="A12" s="149" t="s">
        <v>10</v>
      </c>
      <c r="B12" s="498" t="s">
        <v>203</v>
      </c>
      <c r="C12" s="498" t="s">
        <v>232</v>
      </c>
      <c r="D12" s="151">
        <v>317.06000000000006</v>
      </c>
      <c r="E12" s="151">
        <v>277.85000000000008</v>
      </c>
      <c r="F12" s="151">
        <v>39.209999999999994</v>
      </c>
      <c r="G12" s="152">
        <v>277.84999999999997</v>
      </c>
      <c r="H12" s="153">
        <v>39.209999999999994</v>
      </c>
      <c r="I12" s="530"/>
    </row>
    <row r="13" spans="1:16" ht="15" x14ac:dyDescent="0.3">
      <c r="A13" s="149" t="s">
        <v>11</v>
      </c>
      <c r="B13" s="150" t="s">
        <v>223</v>
      </c>
      <c r="C13" s="150" t="s">
        <v>233</v>
      </c>
      <c r="D13" s="151">
        <v>1300.0499999999995</v>
      </c>
      <c r="E13" s="151">
        <v>1106.9199999999994</v>
      </c>
      <c r="F13" s="151">
        <v>193.13000000000005</v>
      </c>
      <c r="G13" s="152">
        <v>93.16</v>
      </c>
      <c r="H13" s="153">
        <v>1.46</v>
      </c>
      <c r="I13" s="530"/>
    </row>
    <row r="14" spans="1:16" ht="15" x14ac:dyDescent="0.3">
      <c r="A14" s="149" t="s">
        <v>12</v>
      </c>
      <c r="B14" s="150" t="s">
        <v>226</v>
      </c>
      <c r="C14" s="150" t="s">
        <v>234</v>
      </c>
      <c r="D14" s="151">
        <v>1801.1499999999992</v>
      </c>
      <c r="E14" s="156">
        <v>1640.799999999999</v>
      </c>
      <c r="F14" s="155">
        <v>160.35000000000005</v>
      </c>
      <c r="G14" s="152">
        <v>2.2399999999999998</v>
      </c>
      <c r="H14" s="153">
        <v>0</v>
      </c>
      <c r="I14" s="530"/>
    </row>
    <row r="15" spans="1:16" ht="15" x14ac:dyDescent="0.3">
      <c r="A15" s="149" t="s">
        <v>13</v>
      </c>
      <c r="B15" s="150" t="s">
        <v>210</v>
      </c>
      <c r="C15" s="150" t="s">
        <v>235</v>
      </c>
      <c r="D15" s="151">
        <v>1132.4899999999986</v>
      </c>
      <c r="E15" s="151">
        <v>1061.3799999999987</v>
      </c>
      <c r="F15" s="151">
        <v>71.11</v>
      </c>
      <c r="G15" s="152">
        <v>1048.9899999999991</v>
      </c>
      <c r="H15" s="153">
        <v>70.31</v>
      </c>
      <c r="I15" s="530"/>
    </row>
    <row r="16" spans="1:16" ht="15" x14ac:dyDescent="0.3">
      <c r="A16" s="149" t="s">
        <v>14</v>
      </c>
      <c r="B16" s="150" t="s">
        <v>211</v>
      </c>
      <c r="C16" s="150" t="s">
        <v>235</v>
      </c>
      <c r="D16" s="151">
        <v>7468.3800000000219</v>
      </c>
      <c r="E16" s="151">
        <v>6986.3600000000224</v>
      </c>
      <c r="F16" s="151">
        <v>482.01999999999975</v>
      </c>
      <c r="G16" s="152">
        <v>5607.8799999999992</v>
      </c>
      <c r="H16" s="153">
        <v>308.64999999999986</v>
      </c>
      <c r="I16" s="530"/>
    </row>
    <row r="17" spans="1:9" ht="15" x14ac:dyDescent="0.3">
      <c r="A17" s="149" t="s">
        <v>15</v>
      </c>
      <c r="B17" s="150" t="s">
        <v>200</v>
      </c>
      <c r="C17" s="150" t="s">
        <v>236</v>
      </c>
      <c r="D17" s="151">
        <v>133.36000000000001</v>
      </c>
      <c r="E17" s="157">
        <v>131.83000000000001</v>
      </c>
      <c r="F17" s="157">
        <v>1.53</v>
      </c>
      <c r="G17" s="152">
        <v>0</v>
      </c>
      <c r="H17" s="153">
        <v>0</v>
      </c>
      <c r="I17" s="530"/>
    </row>
    <row r="18" spans="1:9" ht="15" x14ac:dyDescent="0.3">
      <c r="A18" s="149" t="s">
        <v>16</v>
      </c>
      <c r="B18" s="150" t="s">
        <v>23</v>
      </c>
      <c r="C18" s="150" t="s">
        <v>236</v>
      </c>
      <c r="D18" s="151">
        <v>7068.1200000000254</v>
      </c>
      <c r="E18" s="157">
        <v>6660.7900000000254</v>
      </c>
      <c r="F18" s="157">
        <v>407.3300000000001</v>
      </c>
      <c r="G18" s="152">
        <v>6660.7900000000263</v>
      </c>
      <c r="H18" s="153">
        <v>337.68000000000023</v>
      </c>
      <c r="I18" s="530"/>
    </row>
    <row r="19" spans="1:9" ht="15" x14ac:dyDescent="0.3">
      <c r="A19" s="149" t="s">
        <v>17</v>
      </c>
      <c r="B19" s="150" t="s">
        <v>209</v>
      </c>
      <c r="C19" s="150" t="s">
        <v>237</v>
      </c>
      <c r="D19" s="151">
        <v>2012.3399999999965</v>
      </c>
      <c r="E19" s="157">
        <v>1907.3499999999965</v>
      </c>
      <c r="F19" s="157">
        <v>104.98999999999995</v>
      </c>
      <c r="G19" s="152">
        <v>1907.3499999999965</v>
      </c>
      <c r="H19" s="153">
        <v>86.689999999999955</v>
      </c>
      <c r="I19" s="530"/>
    </row>
    <row r="20" spans="1:9" ht="15" x14ac:dyDescent="0.3">
      <c r="A20" s="149" t="s">
        <v>18</v>
      </c>
      <c r="B20" s="150" t="s">
        <v>213</v>
      </c>
      <c r="C20" s="150" t="s">
        <v>238</v>
      </c>
      <c r="D20" s="151">
        <v>685.50999999999954</v>
      </c>
      <c r="E20" s="157">
        <v>636.75999999999954</v>
      </c>
      <c r="F20" s="157">
        <v>48.749999999999993</v>
      </c>
      <c r="G20" s="152">
        <v>636.75999999999954</v>
      </c>
      <c r="H20" s="153">
        <v>48.749999999999993</v>
      </c>
      <c r="I20" s="530"/>
    </row>
    <row r="21" spans="1:9" ht="15" x14ac:dyDescent="0.3">
      <c r="A21" s="149" t="s">
        <v>19</v>
      </c>
      <c r="B21" s="150" t="s">
        <v>216</v>
      </c>
      <c r="C21" s="150" t="s">
        <v>238</v>
      </c>
      <c r="D21" s="151">
        <v>4378.7699999999986</v>
      </c>
      <c r="E21" s="157">
        <v>4228.3099999999986</v>
      </c>
      <c r="F21" s="157">
        <v>150.46000000000009</v>
      </c>
      <c r="G21" s="152">
        <v>4228.3099999999977</v>
      </c>
      <c r="H21" s="153">
        <v>150.46000000000009</v>
      </c>
      <c r="I21" s="530"/>
    </row>
    <row r="22" spans="1:9" ht="15" x14ac:dyDescent="0.3">
      <c r="A22" s="149" t="s">
        <v>20</v>
      </c>
      <c r="B22" s="150" t="s">
        <v>206</v>
      </c>
      <c r="C22" s="150" t="s">
        <v>239</v>
      </c>
      <c r="D22" s="151">
        <v>1543.1599999999985</v>
      </c>
      <c r="E22" s="157">
        <v>1380.2899999999984</v>
      </c>
      <c r="F22" s="157">
        <v>162.87</v>
      </c>
      <c r="G22" s="152">
        <v>39.830000000000005</v>
      </c>
      <c r="H22" s="153">
        <v>27.82</v>
      </c>
      <c r="I22" s="530"/>
    </row>
    <row r="23" spans="1:9" ht="15" x14ac:dyDescent="0.3">
      <c r="A23" s="149" t="s">
        <v>21</v>
      </c>
      <c r="B23" s="150" t="s">
        <v>218</v>
      </c>
      <c r="C23" s="150" t="s">
        <v>239</v>
      </c>
      <c r="D23" s="151">
        <v>4723.280000000017</v>
      </c>
      <c r="E23" s="157">
        <v>4573.6200000000172</v>
      </c>
      <c r="F23" s="157">
        <v>149.66000000000005</v>
      </c>
      <c r="G23" s="152">
        <v>4370.3200000000124</v>
      </c>
      <c r="H23" s="153">
        <v>131.53</v>
      </c>
      <c r="I23" s="530"/>
    </row>
    <row r="24" spans="1:9" ht="15" x14ac:dyDescent="0.3">
      <c r="A24" s="149" t="s">
        <v>22</v>
      </c>
      <c r="B24" s="150" t="s">
        <v>208</v>
      </c>
      <c r="C24" s="150" t="s">
        <v>239</v>
      </c>
      <c r="D24" s="151">
        <v>801.15999999999951</v>
      </c>
      <c r="E24" s="157">
        <v>793.37999999999954</v>
      </c>
      <c r="F24" s="157">
        <v>7.7799999999999994</v>
      </c>
      <c r="G24" s="152">
        <v>793.37999999999965</v>
      </c>
      <c r="H24" s="153">
        <v>7.7799999999999994</v>
      </c>
      <c r="I24" s="530"/>
    </row>
    <row r="25" spans="1:9" ht="15" x14ac:dyDescent="0.3">
      <c r="A25" s="149" t="s">
        <v>186</v>
      </c>
      <c r="B25" s="150" t="s">
        <v>213</v>
      </c>
      <c r="C25" s="150" t="s">
        <v>239</v>
      </c>
      <c r="D25" s="151">
        <v>105.97</v>
      </c>
      <c r="E25" s="157">
        <v>102.87</v>
      </c>
      <c r="F25" s="157">
        <v>3.1</v>
      </c>
      <c r="G25" s="152">
        <v>102.87</v>
      </c>
      <c r="H25" s="153">
        <v>3.1</v>
      </c>
      <c r="I25" s="530"/>
    </row>
    <row r="26" spans="1:9" ht="15" x14ac:dyDescent="0.3">
      <c r="A26" s="149" t="s">
        <v>187</v>
      </c>
      <c r="B26" s="150" t="s">
        <v>23</v>
      </c>
      <c r="C26" s="150" t="s">
        <v>240</v>
      </c>
      <c r="D26" s="151">
        <v>434.64000000000016</v>
      </c>
      <c r="E26" s="157">
        <v>410.93000000000018</v>
      </c>
      <c r="F26" s="157">
        <v>23.71</v>
      </c>
      <c r="G26" s="152">
        <v>410.93000000000018</v>
      </c>
      <c r="H26" s="153">
        <v>23.71</v>
      </c>
      <c r="I26" s="530"/>
    </row>
    <row r="27" spans="1:9" ht="15" x14ac:dyDescent="0.3">
      <c r="A27" s="149" t="s">
        <v>188</v>
      </c>
      <c r="B27" s="150" t="s">
        <v>210</v>
      </c>
      <c r="C27" s="150" t="s">
        <v>241</v>
      </c>
      <c r="D27" s="151">
        <v>145.85</v>
      </c>
      <c r="E27" s="157">
        <v>142.13999999999999</v>
      </c>
      <c r="F27" s="157">
        <v>3.71</v>
      </c>
      <c r="G27" s="152">
        <v>142.14000000000001</v>
      </c>
      <c r="H27" s="153">
        <v>3.71</v>
      </c>
      <c r="I27" s="530"/>
    </row>
    <row r="28" spans="1:9" ht="15" x14ac:dyDescent="0.3">
      <c r="A28" s="149" t="s">
        <v>189</v>
      </c>
      <c r="B28" s="150" t="s">
        <v>242</v>
      </c>
      <c r="C28" s="150" t="s">
        <v>243</v>
      </c>
      <c r="D28" s="151">
        <v>1168.4499999999998</v>
      </c>
      <c r="E28" s="157">
        <v>1086.32</v>
      </c>
      <c r="F28" s="157">
        <v>82.13</v>
      </c>
      <c r="G28" s="152">
        <v>1065.8599999999994</v>
      </c>
      <c r="H28" s="153">
        <v>82.13</v>
      </c>
      <c r="I28" s="530"/>
    </row>
    <row r="29" spans="1:9" ht="15" x14ac:dyDescent="0.3">
      <c r="A29" s="149" t="s">
        <v>190</v>
      </c>
      <c r="B29" s="150" t="s">
        <v>203</v>
      </c>
      <c r="C29" s="150" t="s">
        <v>243</v>
      </c>
      <c r="D29" s="151">
        <v>2504.0400000000004</v>
      </c>
      <c r="E29" s="157">
        <v>2374.5300000000002</v>
      </c>
      <c r="F29" s="157">
        <v>129.51000000000002</v>
      </c>
      <c r="G29" s="152">
        <v>2065.179999999998</v>
      </c>
      <c r="H29" s="153">
        <v>57.7</v>
      </c>
      <c r="I29" s="530"/>
    </row>
    <row r="30" spans="1:9" ht="15" x14ac:dyDescent="0.3">
      <c r="A30" s="149" t="s">
        <v>191</v>
      </c>
      <c r="B30" s="150" t="s">
        <v>210</v>
      </c>
      <c r="C30" s="150" t="s">
        <v>243</v>
      </c>
      <c r="D30" s="151">
        <v>1525.0399999999979</v>
      </c>
      <c r="E30" s="157">
        <v>1405.8699999999978</v>
      </c>
      <c r="F30" s="157">
        <v>119.16999999999997</v>
      </c>
      <c r="G30" s="152">
        <v>1387.8199999999974</v>
      </c>
      <c r="H30" s="153">
        <v>119.16999999999997</v>
      </c>
      <c r="I30" s="530"/>
    </row>
    <row r="31" spans="1:9" ht="15" x14ac:dyDescent="0.3">
      <c r="A31" s="149" t="s">
        <v>192</v>
      </c>
      <c r="B31" s="150" t="s">
        <v>219</v>
      </c>
      <c r="C31" s="150" t="s">
        <v>244</v>
      </c>
      <c r="D31" s="151">
        <v>1472.2299999999993</v>
      </c>
      <c r="E31" s="157">
        <v>1455.0699999999993</v>
      </c>
      <c r="F31" s="157">
        <v>17.160000000000004</v>
      </c>
      <c r="G31" s="152">
        <v>1453.069999999999</v>
      </c>
      <c r="H31" s="153">
        <v>17.160000000000004</v>
      </c>
      <c r="I31" s="530"/>
    </row>
    <row r="32" spans="1:9" ht="15" x14ac:dyDescent="0.3">
      <c r="A32" s="149" t="s">
        <v>193</v>
      </c>
      <c r="B32" s="150" t="s">
        <v>200</v>
      </c>
      <c r="C32" s="150" t="s">
        <v>245</v>
      </c>
      <c r="D32" s="151">
        <v>1017.8500000000001</v>
      </c>
      <c r="E32" s="157">
        <v>973.43000000000018</v>
      </c>
      <c r="F32" s="157">
        <v>44.420000000000016</v>
      </c>
      <c r="G32" s="152">
        <v>120.21</v>
      </c>
      <c r="H32" s="153">
        <v>4.1399999999999997</v>
      </c>
      <c r="I32" s="530"/>
    </row>
    <row r="33" spans="1:9" ht="15" x14ac:dyDescent="0.3">
      <c r="A33" s="149" t="s">
        <v>194</v>
      </c>
      <c r="B33" s="150" t="s">
        <v>209</v>
      </c>
      <c r="C33" s="150" t="s">
        <v>245</v>
      </c>
      <c r="D33" s="151">
        <v>2905.4800000000009</v>
      </c>
      <c r="E33" s="157">
        <v>2789.0600000000009</v>
      </c>
      <c r="F33" s="157">
        <v>116.42000000000006</v>
      </c>
      <c r="G33" s="152">
        <v>513.83999999999992</v>
      </c>
      <c r="H33" s="153">
        <v>9.4899999999999984</v>
      </c>
      <c r="I33" s="530"/>
    </row>
    <row r="34" spans="1:9" ht="15" x14ac:dyDescent="0.3">
      <c r="A34" s="149" t="s">
        <v>195</v>
      </c>
      <c r="B34" s="150" t="s">
        <v>219</v>
      </c>
      <c r="C34" s="150" t="s">
        <v>245</v>
      </c>
      <c r="D34" s="151">
        <v>1349.6599999999999</v>
      </c>
      <c r="E34" s="157">
        <v>1268.3999999999999</v>
      </c>
      <c r="F34" s="157">
        <v>81.260000000000019</v>
      </c>
      <c r="G34" s="152">
        <v>1247.3399999999997</v>
      </c>
      <c r="H34" s="153">
        <v>80.570000000000007</v>
      </c>
      <c r="I34" s="530"/>
    </row>
    <row r="35" spans="1:9" ht="15" x14ac:dyDescent="0.3">
      <c r="A35" s="149" t="s">
        <v>196</v>
      </c>
      <c r="B35" s="150" t="s">
        <v>23</v>
      </c>
      <c r="C35" s="150" t="s">
        <v>245</v>
      </c>
      <c r="D35" s="151">
        <v>388.81999999999994</v>
      </c>
      <c r="E35" s="157">
        <v>375.88999999999993</v>
      </c>
      <c r="F35" s="157">
        <v>12.930000000000001</v>
      </c>
      <c r="G35" s="152">
        <v>375.89000000000004</v>
      </c>
      <c r="H35" s="153">
        <v>12.930000000000001</v>
      </c>
      <c r="I35" s="530"/>
    </row>
    <row r="36" spans="1:9" ht="15" x14ac:dyDescent="0.3">
      <c r="A36" s="149" t="s">
        <v>197</v>
      </c>
      <c r="B36" s="150" t="s">
        <v>215</v>
      </c>
      <c r="C36" s="150" t="s">
        <v>246</v>
      </c>
      <c r="D36" s="151">
        <v>1635.3699999999992</v>
      </c>
      <c r="E36" s="157">
        <v>1525.6999999999991</v>
      </c>
      <c r="F36" s="157">
        <v>109.66999999999999</v>
      </c>
      <c r="G36" s="152">
        <v>1525.6999999999991</v>
      </c>
      <c r="H36" s="153">
        <v>109.66999999999999</v>
      </c>
      <c r="I36" s="530"/>
    </row>
    <row r="37" spans="1:9" ht="15" x14ac:dyDescent="0.3">
      <c r="A37" s="149" t="s">
        <v>198</v>
      </c>
      <c r="B37" s="150" t="s">
        <v>213</v>
      </c>
      <c r="C37" s="150" t="s">
        <v>247</v>
      </c>
      <c r="D37" s="151">
        <v>273.11999999999995</v>
      </c>
      <c r="E37" s="157">
        <v>266.01999999999992</v>
      </c>
      <c r="F37" s="157">
        <v>7.1000000000000005</v>
      </c>
      <c r="G37" s="152">
        <v>266.02</v>
      </c>
      <c r="H37" s="153">
        <v>7.1000000000000005</v>
      </c>
      <c r="I37" s="530"/>
    </row>
    <row r="38" spans="1:9" ht="15" x14ac:dyDescent="0.3">
      <c r="A38" s="149" t="s">
        <v>252</v>
      </c>
      <c r="B38" s="150" t="s">
        <v>215</v>
      </c>
      <c r="C38" s="150" t="s">
        <v>247</v>
      </c>
      <c r="D38" s="151">
        <v>2244.3699999999944</v>
      </c>
      <c r="E38" s="157">
        <v>2039.8699999999947</v>
      </c>
      <c r="F38" s="157">
        <v>204.49999999999997</v>
      </c>
      <c r="G38" s="152">
        <v>2020.8799999999951</v>
      </c>
      <c r="H38" s="153">
        <v>117.26000000000002</v>
      </c>
      <c r="I38" s="530"/>
    </row>
    <row r="39" spans="1:9" ht="15" x14ac:dyDescent="0.3">
      <c r="A39" s="149" t="s">
        <v>253</v>
      </c>
      <c r="B39" s="150" t="s">
        <v>226</v>
      </c>
      <c r="C39" s="150" t="s">
        <v>248</v>
      </c>
      <c r="D39" s="151">
        <v>223.72000000000003</v>
      </c>
      <c r="E39" s="157">
        <v>143.09000000000003</v>
      </c>
      <c r="F39" s="157">
        <v>80.63</v>
      </c>
      <c r="G39" s="152">
        <v>143.09000000000003</v>
      </c>
      <c r="H39" s="153">
        <v>80.63</v>
      </c>
      <c r="I39" s="530"/>
    </row>
    <row r="40" spans="1:9" ht="15" x14ac:dyDescent="0.3">
      <c r="A40" s="149" t="s">
        <v>254</v>
      </c>
      <c r="B40" s="150" t="s">
        <v>202</v>
      </c>
      <c r="C40" s="150" t="s">
        <v>248</v>
      </c>
      <c r="D40" s="151">
        <v>6241.33</v>
      </c>
      <c r="E40" s="157">
        <v>5795.02</v>
      </c>
      <c r="F40" s="157">
        <v>446.30999999999977</v>
      </c>
      <c r="G40" s="152">
        <v>477.45999999999975</v>
      </c>
      <c r="H40" s="153">
        <v>38.430000000000007</v>
      </c>
      <c r="I40" s="530"/>
    </row>
    <row r="41" spans="1:9" ht="15" x14ac:dyDescent="0.3">
      <c r="A41" s="149" t="s">
        <v>255</v>
      </c>
      <c r="B41" s="150" t="s">
        <v>223</v>
      </c>
      <c r="C41" s="150" t="s">
        <v>248</v>
      </c>
      <c r="D41" s="151">
        <v>1240.5500000000009</v>
      </c>
      <c r="E41" s="157">
        <v>1175.3100000000009</v>
      </c>
      <c r="F41" s="157">
        <v>65.239999999999995</v>
      </c>
      <c r="G41" s="152">
        <v>657.69999999999948</v>
      </c>
      <c r="H41" s="153">
        <v>31.21</v>
      </c>
      <c r="I41" s="530"/>
    </row>
    <row r="42" spans="1:9" ht="15" x14ac:dyDescent="0.3">
      <c r="A42" s="149" t="s">
        <v>256</v>
      </c>
      <c r="B42" s="150" t="s">
        <v>204</v>
      </c>
      <c r="C42" s="150" t="s">
        <v>248</v>
      </c>
      <c r="D42" s="151">
        <v>1630.8400000000001</v>
      </c>
      <c r="E42" s="157">
        <v>1553.67</v>
      </c>
      <c r="F42" s="157">
        <v>77.17000000000003</v>
      </c>
      <c r="G42" s="152">
        <v>5.49</v>
      </c>
      <c r="H42" s="153">
        <v>0.57999999999999996</v>
      </c>
      <c r="I42" s="530"/>
    </row>
    <row r="43" spans="1:9" ht="15" x14ac:dyDescent="0.3">
      <c r="A43" s="149" t="s">
        <v>257</v>
      </c>
      <c r="B43" s="150" t="s">
        <v>212</v>
      </c>
      <c r="C43" s="150" t="s">
        <v>248</v>
      </c>
      <c r="D43" s="151">
        <v>2909.4099999999962</v>
      </c>
      <c r="E43" s="157">
        <v>2690.6899999999964</v>
      </c>
      <c r="F43" s="157">
        <v>218.72000000000003</v>
      </c>
      <c r="G43" s="152">
        <v>0</v>
      </c>
      <c r="H43" s="153">
        <v>0</v>
      </c>
      <c r="I43" s="530"/>
    </row>
    <row r="44" spans="1:9" ht="15" x14ac:dyDescent="0.3">
      <c r="A44" s="149" t="s">
        <v>258</v>
      </c>
      <c r="B44" s="150" t="s">
        <v>23</v>
      </c>
      <c r="C44" s="150" t="s">
        <v>248</v>
      </c>
      <c r="D44" s="151">
        <v>3008.3400000000024</v>
      </c>
      <c r="E44" s="157">
        <v>2770.1300000000024</v>
      </c>
      <c r="F44" s="157">
        <v>238.21000000000006</v>
      </c>
      <c r="G44" s="152">
        <v>2767.0400000000022</v>
      </c>
      <c r="H44" s="153">
        <v>238.21000000000006</v>
      </c>
      <c r="I44" s="530"/>
    </row>
    <row r="45" spans="1:9" ht="15" x14ac:dyDescent="0.3">
      <c r="A45" s="149" t="s">
        <v>259</v>
      </c>
      <c r="B45" s="150" t="s">
        <v>214</v>
      </c>
      <c r="C45" s="150" t="s">
        <v>248</v>
      </c>
      <c r="D45" s="151">
        <v>1525.8099999999979</v>
      </c>
      <c r="E45" s="157">
        <v>1442.5799999999979</v>
      </c>
      <c r="F45" s="157">
        <v>83.23</v>
      </c>
      <c r="G45" s="152">
        <v>69.720000000000013</v>
      </c>
      <c r="H45" s="153">
        <v>1.2799999999999998</v>
      </c>
      <c r="I45" s="530"/>
    </row>
    <row r="46" spans="1:9" ht="15" x14ac:dyDescent="0.3">
      <c r="A46" s="149" t="s">
        <v>260</v>
      </c>
      <c r="B46" s="150" t="s">
        <v>222</v>
      </c>
      <c r="C46" s="150" t="s">
        <v>248</v>
      </c>
      <c r="D46" s="151">
        <v>1724.909999999998</v>
      </c>
      <c r="E46" s="157">
        <v>1623.7599999999982</v>
      </c>
      <c r="F46" s="157">
        <v>101.14999999999996</v>
      </c>
      <c r="G46" s="152">
        <v>0</v>
      </c>
      <c r="H46" s="153">
        <v>0</v>
      </c>
      <c r="I46" s="530"/>
    </row>
    <row r="47" spans="1:9" ht="15" x14ac:dyDescent="0.3">
      <c r="A47" s="149" t="s">
        <v>261</v>
      </c>
      <c r="B47" s="150" t="s">
        <v>217</v>
      </c>
      <c r="C47" s="150" t="s">
        <v>248</v>
      </c>
      <c r="D47" s="151">
        <v>12444.570000000062</v>
      </c>
      <c r="E47" s="157">
        <v>11808.820000000062</v>
      </c>
      <c r="F47" s="157">
        <v>635.75</v>
      </c>
      <c r="G47" s="152">
        <v>207.39999999999989</v>
      </c>
      <c r="H47" s="153">
        <v>10.6</v>
      </c>
      <c r="I47" s="530"/>
    </row>
    <row r="48" spans="1:9" ht="15" x14ac:dyDescent="0.3">
      <c r="A48" s="149" t="s">
        <v>262</v>
      </c>
      <c r="B48" s="150" t="s">
        <v>223</v>
      </c>
      <c r="C48" s="150" t="s">
        <v>249</v>
      </c>
      <c r="D48" s="151">
        <v>165.16000000000008</v>
      </c>
      <c r="E48" s="157">
        <v>163.36000000000007</v>
      </c>
      <c r="F48" s="157">
        <v>1.8</v>
      </c>
      <c r="G48" s="152">
        <v>163.36000000000004</v>
      </c>
      <c r="H48" s="153">
        <v>1.8</v>
      </c>
      <c r="I48" s="530"/>
    </row>
    <row r="49" spans="1:12" ht="15" x14ac:dyDescent="0.3">
      <c r="A49" s="149" t="s">
        <v>263</v>
      </c>
      <c r="B49" s="150" t="s">
        <v>203</v>
      </c>
      <c r="C49" s="150" t="s">
        <v>250</v>
      </c>
      <c r="D49" s="151">
        <v>163.32999999999998</v>
      </c>
      <c r="E49" s="157">
        <v>150.77999999999997</v>
      </c>
      <c r="F49" s="157">
        <v>12.55</v>
      </c>
      <c r="G49" s="152">
        <v>150.77999999999997</v>
      </c>
      <c r="H49" s="153">
        <v>12.55</v>
      </c>
      <c r="I49" s="530"/>
    </row>
    <row r="50" spans="1:12" ht="15" x14ac:dyDescent="0.3">
      <c r="A50" s="149" t="s">
        <v>264</v>
      </c>
      <c r="B50" s="150" t="s">
        <v>205</v>
      </c>
      <c r="C50" s="150" t="s">
        <v>251</v>
      </c>
      <c r="D50" s="151">
        <v>2904.43</v>
      </c>
      <c r="E50" s="157">
        <v>2752.62</v>
      </c>
      <c r="F50" s="157">
        <v>151.80999999999992</v>
      </c>
      <c r="G50" s="152">
        <v>1747.7399999999984</v>
      </c>
      <c r="H50" s="153">
        <v>96.270000000000053</v>
      </c>
      <c r="I50" s="530"/>
    </row>
    <row r="51" spans="1:12" ht="15" x14ac:dyDescent="0.3">
      <c r="A51" s="149" t="s">
        <v>265</v>
      </c>
      <c r="B51" s="150" t="s">
        <v>209</v>
      </c>
      <c r="C51" s="150" t="s">
        <v>251</v>
      </c>
      <c r="D51" s="151">
        <v>2150.9</v>
      </c>
      <c r="E51" s="157">
        <v>1972.61</v>
      </c>
      <c r="F51" s="157">
        <v>178.29000000000008</v>
      </c>
      <c r="G51" s="152">
        <v>1972.61</v>
      </c>
      <c r="H51" s="153">
        <v>175.28000000000009</v>
      </c>
      <c r="I51" s="530"/>
    </row>
    <row r="52" spans="1:12" ht="15" x14ac:dyDescent="0.3">
      <c r="A52" s="149" t="s">
        <v>440</v>
      </c>
      <c r="B52" s="158" t="s">
        <v>242</v>
      </c>
      <c r="C52" s="158" t="s">
        <v>441</v>
      </c>
      <c r="D52" s="499">
        <f t="shared" ref="D52" si="0">($E52+$F52)</f>
        <v>278.03999999999996</v>
      </c>
      <c r="E52" s="159">
        <v>272.14</v>
      </c>
      <c r="F52" s="159">
        <v>5.9</v>
      </c>
      <c r="G52" s="3">
        <v>0</v>
      </c>
      <c r="H52" s="4">
        <v>0</v>
      </c>
      <c r="I52" s="530"/>
    </row>
    <row r="53" spans="1:12" ht="15.5" thickBot="1" x14ac:dyDescent="0.35">
      <c r="A53" s="5"/>
      <c r="B53" s="160" t="s">
        <v>4</v>
      </c>
      <c r="C53" s="161" t="s">
        <v>442</v>
      </c>
      <c r="D53" s="162">
        <f>SUM(D8:D52)</f>
        <v>89881.030000000115</v>
      </c>
      <c r="E53" s="162">
        <f>SUM(E8:E52)</f>
        <v>84550.550000000076</v>
      </c>
      <c r="F53" s="162">
        <f>SUM(F8:F52)</f>
        <v>5330.48</v>
      </c>
      <c r="G53" s="162">
        <f>SUM(G8:G52)</f>
        <v>49011.59</v>
      </c>
      <c r="H53" s="163">
        <f>SUM(H8:H52)</f>
        <v>2604.2400000000007</v>
      </c>
    </row>
    <row r="54" spans="1:12" x14ac:dyDescent="0.25">
      <c r="A54" s="164"/>
      <c r="B54" s="164"/>
      <c r="C54" s="164"/>
      <c r="D54" s="164"/>
      <c r="E54" s="165"/>
      <c r="F54" s="166"/>
      <c r="G54" s="166"/>
      <c r="H54" s="166"/>
      <c r="I54" s="164"/>
      <c r="J54" s="167"/>
      <c r="K54" s="164"/>
      <c r="L54" s="164"/>
    </row>
    <row r="55" spans="1:12" x14ac:dyDescent="0.25">
      <c r="A55" s="686" t="s">
        <v>112</v>
      </c>
      <c r="B55" s="686"/>
      <c r="C55" s="686"/>
      <c r="D55" s="686"/>
      <c r="E55" s="686"/>
      <c r="F55" s="686"/>
      <c r="G55" s="686"/>
      <c r="H55" s="168"/>
      <c r="I55" s="169"/>
      <c r="J55" s="169"/>
      <c r="K55" s="164"/>
      <c r="L55" s="164"/>
    </row>
    <row r="56" spans="1:12" x14ac:dyDescent="0.25">
      <c r="A56" s="164" t="s">
        <v>159</v>
      </c>
      <c r="B56" s="164"/>
      <c r="C56" s="164"/>
      <c r="D56" s="164"/>
      <c r="E56" s="165"/>
      <c r="F56" s="165"/>
      <c r="G56" s="165"/>
      <c r="H56" s="165"/>
      <c r="I56" s="164"/>
      <c r="J56" s="164"/>
      <c r="K56" s="164"/>
      <c r="L56" s="164"/>
    </row>
    <row r="57" spans="1:12" x14ac:dyDescent="0.25">
      <c r="A57" s="164"/>
      <c r="B57" s="164"/>
      <c r="C57" s="164"/>
      <c r="D57" s="164"/>
      <c r="F57" s="165"/>
      <c r="G57" s="165"/>
      <c r="H57" s="165"/>
      <c r="I57" s="171"/>
      <c r="J57" s="165"/>
      <c r="K57" s="164"/>
      <c r="L57" s="164"/>
    </row>
    <row r="58" spans="1:12" x14ac:dyDescent="0.25">
      <c r="D58" s="167"/>
    </row>
    <row r="59" spans="1:12" x14ac:dyDescent="0.25">
      <c r="B59" s="1" t="s">
        <v>485</v>
      </c>
    </row>
    <row r="64" spans="1:12" x14ac:dyDescent="0.25">
      <c r="C64"/>
      <c r="E64" s="1"/>
      <c r="F64" s="1"/>
      <c r="G64" s="1"/>
      <c r="H64" s="1"/>
    </row>
    <row r="65" spans="3:8" x14ac:dyDescent="0.25">
      <c r="C65"/>
      <c r="E65" s="1"/>
      <c r="F65" s="1"/>
      <c r="G65" s="1"/>
      <c r="H65" s="1"/>
    </row>
    <row r="66" spans="3:8" x14ac:dyDescent="0.25">
      <c r="C66"/>
      <c r="E66" s="1"/>
      <c r="F66" s="1"/>
      <c r="G66" s="1"/>
      <c r="H66" s="1"/>
    </row>
    <row r="67" spans="3:8" x14ac:dyDescent="0.25">
      <c r="C67"/>
      <c r="E67" s="1"/>
      <c r="F67" s="1"/>
      <c r="G67" s="1"/>
      <c r="H67" s="1"/>
    </row>
    <row r="68" spans="3:8" x14ac:dyDescent="0.25">
      <c r="C68"/>
      <c r="E68" s="1"/>
      <c r="F68" s="1"/>
      <c r="G68" s="1"/>
      <c r="H68" s="1"/>
    </row>
    <row r="69" spans="3:8" x14ac:dyDescent="0.25">
      <c r="C69"/>
      <c r="E69" s="1"/>
      <c r="F69" s="1"/>
      <c r="G69" s="1"/>
      <c r="H69" s="1"/>
    </row>
    <row r="70" spans="3:8" x14ac:dyDescent="0.25">
      <c r="C70"/>
      <c r="E70" s="1"/>
      <c r="F70" s="1"/>
      <c r="G70" s="1"/>
      <c r="H70" s="1"/>
    </row>
    <row r="71" spans="3:8" x14ac:dyDescent="0.25">
      <c r="C71"/>
      <c r="E71" s="1"/>
      <c r="F71" s="1"/>
      <c r="G71" s="1"/>
      <c r="H71" s="1"/>
    </row>
    <row r="72" spans="3:8" x14ac:dyDescent="0.25">
      <c r="C72"/>
      <c r="E72" s="1"/>
      <c r="F72" s="1"/>
      <c r="G72" s="1"/>
      <c r="H72" s="1"/>
    </row>
    <row r="73" spans="3:8" x14ac:dyDescent="0.25">
      <c r="C73"/>
      <c r="E73" s="1"/>
      <c r="F73" s="1"/>
      <c r="G73" s="1"/>
      <c r="H73" s="1"/>
    </row>
    <row r="74" spans="3:8" x14ac:dyDescent="0.25">
      <c r="C74"/>
      <c r="E74" s="1"/>
      <c r="F74" s="1"/>
      <c r="G74" s="1"/>
      <c r="H74" s="1"/>
    </row>
    <row r="75" spans="3:8" x14ac:dyDescent="0.25">
      <c r="C75"/>
      <c r="E75" s="1"/>
      <c r="F75" s="1"/>
      <c r="G75" s="1"/>
      <c r="H75" s="1"/>
    </row>
    <row r="76" spans="3:8" x14ac:dyDescent="0.25">
      <c r="C76"/>
      <c r="E76" s="1"/>
      <c r="F76" s="1"/>
      <c r="G76" s="1"/>
      <c r="H76" s="1"/>
    </row>
  </sheetData>
  <mergeCells count="7">
    <mergeCell ref="A55:G55"/>
    <mergeCell ref="A4:A7"/>
    <mergeCell ref="B4:B7"/>
    <mergeCell ref="C4:C7"/>
    <mergeCell ref="D4:H4"/>
    <mergeCell ref="E5:F5"/>
    <mergeCell ref="G5:H5"/>
  </mergeCells>
  <dataValidations count="2">
    <dataValidation allowBlank="1" showInputMessage="1" showErrorMessage="1" prompt="PW:ROBOCZY załacznik 7212.1.2021 tabele RDLP- formy ochrony przyrody2020.xlsxAW:Tab.3bKW:$I$8KlW:8PŹ:OChK_BezDublowania.xlsxAŹ:Arkusz1KŹ:$A$5KlŹ:3" sqref="H8"/>
    <dataValidation allowBlank="1" showInputMessage="1" showErrorMessage="1" prompt="PW:ROBOCZY załacznik 7212.1.2021 tabele RDLP- formy ochrony przyrody2020.xlsxAW:Tab.3bKW:$I$8KlW:7PŹ:OChK_BezDublowania.xlsxAŹ:Arkusz1KŹ:$A$5KlŹ:2" sqref="G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>
    <tabColor rgb="FF9CEA00"/>
    <pageSetUpPr fitToPage="1"/>
  </sheetPr>
  <dimension ref="A1:Z323"/>
  <sheetViews>
    <sheetView zoomScale="55" zoomScaleNormal="55" workbookViewId="0">
      <selection activeCell="Y6" sqref="Y6"/>
    </sheetView>
  </sheetViews>
  <sheetFormatPr defaultColWidth="8.90625" defaultRowHeight="12.5" x14ac:dyDescent="0.25"/>
  <cols>
    <col min="1" max="1" width="5.90625" style="1" customWidth="1"/>
    <col min="2" max="2" width="16.453125" style="1" customWidth="1"/>
    <col min="3" max="4" width="11" style="1" bestFit="1" customWidth="1"/>
    <col min="5" max="5" width="10.90625" style="1" bestFit="1" customWidth="1"/>
    <col min="6" max="6" width="12.08984375" style="1" bestFit="1" customWidth="1"/>
    <col min="7" max="7" width="10.90625" style="1" customWidth="1"/>
    <col min="8" max="9" width="14.08984375" style="1" customWidth="1"/>
    <col min="10" max="10" width="11.54296875" style="1" bestFit="1" customWidth="1"/>
    <col min="11" max="11" width="15.54296875" style="1" customWidth="1"/>
    <col min="12" max="12" width="13.36328125" style="1" bestFit="1" customWidth="1"/>
    <col min="13" max="13" width="15" style="1" customWidth="1"/>
    <col min="14" max="14" width="13.36328125" style="1" bestFit="1" customWidth="1"/>
    <col min="15" max="15" width="15.54296875" style="1" customWidth="1"/>
    <col min="16" max="16" width="14.6328125" style="1" bestFit="1" customWidth="1"/>
    <col min="17" max="17" width="17.453125" style="1" customWidth="1"/>
    <col min="18" max="18" width="14.08984375" style="1" bestFit="1" customWidth="1"/>
    <col min="19" max="19" width="16.81640625" style="1" bestFit="1" customWidth="1"/>
    <col min="20" max="16384" width="8.90625" style="1"/>
  </cols>
  <sheetData>
    <row r="1" spans="1:26" s="10" customFormat="1" ht="15" x14ac:dyDescent="0.3">
      <c r="A1" s="88" t="s">
        <v>59</v>
      </c>
      <c r="B1" s="89"/>
      <c r="C1" s="89"/>
      <c r="D1" s="90"/>
      <c r="E1" s="90"/>
      <c r="F1" s="90"/>
      <c r="G1" s="90"/>
      <c r="H1" s="90"/>
      <c r="I1" s="90"/>
      <c r="J1" s="89"/>
      <c r="K1" s="91"/>
      <c r="L1" s="92"/>
      <c r="M1" s="93"/>
      <c r="N1" s="94"/>
      <c r="O1" s="94"/>
      <c r="P1" s="94"/>
      <c r="Q1" s="94"/>
      <c r="R1" s="94"/>
    </row>
    <row r="2" spans="1:26" s="10" customFormat="1" ht="15" x14ac:dyDescent="0.3">
      <c r="A2" s="95" t="s">
        <v>60</v>
      </c>
      <c r="B2" s="96"/>
      <c r="C2" s="96"/>
      <c r="D2" s="97"/>
      <c r="E2" s="98"/>
      <c r="F2" s="98"/>
      <c r="G2" s="99"/>
      <c r="H2" s="89"/>
      <c r="I2" s="89"/>
      <c r="J2" s="89"/>
      <c r="K2" s="91"/>
      <c r="L2" s="92"/>
      <c r="M2" s="93"/>
      <c r="N2" s="94"/>
      <c r="O2" s="94"/>
      <c r="P2" s="94"/>
      <c r="Q2" s="94"/>
      <c r="R2" s="94"/>
    </row>
    <row r="3" spans="1:26" ht="24" customHeight="1" x14ac:dyDescent="0.35">
      <c r="A3" s="100" t="s">
        <v>97</v>
      </c>
      <c r="B3" s="101"/>
      <c r="C3" s="102"/>
      <c r="D3" s="102"/>
      <c r="E3" s="102"/>
      <c r="F3" s="102"/>
      <c r="G3" s="102"/>
      <c r="H3" s="103"/>
      <c r="I3" s="103"/>
      <c r="J3" s="104"/>
      <c r="K3" s="105"/>
      <c r="L3" s="106"/>
      <c r="M3" s="107"/>
      <c r="N3" s="108"/>
      <c r="Q3" s="1" t="s">
        <v>184</v>
      </c>
      <c r="R3" s="64"/>
      <c r="S3" s="64"/>
      <c r="T3" s="64"/>
      <c r="U3" s="64"/>
    </row>
    <row r="4" spans="1:26" s="9" customFormat="1" ht="14.5" thickBot="1" x14ac:dyDescent="0.35">
      <c r="A4" s="109" t="s">
        <v>93</v>
      </c>
      <c r="B4" s="102"/>
      <c r="D4" s="101"/>
      <c r="E4" s="101"/>
      <c r="F4" s="101"/>
      <c r="G4" s="101"/>
      <c r="H4" s="101"/>
      <c r="I4" s="101"/>
      <c r="J4" s="101"/>
      <c r="K4" s="110"/>
      <c r="L4" s="111"/>
      <c r="M4" s="112"/>
      <c r="N4" s="113"/>
      <c r="O4" s="113"/>
      <c r="P4" s="113"/>
      <c r="Q4" s="113"/>
      <c r="R4" s="113"/>
    </row>
    <row r="5" spans="1:26" s="9" customFormat="1" ht="15" customHeight="1" x14ac:dyDescent="0.3">
      <c r="A5" s="374"/>
      <c r="B5" s="695" t="s">
        <v>75</v>
      </c>
      <c r="C5" s="702" t="s">
        <v>52</v>
      </c>
      <c r="D5" s="703"/>
      <c r="E5" s="703"/>
      <c r="F5" s="703"/>
      <c r="G5" s="703"/>
      <c r="H5" s="703"/>
      <c r="I5" s="704"/>
      <c r="J5" s="743" t="s">
        <v>91</v>
      </c>
      <c r="K5" s="744"/>
      <c r="L5" s="745" t="s">
        <v>53</v>
      </c>
      <c r="M5" s="744"/>
      <c r="N5" s="746" t="s">
        <v>54</v>
      </c>
      <c r="O5" s="747"/>
      <c r="P5" s="746" t="s">
        <v>56</v>
      </c>
      <c r="Q5" s="748"/>
      <c r="R5" s="747"/>
    </row>
    <row r="6" spans="1:26" s="9" customFormat="1" ht="15.5" thickBot="1" x14ac:dyDescent="0.35">
      <c r="A6" s="375"/>
      <c r="B6" s="696"/>
      <c r="C6" s="705"/>
      <c r="D6" s="706"/>
      <c r="E6" s="706"/>
      <c r="F6" s="706"/>
      <c r="G6" s="706"/>
      <c r="H6" s="706"/>
      <c r="I6" s="707"/>
      <c r="J6" s="749" t="s">
        <v>92</v>
      </c>
      <c r="K6" s="750"/>
      <c r="L6" s="757"/>
      <c r="M6" s="758"/>
      <c r="N6" s="751" t="s">
        <v>55</v>
      </c>
      <c r="O6" s="752"/>
      <c r="P6" s="753"/>
      <c r="Q6" s="754"/>
      <c r="R6" s="755"/>
    </row>
    <row r="7" spans="1:26" s="9" customFormat="1" ht="15" x14ac:dyDescent="0.3">
      <c r="A7" s="375" t="s">
        <v>5</v>
      </c>
      <c r="B7" s="696"/>
      <c r="C7" s="376" t="s">
        <v>46</v>
      </c>
      <c r="D7" s="377" t="s">
        <v>24</v>
      </c>
      <c r="E7" s="377" t="s">
        <v>47</v>
      </c>
      <c r="F7" s="378" t="s">
        <v>48</v>
      </c>
      <c r="G7" s="379" t="s">
        <v>49</v>
      </c>
      <c r="H7" s="380" t="s">
        <v>96</v>
      </c>
      <c r="I7" s="699" t="s">
        <v>141</v>
      </c>
      <c r="J7" s="697" t="s">
        <v>1</v>
      </c>
      <c r="K7" s="381"/>
      <c r="L7" s="756" t="s">
        <v>1</v>
      </c>
      <c r="M7" s="382"/>
      <c r="N7" s="697" t="s">
        <v>1</v>
      </c>
      <c r="O7" s="383"/>
      <c r="P7" s="709" t="s">
        <v>1</v>
      </c>
      <c r="Q7" s="384" t="s">
        <v>58</v>
      </c>
      <c r="R7" s="385"/>
    </row>
    <row r="8" spans="1:26" s="9" customFormat="1" ht="15" x14ac:dyDescent="0.3">
      <c r="A8" s="375"/>
      <c r="B8" s="696"/>
      <c r="C8" s="376" t="s">
        <v>45</v>
      </c>
      <c r="D8" s="386" t="s">
        <v>25</v>
      </c>
      <c r="E8" s="387"/>
      <c r="F8" s="378" t="s">
        <v>51</v>
      </c>
      <c r="G8" s="388" t="s">
        <v>50</v>
      </c>
      <c r="H8" s="389" t="s">
        <v>142</v>
      </c>
      <c r="I8" s="700"/>
      <c r="J8" s="698"/>
      <c r="K8" s="390" t="s">
        <v>41</v>
      </c>
      <c r="L8" s="698"/>
      <c r="M8" s="391" t="s">
        <v>41</v>
      </c>
      <c r="N8" s="698"/>
      <c r="O8" s="390" t="s">
        <v>41</v>
      </c>
      <c r="P8" s="698"/>
      <c r="Q8" s="392" t="s">
        <v>57</v>
      </c>
      <c r="R8" s="393" t="s">
        <v>43</v>
      </c>
    </row>
    <row r="9" spans="1:26" s="9" customFormat="1" ht="23" x14ac:dyDescent="0.3">
      <c r="A9" s="375"/>
      <c r="B9" s="696"/>
      <c r="C9" s="394"/>
      <c r="D9" s="395" t="s">
        <v>150</v>
      </c>
      <c r="E9" s="395" t="s">
        <v>151</v>
      </c>
      <c r="F9" s="378"/>
      <c r="G9" s="396" t="s">
        <v>94</v>
      </c>
      <c r="H9" s="397" t="s">
        <v>39</v>
      </c>
      <c r="I9" s="700"/>
      <c r="J9" s="398" t="s">
        <v>39</v>
      </c>
      <c r="K9" s="399" t="s">
        <v>42</v>
      </c>
      <c r="L9" s="398" t="s">
        <v>39</v>
      </c>
      <c r="M9" s="400" t="s">
        <v>42</v>
      </c>
      <c r="N9" s="398" t="s">
        <v>39</v>
      </c>
      <c r="O9" s="399" t="s">
        <v>42</v>
      </c>
      <c r="P9" s="401" t="s">
        <v>39</v>
      </c>
      <c r="Q9" s="402" t="s">
        <v>68</v>
      </c>
      <c r="R9" s="403" t="s">
        <v>44</v>
      </c>
    </row>
    <row r="10" spans="1:26" s="9" customFormat="1" ht="15.5" thickBot="1" x14ac:dyDescent="0.35">
      <c r="A10" s="404"/>
      <c r="B10" s="696"/>
      <c r="C10" s="405" t="s">
        <v>2</v>
      </c>
      <c r="D10" s="406" t="s">
        <v>2</v>
      </c>
      <c r="E10" s="407" t="s">
        <v>2</v>
      </c>
      <c r="F10" s="408" t="s">
        <v>2</v>
      </c>
      <c r="G10" s="408" t="s">
        <v>2</v>
      </c>
      <c r="H10" s="409" t="s">
        <v>40</v>
      </c>
      <c r="I10" s="701"/>
      <c r="J10" s="410" t="s">
        <v>40</v>
      </c>
      <c r="K10" s="411" t="s">
        <v>3</v>
      </c>
      <c r="L10" s="410" t="s">
        <v>40</v>
      </c>
      <c r="M10" s="412" t="s">
        <v>3</v>
      </c>
      <c r="N10" s="410" t="s">
        <v>40</v>
      </c>
      <c r="O10" s="413" t="s">
        <v>3</v>
      </c>
      <c r="P10" s="414" t="s">
        <v>40</v>
      </c>
      <c r="Q10" s="405" t="s">
        <v>3</v>
      </c>
      <c r="R10" s="415" t="s">
        <v>3</v>
      </c>
    </row>
    <row r="11" spans="1:26" ht="15.5" thickTop="1" x14ac:dyDescent="0.3">
      <c r="A11" s="114" t="s">
        <v>6</v>
      </c>
      <c r="B11" s="535" t="s">
        <v>199</v>
      </c>
      <c r="C11" s="540">
        <v>4</v>
      </c>
      <c r="D11" s="541">
        <v>1</v>
      </c>
      <c r="E11" s="542">
        <v>2</v>
      </c>
      <c r="F11" s="540"/>
      <c r="G11" s="543"/>
      <c r="H11" s="541"/>
      <c r="I11" s="544"/>
      <c r="J11" s="545"/>
      <c r="K11" s="546"/>
      <c r="L11" s="545"/>
      <c r="M11" s="547"/>
      <c r="N11" s="545"/>
      <c r="O11" s="548"/>
      <c r="P11" s="549">
        <v>4</v>
      </c>
      <c r="Q11" s="550">
        <v>31.439999999999998</v>
      </c>
      <c r="R11" s="551">
        <v>84.93</v>
      </c>
      <c r="S11" s="9"/>
      <c r="T11" s="531"/>
      <c r="U11" s="9"/>
      <c r="V11" s="9"/>
      <c r="W11" s="9"/>
      <c r="X11" s="9"/>
      <c r="Y11" s="532"/>
      <c r="Z11" s="9"/>
    </row>
    <row r="12" spans="1:26" ht="15.5" thickBot="1" x14ac:dyDescent="0.35">
      <c r="A12" s="116"/>
      <c r="B12" s="536"/>
      <c r="C12" s="552"/>
      <c r="D12" s="553">
        <v>12</v>
      </c>
      <c r="E12" s="553">
        <v>40</v>
      </c>
      <c r="F12" s="554"/>
      <c r="G12" s="555"/>
      <c r="H12" s="553"/>
      <c r="I12" s="556"/>
      <c r="J12" s="557">
        <f>SUM(K11:K12)</f>
        <v>0</v>
      </c>
      <c r="K12" s="558"/>
      <c r="L12" s="559"/>
      <c r="M12" s="560"/>
      <c r="N12" s="557">
        <f>SUM(O11:O12)</f>
        <v>0</v>
      </c>
      <c r="O12" s="561"/>
      <c r="P12" s="562">
        <v>86.88</v>
      </c>
      <c r="Q12" s="563">
        <v>55.44</v>
      </c>
      <c r="R12" s="564">
        <v>1.95</v>
      </c>
      <c r="S12" s="9"/>
      <c r="T12" s="9"/>
      <c r="U12" s="9"/>
      <c r="V12" s="9"/>
      <c r="W12" s="9"/>
      <c r="X12" s="9"/>
      <c r="Y12" s="532"/>
      <c r="Z12" s="9"/>
    </row>
    <row r="13" spans="1:26" ht="15" x14ac:dyDescent="0.3">
      <c r="A13" s="114" t="s">
        <v>7</v>
      </c>
      <c r="B13" s="535" t="s">
        <v>200</v>
      </c>
      <c r="C13" s="565">
        <v>11</v>
      </c>
      <c r="D13" s="541">
        <v>3</v>
      </c>
      <c r="E13" s="542"/>
      <c r="F13" s="565">
        <v>4</v>
      </c>
      <c r="G13" s="566"/>
      <c r="H13" s="541"/>
      <c r="I13" s="567"/>
      <c r="J13" s="567"/>
      <c r="K13" s="568"/>
      <c r="L13" s="567">
        <v>628</v>
      </c>
      <c r="M13" s="569"/>
      <c r="N13" s="567">
        <v>1</v>
      </c>
      <c r="O13" s="569">
        <v>25.349999999999998</v>
      </c>
      <c r="P13" s="570">
        <v>3</v>
      </c>
      <c r="Q13" s="570">
        <v>12.900000000000002</v>
      </c>
      <c r="R13" s="570">
        <v>104.53999999999999</v>
      </c>
      <c r="S13" s="9"/>
      <c r="T13" s="9"/>
      <c r="U13" s="9"/>
      <c r="V13" s="9"/>
      <c r="W13" s="531"/>
      <c r="X13" s="9"/>
      <c r="Y13" s="532"/>
      <c r="Z13" s="9"/>
    </row>
    <row r="14" spans="1:26" ht="15.5" thickBot="1" x14ac:dyDescent="0.35">
      <c r="A14" s="114"/>
      <c r="B14" s="536"/>
      <c r="C14" s="554"/>
      <c r="D14" s="553">
        <v>9</v>
      </c>
      <c r="E14" s="553"/>
      <c r="F14" s="555"/>
      <c r="G14" s="555"/>
      <c r="H14" s="553"/>
      <c r="I14" s="567"/>
      <c r="J14" s="557"/>
      <c r="K14" s="568"/>
      <c r="L14" s="559">
        <v>812.39</v>
      </c>
      <c r="M14" s="569">
        <v>812.3899999999993</v>
      </c>
      <c r="N14" s="557">
        <f>SUM(O13:O14)</f>
        <v>50.83</v>
      </c>
      <c r="O14" s="569">
        <v>25.480000000000004</v>
      </c>
      <c r="P14" s="571">
        <v>105.82</v>
      </c>
      <c r="Q14" s="563">
        <v>92.919999999999987</v>
      </c>
      <c r="R14" s="563">
        <v>1.28</v>
      </c>
      <c r="S14" s="9"/>
      <c r="T14" s="9"/>
      <c r="U14" s="9"/>
      <c r="V14" s="9"/>
      <c r="W14" s="9"/>
      <c r="X14" s="9"/>
      <c r="Y14" s="532"/>
      <c r="Z14" s="9"/>
    </row>
    <row r="15" spans="1:26" ht="15" x14ac:dyDescent="0.3">
      <c r="A15" s="117" t="s">
        <v>8</v>
      </c>
      <c r="B15" s="535" t="s">
        <v>201</v>
      </c>
      <c r="C15" s="572">
        <v>12</v>
      </c>
      <c r="D15" s="541">
        <v>4</v>
      </c>
      <c r="E15" s="542">
        <v>0</v>
      </c>
      <c r="F15" s="118">
        <v>1</v>
      </c>
      <c r="G15" s="119"/>
      <c r="H15" s="541">
        <v>0</v>
      </c>
      <c r="I15" s="120"/>
      <c r="J15" s="120"/>
      <c r="K15" s="121"/>
      <c r="L15" s="120"/>
      <c r="M15" s="537"/>
      <c r="N15" s="120"/>
      <c r="O15" s="538"/>
      <c r="P15" s="570">
        <v>5</v>
      </c>
      <c r="Q15" s="570">
        <v>53.870000000000005</v>
      </c>
      <c r="R15" s="570">
        <v>330.43999999999994</v>
      </c>
      <c r="S15" s="9"/>
      <c r="T15" s="9"/>
      <c r="U15" s="9"/>
      <c r="V15" s="9"/>
      <c r="W15" s="9"/>
      <c r="X15" s="9"/>
      <c r="Y15" s="532"/>
      <c r="Z15" s="9"/>
    </row>
    <row r="16" spans="1:26" ht="15.5" thickBot="1" x14ac:dyDescent="0.35">
      <c r="A16" s="116"/>
      <c r="B16" s="536"/>
      <c r="C16" s="554"/>
      <c r="D16" s="553">
        <v>33</v>
      </c>
      <c r="E16" s="553">
        <v>0</v>
      </c>
      <c r="F16" s="555"/>
      <c r="G16" s="555"/>
      <c r="H16" s="553">
        <v>0</v>
      </c>
      <c r="I16" s="123"/>
      <c r="J16" s="557">
        <f>SUM(K15:K16)</f>
        <v>0</v>
      </c>
      <c r="K16" s="124"/>
      <c r="L16" s="559"/>
      <c r="M16" s="539"/>
      <c r="N16" s="557">
        <f>SUM(O15:O16)</f>
        <v>0</v>
      </c>
      <c r="O16" s="124"/>
      <c r="P16" s="571">
        <v>358.05</v>
      </c>
      <c r="Q16" s="563">
        <v>304.17999999999995</v>
      </c>
      <c r="R16" s="563">
        <v>27.61</v>
      </c>
      <c r="S16" s="9"/>
      <c r="T16" s="9"/>
      <c r="U16" s="9"/>
      <c r="V16" s="9"/>
      <c r="W16" s="9"/>
      <c r="X16" s="9"/>
      <c r="Y16" s="532"/>
      <c r="Z16" s="9"/>
    </row>
    <row r="17" spans="1:26" ht="15" x14ac:dyDescent="0.3">
      <c r="A17" s="114" t="s">
        <v>9</v>
      </c>
      <c r="B17" s="535" t="s">
        <v>202</v>
      </c>
      <c r="C17" s="565">
        <v>58</v>
      </c>
      <c r="D17" s="541">
        <v>0</v>
      </c>
      <c r="E17" s="542">
        <v>0</v>
      </c>
      <c r="F17" s="565">
        <v>13</v>
      </c>
      <c r="G17" s="566" t="s">
        <v>432</v>
      </c>
      <c r="H17" s="541"/>
      <c r="I17" s="567"/>
      <c r="J17" s="567">
        <v>1</v>
      </c>
      <c r="K17" s="573">
        <v>155.80000000000004</v>
      </c>
      <c r="L17" s="567">
        <v>30</v>
      </c>
      <c r="M17" s="569">
        <v>0</v>
      </c>
      <c r="N17" s="567"/>
      <c r="O17" s="568"/>
      <c r="P17" s="570">
        <v>4</v>
      </c>
      <c r="Q17" s="570">
        <v>71.010000000000019</v>
      </c>
      <c r="R17" s="570">
        <v>186.14</v>
      </c>
      <c r="S17" s="9"/>
      <c r="T17" s="531"/>
      <c r="U17" s="9"/>
      <c r="V17" s="9"/>
      <c r="W17" s="531"/>
      <c r="X17" s="9"/>
      <c r="Y17" s="532"/>
      <c r="Z17" s="9"/>
    </row>
    <row r="18" spans="1:26" ht="15.5" thickBot="1" x14ac:dyDescent="0.35">
      <c r="A18" s="114"/>
      <c r="B18" s="536"/>
      <c r="C18" s="554"/>
      <c r="D18" s="553"/>
      <c r="E18" s="553"/>
      <c r="F18" s="555"/>
      <c r="G18" s="555"/>
      <c r="H18" s="553"/>
      <c r="I18" s="567"/>
      <c r="J18" s="557">
        <f>SUM(K17:K18)</f>
        <v>157.38000000000005</v>
      </c>
      <c r="K18" s="573">
        <v>1.58</v>
      </c>
      <c r="L18" s="559">
        <v>36.93</v>
      </c>
      <c r="M18" s="569">
        <v>36.93</v>
      </c>
      <c r="N18" s="557">
        <f>SUM(O17:O18)</f>
        <v>0</v>
      </c>
      <c r="O18" s="568"/>
      <c r="P18" s="571">
        <v>190.17</v>
      </c>
      <c r="Q18" s="563">
        <v>119.16000000000001</v>
      </c>
      <c r="R18" s="563">
        <v>4.0299999999999994</v>
      </c>
      <c r="S18" s="9"/>
      <c r="T18" s="9"/>
      <c r="U18" s="9"/>
      <c r="V18" s="9"/>
      <c r="W18" s="9"/>
      <c r="X18" s="9"/>
      <c r="Y18" s="532"/>
      <c r="Z18" s="9"/>
    </row>
    <row r="19" spans="1:26" ht="15" x14ac:dyDescent="0.3">
      <c r="A19" s="117" t="s">
        <v>10</v>
      </c>
      <c r="B19" s="535" t="s">
        <v>471</v>
      </c>
      <c r="C19" s="118">
        <v>6</v>
      </c>
      <c r="D19" s="541"/>
      <c r="E19" s="542"/>
      <c r="F19" s="118">
        <v>3</v>
      </c>
      <c r="G19" s="119"/>
      <c r="H19" s="541"/>
      <c r="I19" s="120"/>
      <c r="J19" s="574"/>
      <c r="K19" s="575"/>
      <c r="L19" s="120"/>
      <c r="M19" s="576"/>
      <c r="N19" s="120"/>
      <c r="O19" s="538"/>
      <c r="P19" s="570">
        <v>5</v>
      </c>
      <c r="Q19" s="570">
        <v>14.94</v>
      </c>
      <c r="R19" s="570">
        <v>51.320000000000007</v>
      </c>
      <c r="S19" s="9"/>
      <c r="T19" s="9"/>
      <c r="U19" s="9"/>
      <c r="V19" s="9"/>
      <c r="W19" s="9"/>
      <c r="X19" s="9"/>
      <c r="Y19" s="532"/>
      <c r="Z19" s="9"/>
    </row>
    <row r="20" spans="1:26" ht="15.5" thickBot="1" x14ac:dyDescent="0.35">
      <c r="A20" s="116"/>
      <c r="B20" s="536"/>
      <c r="C20" s="554"/>
      <c r="D20" s="553"/>
      <c r="E20" s="553"/>
      <c r="F20" s="555"/>
      <c r="G20" s="555"/>
      <c r="H20" s="553"/>
      <c r="I20" s="123"/>
      <c r="J20" s="557">
        <f>SUM(K19:K20)</f>
        <v>0</v>
      </c>
      <c r="K20" s="577"/>
      <c r="L20" s="559"/>
      <c r="M20" s="578"/>
      <c r="N20" s="557">
        <f>SUM(O19:O20)</f>
        <v>0</v>
      </c>
      <c r="O20" s="579"/>
      <c r="P20" s="571">
        <v>51.320000000000007</v>
      </c>
      <c r="Q20" s="563">
        <v>36.379999999999995</v>
      </c>
      <c r="R20" s="563">
        <v>0</v>
      </c>
      <c r="S20" s="9"/>
      <c r="T20" s="9"/>
      <c r="U20" s="9"/>
      <c r="V20" s="9"/>
      <c r="W20" s="9"/>
      <c r="X20" s="9"/>
      <c r="Y20" s="532"/>
      <c r="Z20" s="9"/>
    </row>
    <row r="21" spans="1:26" ht="15" x14ac:dyDescent="0.3">
      <c r="A21" s="114" t="s">
        <v>11</v>
      </c>
      <c r="B21" s="535" t="s">
        <v>203</v>
      </c>
      <c r="C21" s="565">
        <v>7</v>
      </c>
      <c r="D21" s="541"/>
      <c r="E21" s="542"/>
      <c r="F21" s="565"/>
      <c r="G21" s="566"/>
      <c r="H21" s="541"/>
      <c r="I21" s="567"/>
      <c r="J21" s="580"/>
      <c r="K21" s="568"/>
      <c r="L21" s="580">
        <v>1</v>
      </c>
      <c r="M21" s="569"/>
      <c r="N21" s="567"/>
      <c r="O21" s="581"/>
      <c r="P21" s="570">
        <v>0</v>
      </c>
      <c r="Q21" s="570">
        <v>0</v>
      </c>
      <c r="R21" s="570">
        <v>0</v>
      </c>
      <c r="S21" s="9"/>
      <c r="T21" s="9"/>
      <c r="U21" s="9"/>
      <c r="V21" s="9"/>
      <c r="W21" s="9"/>
      <c r="X21" s="9"/>
      <c r="Y21" s="532"/>
      <c r="Z21" s="9"/>
    </row>
    <row r="22" spans="1:26" ht="15.5" thickBot="1" x14ac:dyDescent="0.35">
      <c r="A22" s="114"/>
      <c r="B22" s="536"/>
      <c r="C22" s="554"/>
      <c r="D22" s="553"/>
      <c r="E22" s="553"/>
      <c r="F22" s="555"/>
      <c r="G22" s="555"/>
      <c r="H22" s="553"/>
      <c r="I22" s="567"/>
      <c r="J22" s="557">
        <f>SUM(K21:K22)</f>
        <v>0</v>
      </c>
      <c r="K22" s="568"/>
      <c r="L22" s="559">
        <v>2.0499999999999998</v>
      </c>
      <c r="M22" s="569">
        <v>2.0499999999999998</v>
      </c>
      <c r="N22" s="557">
        <f>SUM(O21:O22)</f>
        <v>0</v>
      </c>
      <c r="O22" s="582"/>
      <c r="P22" s="571">
        <v>0</v>
      </c>
      <c r="Q22" s="563">
        <v>0</v>
      </c>
      <c r="R22" s="563">
        <v>0</v>
      </c>
      <c r="S22" s="9"/>
      <c r="T22" s="9"/>
      <c r="U22" s="9"/>
      <c r="V22" s="9"/>
      <c r="W22" s="9"/>
      <c r="X22" s="9"/>
      <c r="Y22" s="532"/>
      <c r="Z22" s="9"/>
    </row>
    <row r="23" spans="1:26" ht="15" x14ac:dyDescent="0.3">
      <c r="A23" s="117" t="s">
        <v>12</v>
      </c>
      <c r="B23" s="535" t="s">
        <v>204</v>
      </c>
      <c r="C23" s="118">
        <v>34</v>
      </c>
      <c r="D23" s="541">
        <v>1</v>
      </c>
      <c r="E23" s="542">
        <v>1</v>
      </c>
      <c r="F23" s="118"/>
      <c r="G23" s="119"/>
      <c r="H23" s="541"/>
      <c r="I23" s="120"/>
      <c r="J23" s="574"/>
      <c r="K23" s="575"/>
      <c r="L23" s="120"/>
      <c r="M23" s="576"/>
      <c r="N23" s="120"/>
      <c r="O23" s="538"/>
      <c r="P23" s="570">
        <v>15</v>
      </c>
      <c r="Q23" s="570">
        <v>287.33999999999997</v>
      </c>
      <c r="R23" s="570">
        <v>558.03000000000009</v>
      </c>
      <c r="S23" s="9"/>
      <c r="T23" s="9"/>
      <c r="U23" s="9"/>
      <c r="V23" s="9"/>
      <c r="W23" s="9"/>
      <c r="X23" s="9"/>
      <c r="Y23" s="532"/>
      <c r="Z23" s="9"/>
    </row>
    <row r="24" spans="1:26" ht="15.5" thickBot="1" x14ac:dyDescent="0.35">
      <c r="A24" s="116"/>
      <c r="B24" s="536"/>
      <c r="C24" s="554"/>
      <c r="D24" s="553">
        <v>3</v>
      </c>
      <c r="E24" s="553">
        <v>12</v>
      </c>
      <c r="F24" s="555"/>
      <c r="G24" s="555"/>
      <c r="H24" s="553"/>
      <c r="I24" s="123"/>
      <c r="J24" s="557">
        <f>SUM(K23:K24)</f>
        <v>0</v>
      </c>
      <c r="K24" s="577"/>
      <c r="L24" s="559"/>
      <c r="M24" s="578"/>
      <c r="N24" s="557">
        <f>SUM(O23:O24)</f>
        <v>0</v>
      </c>
      <c r="O24" s="579"/>
      <c r="P24" s="571">
        <v>711.5100000000001</v>
      </c>
      <c r="Q24" s="563">
        <v>424.17</v>
      </c>
      <c r="R24" s="563">
        <v>153.47999999999999</v>
      </c>
      <c r="S24" s="9"/>
      <c r="T24" s="9"/>
      <c r="U24" s="9"/>
      <c r="V24" s="9"/>
      <c r="W24" s="9"/>
      <c r="X24" s="9"/>
      <c r="Y24" s="532"/>
      <c r="Z24" s="9"/>
    </row>
    <row r="25" spans="1:26" ht="17" customHeight="1" x14ac:dyDescent="0.3">
      <c r="A25" s="114" t="s">
        <v>13</v>
      </c>
      <c r="B25" s="535" t="s">
        <v>205</v>
      </c>
      <c r="C25" s="565">
        <v>46</v>
      </c>
      <c r="D25" s="541"/>
      <c r="E25" s="542">
        <v>1</v>
      </c>
      <c r="F25" s="565">
        <v>4</v>
      </c>
      <c r="G25" s="566"/>
      <c r="H25" s="541"/>
      <c r="I25" s="567"/>
      <c r="J25" s="567"/>
      <c r="K25" s="581"/>
      <c r="L25" s="583">
        <v>47</v>
      </c>
      <c r="M25" s="584"/>
      <c r="N25" s="567"/>
      <c r="O25" s="585"/>
      <c r="P25" s="570">
        <v>4</v>
      </c>
      <c r="Q25" s="570">
        <v>28.809999999999995</v>
      </c>
      <c r="R25" s="570">
        <v>291.84000000000003</v>
      </c>
      <c r="S25" s="9"/>
      <c r="T25" s="531"/>
      <c r="U25" s="531"/>
      <c r="V25" s="9"/>
      <c r="W25" s="9"/>
      <c r="X25" s="533"/>
      <c r="Y25" s="532"/>
      <c r="Z25" s="9"/>
    </row>
    <row r="26" spans="1:26" ht="15.5" thickBot="1" x14ac:dyDescent="0.35">
      <c r="A26" s="114"/>
      <c r="B26" s="536"/>
      <c r="C26" s="554"/>
      <c r="D26" s="553"/>
      <c r="E26" s="553">
        <v>23</v>
      </c>
      <c r="F26" s="555"/>
      <c r="G26" s="555"/>
      <c r="H26" s="553"/>
      <c r="I26" s="567"/>
      <c r="J26" s="557">
        <f>SUM(K25:K26)</f>
        <v>0</v>
      </c>
      <c r="K26" s="581"/>
      <c r="L26" s="559">
        <v>42.87</v>
      </c>
      <c r="M26" s="584">
        <v>42.87</v>
      </c>
      <c r="N26" s="557">
        <f>SUM(O25:O26)</f>
        <v>0</v>
      </c>
      <c r="O26" s="585"/>
      <c r="P26" s="571">
        <v>325.21000000000004</v>
      </c>
      <c r="Q26" s="563">
        <v>296.39999999999998</v>
      </c>
      <c r="R26" s="563">
        <v>33.370000000000005</v>
      </c>
      <c r="S26" s="9"/>
      <c r="T26" s="9"/>
      <c r="U26" s="531"/>
      <c r="V26" s="9"/>
      <c r="W26" s="9"/>
      <c r="X26" s="9"/>
      <c r="Y26" s="532"/>
      <c r="Z26" s="9"/>
    </row>
    <row r="27" spans="1:26" ht="15" x14ac:dyDescent="0.3">
      <c r="A27" s="117" t="s">
        <v>14</v>
      </c>
      <c r="B27" s="535" t="s">
        <v>206</v>
      </c>
      <c r="C27" s="118">
        <v>21</v>
      </c>
      <c r="D27" s="541">
        <v>6</v>
      </c>
      <c r="E27" s="542"/>
      <c r="F27" s="118">
        <v>3</v>
      </c>
      <c r="G27" s="119"/>
      <c r="H27" s="541"/>
      <c r="I27" s="120"/>
      <c r="J27" s="120"/>
      <c r="K27" s="586"/>
      <c r="L27" s="587">
        <v>3</v>
      </c>
      <c r="M27" s="588">
        <v>106.43</v>
      </c>
      <c r="N27" s="120"/>
      <c r="O27" s="589"/>
      <c r="P27" s="570">
        <v>8</v>
      </c>
      <c r="Q27" s="570">
        <v>37.86</v>
      </c>
      <c r="R27" s="570">
        <v>189.83999999999997</v>
      </c>
      <c r="S27" s="9"/>
      <c r="T27" s="9"/>
      <c r="U27" s="9"/>
      <c r="V27" s="9"/>
      <c r="W27" s="9"/>
      <c r="X27" s="9"/>
      <c r="Y27" s="532"/>
      <c r="Z27" s="9"/>
    </row>
    <row r="28" spans="1:26" ht="15.5" thickBot="1" x14ac:dyDescent="0.35">
      <c r="A28" s="116"/>
      <c r="B28" s="536"/>
      <c r="C28" s="554"/>
      <c r="D28" s="553">
        <v>16</v>
      </c>
      <c r="E28" s="553"/>
      <c r="F28" s="555"/>
      <c r="G28" s="555"/>
      <c r="H28" s="553"/>
      <c r="I28" s="567"/>
      <c r="J28" s="557">
        <f>SUM(K27:K28)</f>
        <v>0</v>
      </c>
      <c r="K28" s="581"/>
      <c r="L28" s="557">
        <v>108.85</v>
      </c>
      <c r="M28" s="590">
        <v>2.42</v>
      </c>
      <c r="N28" s="557">
        <f>SUM(O27:O28)</f>
        <v>0</v>
      </c>
      <c r="O28" s="591"/>
      <c r="P28" s="571">
        <v>203.60999999999999</v>
      </c>
      <c r="Q28" s="563">
        <v>165.75</v>
      </c>
      <c r="R28" s="563">
        <v>13.770000000000001</v>
      </c>
      <c r="S28" s="9"/>
      <c r="T28" s="9"/>
      <c r="U28" s="9"/>
      <c r="V28" s="9"/>
      <c r="W28" s="9"/>
      <c r="X28" s="9"/>
      <c r="Y28" s="532"/>
      <c r="Z28" s="9"/>
    </row>
    <row r="29" spans="1:26" ht="15" x14ac:dyDescent="0.3">
      <c r="A29" s="114" t="s">
        <v>15</v>
      </c>
      <c r="B29" s="535" t="s">
        <v>225</v>
      </c>
      <c r="C29" s="496">
        <v>50</v>
      </c>
      <c r="D29" s="541">
        <v>11</v>
      </c>
      <c r="E29" s="542"/>
      <c r="F29" s="497">
        <v>2</v>
      </c>
      <c r="G29" s="125"/>
      <c r="H29" s="541"/>
      <c r="I29" s="126"/>
      <c r="J29" s="127"/>
      <c r="K29" s="128"/>
      <c r="L29" s="127">
        <v>1</v>
      </c>
      <c r="M29" s="569"/>
      <c r="N29" s="126"/>
      <c r="O29" s="581"/>
      <c r="P29" s="570">
        <v>6</v>
      </c>
      <c r="Q29" s="570">
        <v>51.290000000000006</v>
      </c>
      <c r="R29" s="570">
        <v>280.08</v>
      </c>
      <c r="S29" s="9"/>
      <c r="T29" s="9"/>
      <c r="U29" s="9"/>
      <c r="V29" s="9"/>
      <c r="W29" s="9"/>
      <c r="X29" s="9"/>
      <c r="Y29" s="532"/>
      <c r="Z29" s="9"/>
    </row>
    <row r="30" spans="1:26" ht="15.5" thickBot="1" x14ac:dyDescent="0.35">
      <c r="A30" s="114"/>
      <c r="B30" s="536"/>
      <c r="C30" s="554"/>
      <c r="D30" s="553">
        <v>41</v>
      </c>
      <c r="E30" s="553"/>
      <c r="F30" s="555"/>
      <c r="G30" s="555"/>
      <c r="H30" s="553"/>
      <c r="I30" s="129"/>
      <c r="J30" s="557">
        <f>SUM(K29:K30)</f>
        <v>0</v>
      </c>
      <c r="K30" s="130"/>
      <c r="L30" s="559">
        <v>0.1</v>
      </c>
      <c r="M30" s="569">
        <v>0.1</v>
      </c>
      <c r="N30" s="557">
        <f>SUM(O29:O30)</f>
        <v>0</v>
      </c>
      <c r="O30" s="124"/>
      <c r="P30" s="571">
        <v>283.5</v>
      </c>
      <c r="Q30" s="563">
        <v>232.20999999999998</v>
      </c>
      <c r="R30" s="563">
        <v>3.42</v>
      </c>
      <c r="S30" s="9"/>
      <c r="T30" s="9"/>
      <c r="U30" s="9"/>
      <c r="V30" s="9"/>
      <c r="W30" s="9"/>
      <c r="X30" s="9"/>
      <c r="Y30" s="532"/>
      <c r="Z30" s="9"/>
    </row>
    <row r="31" spans="1:26" ht="15" x14ac:dyDescent="0.3">
      <c r="A31" s="117" t="s">
        <v>16</v>
      </c>
      <c r="B31" s="535" t="s">
        <v>207</v>
      </c>
      <c r="C31" s="565">
        <v>18</v>
      </c>
      <c r="D31" s="541">
        <v>1</v>
      </c>
      <c r="E31" s="542">
        <v>1</v>
      </c>
      <c r="F31" s="565"/>
      <c r="G31" s="566"/>
      <c r="H31" s="541"/>
      <c r="I31" s="567"/>
      <c r="J31" s="567">
        <v>8</v>
      </c>
      <c r="K31" s="581">
        <v>42.510000000000005</v>
      </c>
      <c r="L31" s="567">
        <v>14</v>
      </c>
      <c r="M31" s="576"/>
      <c r="N31" s="567"/>
      <c r="O31" s="581"/>
      <c r="P31" s="570">
        <v>4</v>
      </c>
      <c r="Q31" s="570">
        <v>21.520000000000003</v>
      </c>
      <c r="R31" s="570">
        <v>165.5</v>
      </c>
      <c r="S31" s="9"/>
      <c r="T31" s="531"/>
      <c r="U31" s="9"/>
      <c r="V31" s="9"/>
      <c r="W31" s="9"/>
      <c r="X31" s="533"/>
      <c r="Y31" s="532"/>
      <c r="Z31" s="9"/>
    </row>
    <row r="32" spans="1:26" ht="15.5" thickBot="1" x14ac:dyDescent="0.35">
      <c r="A32" s="116"/>
      <c r="B32" s="536"/>
      <c r="C32" s="554"/>
      <c r="D32" s="553">
        <v>2</v>
      </c>
      <c r="E32" s="553">
        <v>13</v>
      </c>
      <c r="F32" s="555"/>
      <c r="G32" s="555"/>
      <c r="H32" s="553"/>
      <c r="I32" s="123"/>
      <c r="J32" s="557">
        <f>SUM(K31:K32)</f>
        <v>42.88</v>
      </c>
      <c r="K32" s="579">
        <v>0.37</v>
      </c>
      <c r="L32" s="559">
        <v>141.16999999999999</v>
      </c>
      <c r="M32" s="578">
        <v>141.16999999999999</v>
      </c>
      <c r="N32" s="557">
        <f>SUM(O31:O32)</f>
        <v>0</v>
      </c>
      <c r="O32" s="582"/>
      <c r="P32" s="571">
        <v>166.94</v>
      </c>
      <c r="Q32" s="563">
        <v>145.42000000000002</v>
      </c>
      <c r="R32" s="563">
        <v>1.44</v>
      </c>
      <c r="S32" s="9"/>
      <c r="T32" s="9"/>
      <c r="U32" s="9"/>
      <c r="V32" s="9"/>
      <c r="W32" s="9"/>
      <c r="X32" s="9"/>
      <c r="Y32" s="532"/>
      <c r="Z32" s="9"/>
    </row>
    <row r="33" spans="1:26" ht="15" x14ac:dyDescent="0.3">
      <c r="A33" s="114" t="s">
        <v>17</v>
      </c>
      <c r="B33" s="535" t="s">
        <v>208</v>
      </c>
      <c r="C33" s="565">
        <v>1</v>
      </c>
      <c r="D33" s="541"/>
      <c r="E33" s="542"/>
      <c r="F33" s="565"/>
      <c r="G33" s="566"/>
      <c r="H33" s="541"/>
      <c r="I33" s="567"/>
      <c r="J33" s="567"/>
      <c r="K33" s="592"/>
      <c r="L33" s="567">
        <v>1</v>
      </c>
      <c r="M33" s="569"/>
      <c r="N33" s="567"/>
      <c r="O33" s="581"/>
      <c r="P33" s="570">
        <v>2</v>
      </c>
      <c r="Q33" s="570">
        <v>15.61</v>
      </c>
      <c r="R33" s="570">
        <v>201.04000000000008</v>
      </c>
      <c r="S33" s="9"/>
      <c r="T33" s="9"/>
      <c r="U33" s="9"/>
      <c r="V33" s="9"/>
      <c r="W33" s="9"/>
      <c r="X33" s="9"/>
      <c r="Y33" s="532"/>
      <c r="Z33" s="9"/>
    </row>
    <row r="34" spans="1:26" ht="15.5" thickBot="1" x14ac:dyDescent="0.35">
      <c r="A34" s="114"/>
      <c r="B34" s="536"/>
      <c r="C34" s="554"/>
      <c r="D34" s="543"/>
      <c r="E34" s="553"/>
      <c r="F34" s="555"/>
      <c r="G34" s="555"/>
      <c r="H34" s="543"/>
      <c r="I34" s="567"/>
      <c r="J34" s="557">
        <f>SUM(K33:K34)</f>
        <v>0</v>
      </c>
      <c r="K34" s="593"/>
      <c r="L34" s="559">
        <v>6.96</v>
      </c>
      <c r="M34" s="569">
        <v>6.96</v>
      </c>
      <c r="N34" s="594">
        <f>SUM(O33:O34)</f>
        <v>0</v>
      </c>
      <c r="O34" s="595"/>
      <c r="P34" s="571">
        <v>208.75000000000009</v>
      </c>
      <c r="Q34" s="563">
        <v>193.14000000000004</v>
      </c>
      <c r="R34" s="563">
        <v>7.71</v>
      </c>
      <c r="S34" s="9"/>
      <c r="T34" s="9"/>
      <c r="U34" s="9"/>
      <c r="V34" s="9"/>
      <c r="W34" s="9"/>
      <c r="X34" s="9"/>
      <c r="Y34" s="532"/>
      <c r="Z34" s="9"/>
    </row>
    <row r="35" spans="1:26" ht="15" x14ac:dyDescent="0.3">
      <c r="A35" s="117" t="s">
        <v>18</v>
      </c>
      <c r="B35" s="535" t="s">
        <v>209</v>
      </c>
      <c r="C35" s="118"/>
      <c r="D35" s="541"/>
      <c r="E35" s="596"/>
      <c r="F35" s="118">
        <v>4</v>
      </c>
      <c r="G35" s="119"/>
      <c r="H35" s="541"/>
      <c r="I35" s="120"/>
      <c r="J35" s="574"/>
      <c r="K35" s="575"/>
      <c r="L35" s="120">
        <v>34</v>
      </c>
      <c r="M35" s="576"/>
      <c r="N35" s="594"/>
      <c r="O35" s="538"/>
      <c r="P35" s="570">
        <v>1</v>
      </c>
      <c r="Q35" s="570">
        <v>15.510000000000002</v>
      </c>
      <c r="R35" s="570">
        <v>69.38000000000001</v>
      </c>
      <c r="S35" s="9"/>
      <c r="T35" s="9"/>
      <c r="U35" s="9"/>
      <c r="V35" s="9"/>
      <c r="W35" s="9"/>
      <c r="X35" s="9"/>
      <c r="Y35" s="532"/>
      <c r="Z35" s="9"/>
    </row>
    <row r="36" spans="1:26" ht="15.5" thickBot="1" x14ac:dyDescent="0.35">
      <c r="A36" s="116"/>
      <c r="B36" s="536"/>
      <c r="C36" s="554"/>
      <c r="D36" s="543"/>
      <c r="E36" s="553"/>
      <c r="F36" s="555"/>
      <c r="G36" s="555"/>
      <c r="H36" s="543"/>
      <c r="I36" s="123"/>
      <c r="J36" s="557">
        <f>SUM(K35:K36)</f>
        <v>0</v>
      </c>
      <c r="K36" s="577"/>
      <c r="L36" s="559">
        <v>40.189999999999991</v>
      </c>
      <c r="M36" s="578">
        <v>40.189999999999991</v>
      </c>
      <c r="N36" s="557">
        <f>SUM(O35:O36)</f>
        <v>0</v>
      </c>
      <c r="O36" s="579"/>
      <c r="P36" s="571">
        <v>69.860000000000014</v>
      </c>
      <c r="Q36" s="563">
        <v>54.349999999999994</v>
      </c>
      <c r="R36" s="563">
        <v>0.48</v>
      </c>
      <c r="S36" s="9"/>
      <c r="T36" s="9"/>
      <c r="U36" s="9"/>
      <c r="V36" s="9"/>
      <c r="W36" s="9"/>
      <c r="X36" s="9"/>
      <c r="Y36" s="532"/>
      <c r="Z36" s="9"/>
    </row>
    <row r="37" spans="1:26" ht="15" x14ac:dyDescent="0.3">
      <c r="A37" s="114" t="s">
        <v>19</v>
      </c>
      <c r="B37" s="535" t="s">
        <v>210</v>
      </c>
      <c r="C37" s="565">
        <v>18</v>
      </c>
      <c r="D37" s="541"/>
      <c r="E37" s="542"/>
      <c r="F37" s="565"/>
      <c r="G37" s="566"/>
      <c r="H37" s="541"/>
      <c r="I37" s="567"/>
      <c r="J37" s="597"/>
      <c r="K37" s="598"/>
      <c r="L37" s="567"/>
      <c r="M37" s="569"/>
      <c r="N37" s="567"/>
      <c r="O37" s="595"/>
      <c r="P37" s="570">
        <v>7</v>
      </c>
      <c r="Q37" s="570">
        <v>41.510000000000005</v>
      </c>
      <c r="R37" s="570">
        <v>198.70000000000002</v>
      </c>
      <c r="S37" s="9"/>
      <c r="T37" s="9"/>
      <c r="U37" s="9"/>
      <c r="V37" s="9"/>
      <c r="W37" s="9"/>
      <c r="X37" s="9"/>
      <c r="Y37" s="532"/>
      <c r="Z37" s="9"/>
    </row>
    <row r="38" spans="1:26" ht="15.5" thickBot="1" x14ac:dyDescent="0.35">
      <c r="A38" s="114"/>
      <c r="B38" s="536"/>
      <c r="C38" s="554"/>
      <c r="D38" s="553"/>
      <c r="E38" s="553"/>
      <c r="F38" s="555"/>
      <c r="G38" s="555"/>
      <c r="H38" s="553"/>
      <c r="I38" s="567"/>
      <c r="J38" s="557">
        <f>SUM(K37:K38)</f>
        <v>0</v>
      </c>
      <c r="K38" s="598"/>
      <c r="L38" s="559"/>
      <c r="M38" s="569"/>
      <c r="N38" s="557">
        <f>SUM(O37:O38)</f>
        <v>0</v>
      </c>
      <c r="O38" s="581"/>
      <c r="P38" s="571">
        <v>229.33</v>
      </c>
      <c r="Q38" s="563">
        <v>187.82000000000002</v>
      </c>
      <c r="R38" s="563">
        <v>30.630000000000006</v>
      </c>
      <c r="S38" s="9"/>
      <c r="T38" s="9"/>
      <c r="U38" s="9"/>
      <c r="V38" s="9"/>
      <c r="W38" s="9"/>
      <c r="X38" s="9"/>
      <c r="Y38" s="532"/>
      <c r="Z38" s="9"/>
    </row>
    <row r="39" spans="1:26" ht="15" x14ac:dyDescent="0.3">
      <c r="A39" s="114" t="s">
        <v>20</v>
      </c>
      <c r="B39" s="535" t="s">
        <v>211</v>
      </c>
      <c r="C39" s="565"/>
      <c r="D39" s="541">
        <v>2</v>
      </c>
      <c r="E39" s="542"/>
      <c r="F39" s="565">
        <v>3</v>
      </c>
      <c r="G39" s="566"/>
      <c r="H39" s="541"/>
      <c r="I39" s="567"/>
      <c r="J39" s="597"/>
      <c r="K39" s="598"/>
      <c r="L39" s="567">
        <v>4</v>
      </c>
      <c r="M39" s="569"/>
      <c r="N39" s="567"/>
      <c r="O39" s="595"/>
      <c r="P39" s="570">
        <v>6</v>
      </c>
      <c r="Q39" s="570">
        <v>30.560000000000002</v>
      </c>
      <c r="R39" s="570">
        <v>145.64000000000001</v>
      </c>
      <c r="S39" s="9"/>
      <c r="T39" s="9"/>
      <c r="U39" s="9"/>
      <c r="V39" s="9"/>
      <c r="W39" s="9"/>
      <c r="X39" s="9"/>
      <c r="Y39" s="532"/>
      <c r="Z39" s="9"/>
    </row>
    <row r="40" spans="1:26" ht="15.5" thickBot="1" x14ac:dyDescent="0.35">
      <c r="A40" s="114"/>
      <c r="B40" s="536"/>
      <c r="C40" s="554"/>
      <c r="D40" s="553">
        <v>8</v>
      </c>
      <c r="E40" s="553"/>
      <c r="F40" s="555"/>
      <c r="G40" s="555"/>
      <c r="H40" s="553"/>
      <c r="I40" s="567"/>
      <c r="J40" s="557">
        <f>SUM(K39:K40)</f>
        <v>0</v>
      </c>
      <c r="K40" s="598"/>
      <c r="L40" s="559">
        <v>42.12</v>
      </c>
      <c r="M40" s="569">
        <v>42.12</v>
      </c>
      <c r="N40" s="557">
        <f>SUM(O39:O40)</f>
        <v>0</v>
      </c>
      <c r="O40" s="581"/>
      <c r="P40" s="571">
        <v>149.12000000000003</v>
      </c>
      <c r="Q40" s="563">
        <v>118.56000000000003</v>
      </c>
      <c r="R40" s="563">
        <v>3.48</v>
      </c>
      <c r="S40" s="9"/>
      <c r="T40" s="9"/>
      <c r="U40" s="9"/>
      <c r="V40" s="9"/>
      <c r="W40" s="9"/>
      <c r="X40" s="9"/>
      <c r="Y40" s="532"/>
      <c r="Z40" s="9"/>
    </row>
    <row r="41" spans="1:26" ht="15" x14ac:dyDescent="0.3">
      <c r="A41" s="114" t="s">
        <v>21</v>
      </c>
      <c r="B41" s="535" t="s">
        <v>212</v>
      </c>
      <c r="C41" s="565">
        <v>41</v>
      </c>
      <c r="D41" s="541">
        <v>6</v>
      </c>
      <c r="E41" s="542"/>
      <c r="F41" s="565">
        <v>4</v>
      </c>
      <c r="G41" s="566"/>
      <c r="H41" s="541"/>
      <c r="I41" s="567"/>
      <c r="J41" s="545"/>
      <c r="K41" s="598"/>
      <c r="L41" s="567">
        <v>254</v>
      </c>
      <c r="M41" s="569"/>
      <c r="N41" s="567"/>
      <c r="O41" s="595"/>
      <c r="P41" s="570">
        <v>8</v>
      </c>
      <c r="Q41" s="570">
        <v>86.699999999999989</v>
      </c>
      <c r="R41" s="570">
        <v>452.74</v>
      </c>
      <c r="S41" s="9"/>
      <c r="T41" s="531"/>
      <c r="U41" s="9"/>
      <c r="V41" s="9"/>
      <c r="W41" s="531"/>
      <c r="X41" s="9"/>
      <c r="Y41" s="532"/>
      <c r="Z41" s="9"/>
    </row>
    <row r="42" spans="1:26" ht="15.5" thickBot="1" x14ac:dyDescent="0.35">
      <c r="A42" s="116"/>
      <c r="B42" s="536"/>
      <c r="C42" s="554"/>
      <c r="D42" s="553">
        <v>42</v>
      </c>
      <c r="E42" s="553"/>
      <c r="F42" s="555"/>
      <c r="G42" s="555"/>
      <c r="H42" s="553"/>
      <c r="I42" s="567"/>
      <c r="J42" s="557">
        <f t="shared" ref="J42" si="0">SUM(K41:K42)</f>
        <v>0</v>
      </c>
      <c r="K42" s="598"/>
      <c r="L42" s="559">
        <v>380.3</v>
      </c>
      <c r="M42" s="569">
        <v>380.3</v>
      </c>
      <c r="N42" s="557">
        <f t="shared" ref="N42" si="1">SUM(O41:O42)</f>
        <v>0</v>
      </c>
      <c r="O42" s="581"/>
      <c r="P42" s="571">
        <v>476.36</v>
      </c>
      <c r="Q42" s="563">
        <v>389.66000000000014</v>
      </c>
      <c r="R42" s="563">
        <v>23.62</v>
      </c>
      <c r="S42" s="9"/>
      <c r="T42" s="9"/>
      <c r="U42" s="9"/>
      <c r="V42" s="9"/>
      <c r="W42" s="9"/>
      <c r="X42" s="9"/>
      <c r="Y42" s="532"/>
      <c r="Z42" s="9"/>
    </row>
    <row r="43" spans="1:26" ht="15" x14ac:dyDescent="0.3">
      <c r="A43" s="114" t="s">
        <v>22</v>
      </c>
      <c r="B43" s="535" t="s">
        <v>213</v>
      </c>
      <c r="C43" s="565">
        <v>10</v>
      </c>
      <c r="D43" s="541">
        <v>7</v>
      </c>
      <c r="E43" s="542"/>
      <c r="F43" s="565">
        <v>1</v>
      </c>
      <c r="G43" s="566"/>
      <c r="H43" s="541"/>
      <c r="I43" s="567"/>
      <c r="J43" s="567"/>
      <c r="K43" s="598"/>
      <c r="L43" s="567">
        <v>6</v>
      </c>
      <c r="M43" s="569"/>
      <c r="N43" s="567"/>
      <c r="O43" s="595"/>
      <c r="P43" s="570">
        <v>6</v>
      </c>
      <c r="Q43" s="570">
        <v>78.060000000000031</v>
      </c>
      <c r="R43" s="570">
        <v>304.44999999999987</v>
      </c>
      <c r="S43" s="9"/>
      <c r="T43" s="9"/>
      <c r="U43" s="531"/>
      <c r="V43" s="9"/>
      <c r="W43" s="9"/>
      <c r="X43" s="9"/>
      <c r="Y43" s="532"/>
      <c r="Z43" s="9"/>
    </row>
    <row r="44" spans="1:26" ht="15.5" thickBot="1" x14ac:dyDescent="0.35">
      <c r="A44" s="114"/>
      <c r="B44" s="536"/>
      <c r="C44" s="554"/>
      <c r="D44" s="553">
        <v>26</v>
      </c>
      <c r="E44" s="553"/>
      <c r="F44" s="555"/>
      <c r="G44" s="555"/>
      <c r="H44" s="553"/>
      <c r="I44" s="567"/>
      <c r="J44" s="557">
        <f t="shared" ref="J44" si="2">SUM(K43:K44)</f>
        <v>0</v>
      </c>
      <c r="K44" s="598"/>
      <c r="L44" s="559">
        <v>37.61</v>
      </c>
      <c r="M44" s="569">
        <v>37.61</v>
      </c>
      <c r="N44" s="557">
        <f t="shared" ref="N44" si="3">SUM(O43:O44)</f>
        <v>0</v>
      </c>
      <c r="O44" s="581"/>
      <c r="P44" s="571">
        <v>305.74999999999989</v>
      </c>
      <c r="Q44" s="563">
        <v>227.69000000000003</v>
      </c>
      <c r="R44" s="563">
        <v>1.2999999999999998</v>
      </c>
      <c r="S44" s="9"/>
      <c r="T44" s="9"/>
      <c r="U44" s="531"/>
      <c r="V44" s="9"/>
      <c r="W44" s="9"/>
      <c r="X44" s="9"/>
      <c r="Y44" s="532"/>
      <c r="Z44" s="9"/>
    </row>
    <row r="45" spans="1:26" ht="15" x14ac:dyDescent="0.3">
      <c r="A45" s="117" t="s">
        <v>186</v>
      </c>
      <c r="B45" s="535" t="s">
        <v>23</v>
      </c>
      <c r="C45" s="565">
        <v>53</v>
      </c>
      <c r="D45" s="541"/>
      <c r="E45" s="542"/>
      <c r="F45" s="565"/>
      <c r="G45" s="566"/>
      <c r="H45" s="541"/>
      <c r="I45" s="567"/>
      <c r="J45" s="120"/>
      <c r="K45" s="598"/>
      <c r="L45" s="567">
        <v>10</v>
      </c>
      <c r="M45" s="569"/>
      <c r="N45" s="567"/>
      <c r="O45" s="595"/>
      <c r="P45" s="570">
        <v>5</v>
      </c>
      <c r="Q45" s="570">
        <v>145.92000000000002</v>
      </c>
      <c r="R45" s="570">
        <v>308.16000000000003</v>
      </c>
      <c r="S45" s="9"/>
      <c r="T45" s="9"/>
      <c r="U45" s="9"/>
      <c r="V45" s="9"/>
      <c r="W45" s="9"/>
      <c r="X45" s="9"/>
      <c r="Y45" s="532"/>
      <c r="Z45" s="9"/>
    </row>
    <row r="46" spans="1:26" ht="15.5" thickBot="1" x14ac:dyDescent="0.35">
      <c r="A46" s="116"/>
      <c r="B46" s="536"/>
      <c r="C46" s="554"/>
      <c r="D46" s="553"/>
      <c r="E46" s="553"/>
      <c r="F46" s="555"/>
      <c r="G46" s="555"/>
      <c r="H46" s="553"/>
      <c r="I46" s="567"/>
      <c r="J46" s="557">
        <f t="shared" ref="J46" si="4">SUM(K45:K46)</f>
        <v>0</v>
      </c>
      <c r="K46" s="598"/>
      <c r="L46" s="559">
        <v>85.049999999999983</v>
      </c>
      <c r="M46" s="569">
        <v>85.049999999999983</v>
      </c>
      <c r="N46" s="557"/>
      <c r="O46" s="581"/>
      <c r="P46" s="571">
        <v>335.31000000000006</v>
      </c>
      <c r="Q46" s="563">
        <v>189.39000000000004</v>
      </c>
      <c r="R46" s="563">
        <v>27.150000000000002</v>
      </c>
      <c r="S46" s="9"/>
      <c r="T46" s="9"/>
      <c r="U46" s="9"/>
      <c r="V46" s="9"/>
      <c r="W46" s="9"/>
      <c r="X46" s="9"/>
      <c r="Y46" s="532"/>
      <c r="Z46" s="9"/>
    </row>
    <row r="47" spans="1:26" ht="15" x14ac:dyDescent="0.3">
      <c r="A47" s="114" t="s">
        <v>187</v>
      </c>
      <c r="B47" s="535" t="s">
        <v>214</v>
      </c>
      <c r="C47" s="565">
        <v>16</v>
      </c>
      <c r="D47" s="541"/>
      <c r="E47" s="542"/>
      <c r="F47" s="565">
        <v>5</v>
      </c>
      <c r="G47" s="566"/>
      <c r="H47" s="541"/>
      <c r="I47" s="567"/>
      <c r="J47" s="567"/>
      <c r="K47" s="598"/>
      <c r="L47" s="567">
        <v>15</v>
      </c>
      <c r="M47" s="569">
        <v>0</v>
      </c>
      <c r="N47" s="567">
        <v>1</v>
      </c>
      <c r="O47" s="595">
        <v>541.56000000000006</v>
      </c>
      <c r="P47" s="570">
        <v>11</v>
      </c>
      <c r="Q47" s="570">
        <v>133.53</v>
      </c>
      <c r="R47" s="570">
        <v>536.9799999999999</v>
      </c>
      <c r="S47" s="9"/>
      <c r="T47" s="9"/>
      <c r="U47" s="9"/>
      <c r="V47" s="9"/>
      <c r="W47" s="531"/>
      <c r="X47" s="9"/>
      <c r="Y47" s="532"/>
      <c r="Z47" s="9"/>
    </row>
    <row r="48" spans="1:26" ht="15.5" thickBot="1" x14ac:dyDescent="0.35">
      <c r="A48" s="114"/>
      <c r="B48" s="536"/>
      <c r="C48" s="554"/>
      <c r="D48" s="553"/>
      <c r="E48" s="553"/>
      <c r="F48" s="555"/>
      <c r="G48" s="555"/>
      <c r="H48" s="553"/>
      <c r="I48" s="567"/>
      <c r="J48" s="557">
        <f t="shared" ref="J48" si="5">SUM(K47:K48)</f>
        <v>0</v>
      </c>
      <c r="K48" s="598"/>
      <c r="L48" s="559">
        <v>70.88</v>
      </c>
      <c r="M48" s="569">
        <v>70.88</v>
      </c>
      <c r="N48" s="557">
        <f t="shared" ref="N48" si="6">SUM(O47:O48)</f>
        <v>586.13000000000011</v>
      </c>
      <c r="O48" s="581">
        <v>44.57</v>
      </c>
      <c r="P48" s="571">
        <v>565.53999999999985</v>
      </c>
      <c r="Q48" s="563">
        <v>432.00999999999988</v>
      </c>
      <c r="R48" s="563">
        <v>28.559999999999995</v>
      </c>
      <c r="S48" s="9"/>
      <c r="T48" s="9"/>
      <c r="U48" s="9"/>
      <c r="V48" s="9"/>
      <c r="W48" s="9"/>
      <c r="X48" s="9"/>
      <c r="Y48" s="532"/>
      <c r="Z48" s="9"/>
    </row>
    <row r="49" spans="1:26" ht="15" x14ac:dyDescent="0.3">
      <c r="A49" s="117" t="s">
        <v>188</v>
      </c>
      <c r="B49" s="535" t="s">
        <v>215</v>
      </c>
      <c r="C49" s="565">
        <v>10</v>
      </c>
      <c r="D49" s="541">
        <v>2</v>
      </c>
      <c r="E49" s="542"/>
      <c r="F49" s="565"/>
      <c r="G49" s="566"/>
      <c r="H49" s="541"/>
      <c r="I49" s="567"/>
      <c r="J49" s="574"/>
      <c r="K49" s="598"/>
      <c r="L49" s="567">
        <v>8</v>
      </c>
      <c r="M49" s="569"/>
      <c r="N49" s="567">
        <v>2</v>
      </c>
      <c r="O49" s="595">
        <v>343.6400000000001</v>
      </c>
      <c r="P49" s="570">
        <v>2</v>
      </c>
      <c r="Q49" s="570">
        <v>46.309999999999995</v>
      </c>
      <c r="R49" s="570">
        <v>132.92000000000007</v>
      </c>
      <c r="S49" s="9"/>
      <c r="T49" s="9"/>
      <c r="U49" s="9"/>
      <c r="V49" s="9"/>
      <c r="W49" s="9"/>
      <c r="X49" s="9"/>
      <c r="Y49" s="532"/>
      <c r="Z49" s="9"/>
    </row>
    <row r="50" spans="1:26" ht="15.5" thickBot="1" x14ac:dyDescent="0.35">
      <c r="A50" s="116"/>
      <c r="B50" s="536"/>
      <c r="C50" s="554"/>
      <c r="D50" s="553">
        <v>11</v>
      </c>
      <c r="E50" s="553"/>
      <c r="F50" s="555"/>
      <c r="G50" s="555"/>
      <c r="H50" s="553"/>
      <c r="I50" s="567"/>
      <c r="J50" s="557">
        <f t="shared" ref="J50" si="7">SUM(K49:K50)</f>
        <v>0</v>
      </c>
      <c r="K50" s="598"/>
      <c r="L50" s="559">
        <v>84.53</v>
      </c>
      <c r="M50" s="569">
        <v>84.53</v>
      </c>
      <c r="N50" s="557">
        <f t="shared" ref="N50" si="8">SUM(O49:O50)</f>
        <v>406.63000000000011</v>
      </c>
      <c r="O50" s="581">
        <v>62.989999999999995</v>
      </c>
      <c r="P50" s="571">
        <v>191.82000000000008</v>
      </c>
      <c r="Q50" s="563">
        <v>145.51000000000008</v>
      </c>
      <c r="R50" s="563">
        <v>58.9</v>
      </c>
      <c r="S50" s="9"/>
      <c r="T50" s="9"/>
      <c r="U50" s="9"/>
      <c r="V50" s="9"/>
      <c r="W50" s="9"/>
      <c r="X50" s="9"/>
      <c r="Y50" s="532"/>
      <c r="Z50" s="9"/>
    </row>
    <row r="51" spans="1:26" ht="15" x14ac:dyDescent="0.3">
      <c r="A51" s="114" t="s">
        <v>189</v>
      </c>
      <c r="B51" s="535" t="s">
        <v>216</v>
      </c>
      <c r="C51" s="565">
        <v>19</v>
      </c>
      <c r="D51" s="541">
        <v>6</v>
      </c>
      <c r="E51" s="542"/>
      <c r="F51" s="599">
        <v>13</v>
      </c>
      <c r="G51" s="566"/>
      <c r="H51" s="541"/>
      <c r="I51" s="567"/>
      <c r="J51" s="580"/>
      <c r="K51" s="598"/>
      <c r="L51" s="567"/>
      <c r="M51" s="569"/>
      <c r="N51" s="567"/>
      <c r="O51" s="595"/>
      <c r="P51" s="570">
        <v>4</v>
      </c>
      <c r="Q51" s="570">
        <v>61.530000000000015</v>
      </c>
      <c r="R51" s="570">
        <v>302.95999999999998</v>
      </c>
      <c r="S51" s="9"/>
      <c r="T51" s="9"/>
      <c r="U51" s="9"/>
      <c r="V51" s="9"/>
      <c r="W51" s="531"/>
      <c r="X51" s="9"/>
      <c r="Y51" s="532"/>
      <c r="Z51" s="9"/>
    </row>
    <row r="52" spans="1:26" ht="15.5" thickBot="1" x14ac:dyDescent="0.35">
      <c r="A52" s="114"/>
      <c r="B52" s="536"/>
      <c r="C52" s="554"/>
      <c r="D52" s="553">
        <v>14</v>
      </c>
      <c r="E52" s="553"/>
      <c r="F52" s="555"/>
      <c r="G52" s="555"/>
      <c r="H52" s="553"/>
      <c r="I52" s="567"/>
      <c r="J52" s="557">
        <f t="shared" ref="J52" si="9">SUM(K51:K52)</f>
        <v>0</v>
      </c>
      <c r="K52" s="598"/>
      <c r="L52" s="559"/>
      <c r="M52" s="569"/>
      <c r="N52" s="557">
        <f t="shared" ref="N52" si="10">SUM(O51:O52)</f>
        <v>0</v>
      </c>
      <c r="O52" s="581"/>
      <c r="P52" s="571">
        <v>320.33999999999997</v>
      </c>
      <c r="Q52" s="563">
        <v>258.81</v>
      </c>
      <c r="R52" s="563">
        <v>17.380000000000003</v>
      </c>
      <c r="S52" s="9"/>
      <c r="T52" s="9"/>
      <c r="U52" s="9"/>
      <c r="V52" s="9"/>
      <c r="W52" s="9"/>
      <c r="X52" s="9"/>
      <c r="Y52" s="532"/>
      <c r="Z52" s="9"/>
    </row>
    <row r="53" spans="1:26" ht="15" x14ac:dyDescent="0.3">
      <c r="A53" s="117" t="s">
        <v>190</v>
      </c>
      <c r="B53" s="535" t="s">
        <v>217</v>
      </c>
      <c r="C53" s="565">
        <v>19</v>
      </c>
      <c r="D53" s="541"/>
      <c r="E53" s="542"/>
      <c r="F53" s="565">
        <v>4</v>
      </c>
      <c r="G53" s="566"/>
      <c r="H53" s="541"/>
      <c r="I53" s="567"/>
      <c r="J53" s="574"/>
      <c r="K53" s="598"/>
      <c r="L53" s="567">
        <v>1</v>
      </c>
      <c r="M53" s="569"/>
      <c r="N53" s="567"/>
      <c r="O53" s="595"/>
      <c r="P53" s="570">
        <v>6</v>
      </c>
      <c r="Q53" s="570">
        <v>166.65</v>
      </c>
      <c r="R53" s="570">
        <v>493.18000000000018</v>
      </c>
      <c r="S53" s="9"/>
      <c r="T53" s="531"/>
      <c r="U53" s="9"/>
      <c r="V53" s="9"/>
      <c r="W53" s="531"/>
      <c r="X53" s="9"/>
      <c r="Y53" s="532"/>
      <c r="Z53" s="9"/>
    </row>
    <row r="54" spans="1:26" ht="15.5" thickBot="1" x14ac:dyDescent="0.35">
      <c r="A54" s="116"/>
      <c r="B54" s="536"/>
      <c r="C54" s="554"/>
      <c r="D54" s="553"/>
      <c r="E54" s="553"/>
      <c r="F54" s="555"/>
      <c r="G54" s="555"/>
      <c r="H54" s="553"/>
      <c r="I54" s="567"/>
      <c r="J54" s="557">
        <f t="shared" ref="J54" si="11">SUM(K53:K54)</f>
        <v>0</v>
      </c>
      <c r="K54" s="598"/>
      <c r="L54" s="559">
        <v>63.769999999999996</v>
      </c>
      <c r="M54" s="569">
        <v>63.769999999999996</v>
      </c>
      <c r="N54" s="557">
        <f t="shared" ref="N54" si="12">SUM(O53:O54)</f>
        <v>0</v>
      </c>
      <c r="O54" s="581"/>
      <c r="P54" s="571">
        <v>507.82000000000016</v>
      </c>
      <c r="Q54" s="563">
        <v>341.17000000000007</v>
      </c>
      <c r="R54" s="563">
        <v>14.64</v>
      </c>
      <c r="S54" s="9"/>
      <c r="T54" s="9"/>
      <c r="U54" s="9"/>
      <c r="V54" s="9"/>
      <c r="W54" s="9"/>
      <c r="X54" s="9"/>
      <c r="Y54" s="532"/>
      <c r="Z54" s="9"/>
    </row>
    <row r="55" spans="1:26" ht="15" x14ac:dyDescent="0.3">
      <c r="A55" s="114" t="s">
        <v>191</v>
      </c>
      <c r="B55" s="535" t="s">
        <v>218</v>
      </c>
      <c r="C55" s="565">
        <v>37</v>
      </c>
      <c r="D55" s="541">
        <v>2</v>
      </c>
      <c r="E55" s="542"/>
      <c r="F55" s="565">
        <v>1</v>
      </c>
      <c r="G55" s="566"/>
      <c r="H55" s="541"/>
      <c r="I55" s="567"/>
      <c r="J55" s="567"/>
      <c r="K55" s="598"/>
      <c r="L55" s="567">
        <v>268</v>
      </c>
      <c r="M55" s="569">
        <v>0</v>
      </c>
      <c r="N55" s="567"/>
      <c r="O55" s="595"/>
      <c r="P55" s="570">
        <v>11</v>
      </c>
      <c r="Q55" s="570">
        <v>128.38999999999999</v>
      </c>
      <c r="R55" s="570">
        <v>746.30000000000018</v>
      </c>
      <c r="S55" s="9"/>
      <c r="T55" s="9"/>
      <c r="U55" s="9"/>
      <c r="V55" s="9"/>
      <c r="W55" s="9"/>
      <c r="X55" s="9"/>
      <c r="Y55" s="532"/>
      <c r="Z55" s="9"/>
    </row>
    <row r="56" spans="1:26" ht="15.5" thickBot="1" x14ac:dyDescent="0.35">
      <c r="A56" s="114"/>
      <c r="B56" s="536"/>
      <c r="C56" s="554"/>
      <c r="D56" s="553">
        <v>9</v>
      </c>
      <c r="E56" s="553"/>
      <c r="F56" s="555"/>
      <c r="G56" s="555"/>
      <c r="H56" s="553"/>
      <c r="I56" s="567"/>
      <c r="J56" s="557">
        <f t="shared" ref="J56" si="13">SUM(K55:K56)</f>
        <v>0</v>
      </c>
      <c r="K56" s="598"/>
      <c r="L56" s="559">
        <v>377.76</v>
      </c>
      <c r="M56" s="569">
        <v>377.76</v>
      </c>
      <c r="N56" s="557">
        <f t="shared" ref="N56" si="14">SUM(O55:O56)</f>
        <v>0</v>
      </c>
      <c r="O56" s="581"/>
      <c r="P56" s="571">
        <v>763.47000000000025</v>
      </c>
      <c r="Q56" s="563">
        <v>635.08000000000015</v>
      </c>
      <c r="R56" s="563">
        <v>17.169999999999998</v>
      </c>
      <c r="S56" s="9"/>
      <c r="T56" s="9"/>
      <c r="U56" s="9"/>
      <c r="V56" s="9"/>
      <c r="W56" s="9"/>
      <c r="X56" s="9"/>
      <c r="Y56" s="532"/>
      <c r="Z56" s="9"/>
    </row>
    <row r="57" spans="1:26" ht="15" x14ac:dyDescent="0.3">
      <c r="A57" s="117" t="s">
        <v>192</v>
      </c>
      <c r="B57" s="535" t="s">
        <v>219</v>
      </c>
      <c r="C57" s="565">
        <v>8</v>
      </c>
      <c r="D57" s="541">
        <v>1</v>
      </c>
      <c r="E57" s="542"/>
      <c r="F57" s="565">
        <v>1</v>
      </c>
      <c r="G57" s="566"/>
      <c r="H57" s="541"/>
      <c r="I57" s="567"/>
      <c r="J57" s="120"/>
      <c r="K57" s="598"/>
      <c r="L57" s="567"/>
      <c r="M57" s="569"/>
      <c r="N57" s="567"/>
      <c r="O57" s="595"/>
      <c r="P57" s="570">
        <v>2</v>
      </c>
      <c r="Q57" s="570">
        <v>15.870000000000001</v>
      </c>
      <c r="R57" s="570">
        <v>67.38000000000001</v>
      </c>
      <c r="S57" s="9"/>
      <c r="T57" s="531"/>
      <c r="U57" s="9"/>
      <c r="V57" s="9"/>
      <c r="W57" s="9"/>
      <c r="X57" s="9"/>
      <c r="Y57" s="532"/>
      <c r="Z57" s="9"/>
    </row>
    <row r="58" spans="1:26" ht="15.5" thickBot="1" x14ac:dyDescent="0.35">
      <c r="A58" s="116"/>
      <c r="B58" s="536"/>
      <c r="C58" s="554"/>
      <c r="D58" s="553">
        <v>13</v>
      </c>
      <c r="E58" s="553"/>
      <c r="F58" s="555"/>
      <c r="G58" s="555"/>
      <c r="H58" s="553"/>
      <c r="I58" s="567"/>
      <c r="J58" s="557">
        <f t="shared" ref="J58" si="15">SUM(K57:K58)</f>
        <v>0</v>
      </c>
      <c r="K58" s="598"/>
      <c r="L58" s="559"/>
      <c r="M58" s="569"/>
      <c r="N58" s="557">
        <f t="shared" ref="N58" si="16">SUM(O57:O58)</f>
        <v>0</v>
      </c>
      <c r="O58" s="581"/>
      <c r="P58" s="571">
        <v>87.93</v>
      </c>
      <c r="Q58" s="563">
        <v>72.059999999999974</v>
      </c>
      <c r="R58" s="563">
        <v>20.549999999999997</v>
      </c>
      <c r="S58" s="9"/>
      <c r="T58" s="9"/>
      <c r="U58" s="9"/>
      <c r="V58" s="9"/>
      <c r="W58" s="9"/>
      <c r="X58" s="9"/>
      <c r="Y58" s="532"/>
      <c r="Z58" s="9"/>
    </row>
    <row r="59" spans="1:26" ht="15" x14ac:dyDescent="0.3">
      <c r="A59" s="114" t="s">
        <v>193</v>
      </c>
      <c r="B59" s="535" t="s">
        <v>220</v>
      </c>
      <c r="C59" s="565">
        <v>7</v>
      </c>
      <c r="D59" s="541">
        <v>3</v>
      </c>
      <c r="E59" s="542"/>
      <c r="F59" s="565"/>
      <c r="G59" s="566"/>
      <c r="H59" s="541"/>
      <c r="I59" s="567"/>
      <c r="J59" s="127">
        <v>1</v>
      </c>
      <c r="K59" s="598">
        <v>6.56</v>
      </c>
      <c r="L59" s="567">
        <v>283</v>
      </c>
      <c r="M59" s="569"/>
      <c r="N59" s="567"/>
      <c r="O59" s="595"/>
      <c r="P59" s="570">
        <v>3</v>
      </c>
      <c r="Q59" s="570">
        <v>28.389999999999997</v>
      </c>
      <c r="R59" s="570">
        <v>107.16</v>
      </c>
      <c r="S59" s="9"/>
      <c r="T59" s="9"/>
      <c r="U59" s="9"/>
      <c r="V59" s="9"/>
      <c r="W59" s="9"/>
      <c r="X59" s="9"/>
      <c r="Y59" s="532"/>
      <c r="Z59" s="9"/>
    </row>
    <row r="60" spans="1:26" ht="15.5" thickBot="1" x14ac:dyDescent="0.35">
      <c r="A60" s="114"/>
      <c r="B60" s="536"/>
      <c r="C60" s="554"/>
      <c r="D60" s="553">
        <v>13</v>
      </c>
      <c r="E60" s="553"/>
      <c r="F60" s="555"/>
      <c r="G60" s="555"/>
      <c r="H60" s="553"/>
      <c r="I60" s="567"/>
      <c r="J60" s="557">
        <f t="shared" ref="J60" si="17">SUM(K59:K60)</f>
        <v>6.56</v>
      </c>
      <c r="K60" s="598">
        <v>0</v>
      </c>
      <c r="L60" s="559">
        <v>672.44</v>
      </c>
      <c r="M60" s="569">
        <v>672.44</v>
      </c>
      <c r="N60" s="557">
        <f t="shared" ref="N60" si="18">SUM(O59:O60)</f>
        <v>0</v>
      </c>
      <c r="O60" s="581"/>
      <c r="P60" s="571">
        <v>114.72</v>
      </c>
      <c r="Q60" s="563">
        <v>86.33</v>
      </c>
      <c r="R60" s="563">
        <v>7.56</v>
      </c>
      <c r="S60" s="9"/>
      <c r="T60" s="9"/>
      <c r="U60" s="9"/>
      <c r="V60" s="9"/>
      <c r="W60" s="9"/>
      <c r="X60" s="9"/>
      <c r="Y60" s="532"/>
      <c r="Z60" s="9"/>
    </row>
    <row r="61" spans="1:26" ht="15" x14ac:dyDescent="0.3">
      <c r="A61" s="117" t="s">
        <v>194</v>
      </c>
      <c r="B61" s="535" t="s">
        <v>221</v>
      </c>
      <c r="C61" s="565">
        <v>4</v>
      </c>
      <c r="D61" s="541"/>
      <c r="E61" s="542"/>
      <c r="F61" s="565">
        <v>1</v>
      </c>
      <c r="G61" s="566"/>
      <c r="H61" s="541"/>
      <c r="I61" s="567"/>
      <c r="J61" s="567"/>
      <c r="K61" s="598"/>
      <c r="L61" s="567"/>
      <c r="M61" s="569"/>
      <c r="N61" s="567"/>
      <c r="O61" s="595"/>
      <c r="P61" s="570">
        <v>2</v>
      </c>
      <c r="Q61" s="570">
        <v>23.48</v>
      </c>
      <c r="R61" s="570">
        <v>85.070000000000007</v>
      </c>
      <c r="S61" s="9"/>
      <c r="T61" s="531"/>
      <c r="U61" s="9"/>
      <c r="V61" s="9"/>
      <c r="W61" s="9"/>
      <c r="X61" s="9"/>
      <c r="Y61" s="532"/>
      <c r="Z61" s="9"/>
    </row>
    <row r="62" spans="1:26" ht="15.5" thickBot="1" x14ac:dyDescent="0.35">
      <c r="A62" s="116"/>
      <c r="B62" s="536"/>
      <c r="C62" s="554"/>
      <c r="D62" s="553"/>
      <c r="E62" s="553"/>
      <c r="F62" s="555"/>
      <c r="G62" s="555"/>
      <c r="H62" s="553"/>
      <c r="I62" s="567"/>
      <c r="J62" s="557">
        <f t="shared" ref="J62" si="19">SUM(K61:K62)</f>
        <v>0</v>
      </c>
      <c r="K62" s="598"/>
      <c r="L62" s="559"/>
      <c r="M62" s="569"/>
      <c r="N62" s="557">
        <f t="shared" ref="N62" si="20">SUM(O61:O62)</f>
        <v>0</v>
      </c>
      <c r="O62" s="581"/>
      <c r="P62" s="571">
        <v>91.15</v>
      </c>
      <c r="Q62" s="563">
        <v>67.669999999999973</v>
      </c>
      <c r="R62" s="563">
        <v>6.080000000000001</v>
      </c>
      <c r="S62" s="9"/>
      <c r="T62" s="9"/>
      <c r="U62" s="9"/>
      <c r="V62" s="9"/>
      <c r="W62" s="9"/>
      <c r="X62" s="9"/>
      <c r="Y62" s="532"/>
      <c r="Z62" s="9"/>
    </row>
    <row r="63" spans="1:26" ht="15" x14ac:dyDescent="0.3">
      <c r="A63" s="114" t="s">
        <v>195</v>
      </c>
      <c r="B63" s="535" t="s">
        <v>222</v>
      </c>
      <c r="C63" s="565">
        <v>55</v>
      </c>
      <c r="D63" s="541"/>
      <c r="E63" s="542"/>
      <c r="F63" s="565">
        <v>3</v>
      </c>
      <c r="G63" s="566"/>
      <c r="H63" s="541"/>
      <c r="I63" s="567"/>
      <c r="J63" s="567"/>
      <c r="K63" s="598"/>
      <c r="L63" s="567">
        <v>8</v>
      </c>
      <c r="M63" s="569"/>
      <c r="N63" s="567"/>
      <c r="O63" s="595"/>
      <c r="P63" s="570">
        <v>5</v>
      </c>
      <c r="Q63" s="570">
        <v>75.849999999999994</v>
      </c>
      <c r="R63" s="570">
        <v>343.78000000000009</v>
      </c>
      <c r="S63" s="9"/>
      <c r="T63" s="9"/>
      <c r="U63" s="9"/>
      <c r="V63" s="9"/>
      <c r="W63" s="9"/>
      <c r="X63" s="9"/>
      <c r="Y63" s="532"/>
      <c r="Z63" s="9"/>
    </row>
    <row r="64" spans="1:26" ht="15.5" thickBot="1" x14ac:dyDescent="0.35">
      <c r="A64" s="114"/>
      <c r="B64" s="536"/>
      <c r="C64" s="554"/>
      <c r="D64" s="553"/>
      <c r="E64" s="553"/>
      <c r="F64" s="555"/>
      <c r="G64" s="555"/>
      <c r="H64" s="553"/>
      <c r="I64" s="567"/>
      <c r="J64" s="557">
        <f t="shared" ref="J64" si="21">SUM(K63:K64)</f>
        <v>0</v>
      </c>
      <c r="K64" s="598"/>
      <c r="L64" s="559">
        <v>7.63</v>
      </c>
      <c r="M64" s="569">
        <v>7.63</v>
      </c>
      <c r="N64" s="557">
        <f t="shared" ref="N64" si="22">SUM(O63:O64)</f>
        <v>0</v>
      </c>
      <c r="O64" s="581"/>
      <c r="P64" s="571">
        <v>358.96000000000015</v>
      </c>
      <c r="Q64" s="563">
        <v>283.11</v>
      </c>
      <c r="R64" s="563">
        <v>15.18</v>
      </c>
      <c r="S64" s="9"/>
      <c r="T64" s="9"/>
      <c r="U64" s="9"/>
      <c r="V64" s="9"/>
      <c r="W64" s="9"/>
      <c r="X64" s="9"/>
      <c r="Y64" s="532"/>
      <c r="Z64" s="9"/>
    </row>
    <row r="65" spans="1:26" ht="15" x14ac:dyDescent="0.3">
      <c r="A65" s="117" t="s">
        <v>196</v>
      </c>
      <c r="B65" s="535" t="s">
        <v>459</v>
      </c>
      <c r="C65" s="565"/>
      <c r="D65" s="541"/>
      <c r="E65" s="542"/>
      <c r="F65" s="565"/>
      <c r="G65" s="566"/>
      <c r="H65" s="541"/>
      <c r="I65" s="567"/>
      <c r="J65" s="574"/>
      <c r="K65" s="598"/>
      <c r="L65" s="567"/>
      <c r="M65" s="569"/>
      <c r="N65" s="567"/>
      <c r="O65" s="595"/>
      <c r="P65" s="570">
        <v>2</v>
      </c>
      <c r="Q65" s="570">
        <v>23.8</v>
      </c>
      <c r="R65" s="570">
        <v>103.44</v>
      </c>
      <c r="S65" s="9"/>
      <c r="T65" s="9"/>
      <c r="U65" s="9"/>
      <c r="V65" s="9"/>
      <c r="W65" s="9"/>
      <c r="X65" s="9"/>
      <c r="Y65" s="532"/>
      <c r="Z65" s="9"/>
    </row>
    <row r="66" spans="1:26" ht="15.5" thickBot="1" x14ac:dyDescent="0.35">
      <c r="A66" s="116"/>
      <c r="B66" s="536"/>
      <c r="C66" s="554"/>
      <c r="D66" s="553"/>
      <c r="E66" s="553"/>
      <c r="F66" s="555"/>
      <c r="G66" s="555"/>
      <c r="H66" s="553"/>
      <c r="I66" s="567"/>
      <c r="J66" s="557">
        <f t="shared" ref="J66" si="23">SUM(K65:K66)</f>
        <v>0</v>
      </c>
      <c r="K66" s="598"/>
      <c r="L66" s="559"/>
      <c r="M66" s="569"/>
      <c r="N66" s="557">
        <f t="shared" ref="N66" si="24">SUM(O65:O66)</f>
        <v>0</v>
      </c>
      <c r="O66" s="581"/>
      <c r="P66" s="571">
        <v>109.38</v>
      </c>
      <c r="Q66" s="563">
        <v>85.58</v>
      </c>
      <c r="R66" s="563">
        <v>5.9399999999999995</v>
      </c>
      <c r="S66" s="9"/>
      <c r="T66" s="9"/>
      <c r="U66" s="9"/>
      <c r="V66" s="9"/>
      <c r="W66" s="9"/>
      <c r="X66" s="9"/>
      <c r="Y66" s="532"/>
      <c r="Z66" s="9"/>
    </row>
    <row r="67" spans="1:26" ht="15" x14ac:dyDescent="0.3">
      <c r="A67" s="114" t="s">
        <v>197</v>
      </c>
      <c r="B67" s="535" t="s">
        <v>223</v>
      </c>
      <c r="C67" s="565">
        <v>9</v>
      </c>
      <c r="D67" s="541">
        <v>4</v>
      </c>
      <c r="E67" s="542"/>
      <c r="F67" s="565"/>
      <c r="G67" s="566"/>
      <c r="H67" s="541"/>
      <c r="I67" s="567"/>
      <c r="J67" s="597"/>
      <c r="K67" s="598"/>
      <c r="L67" s="567">
        <v>2</v>
      </c>
      <c r="M67" s="569"/>
      <c r="N67" s="567"/>
      <c r="O67" s="595"/>
      <c r="P67" s="570">
        <v>2</v>
      </c>
      <c r="Q67" s="570">
        <v>18.3</v>
      </c>
      <c r="R67" s="570">
        <v>88.82</v>
      </c>
      <c r="S67" s="9"/>
      <c r="T67" s="531"/>
      <c r="U67" s="9"/>
      <c r="V67" s="9"/>
      <c r="W67" s="9"/>
      <c r="X67" s="534"/>
      <c r="Y67" s="532"/>
      <c r="Z67" s="9"/>
    </row>
    <row r="68" spans="1:26" ht="15.5" thickBot="1" x14ac:dyDescent="0.35">
      <c r="A68" s="114"/>
      <c r="B68" s="536"/>
      <c r="C68" s="554"/>
      <c r="D68" s="553">
        <v>50</v>
      </c>
      <c r="E68" s="553"/>
      <c r="F68" s="555"/>
      <c r="G68" s="555"/>
      <c r="H68" s="553"/>
      <c r="I68" s="567"/>
      <c r="J68" s="557">
        <f t="shared" ref="J68" si="25">SUM(K67:K68)</f>
        <v>0</v>
      </c>
      <c r="K68" s="598"/>
      <c r="L68" s="559">
        <v>8.57</v>
      </c>
      <c r="M68" s="569">
        <v>8.57</v>
      </c>
      <c r="N68" s="557">
        <f t="shared" ref="N68" si="26">SUM(O67:O68)</f>
        <v>0</v>
      </c>
      <c r="O68" s="581"/>
      <c r="P68" s="571">
        <v>103.47999999999999</v>
      </c>
      <c r="Q68" s="563">
        <v>85.179999999999993</v>
      </c>
      <c r="R68" s="563">
        <v>14.66</v>
      </c>
      <c r="S68" s="9"/>
      <c r="T68" s="9"/>
      <c r="U68" s="9"/>
      <c r="V68" s="9"/>
      <c r="W68" s="9"/>
      <c r="X68" s="534"/>
      <c r="Y68" s="532"/>
      <c r="Z68" s="9"/>
    </row>
    <row r="69" spans="1:26" ht="15" x14ac:dyDescent="0.3">
      <c r="A69" s="114" t="s">
        <v>198</v>
      </c>
      <c r="B69" s="535" t="s">
        <v>224</v>
      </c>
      <c r="C69" s="565">
        <v>62</v>
      </c>
      <c r="D69" s="541">
        <v>1</v>
      </c>
      <c r="E69" s="542"/>
      <c r="F69" s="565">
        <v>9</v>
      </c>
      <c r="G69" s="566"/>
      <c r="H69" s="541"/>
      <c r="I69" s="567"/>
      <c r="J69" s="597"/>
      <c r="K69" s="598"/>
      <c r="L69" s="567"/>
      <c r="M69" s="569"/>
      <c r="N69" s="567"/>
      <c r="O69" s="595"/>
      <c r="P69" s="570">
        <v>1</v>
      </c>
      <c r="Q69" s="570">
        <v>52.289999999999992</v>
      </c>
      <c r="R69" s="570">
        <v>69.320000000000007</v>
      </c>
      <c r="S69" s="9"/>
      <c r="T69" s="9"/>
      <c r="U69" s="9"/>
      <c r="V69" s="9"/>
      <c r="W69" s="9"/>
      <c r="X69" s="534"/>
      <c r="Y69" s="532"/>
      <c r="Z69" s="9"/>
    </row>
    <row r="70" spans="1:26" ht="15.5" thickBot="1" x14ac:dyDescent="0.35">
      <c r="A70" s="114"/>
      <c r="B70" s="536"/>
      <c r="C70" s="554"/>
      <c r="D70" s="553">
        <v>44</v>
      </c>
      <c r="E70" s="553"/>
      <c r="F70" s="555"/>
      <c r="G70" s="555"/>
      <c r="H70" s="553"/>
      <c r="I70" s="567"/>
      <c r="J70" s="557">
        <f t="shared" ref="J70" si="27">SUM(K69:K70)</f>
        <v>0</v>
      </c>
      <c r="K70" s="598"/>
      <c r="L70" s="559"/>
      <c r="M70" s="569"/>
      <c r="N70" s="557">
        <f t="shared" ref="N70" si="28">SUM(O69:O70)</f>
        <v>0</v>
      </c>
      <c r="O70" s="581"/>
      <c r="P70" s="571">
        <v>72.75</v>
      </c>
      <c r="Q70" s="563">
        <v>20.46</v>
      </c>
      <c r="R70" s="563">
        <v>3.4299999999999997</v>
      </c>
      <c r="S70" s="9"/>
      <c r="T70" s="9"/>
      <c r="U70" s="9"/>
      <c r="V70" s="9"/>
      <c r="W70" s="9"/>
      <c r="X70" s="534"/>
      <c r="Y70" s="532"/>
      <c r="Z70" s="9"/>
    </row>
    <row r="71" spans="1:26" ht="15" x14ac:dyDescent="0.3">
      <c r="A71" s="114"/>
      <c r="B71" s="115"/>
      <c r="C71" s="600"/>
      <c r="D71" s="541"/>
      <c r="E71" s="542"/>
      <c r="F71" s="119"/>
      <c r="G71" s="601"/>
      <c r="H71" s="541"/>
      <c r="I71" s="602"/>
      <c r="J71" s="545"/>
      <c r="K71" s="575"/>
      <c r="L71" s="120"/>
      <c r="M71" s="603"/>
      <c r="N71" s="567"/>
      <c r="O71" s="122"/>
      <c r="P71" s="604"/>
      <c r="Q71" s="605"/>
      <c r="R71" s="122"/>
      <c r="S71" s="9"/>
      <c r="T71" s="9"/>
      <c r="U71" s="9"/>
      <c r="V71" s="9"/>
      <c r="W71" s="9"/>
      <c r="X71" s="9"/>
      <c r="Y71" s="9"/>
      <c r="Z71" s="9"/>
    </row>
    <row r="72" spans="1:26" ht="15.5" thickBot="1" x14ac:dyDescent="0.35">
      <c r="A72" s="114"/>
      <c r="B72" s="114"/>
      <c r="C72" s="606"/>
      <c r="D72" s="543"/>
      <c r="E72" s="543"/>
      <c r="F72" s="607"/>
      <c r="G72" s="607"/>
      <c r="H72" s="543"/>
      <c r="I72" s="567"/>
      <c r="J72" s="594">
        <f t="shared" ref="J72" si="29">SUM(K71:K72)</f>
        <v>0</v>
      </c>
      <c r="K72" s="598"/>
      <c r="L72" s="608"/>
      <c r="M72" s="609"/>
      <c r="N72" s="557"/>
      <c r="O72" s="610"/>
      <c r="P72" s="611"/>
      <c r="Q72" s="612"/>
      <c r="R72" s="610"/>
      <c r="S72" s="9"/>
      <c r="T72" s="9"/>
      <c r="U72" s="9"/>
      <c r="V72" s="9"/>
      <c r="W72" s="9"/>
      <c r="X72" s="9"/>
      <c r="Y72" s="9"/>
      <c r="Z72" s="9"/>
    </row>
    <row r="73" spans="1:26" ht="15" x14ac:dyDescent="0.3">
      <c r="A73" s="691" t="s">
        <v>38</v>
      </c>
      <c r="B73" s="692"/>
      <c r="C73" s="513">
        <v>636</v>
      </c>
      <c r="D73" s="514">
        <v>61</v>
      </c>
      <c r="E73" s="515">
        <v>5</v>
      </c>
      <c r="F73" s="516">
        <v>79</v>
      </c>
      <c r="G73" s="517">
        <v>3</v>
      </c>
      <c r="H73" s="131"/>
      <c r="I73" s="132"/>
      <c r="J73" s="132">
        <v>10</v>
      </c>
      <c r="K73" s="511">
        <v>204.87</v>
      </c>
      <c r="L73" s="132">
        <v>1618</v>
      </c>
      <c r="M73" s="509">
        <v>106.43</v>
      </c>
      <c r="N73" s="133">
        <v>4</v>
      </c>
      <c r="O73" s="511">
        <v>910.55</v>
      </c>
      <c r="P73" s="133">
        <v>144</v>
      </c>
      <c r="Q73" s="492">
        <v>1799.24</v>
      </c>
      <c r="R73" s="493">
        <v>7000.08</v>
      </c>
      <c r="S73" s="9"/>
      <c r="T73" s="9"/>
      <c r="U73" s="9"/>
      <c r="V73" s="9"/>
      <c r="W73" s="9"/>
      <c r="X73" s="9"/>
      <c r="Y73" s="9"/>
      <c r="Z73" s="9"/>
    </row>
    <row r="74" spans="1:26" ht="15.5" thickBot="1" x14ac:dyDescent="0.35">
      <c r="A74" s="693"/>
      <c r="B74" s="694"/>
      <c r="C74" s="518"/>
      <c r="D74" s="519">
        <v>346</v>
      </c>
      <c r="E74" s="520">
        <v>88</v>
      </c>
      <c r="F74" s="521"/>
      <c r="G74" s="522"/>
      <c r="H74" s="134"/>
      <c r="I74" s="135"/>
      <c r="J74" s="495">
        <v>206.82</v>
      </c>
      <c r="K74" s="512">
        <v>1.95</v>
      </c>
      <c r="L74" s="495">
        <v>3022.17</v>
      </c>
      <c r="M74" s="510">
        <v>2915.74</v>
      </c>
      <c r="N74" s="494">
        <v>1043.5899999999999</v>
      </c>
      <c r="O74" s="512">
        <v>133.04</v>
      </c>
      <c r="P74" s="494">
        <v>7544.85</v>
      </c>
      <c r="Q74" s="494">
        <v>5745.61</v>
      </c>
      <c r="R74" s="495">
        <v>544.77</v>
      </c>
      <c r="S74" s="9"/>
      <c r="T74" s="9"/>
      <c r="U74" s="9"/>
      <c r="V74" s="9"/>
      <c r="W74" s="9"/>
      <c r="X74" s="9"/>
      <c r="Y74" s="9"/>
      <c r="Z74" s="9"/>
    </row>
    <row r="75" spans="1:26" ht="18" customHeight="1" x14ac:dyDescent="0.35">
      <c r="A75" s="136"/>
      <c r="B75" s="104" t="s">
        <v>95</v>
      </c>
      <c r="C75" s="104"/>
      <c r="D75" s="104"/>
      <c r="E75" s="104"/>
      <c r="F75" s="104"/>
      <c r="G75" s="104"/>
      <c r="H75" s="708"/>
      <c r="I75" s="137"/>
      <c r="J75" s="104"/>
      <c r="K75" s="105"/>
      <c r="L75" s="106"/>
      <c r="M75" s="107"/>
      <c r="N75" s="108"/>
      <c r="O75" s="108"/>
      <c r="P75" s="108"/>
      <c r="Q75" s="108"/>
      <c r="R75" s="108"/>
      <c r="S75" s="9"/>
      <c r="T75" s="9"/>
      <c r="U75" s="9"/>
      <c r="V75" s="9"/>
      <c r="W75" s="9"/>
      <c r="X75" s="9"/>
      <c r="Y75" s="9"/>
      <c r="Z75" s="9"/>
    </row>
    <row r="76" spans="1:26" ht="17.5" x14ac:dyDescent="0.35">
      <c r="A76" s="136"/>
      <c r="B76" s="104"/>
      <c r="C76" s="104"/>
      <c r="D76" s="104"/>
      <c r="E76" s="104"/>
      <c r="F76" s="104"/>
      <c r="G76" s="104"/>
      <c r="H76" s="708"/>
      <c r="I76" s="137"/>
      <c r="J76" s="104"/>
      <c r="K76" s="105"/>
      <c r="L76" s="106"/>
      <c r="M76" s="107"/>
      <c r="N76" s="108"/>
      <c r="O76" s="108"/>
      <c r="P76" s="108"/>
      <c r="Q76" s="108"/>
      <c r="R76" s="108"/>
      <c r="S76" s="9"/>
      <c r="T76" s="9"/>
      <c r="U76" s="9"/>
      <c r="V76" s="9"/>
      <c r="W76" s="9"/>
      <c r="X76" s="9"/>
      <c r="Y76" s="9"/>
      <c r="Z76" s="9"/>
    </row>
    <row r="77" spans="1:26" ht="17.5" x14ac:dyDescent="0.35">
      <c r="A77" s="136"/>
      <c r="B77" s="104"/>
      <c r="C77" s="104"/>
      <c r="D77" s="104"/>
      <c r="E77" s="104"/>
      <c r="F77" s="104"/>
      <c r="G77" s="104"/>
      <c r="H77" s="708"/>
      <c r="I77" s="137"/>
      <c r="J77" s="104"/>
      <c r="K77" s="105"/>
      <c r="L77" s="106"/>
      <c r="M77" s="107"/>
      <c r="N77" s="108"/>
      <c r="O77" s="108"/>
      <c r="P77" s="108"/>
      <c r="Q77" s="108"/>
      <c r="R77" s="108"/>
      <c r="S77" s="9"/>
      <c r="T77" s="9"/>
      <c r="U77" s="9"/>
      <c r="V77" s="9"/>
      <c r="W77" s="9"/>
      <c r="X77" s="9"/>
      <c r="Y77" s="9"/>
      <c r="Z77" s="9"/>
    </row>
    <row r="78" spans="1:26" ht="17.5" x14ac:dyDescent="0.35">
      <c r="A78" s="136"/>
      <c r="B78" s="104"/>
      <c r="C78" s="104"/>
      <c r="D78" s="104"/>
      <c r="E78" s="104"/>
      <c r="F78" s="104"/>
      <c r="G78" s="104"/>
      <c r="H78" s="708"/>
      <c r="I78" s="137"/>
      <c r="J78" s="104"/>
      <c r="K78" s="105"/>
      <c r="L78" s="106"/>
      <c r="M78" s="107"/>
      <c r="N78" s="108"/>
      <c r="O78" s="108"/>
      <c r="P78" s="108"/>
      <c r="Q78" s="108"/>
      <c r="R78" s="108"/>
      <c r="S78" s="9"/>
      <c r="T78" s="9"/>
      <c r="U78" s="9"/>
      <c r="V78" s="9"/>
      <c r="W78" s="9"/>
      <c r="X78" s="9"/>
      <c r="Y78" s="9"/>
      <c r="Z78" s="9"/>
    </row>
    <row r="79" spans="1:26" ht="17.5" x14ac:dyDescent="0.35">
      <c r="A79" s="136"/>
      <c r="B79" s="104" t="s">
        <v>483</v>
      </c>
      <c r="C79" s="104"/>
      <c r="D79" s="104"/>
      <c r="E79" s="104"/>
      <c r="F79" s="104"/>
      <c r="G79" s="104"/>
      <c r="H79" s="708"/>
      <c r="I79" s="137"/>
      <c r="J79" s="104"/>
      <c r="K79" s="105"/>
      <c r="L79" s="106"/>
      <c r="M79" s="107"/>
      <c r="N79" s="108"/>
      <c r="O79" s="108"/>
      <c r="P79" s="108"/>
      <c r="Q79" s="108"/>
      <c r="R79" s="108"/>
      <c r="S79" s="9"/>
      <c r="T79" s="9"/>
      <c r="U79" s="9"/>
      <c r="V79" s="9"/>
      <c r="W79" s="9"/>
      <c r="X79" s="9"/>
      <c r="Y79" s="9"/>
      <c r="Z79" s="9"/>
    </row>
    <row r="80" spans="1:26" ht="17.5" x14ac:dyDescent="0.35">
      <c r="A80" s="136"/>
      <c r="B80" s="138" t="s">
        <v>484</v>
      </c>
      <c r="C80" s="104"/>
      <c r="D80" s="104"/>
      <c r="E80" s="104"/>
      <c r="F80" s="104"/>
      <c r="G80" s="104"/>
      <c r="H80" s="104"/>
      <c r="I80" s="104"/>
      <c r="J80" s="104"/>
      <c r="K80" s="105"/>
      <c r="L80" s="106"/>
      <c r="M80" s="107"/>
      <c r="N80" s="108"/>
      <c r="O80" s="108"/>
      <c r="P80" s="108"/>
      <c r="Q80" s="108"/>
      <c r="R80" s="108"/>
      <c r="S80" s="9"/>
      <c r="T80" s="9"/>
      <c r="U80" s="9"/>
      <c r="V80" s="9"/>
      <c r="W80" s="9"/>
      <c r="X80" s="9"/>
      <c r="Y80" s="9"/>
      <c r="Z80" s="9"/>
    </row>
    <row r="81" spans="1:26" ht="17.5" x14ac:dyDescent="0.35">
      <c r="A81" s="136"/>
      <c r="B81" s="104" t="s">
        <v>486</v>
      </c>
      <c r="C81" s="104"/>
      <c r="D81" s="104"/>
      <c r="E81" s="104"/>
      <c r="F81" s="104"/>
      <c r="G81" s="104"/>
      <c r="H81" s="104"/>
      <c r="I81" s="104"/>
      <c r="J81" s="104"/>
      <c r="K81" s="105"/>
      <c r="L81" s="106"/>
      <c r="M81" s="107"/>
      <c r="N81" s="108"/>
      <c r="O81" s="108"/>
      <c r="P81" s="108"/>
      <c r="Q81" s="108"/>
      <c r="R81" s="108"/>
      <c r="S81" s="9"/>
      <c r="T81" s="9"/>
      <c r="U81" s="9"/>
      <c r="V81" s="9"/>
      <c r="W81" s="9"/>
      <c r="X81" s="9"/>
      <c r="Y81" s="9"/>
      <c r="Z81" s="9"/>
    </row>
    <row r="82" spans="1:26" ht="17.5" x14ac:dyDescent="0.35">
      <c r="A82" s="136"/>
      <c r="B82" s="104" t="s">
        <v>488</v>
      </c>
      <c r="C82" s="104"/>
      <c r="D82" s="104"/>
      <c r="E82" s="104"/>
      <c r="F82" s="104"/>
      <c r="G82" s="104"/>
      <c r="H82" s="104"/>
      <c r="I82" s="104"/>
      <c r="J82" s="104"/>
      <c r="K82" s="105"/>
      <c r="L82" s="106"/>
      <c r="M82" s="107"/>
      <c r="N82" s="108"/>
      <c r="O82" s="108"/>
      <c r="P82" s="108"/>
      <c r="Q82" s="108"/>
      <c r="R82" s="108"/>
      <c r="S82" s="9"/>
      <c r="T82" s="9"/>
      <c r="U82" s="9"/>
      <c r="V82" s="9"/>
      <c r="W82" s="9"/>
      <c r="X82" s="9"/>
      <c r="Y82" s="9"/>
      <c r="Z82" s="9"/>
    </row>
    <row r="83" spans="1:26" ht="17.5" x14ac:dyDescent="0.35">
      <c r="A83" s="136"/>
      <c r="B83" s="104"/>
      <c r="C83" s="104"/>
      <c r="D83" s="104"/>
      <c r="E83" s="104"/>
      <c r="F83" s="104"/>
      <c r="G83" s="104"/>
      <c r="H83" s="104"/>
      <c r="I83" s="104"/>
      <c r="J83" s="104"/>
      <c r="K83" s="105"/>
      <c r="L83" s="106"/>
      <c r="M83" s="107"/>
      <c r="N83" s="108"/>
      <c r="O83" s="108"/>
      <c r="P83" s="108"/>
      <c r="Q83" s="108"/>
      <c r="R83" s="108"/>
      <c r="S83" s="9"/>
      <c r="T83" s="9"/>
      <c r="U83" s="9"/>
      <c r="V83" s="9"/>
      <c r="W83" s="9"/>
      <c r="X83" s="9"/>
      <c r="Y83" s="9"/>
      <c r="Z83" s="9"/>
    </row>
    <row r="84" spans="1:26" ht="17.5" x14ac:dyDescent="0.35">
      <c r="A84" s="136"/>
      <c r="B84" s="104"/>
      <c r="C84" s="104"/>
      <c r="D84" s="104"/>
      <c r="E84" s="104"/>
      <c r="F84" s="104"/>
      <c r="G84" s="104"/>
      <c r="H84" s="104"/>
      <c r="I84" s="104"/>
      <c r="J84" s="104"/>
      <c r="K84" s="105"/>
      <c r="L84" s="106"/>
      <c r="M84" s="107"/>
      <c r="N84" s="108"/>
      <c r="O84" s="108"/>
      <c r="P84" s="108"/>
      <c r="Q84" s="108"/>
      <c r="R84" s="108"/>
      <c r="S84" s="9"/>
      <c r="T84" s="9"/>
      <c r="U84" s="9"/>
      <c r="V84" s="9"/>
      <c r="W84" s="9"/>
      <c r="X84" s="9"/>
      <c r="Y84" s="9"/>
      <c r="Z84" s="9"/>
    </row>
    <row r="85" spans="1:26" ht="17.5" x14ac:dyDescent="0.35">
      <c r="A85" s="136"/>
      <c r="B85" s="104"/>
      <c r="C85" s="104"/>
      <c r="D85" s="104"/>
      <c r="E85" s="104"/>
      <c r="F85" s="104"/>
      <c r="G85" s="104"/>
      <c r="H85" s="104"/>
      <c r="I85" s="104"/>
      <c r="J85" s="104"/>
      <c r="K85" s="105"/>
      <c r="L85" s="106"/>
      <c r="M85" s="107"/>
      <c r="N85" s="108"/>
      <c r="O85" s="108"/>
      <c r="P85" s="108"/>
      <c r="Q85" s="108"/>
      <c r="R85" s="108"/>
      <c r="S85" s="9"/>
      <c r="T85" s="9"/>
      <c r="U85" s="9"/>
      <c r="V85" s="9"/>
      <c r="W85" s="9"/>
      <c r="X85" s="9"/>
      <c r="Y85" s="9"/>
      <c r="Z85" s="9"/>
    </row>
    <row r="86" spans="1:26" ht="17.5" x14ac:dyDescent="0.35">
      <c r="A86" s="136"/>
      <c r="B86" s="104"/>
      <c r="C86" s="104"/>
      <c r="D86" s="104"/>
      <c r="E86" s="104"/>
      <c r="F86" s="104"/>
      <c r="G86" s="139"/>
      <c r="H86" s="139"/>
      <c r="I86" s="139"/>
      <c r="J86" s="104"/>
      <c r="K86" s="105"/>
      <c r="L86" s="106"/>
      <c r="M86" s="107"/>
      <c r="N86" s="108"/>
      <c r="O86" s="108"/>
      <c r="P86" s="108"/>
      <c r="Q86" s="108"/>
      <c r="R86" s="108"/>
      <c r="S86" s="9"/>
      <c r="T86" s="9"/>
      <c r="U86" s="9"/>
      <c r="V86" s="9"/>
      <c r="W86" s="9"/>
      <c r="X86" s="9"/>
      <c r="Y86" s="9"/>
      <c r="Z86" s="9"/>
    </row>
    <row r="87" spans="1:26" ht="17.5" x14ac:dyDescent="0.35">
      <c r="A87" s="136"/>
      <c r="B87" s="104"/>
      <c r="C87" s="104"/>
      <c r="D87" s="104"/>
      <c r="E87" s="104"/>
      <c r="F87" s="104"/>
      <c r="G87" s="104"/>
      <c r="H87" s="104"/>
      <c r="I87" s="104"/>
      <c r="J87" s="104"/>
      <c r="K87" s="105"/>
      <c r="L87" s="106"/>
      <c r="M87" s="107"/>
      <c r="N87" s="108"/>
      <c r="O87" s="108"/>
      <c r="P87" s="108"/>
      <c r="Q87" s="108"/>
      <c r="R87" s="108"/>
      <c r="S87" s="9"/>
      <c r="T87" s="9"/>
      <c r="U87" s="9"/>
      <c r="V87" s="9"/>
      <c r="W87" s="9"/>
      <c r="X87" s="9"/>
      <c r="Y87" s="9"/>
      <c r="Z87" s="9"/>
    </row>
    <row r="88" spans="1:26" ht="17.5" x14ac:dyDescent="0.35">
      <c r="A88" s="136"/>
      <c r="B88" s="104"/>
      <c r="C88" s="104"/>
      <c r="D88" s="104"/>
      <c r="E88" s="104"/>
      <c r="F88" s="104"/>
      <c r="G88" s="104"/>
      <c r="H88" s="104"/>
      <c r="I88" s="104"/>
      <c r="J88" s="104"/>
      <c r="K88" s="105"/>
      <c r="L88" s="106"/>
      <c r="M88" s="107"/>
      <c r="N88" s="108"/>
      <c r="O88" s="108"/>
      <c r="P88" s="108"/>
      <c r="Q88" s="108"/>
      <c r="R88" s="108"/>
      <c r="S88" s="9"/>
      <c r="T88" s="9"/>
      <c r="U88" s="9"/>
      <c r="V88" s="9"/>
      <c r="W88" s="9"/>
      <c r="X88" s="9"/>
      <c r="Y88" s="9"/>
      <c r="Z88" s="9"/>
    </row>
    <row r="89" spans="1:26" ht="17.5" x14ac:dyDescent="0.35">
      <c r="A89" s="136"/>
      <c r="B89" s="104"/>
      <c r="C89" s="104"/>
      <c r="D89" s="104"/>
      <c r="E89" s="104"/>
      <c r="F89" s="104"/>
      <c r="G89" s="104"/>
      <c r="H89" s="104"/>
      <c r="I89" s="104"/>
      <c r="J89" s="104"/>
      <c r="K89" s="105"/>
      <c r="L89" s="106"/>
      <c r="M89" s="107"/>
      <c r="N89" s="108"/>
      <c r="O89" s="108"/>
      <c r="P89" s="108"/>
      <c r="Q89" s="108"/>
      <c r="R89" s="108"/>
      <c r="S89" s="9"/>
      <c r="T89" s="9"/>
      <c r="U89" s="9"/>
      <c r="V89" s="9"/>
      <c r="W89" s="9"/>
      <c r="X89" s="9"/>
      <c r="Y89" s="9"/>
      <c r="Z89" s="9"/>
    </row>
    <row r="90" spans="1:26" ht="17.5" x14ac:dyDescent="0.35">
      <c r="A90" s="136"/>
      <c r="B90" s="104"/>
      <c r="C90" s="104"/>
      <c r="D90" s="104"/>
      <c r="E90" s="104"/>
      <c r="F90" s="104"/>
      <c r="G90" s="104"/>
      <c r="H90" s="104"/>
      <c r="I90" s="104"/>
      <c r="J90" s="104"/>
      <c r="K90" s="105"/>
      <c r="L90" s="106"/>
      <c r="M90" s="107"/>
      <c r="N90" s="108"/>
      <c r="O90" s="108"/>
      <c r="P90" s="108"/>
      <c r="Q90" s="108"/>
      <c r="R90" s="108"/>
      <c r="S90" s="9"/>
      <c r="T90" s="9"/>
      <c r="U90" s="9"/>
      <c r="V90" s="9"/>
      <c r="W90" s="9"/>
      <c r="X90" s="9"/>
      <c r="Y90" s="9"/>
      <c r="Z90" s="9"/>
    </row>
    <row r="91" spans="1:26" ht="17.5" x14ac:dyDescent="0.35">
      <c r="A91" s="136"/>
      <c r="B91" s="104"/>
      <c r="C91" s="104"/>
      <c r="D91" s="104"/>
      <c r="E91" s="104"/>
      <c r="F91" s="104"/>
      <c r="G91" s="104"/>
      <c r="H91" s="104"/>
      <c r="I91" s="104"/>
      <c r="J91" s="104"/>
      <c r="K91" s="105"/>
      <c r="L91" s="106"/>
      <c r="M91" s="107"/>
      <c r="N91" s="108"/>
      <c r="O91" s="108"/>
      <c r="P91" s="108"/>
      <c r="Q91" s="108"/>
      <c r="R91" s="108"/>
      <c r="S91" s="9"/>
      <c r="T91" s="9"/>
      <c r="U91" s="9"/>
      <c r="V91" s="9"/>
      <c r="W91" s="9"/>
      <c r="X91" s="9"/>
      <c r="Y91" s="9"/>
      <c r="Z91" s="9"/>
    </row>
    <row r="92" spans="1:26" ht="17.5" x14ac:dyDescent="0.35">
      <c r="A92" s="136"/>
      <c r="B92" s="104"/>
      <c r="C92" s="104"/>
      <c r="D92" s="104"/>
      <c r="E92" s="104"/>
      <c r="F92" s="104"/>
      <c r="G92" s="104"/>
      <c r="H92" s="104"/>
      <c r="I92" s="104"/>
      <c r="J92" s="104"/>
      <c r="K92" s="105"/>
      <c r="L92" s="106"/>
      <c r="M92" s="107"/>
      <c r="N92" s="108"/>
      <c r="O92" s="108"/>
      <c r="P92" s="108"/>
      <c r="Q92" s="108"/>
      <c r="R92" s="108"/>
      <c r="S92" s="9"/>
      <c r="T92" s="9"/>
      <c r="U92" s="9"/>
      <c r="V92" s="9"/>
      <c r="W92" s="9"/>
      <c r="X92" s="9"/>
      <c r="Y92" s="9"/>
      <c r="Z92" s="9"/>
    </row>
    <row r="93" spans="1:26" ht="17.5" x14ac:dyDescent="0.35">
      <c r="A93" s="136"/>
      <c r="B93" s="104"/>
      <c r="C93" s="104"/>
      <c r="D93" s="104"/>
      <c r="E93" s="104"/>
      <c r="F93" s="104"/>
      <c r="G93" s="104"/>
      <c r="H93" s="104"/>
      <c r="I93" s="104"/>
      <c r="J93" s="104"/>
      <c r="K93" s="105"/>
      <c r="L93" s="106"/>
      <c r="M93" s="107"/>
      <c r="N93" s="108"/>
      <c r="O93" s="108"/>
      <c r="P93" s="108"/>
      <c r="Q93" s="108"/>
      <c r="R93" s="108"/>
      <c r="S93" s="9"/>
      <c r="T93" s="9"/>
      <c r="U93" s="9"/>
      <c r="V93" s="9"/>
      <c r="W93" s="9"/>
      <c r="X93" s="9"/>
      <c r="Y93" s="9"/>
      <c r="Z93" s="9"/>
    </row>
    <row r="94" spans="1:26" ht="17.5" x14ac:dyDescent="0.35">
      <c r="A94" s="136"/>
      <c r="B94" s="104"/>
      <c r="C94" s="104"/>
      <c r="D94" s="104"/>
      <c r="E94" s="104"/>
      <c r="F94" s="104"/>
      <c r="G94" s="104"/>
      <c r="H94" s="104"/>
      <c r="I94" s="104"/>
      <c r="J94" s="104"/>
      <c r="K94" s="105"/>
      <c r="L94" s="106"/>
      <c r="M94" s="107"/>
      <c r="N94" s="108"/>
      <c r="O94" s="108"/>
      <c r="P94" s="108"/>
      <c r="Q94" s="108"/>
      <c r="R94" s="108"/>
      <c r="S94" s="9"/>
      <c r="T94" s="9"/>
      <c r="U94" s="9"/>
      <c r="V94" s="9"/>
      <c r="W94" s="9"/>
      <c r="X94" s="9"/>
      <c r="Y94" s="9"/>
      <c r="Z94" s="9"/>
    </row>
    <row r="95" spans="1:26" ht="17.5" x14ac:dyDescent="0.35">
      <c r="A95" s="136"/>
      <c r="B95" s="104"/>
      <c r="C95" s="104"/>
      <c r="D95" s="104"/>
      <c r="E95" s="104"/>
      <c r="F95" s="104"/>
      <c r="G95" s="104"/>
      <c r="H95" s="104"/>
      <c r="I95" s="104"/>
      <c r="J95" s="104"/>
      <c r="K95" s="105"/>
      <c r="L95" s="106"/>
      <c r="M95" s="107"/>
      <c r="N95" s="108"/>
      <c r="O95" s="108"/>
      <c r="P95" s="108"/>
      <c r="Q95" s="108"/>
      <c r="R95" s="108"/>
      <c r="S95" s="9"/>
      <c r="T95" s="9"/>
      <c r="U95" s="9"/>
      <c r="V95" s="9"/>
      <c r="W95" s="9"/>
      <c r="X95" s="9"/>
      <c r="Y95" s="9"/>
      <c r="Z95" s="9"/>
    </row>
    <row r="96" spans="1:26" ht="17.5" x14ac:dyDescent="0.35">
      <c r="A96" s="136"/>
      <c r="B96" s="104"/>
      <c r="C96" s="104"/>
      <c r="D96" s="104"/>
      <c r="E96" s="104"/>
      <c r="F96" s="104"/>
      <c r="G96" s="104"/>
      <c r="H96" s="104"/>
      <c r="I96" s="104"/>
      <c r="J96" s="104"/>
      <c r="K96" s="105"/>
      <c r="L96" s="106"/>
      <c r="M96" s="107"/>
      <c r="N96" s="108"/>
      <c r="O96" s="108"/>
      <c r="P96" s="108"/>
      <c r="Q96" s="108"/>
      <c r="R96" s="108"/>
      <c r="S96" s="9"/>
      <c r="T96" s="9"/>
      <c r="U96" s="9"/>
      <c r="V96" s="9"/>
      <c r="W96" s="9"/>
      <c r="X96" s="9"/>
      <c r="Y96" s="9"/>
      <c r="Z96" s="9"/>
    </row>
    <row r="97" spans="1:26" ht="17.5" x14ac:dyDescent="0.35">
      <c r="A97" s="136"/>
      <c r="B97" s="104"/>
      <c r="C97" s="104"/>
      <c r="D97" s="104"/>
      <c r="E97" s="104"/>
      <c r="F97" s="104"/>
      <c r="G97" s="104"/>
      <c r="H97" s="104"/>
      <c r="I97" s="104"/>
      <c r="J97" s="104"/>
      <c r="K97" s="105"/>
      <c r="L97" s="106"/>
      <c r="M97" s="107"/>
      <c r="N97" s="108"/>
      <c r="O97" s="108"/>
      <c r="P97" s="108"/>
      <c r="Q97" s="108"/>
      <c r="R97" s="108"/>
      <c r="S97" s="9"/>
      <c r="T97" s="9"/>
      <c r="U97" s="9"/>
      <c r="V97" s="9"/>
      <c r="W97" s="9"/>
      <c r="X97" s="9"/>
      <c r="Y97" s="9"/>
      <c r="Z97" s="9"/>
    </row>
    <row r="98" spans="1:26" ht="17.5" x14ac:dyDescent="0.35">
      <c r="A98" s="136"/>
      <c r="B98" s="104"/>
      <c r="C98" s="104"/>
      <c r="D98" s="104"/>
      <c r="E98" s="104"/>
      <c r="F98" s="104"/>
      <c r="G98" s="104"/>
      <c r="H98" s="104"/>
      <c r="I98" s="104"/>
      <c r="J98" s="104"/>
      <c r="K98" s="105"/>
      <c r="L98" s="106"/>
      <c r="M98" s="107"/>
      <c r="N98" s="108"/>
      <c r="O98" s="108"/>
      <c r="P98" s="108"/>
      <c r="Q98" s="108"/>
      <c r="R98" s="108"/>
      <c r="S98" s="9"/>
      <c r="T98" s="9"/>
      <c r="U98" s="9"/>
      <c r="V98" s="9"/>
      <c r="W98" s="9"/>
      <c r="X98" s="9"/>
      <c r="Y98" s="9"/>
      <c r="Z98" s="9"/>
    </row>
    <row r="99" spans="1:26" ht="15" x14ac:dyDescent="0.3">
      <c r="A99" s="104"/>
      <c r="B99" s="89"/>
      <c r="C99" s="104"/>
      <c r="D99" s="89"/>
      <c r="E99" s="89"/>
      <c r="F99" s="89"/>
      <c r="G99" s="89"/>
      <c r="H99" s="89"/>
      <c r="I99" s="89"/>
      <c r="J99" s="89"/>
      <c r="K99" s="91"/>
      <c r="L99" s="92"/>
      <c r="M99" s="93"/>
      <c r="N99" s="92"/>
      <c r="O99" s="92"/>
      <c r="P99" s="92"/>
      <c r="Q99" s="92"/>
      <c r="R99" s="92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7"/>
      <c r="L100" s="106"/>
      <c r="M100" s="107"/>
      <c r="N100" s="108"/>
      <c r="O100" s="108"/>
      <c r="P100" s="108"/>
      <c r="Q100" s="108"/>
      <c r="R100" s="108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7"/>
      <c r="L101" s="106"/>
      <c r="M101" s="107"/>
      <c r="N101" s="108"/>
      <c r="O101" s="108"/>
      <c r="P101" s="108"/>
      <c r="Q101" s="108"/>
      <c r="R101" s="108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7"/>
      <c r="L102" s="106"/>
      <c r="M102" s="107"/>
      <c r="N102" s="108"/>
      <c r="O102" s="108"/>
      <c r="P102" s="108"/>
      <c r="Q102" s="108"/>
      <c r="R102" s="108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7"/>
      <c r="L103" s="106"/>
      <c r="M103" s="107"/>
      <c r="N103" s="108"/>
      <c r="O103" s="108"/>
      <c r="P103" s="108"/>
      <c r="Q103" s="108"/>
      <c r="R103" s="108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7"/>
      <c r="L104" s="106"/>
      <c r="M104" s="107"/>
      <c r="N104" s="108"/>
      <c r="O104" s="108"/>
      <c r="P104" s="108"/>
      <c r="Q104" s="108"/>
      <c r="R104" s="108"/>
      <c r="S104" s="9"/>
      <c r="T104" s="9"/>
      <c r="U104" s="9"/>
      <c r="V104" s="9"/>
      <c r="W104" s="9"/>
      <c r="X104" s="9"/>
      <c r="Y104" s="9"/>
      <c r="Z104" s="9"/>
    </row>
    <row r="105" spans="1:26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7"/>
      <c r="L105" s="106"/>
      <c r="M105" s="107"/>
      <c r="N105" s="108"/>
      <c r="O105" s="108"/>
      <c r="P105" s="108"/>
      <c r="Q105" s="108"/>
      <c r="R105" s="108"/>
      <c r="S105" s="9"/>
      <c r="T105" s="9"/>
      <c r="U105" s="9"/>
      <c r="V105" s="9"/>
      <c r="W105" s="9"/>
      <c r="X105" s="9"/>
      <c r="Y105" s="9"/>
      <c r="Z105" s="9"/>
    </row>
    <row r="106" spans="1:26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7"/>
      <c r="L106" s="106"/>
      <c r="M106" s="107"/>
      <c r="N106" s="108"/>
      <c r="O106" s="108"/>
      <c r="P106" s="108"/>
      <c r="Q106" s="108"/>
      <c r="R106" s="108"/>
      <c r="S106" s="9"/>
      <c r="T106" s="9"/>
      <c r="U106" s="9"/>
      <c r="V106" s="9"/>
      <c r="W106" s="9"/>
      <c r="X106" s="9"/>
      <c r="Y106" s="9"/>
      <c r="Z106" s="9"/>
    </row>
    <row r="107" spans="1:26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7"/>
      <c r="L107" s="106"/>
      <c r="M107" s="107"/>
      <c r="N107" s="108"/>
      <c r="O107" s="108"/>
      <c r="P107" s="108"/>
      <c r="Q107" s="108"/>
      <c r="R107" s="108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7"/>
      <c r="L108" s="106"/>
      <c r="M108" s="107"/>
      <c r="N108" s="108"/>
      <c r="O108" s="108"/>
      <c r="P108" s="108"/>
      <c r="Q108" s="108"/>
      <c r="R108" s="108"/>
      <c r="S108" s="9"/>
      <c r="T108" s="9"/>
      <c r="U108" s="9"/>
      <c r="V108" s="9"/>
      <c r="W108" s="9"/>
      <c r="X108" s="9"/>
      <c r="Y108" s="9"/>
      <c r="Z108" s="9"/>
    </row>
    <row r="109" spans="1:26" x14ac:dyDescent="0.2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7"/>
      <c r="L109" s="106"/>
      <c r="M109" s="107"/>
      <c r="N109" s="108"/>
      <c r="O109" s="108"/>
      <c r="P109" s="108"/>
      <c r="Q109" s="108"/>
      <c r="R109" s="108"/>
      <c r="S109" s="9"/>
      <c r="T109" s="9"/>
      <c r="U109" s="9"/>
      <c r="V109" s="9"/>
      <c r="W109" s="9"/>
      <c r="X109" s="9"/>
      <c r="Y109" s="9"/>
      <c r="Z109" s="9"/>
    </row>
    <row r="110" spans="1:26" x14ac:dyDescent="0.2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7"/>
      <c r="L110" s="106"/>
      <c r="M110" s="107"/>
      <c r="N110" s="108"/>
      <c r="O110" s="108"/>
      <c r="P110" s="108"/>
      <c r="Q110" s="108"/>
      <c r="R110" s="108"/>
      <c r="S110" s="9"/>
      <c r="T110" s="9"/>
      <c r="U110" s="9"/>
      <c r="V110" s="9"/>
      <c r="W110" s="9"/>
      <c r="X110" s="9"/>
      <c r="Y110" s="9"/>
      <c r="Z110" s="9"/>
    </row>
    <row r="111" spans="1:26" x14ac:dyDescent="0.25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7"/>
      <c r="L111" s="106"/>
      <c r="M111" s="107"/>
      <c r="N111" s="108"/>
      <c r="O111" s="108"/>
      <c r="P111" s="108"/>
      <c r="Q111" s="108"/>
      <c r="R111" s="108"/>
      <c r="S111" s="9"/>
      <c r="T111" s="9"/>
      <c r="U111" s="9"/>
      <c r="V111" s="9"/>
      <c r="W111" s="9"/>
      <c r="X111" s="9"/>
      <c r="Y111" s="9"/>
      <c r="Z111" s="9"/>
    </row>
    <row r="112" spans="1:26" x14ac:dyDescent="0.25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7"/>
      <c r="L112" s="106"/>
      <c r="M112" s="107"/>
      <c r="N112" s="108"/>
      <c r="O112" s="108"/>
      <c r="P112" s="108"/>
      <c r="Q112" s="108"/>
      <c r="R112" s="108"/>
      <c r="S112" s="9"/>
      <c r="T112" s="9"/>
      <c r="U112" s="9"/>
      <c r="V112" s="9"/>
      <c r="W112" s="9"/>
      <c r="X112" s="9"/>
      <c r="Y112" s="9"/>
      <c r="Z112" s="9"/>
    </row>
    <row r="113" spans="1:26" x14ac:dyDescent="0.2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7"/>
      <c r="L113" s="106"/>
      <c r="M113" s="107"/>
      <c r="N113" s="108"/>
      <c r="O113" s="108"/>
      <c r="P113" s="108"/>
      <c r="Q113" s="108"/>
      <c r="R113" s="108"/>
      <c r="S113" s="9"/>
      <c r="T113" s="9"/>
      <c r="U113" s="9"/>
      <c r="V113" s="9"/>
      <c r="W113" s="9"/>
      <c r="X113" s="9"/>
      <c r="Y113" s="9"/>
      <c r="Z113" s="9"/>
    </row>
    <row r="114" spans="1:26" x14ac:dyDescent="0.25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7"/>
      <c r="L114" s="106"/>
      <c r="M114" s="107"/>
      <c r="N114" s="108"/>
      <c r="O114" s="108"/>
      <c r="P114" s="108"/>
      <c r="Q114" s="108"/>
      <c r="R114" s="108"/>
      <c r="S114" s="9"/>
      <c r="T114" s="9"/>
      <c r="U114" s="9"/>
      <c r="V114" s="9"/>
      <c r="W114" s="9"/>
      <c r="X114" s="9"/>
      <c r="Y114" s="9"/>
      <c r="Z114" s="9"/>
    </row>
    <row r="115" spans="1:26" x14ac:dyDescent="0.25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7"/>
      <c r="L115" s="106"/>
      <c r="M115" s="107"/>
      <c r="N115" s="108"/>
      <c r="O115" s="108"/>
      <c r="P115" s="108"/>
      <c r="Q115" s="108"/>
      <c r="R115" s="108"/>
      <c r="S115" s="9"/>
      <c r="T115" s="9"/>
      <c r="U115" s="9"/>
      <c r="V115" s="9"/>
      <c r="W115" s="9"/>
      <c r="X115" s="9"/>
      <c r="Y115" s="9"/>
      <c r="Z115" s="9"/>
    </row>
    <row r="116" spans="1:26" x14ac:dyDescent="0.25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7"/>
      <c r="L116" s="106"/>
      <c r="M116" s="107"/>
      <c r="N116" s="108"/>
      <c r="O116" s="108"/>
      <c r="P116" s="108"/>
      <c r="Q116" s="108"/>
      <c r="R116" s="108"/>
      <c r="S116" s="9"/>
      <c r="T116" s="9"/>
      <c r="U116" s="9"/>
      <c r="V116" s="9"/>
      <c r="W116" s="9"/>
      <c r="X116" s="9"/>
      <c r="Y116" s="9"/>
      <c r="Z116" s="9"/>
    </row>
    <row r="117" spans="1:26" x14ac:dyDescent="0.2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7"/>
      <c r="L117" s="106"/>
      <c r="M117" s="107"/>
      <c r="N117" s="108"/>
      <c r="O117" s="108"/>
      <c r="P117" s="108"/>
      <c r="Q117" s="108"/>
      <c r="R117" s="108"/>
      <c r="S117" s="9"/>
      <c r="T117" s="9"/>
      <c r="U117" s="9"/>
      <c r="V117" s="9"/>
      <c r="W117" s="9"/>
      <c r="X117" s="9"/>
      <c r="Y117" s="9"/>
      <c r="Z117" s="9"/>
    </row>
    <row r="118" spans="1:26" x14ac:dyDescent="0.2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7"/>
      <c r="L118" s="106"/>
      <c r="M118" s="107"/>
      <c r="N118" s="108"/>
      <c r="O118" s="108"/>
      <c r="P118" s="108"/>
      <c r="Q118" s="108"/>
      <c r="R118" s="108"/>
      <c r="S118" s="9"/>
      <c r="T118" s="9"/>
      <c r="U118" s="9"/>
      <c r="V118" s="9"/>
      <c r="W118" s="9"/>
      <c r="X118" s="9"/>
      <c r="Y118" s="9"/>
      <c r="Z118" s="9"/>
    </row>
    <row r="119" spans="1:26" x14ac:dyDescent="0.2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7"/>
      <c r="L119" s="106"/>
      <c r="M119" s="107"/>
      <c r="N119" s="108"/>
      <c r="O119" s="108"/>
      <c r="P119" s="108"/>
      <c r="Q119" s="108"/>
      <c r="R119" s="108"/>
      <c r="S119" s="9"/>
      <c r="T119" s="9"/>
      <c r="U119" s="9"/>
      <c r="V119" s="9"/>
      <c r="W119" s="9"/>
      <c r="X119" s="9"/>
      <c r="Y119" s="9"/>
      <c r="Z119" s="9"/>
    </row>
    <row r="120" spans="1:26" x14ac:dyDescent="0.2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7"/>
      <c r="L120" s="106"/>
      <c r="M120" s="107"/>
      <c r="N120" s="108"/>
      <c r="O120" s="108"/>
      <c r="P120" s="108"/>
      <c r="Q120" s="108"/>
      <c r="R120" s="108"/>
      <c r="S120" s="9"/>
      <c r="T120" s="9"/>
      <c r="U120" s="9"/>
      <c r="V120" s="9"/>
      <c r="W120" s="9"/>
      <c r="X120" s="9"/>
      <c r="Y120" s="9"/>
      <c r="Z120" s="9"/>
    </row>
    <row r="121" spans="1:26" x14ac:dyDescent="0.25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7"/>
      <c r="L121" s="106"/>
      <c r="M121" s="107"/>
      <c r="N121" s="108"/>
      <c r="O121" s="108"/>
      <c r="P121" s="108"/>
      <c r="Q121" s="108"/>
      <c r="R121" s="108"/>
      <c r="S121" s="9"/>
      <c r="T121" s="9"/>
      <c r="U121" s="9"/>
      <c r="V121" s="9"/>
      <c r="W121" s="9"/>
      <c r="X121" s="9"/>
      <c r="Y121" s="9"/>
      <c r="Z121" s="9"/>
    </row>
    <row r="122" spans="1:26" x14ac:dyDescent="0.2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7"/>
      <c r="L122" s="106"/>
      <c r="M122" s="107"/>
      <c r="N122" s="108"/>
      <c r="O122" s="108"/>
      <c r="P122" s="108"/>
      <c r="Q122" s="108"/>
      <c r="R122" s="108"/>
      <c r="S122" s="9"/>
      <c r="T122" s="9"/>
      <c r="U122" s="9"/>
      <c r="V122" s="9"/>
      <c r="W122" s="9"/>
      <c r="X122" s="9"/>
      <c r="Y122" s="9"/>
      <c r="Z122" s="9"/>
    </row>
    <row r="123" spans="1:26" x14ac:dyDescent="0.25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7"/>
      <c r="L123" s="106"/>
      <c r="M123" s="107"/>
      <c r="N123" s="108"/>
      <c r="O123" s="108"/>
      <c r="P123" s="108"/>
      <c r="Q123" s="108"/>
      <c r="R123" s="108"/>
      <c r="S123" s="9"/>
      <c r="T123" s="9"/>
      <c r="U123" s="9"/>
      <c r="V123" s="9"/>
      <c r="W123" s="9"/>
      <c r="X123" s="9"/>
      <c r="Y123" s="9"/>
      <c r="Z123" s="9"/>
    </row>
    <row r="124" spans="1:26" x14ac:dyDescent="0.25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7"/>
      <c r="L124" s="106"/>
      <c r="M124" s="107"/>
      <c r="N124" s="108"/>
      <c r="O124" s="108"/>
      <c r="P124" s="108"/>
      <c r="Q124" s="108"/>
      <c r="R124" s="108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7"/>
      <c r="L125" s="106"/>
      <c r="M125" s="107"/>
      <c r="N125" s="108"/>
      <c r="O125" s="108"/>
      <c r="P125" s="108"/>
      <c r="Q125" s="108"/>
      <c r="R125" s="108"/>
      <c r="S125" s="9"/>
      <c r="T125" s="9"/>
      <c r="U125" s="9"/>
      <c r="V125" s="9"/>
      <c r="W125" s="9"/>
      <c r="X125" s="9"/>
      <c r="Y125" s="9"/>
      <c r="Z125" s="9"/>
    </row>
    <row r="126" spans="1:26" x14ac:dyDescent="0.25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7"/>
      <c r="L126" s="106"/>
      <c r="M126" s="107"/>
      <c r="N126" s="108"/>
      <c r="O126" s="108"/>
      <c r="P126" s="108"/>
      <c r="Q126" s="108"/>
      <c r="R126" s="108"/>
      <c r="S126" s="9"/>
      <c r="T126" s="9"/>
      <c r="U126" s="9"/>
      <c r="V126" s="9"/>
      <c r="W126" s="9"/>
      <c r="X126" s="9"/>
      <c r="Y126" s="9"/>
      <c r="Z126" s="9"/>
    </row>
    <row r="127" spans="1:26" x14ac:dyDescent="0.2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7"/>
      <c r="L127" s="106"/>
      <c r="M127" s="107"/>
      <c r="N127" s="108"/>
      <c r="O127" s="108"/>
      <c r="P127" s="108"/>
      <c r="Q127" s="108"/>
      <c r="R127" s="108"/>
      <c r="S127" s="9"/>
      <c r="T127" s="9"/>
      <c r="U127" s="9"/>
      <c r="V127" s="9"/>
      <c r="W127" s="9"/>
      <c r="X127" s="9"/>
      <c r="Y127" s="9"/>
      <c r="Z127" s="9"/>
    </row>
    <row r="128" spans="1:26" x14ac:dyDescent="0.25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7"/>
      <c r="L128" s="106"/>
      <c r="M128" s="107"/>
      <c r="N128" s="108"/>
      <c r="O128" s="108"/>
      <c r="P128" s="108"/>
      <c r="Q128" s="108"/>
      <c r="R128" s="108"/>
      <c r="S128" s="9"/>
      <c r="T128" s="9"/>
      <c r="U128" s="9"/>
      <c r="V128" s="9"/>
      <c r="W128" s="9"/>
      <c r="X128" s="9"/>
      <c r="Y128" s="9"/>
      <c r="Z128" s="9"/>
    </row>
    <row r="129" spans="1:26" x14ac:dyDescent="0.25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7"/>
      <c r="L129" s="106"/>
      <c r="M129" s="107"/>
      <c r="N129" s="108"/>
      <c r="O129" s="108"/>
      <c r="P129" s="108"/>
      <c r="Q129" s="108"/>
      <c r="R129" s="108"/>
      <c r="S129" s="9"/>
      <c r="T129" s="9"/>
      <c r="U129" s="9"/>
      <c r="V129" s="9"/>
      <c r="W129" s="9"/>
      <c r="X129" s="9"/>
      <c r="Y129" s="9"/>
      <c r="Z129" s="9"/>
    </row>
    <row r="130" spans="1:26" x14ac:dyDescent="0.2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7"/>
      <c r="L130" s="106"/>
      <c r="M130" s="107"/>
      <c r="N130" s="108"/>
      <c r="O130" s="108"/>
      <c r="P130" s="108"/>
      <c r="Q130" s="108"/>
      <c r="R130" s="108"/>
      <c r="S130" s="9"/>
      <c r="T130" s="9"/>
      <c r="U130" s="9"/>
      <c r="V130" s="9"/>
      <c r="W130" s="9"/>
      <c r="X130" s="9"/>
      <c r="Y130" s="9"/>
      <c r="Z130" s="9"/>
    </row>
    <row r="131" spans="1:26" x14ac:dyDescent="0.2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7"/>
      <c r="L131" s="106"/>
      <c r="M131" s="107"/>
      <c r="N131" s="108"/>
      <c r="O131" s="108"/>
      <c r="P131" s="108"/>
      <c r="Q131" s="108"/>
      <c r="R131" s="108"/>
      <c r="S131" s="9"/>
      <c r="T131" s="9"/>
      <c r="U131" s="9"/>
      <c r="V131" s="9"/>
      <c r="W131" s="9"/>
      <c r="X131" s="9"/>
      <c r="Y131" s="9"/>
      <c r="Z131" s="9"/>
    </row>
    <row r="132" spans="1:26" x14ac:dyDescent="0.2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7"/>
      <c r="L132" s="106"/>
      <c r="M132" s="107"/>
      <c r="N132" s="108"/>
      <c r="O132" s="108"/>
      <c r="P132" s="108"/>
      <c r="Q132" s="108"/>
      <c r="R132" s="108"/>
      <c r="S132" s="9"/>
      <c r="T132" s="9"/>
      <c r="U132" s="9"/>
      <c r="V132" s="9"/>
      <c r="W132" s="9"/>
      <c r="X132" s="9"/>
      <c r="Y132" s="9"/>
      <c r="Z132" s="9"/>
    </row>
    <row r="133" spans="1:26" x14ac:dyDescent="0.2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7"/>
      <c r="L133" s="106"/>
      <c r="M133" s="107"/>
      <c r="N133" s="108"/>
      <c r="O133" s="108"/>
      <c r="P133" s="108"/>
      <c r="Q133" s="108"/>
      <c r="R133" s="108"/>
      <c r="S133" s="9"/>
      <c r="T133" s="9"/>
      <c r="U133" s="9"/>
      <c r="V133" s="9"/>
      <c r="W133" s="9"/>
      <c r="X133" s="9"/>
      <c r="Y133" s="9"/>
      <c r="Z133" s="9"/>
    </row>
    <row r="134" spans="1:26" x14ac:dyDescent="0.2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7"/>
      <c r="L134" s="106"/>
      <c r="M134" s="107"/>
      <c r="N134" s="108"/>
      <c r="O134" s="108"/>
      <c r="P134" s="108"/>
      <c r="Q134" s="108"/>
      <c r="R134" s="108"/>
      <c r="S134" s="9"/>
      <c r="T134" s="9"/>
      <c r="U134" s="9"/>
      <c r="V134" s="9"/>
      <c r="W134" s="9"/>
      <c r="X134" s="9"/>
      <c r="Y134" s="9"/>
      <c r="Z134" s="9"/>
    </row>
    <row r="135" spans="1:26" x14ac:dyDescent="0.2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7"/>
      <c r="L135" s="106"/>
      <c r="M135" s="107"/>
      <c r="N135" s="108"/>
      <c r="O135" s="108"/>
      <c r="P135" s="108"/>
      <c r="Q135" s="108"/>
      <c r="R135" s="108"/>
      <c r="S135" s="9"/>
      <c r="T135" s="9"/>
      <c r="U135" s="9"/>
      <c r="V135" s="9"/>
      <c r="W135" s="9"/>
      <c r="X135" s="9"/>
      <c r="Y135" s="9"/>
      <c r="Z135" s="9"/>
    </row>
    <row r="136" spans="1:26" x14ac:dyDescent="0.2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7"/>
      <c r="L136" s="106"/>
      <c r="M136" s="107"/>
      <c r="N136" s="108"/>
      <c r="O136" s="108"/>
      <c r="P136" s="108"/>
      <c r="Q136" s="108"/>
      <c r="R136" s="108"/>
      <c r="S136" s="9"/>
      <c r="T136" s="9"/>
      <c r="U136" s="9"/>
      <c r="V136" s="9"/>
      <c r="W136" s="9"/>
      <c r="X136" s="9"/>
      <c r="Y136" s="9"/>
      <c r="Z136" s="9"/>
    </row>
    <row r="137" spans="1:26" x14ac:dyDescent="0.2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7"/>
      <c r="L137" s="106"/>
      <c r="M137" s="107"/>
      <c r="N137" s="108"/>
      <c r="O137" s="108"/>
      <c r="P137" s="108"/>
      <c r="Q137" s="108"/>
      <c r="R137" s="108"/>
      <c r="S137" s="9"/>
      <c r="T137" s="9"/>
      <c r="U137" s="9"/>
      <c r="V137" s="9"/>
      <c r="W137" s="9"/>
      <c r="X137" s="9"/>
      <c r="Y137" s="9"/>
      <c r="Z137" s="9"/>
    </row>
    <row r="138" spans="1:26" x14ac:dyDescent="0.2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7"/>
      <c r="L138" s="106"/>
      <c r="M138" s="107"/>
      <c r="N138" s="108"/>
      <c r="O138" s="108"/>
      <c r="P138" s="108"/>
      <c r="Q138" s="108"/>
      <c r="R138" s="108"/>
      <c r="S138" s="9"/>
      <c r="T138" s="9"/>
      <c r="U138" s="9"/>
      <c r="V138" s="9"/>
      <c r="W138" s="9"/>
      <c r="X138" s="9"/>
      <c r="Y138" s="9"/>
      <c r="Z138" s="9"/>
    </row>
    <row r="139" spans="1:26" x14ac:dyDescent="0.2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7"/>
      <c r="L139" s="106"/>
      <c r="M139" s="107"/>
      <c r="N139" s="108"/>
      <c r="O139" s="108"/>
      <c r="P139" s="108"/>
      <c r="Q139" s="108"/>
      <c r="R139" s="108"/>
      <c r="S139" s="9"/>
      <c r="T139" s="9"/>
      <c r="U139" s="9"/>
      <c r="V139" s="9"/>
      <c r="W139" s="9"/>
      <c r="X139" s="9"/>
      <c r="Y139" s="9"/>
      <c r="Z139" s="9"/>
    </row>
    <row r="140" spans="1:26" x14ac:dyDescent="0.2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7"/>
      <c r="L140" s="106"/>
      <c r="M140" s="107"/>
      <c r="N140" s="108"/>
      <c r="O140" s="108"/>
      <c r="P140" s="108"/>
      <c r="Q140" s="108"/>
      <c r="R140" s="108"/>
    </row>
    <row r="141" spans="1:26" x14ac:dyDescent="0.2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7"/>
      <c r="L141" s="106"/>
      <c r="M141" s="107"/>
      <c r="N141" s="108"/>
      <c r="O141" s="108"/>
      <c r="P141" s="108"/>
      <c r="Q141" s="108"/>
      <c r="R141" s="108"/>
    </row>
    <row r="142" spans="1:26" x14ac:dyDescent="0.2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7"/>
      <c r="L142" s="106"/>
      <c r="M142" s="107"/>
      <c r="N142" s="108"/>
      <c r="O142" s="108"/>
      <c r="P142" s="108"/>
      <c r="Q142" s="108"/>
      <c r="R142" s="108"/>
    </row>
    <row r="143" spans="1:26" x14ac:dyDescent="0.2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7"/>
      <c r="L143" s="106"/>
      <c r="M143" s="107"/>
      <c r="N143" s="108"/>
      <c r="O143" s="108"/>
      <c r="P143" s="108"/>
      <c r="Q143" s="108"/>
      <c r="R143" s="108"/>
    </row>
    <row r="144" spans="1:26" x14ac:dyDescent="0.2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7"/>
      <c r="L144" s="106"/>
      <c r="M144" s="107"/>
      <c r="N144" s="108"/>
      <c r="O144" s="108"/>
      <c r="P144" s="108"/>
      <c r="Q144" s="108"/>
      <c r="R144" s="108"/>
    </row>
    <row r="145" spans="1:18" x14ac:dyDescent="0.2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7"/>
      <c r="L145" s="106"/>
      <c r="M145" s="107"/>
      <c r="N145" s="108"/>
      <c r="O145" s="108"/>
      <c r="P145" s="108"/>
      <c r="Q145" s="108"/>
      <c r="R145" s="108"/>
    </row>
    <row r="146" spans="1:18" x14ac:dyDescent="0.25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7"/>
      <c r="L146" s="106"/>
      <c r="M146" s="107"/>
      <c r="N146" s="108"/>
      <c r="O146" s="108"/>
      <c r="P146" s="108"/>
      <c r="Q146" s="108"/>
      <c r="R146" s="108"/>
    </row>
    <row r="147" spans="1:18" x14ac:dyDescent="0.2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7"/>
      <c r="L147" s="106"/>
      <c r="M147" s="107"/>
      <c r="N147" s="108"/>
      <c r="O147" s="108"/>
      <c r="P147" s="108"/>
      <c r="Q147" s="108"/>
      <c r="R147" s="108"/>
    </row>
    <row r="148" spans="1:18" x14ac:dyDescent="0.25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7"/>
      <c r="L148" s="106"/>
      <c r="M148" s="107"/>
      <c r="N148" s="108"/>
      <c r="O148" s="108"/>
      <c r="P148" s="108"/>
      <c r="Q148" s="108"/>
      <c r="R148" s="108"/>
    </row>
    <row r="149" spans="1:18" x14ac:dyDescent="0.2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7"/>
      <c r="L149" s="106"/>
      <c r="M149" s="107"/>
      <c r="N149" s="108"/>
      <c r="O149" s="108"/>
      <c r="P149" s="108"/>
      <c r="Q149" s="108"/>
      <c r="R149" s="108"/>
    </row>
    <row r="150" spans="1:18" x14ac:dyDescent="0.25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7"/>
      <c r="L150" s="106"/>
      <c r="M150" s="107"/>
      <c r="N150" s="108"/>
      <c r="O150" s="108"/>
      <c r="P150" s="108"/>
      <c r="Q150" s="108"/>
      <c r="R150" s="108"/>
    </row>
    <row r="151" spans="1:18" x14ac:dyDescent="0.25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7"/>
      <c r="L151" s="106"/>
      <c r="M151" s="107"/>
      <c r="N151" s="108"/>
      <c r="O151" s="108"/>
      <c r="P151" s="108"/>
      <c r="Q151" s="108"/>
      <c r="R151" s="108"/>
    </row>
    <row r="152" spans="1:18" x14ac:dyDescent="0.25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7"/>
      <c r="L152" s="106"/>
      <c r="M152" s="107"/>
      <c r="N152" s="108"/>
      <c r="O152" s="108"/>
      <c r="P152" s="108"/>
      <c r="Q152" s="108"/>
      <c r="R152" s="108"/>
    </row>
    <row r="153" spans="1:18" x14ac:dyDescent="0.25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7"/>
      <c r="L153" s="106"/>
      <c r="M153" s="107"/>
      <c r="N153" s="108"/>
      <c r="O153" s="108"/>
      <c r="P153" s="108"/>
      <c r="Q153" s="108"/>
      <c r="R153" s="108"/>
    </row>
    <row r="154" spans="1:18" x14ac:dyDescent="0.2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7"/>
      <c r="L154" s="106"/>
      <c r="M154" s="107"/>
      <c r="N154" s="108"/>
      <c r="O154" s="108"/>
      <c r="P154" s="108"/>
      <c r="Q154" s="108"/>
      <c r="R154" s="108"/>
    </row>
    <row r="155" spans="1:18" x14ac:dyDescent="0.25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7"/>
      <c r="L155" s="106"/>
      <c r="M155" s="107"/>
      <c r="N155" s="108"/>
      <c r="O155" s="108"/>
      <c r="P155" s="108"/>
      <c r="Q155" s="108"/>
      <c r="R155" s="108"/>
    </row>
    <row r="156" spans="1:18" x14ac:dyDescent="0.25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7"/>
      <c r="L156" s="106"/>
      <c r="M156" s="107"/>
      <c r="N156" s="108"/>
      <c r="O156" s="108"/>
      <c r="P156" s="108"/>
      <c r="Q156" s="108"/>
      <c r="R156" s="108"/>
    </row>
    <row r="157" spans="1:18" x14ac:dyDescent="0.25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7"/>
      <c r="L157" s="106"/>
      <c r="M157" s="107"/>
      <c r="N157" s="108"/>
      <c r="O157" s="108"/>
      <c r="P157" s="108"/>
      <c r="Q157" s="108"/>
      <c r="R157" s="108"/>
    </row>
    <row r="158" spans="1:18" x14ac:dyDescent="0.25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7"/>
      <c r="L158" s="106"/>
      <c r="M158" s="107"/>
      <c r="N158" s="108"/>
      <c r="O158" s="108"/>
      <c r="P158" s="108"/>
      <c r="Q158" s="108"/>
      <c r="R158" s="108"/>
    </row>
    <row r="159" spans="1:18" x14ac:dyDescent="0.25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7"/>
      <c r="L159" s="106"/>
      <c r="M159" s="107"/>
      <c r="N159" s="108"/>
      <c r="O159" s="108"/>
      <c r="P159" s="108"/>
      <c r="Q159" s="108"/>
      <c r="R159" s="108"/>
    </row>
    <row r="160" spans="1:18" x14ac:dyDescent="0.25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7"/>
      <c r="L160" s="106"/>
      <c r="M160" s="107"/>
      <c r="N160" s="108"/>
      <c r="O160" s="108"/>
      <c r="P160" s="108"/>
      <c r="Q160" s="108"/>
      <c r="R160" s="108"/>
    </row>
    <row r="161" spans="1:18" x14ac:dyDescent="0.25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7"/>
      <c r="L161" s="106"/>
      <c r="M161" s="107"/>
      <c r="N161" s="108"/>
      <c r="O161" s="108"/>
      <c r="P161" s="108"/>
      <c r="Q161" s="108"/>
      <c r="R161" s="108"/>
    </row>
    <row r="162" spans="1:18" x14ac:dyDescent="0.25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7"/>
      <c r="L162" s="106"/>
      <c r="M162" s="107"/>
      <c r="N162" s="108"/>
      <c r="O162" s="108"/>
      <c r="P162" s="108"/>
      <c r="Q162" s="108"/>
      <c r="R162" s="108"/>
    </row>
    <row r="163" spans="1:18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7"/>
      <c r="L163" s="106"/>
      <c r="M163" s="107"/>
      <c r="N163" s="108"/>
      <c r="O163" s="108"/>
      <c r="P163" s="108"/>
      <c r="Q163" s="108"/>
      <c r="R163" s="108"/>
    </row>
    <row r="164" spans="1:18" x14ac:dyDescent="0.2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7"/>
      <c r="L164" s="106"/>
      <c r="M164" s="107"/>
      <c r="N164" s="108"/>
      <c r="O164" s="108"/>
      <c r="P164" s="108"/>
      <c r="Q164" s="108"/>
      <c r="R164" s="108"/>
    </row>
    <row r="165" spans="1:18" x14ac:dyDescent="0.25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7"/>
      <c r="L165" s="106"/>
      <c r="M165" s="107"/>
      <c r="N165" s="108"/>
      <c r="O165" s="108"/>
      <c r="P165" s="108"/>
      <c r="Q165" s="108"/>
      <c r="R165" s="108"/>
    </row>
    <row r="166" spans="1:18" x14ac:dyDescent="0.25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7"/>
      <c r="L166" s="106"/>
      <c r="M166" s="107"/>
      <c r="N166" s="108"/>
      <c r="O166" s="108"/>
      <c r="P166" s="108"/>
      <c r="Q166" s="108"/>
      <c r="R166" s="108"/>
    </row>
    <row r="167" spans="1:18" x14ac:dyDescent="0.25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7"/>
      <c r="L167" s="106"/>
      <c r="M167" s="107"/>
      <c r="N167" s="108"/>
      <c r="O167" s="108"/>
      <c r="P167" s="108"/>
      <c r="Q167" s="108"/>
      <c r="R167" s="108"/>
    </row>
    <row r="168" spans="1:18" x14ac:dyDescent="0.25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7"/>
      <c r="L168" s="106"/>
      <c r="M168" s="107"/>
      <c r="N168" s="108"/>
      <c r="O168" s="108"/>
      <c r="P168" s="108"/>
      <c r="Q168" s="108"/>
      <c r="R168" s="108"/>
    </row>
    <row r="169" spans="1:18" x14ac:dyDescent="0.25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7"/>
      <c r="L169" s="106"/>
      <c r="M169" s="107"/>
      <c r="N169" s="108"/>
      <c r="O169" s="108"/>
      <c r="P169" s="108"/>
      <c r="Q169" s="108"/>
      <c r="R169" s="108"/>
    </row>
    <row r="170" spans="1:18" x14ac:dyDescent="0.25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7"/>
      <c r="L170" s="106"/>
      <c r="M170" s="107"/>
      <c r="N170" s="108"/>
      <c r="O170" s="108"/>
      <c r="P170" s="108"/>
      <c r="Q170" s="108"/>
      <c r="R170" s="108"/>
    </row>
    <row r="171" spans="1:18" x14ac:dyDescent="0.25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7"/>
      <c r="L171" s="106"/>
      <c r="M171" s="107"/>
      <c r="N171" s="108"/>
      <c r="O171" s="108"/>
      <c r="P171" s="108"/>
      <c r="Q171" s="108"/>
      <c r="R171" s="108"/>
    </row>
    <row r="172" spans="1:18" x14ac:dyDescent="0.25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7"/>
      <c r="L172" s="106"/>
      <c r="M172" s="107"/>
      <c r="N172" s="108"/>
      <c r="O172" s="108"/>
      <c r="P172" s="108"/>
      <c r="Q172" s="108"/>
      <c r="R172" s="108"/>
    </row>
    <row r="173" spans="1:18" x14ac:dyDescent="0.25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7"/>
      <c r="L173" s="106"/>
      <c r="M173" s="107"/>
      <c r="N173" s="108"/>
      <c r="O173" s="108"/>
      <c r="P173" s="108"/>
      <c r="Q173" s="108"/>
      <c r="R173" s="108"/>
    </row>
    <row r="174" spans="1:18" x14ac:dyDescent="0.25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7"/>
      <c r="L174" s="106"/>
      <c r="M174" s="107"/>
      <c r="N174" s="108"/>
      <c r="O174" s="108"/>
      <c r="P174" s="108"/>
      <c r="Q174" s="108"/>
      <c r="R174" s="108"/>
    </row>
    <row r="175" spans="1:18" x14ac:dyDescent="0.25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7"/>
      <c r="L175" s="106"/>
      <c r="M175" s="107"/>
      <c r="N175" s="108"/>
      <c r="O175" s="108"/>
      <c r="P175" s="108"/>
      <c r="Q175" s="108"/>
      <c r="R175" s="108"/>
    </row>
    <row r="176" spans="1:18" x14ac:dyDescent="0.25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7"/>
      <c r="L176" s="106"/>
      <c r="M176" s="107"/>
      <c r="N176" s="108"/>
      <c r="O176" s="108"/>
      <c r="P176" s="108"/>
      <c r="Q176" s="108"/>
      <c r="R176" s="108"/>
    </row>
    <row r="177" spans="1:18" x14ac:dyDescent="0.25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7"/>
      <c r="L177" s="106"/>
      <c r="M177" s="107"/>
      <c r="N177" s="108"/>
      <c r="O177" s="108"/>
      <c r="P177" s="108"/>
      <c r="Q177" s="108"/>
      <c r="R177" s="108"/>
    </row>
    <row r="178" spans="1:18" x14ac:dyDescent="0.25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7"/>
      <c r="L178" s="106"/>
      <c r="M178" s="107"/>
      <c r="N178" s="108"/>
      <c r="O178" s="108"/>
      <c r="P178" s="108"/>
      <c r="Q178" s="108"/>
      <c r="R178" s="108"/>
    </row>
    <row r="179" spans="1:18" x14ac:dyDescent="0.25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7"/>
      <c r="L179" s="106"/>
      <c r="M179" s="107"/>
      <c r="N179" s="108"/>
      <c r="O179" s="108"/>
      <c r="P179" s="108"/>
      <c r="Q179" s="108"/>
      <c r="R179" s="108"/>
    </row>
    <row r="180" spans="1:18" x14ac:dyDescent="0.25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7"/>
      <c r="L180" s="106"/>
      <c r="M180" s="107"/>
      <c r="N180" s="108"/>
      <c r="O180" s="108"/>
      <c r="P180" s="108"/>
      <c r="Q180" s="108"/>
      <c r="R180" s="108"/>
    </row>
    <row r="181" spans="1:18" x14ac:dyDescent="0.25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7"/>
      <c r="L181" s="106"/>
      <c r="M181" s="107"/>
      <c r="N181" s="108"/>
      <c r="O181" s="108"/>
      <c r="P181" s="108"/>
      <c r="Q181" s="108"/>
      <c r="R181" s="108"/>
    </row>
    <row r="182" spans="1:18" x14ac:dyDescent="0.25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7"/>
      <c r="L182" s="106"/>
      <c r="M182" s="107"/>
      <c r="N182" s="108"/>
      <c r="O182" s="108"/>
      <c r="P182" s="108"/>
      <c r="Q182" s="108"/>
      <c r="R182" s="108"/>
    </row>
    <row r="183" spans="1:18" x14ac:dyDescent="0.25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7"/>
      <c r="L183" s="106"/>
      <c r="M183" s="107"/>
      <c r="N183" s="108"/>
      <c r="O183" s="108"/>
      <c r="P183" s="108"/>
      <c r="Q183" s="108"/>
      <c r="R183" s="108"/>
    </row>
    <row r="184" spans="1:18" x14ac:dyDescent="0.25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7"/>
      <c r="L184" s="106"/>
      <c r="M184" s="107"/>
      <c r="N184" s="108"/>
      <c r="O184" s="108"/>
      <c r="P184" s="108"/>
      <c r="Q184" s="108"/>
      <c r="R184" s="108"/>
    </row>
    <row r="185" spans="1:18" x14ac:dyDescent="0.25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7"/>
      <c r="L185" s="106"/>
      <c r="M185" s="107"/>
      <c r="N185" s="108"/>
      <c r="O185" s="108"/>
      <c r="P185" s="108"/>
      <c r="Q185" s="108"/>
      <c r="R185" s="108"/>
    </row>
    <row r="186" spans="1:18" x14ac:dyDescent="0.25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7"/>
      <c r="L186" s="106"/>
      <c r="M186" s="107"/>
      <c r="N186" s="108"/>
      <c r="O186" s="108"/>
      <c r="P186" s="108"/>
      <c r="Q186" s="108"/>
      <c r="R186" s="108"/>
    </row>
    <row r="187" spans="1:18" x14ac:dyDescent="0.25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7"/>
      <c r="L187" s="106"/>
      <c r="M187" s="107"/>
      <c r="N187" s="108"/>
      <c r="O187" s="108"/>
      <c r="P187" s="108"/>
      <c r="Q187" s="108"/>
      <c r="R187" s="108"/>
    </row>
    <row r="188" spans="1:18" x14ac:dyDescent="0.25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7"/>
      <c r="L188" s="106"/>
      <c r="M188" s="107"/>
      <c r="N188" s="108"/>
      <c r="O188" s="108"/>
      <c r="P188" s="108"/>
      <c r="Q188" s="108"/>
      <c r="R188" s="108"/>
    </row>
    <row r="189" spans="1:18" x14ac:dyDescent="0.25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7"/>
      <c r="L189" s="106"/>
      <c r="M189" s="107"/>
      <c r="N189" s="108"/>
      <c r="O189" s="108"/>
      <c r="P189" s="108"/>
      <c r="Q189" s="108"/>
      <c r="R189" s="108"/>
    </row>
    <row r="190" spans="1:18" x14ac:dyDescent="0.2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7"/>
      <c r="L190" s="106"/>
      <c r="M190" s="107"/>
      <c r="N190" s="108"/>
      <c r="O190" s="108"/>
      <c r="P190" s="108"/>
      <c r="Q190" s="108"/>
      <c r="R190" s="108"/>
    </row>
    <row r="191" spans="1:18" x14ac:dyDescent="0.25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7"/>
      <c r="L191" s="106"/>
      <c r="M191" s="107"/>
      <c r="N191" s="108"/>
      <c r="O191" s="108"/>
      <c r="P191" s="108"/>
      <c r="Q191" s="108"/>
      <c r="R191" s="108"/>
    </row>
    <row r="192" spans="1:18" x14ac:dyDescent="0.25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7"/>
      <c r="L192" s="106"/>
      <c r="M192" s="107"/>
      <c r="N192" s="108"/>
      <c r="O192" s="108"/>
      <c r="P192" s="108"/>
      <c r="Q192" s="108"/>
      <c r="R192" s="108"/>
    </row>
    <row r="193" spans="1:18" x14ac:dyDescent="0.25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7"/>
      <c r="L193" s="106"/>
      <c r="M193" s="107"/>
      <c r="N193" s="108"/>
      <c r="O193" s="108"/>
      <c r="P193" s="108"/>
      <c r="Q193" s="108"/>
      <c r="R193" s="108"/>
    </row>
    <row r="194" spans="1:18" x14ac:dyDescent="0.25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7"/>
      <c r="L194" s="106"/>
      <c r="M194" s="107"/>
      <c r="N194" s="108"/>
      <c r="O194" s="108"/>
      <c r="P194" s="108"/>
      <c r="Q194" s="108"/>
      <c r="R194" s="108"/>
    </row>
    <row r="195" spans="1:18" x14ac:dyDescent="0.25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7"/>
      <c r="L195" s="106"/>
      <c r="M195" s="107"/>
      <c r="N195" s="108"/>
      <c r="O195" s="108"/>
      <c r="P195" s="108"/>
      <c r="Q195" s="108"/>
      <c r="R195" s="108"/>
    </row>
    <row r="196" spans="1:18" x14ac:dyDescent="0.25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7"/>
      <c r="L196" s="106"/>
      <c r="M196" s="107"/>
      <c r="N196" s="108"/>
      <c r="O196" s="108"/>
      <c r="P196" s="108"/>
      <c r="Q196" s="108"/>
      <c r="R196" s="108"/>
    </row>
    <row r="197" spans="1:18" x14ac:dyDescent="0.25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7"/>
      <c r="L197" s="106"/>
      <c r="M197" s="107"/>
      <c r="N197" s="108"/>
      <c r="O197" s="108"/>
      <c r="P197" s="108"/>
      <c r="Q197" s="108"/>
      <c r="R197" s="108"/>
    </row>
    <row r="198" spans="1:18" x14ac:dyDescent="0.25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7"/>
      <c r="L198" s="106"/>
      <c r="M198" s="107"/>
      <c r="N198" s="108"/>
      <c r="O198" s="108"/>
      <c r="P198" s="108"/>
      <c r="Q198" s="108"/>
      <c r="R198" s="108"/>
    </row>
    <row r="199" spans="1:18" x14ac:dyDescent="0.25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7"/>
      <c r="L199" s="106"/>
      <c r="M199" s="107"/>
      <c r="N199" s="108"/>
      <c r="O199" s="108"/>
      <c r="P199" s="108"/>
      <c r="Q199" s="108"/>
      <c r="R199" s="108"/>
    </row>
    <row r="200" spans="1:18" x14ac:dyDescent="0.25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7"/>
      <c r="L200" s="106"/>
      <c r="M200" s="107"/>
      <c r="N200" s="108"/>
      <c r="O200" s="108"/>
      <c r="P200" s="108"/>
      <c r="Q200" s="108"/>
      <c r="R200" s="108"/>
    </row>
    <row r="201" spans="1:18" x14ac:dyDescent="0.25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7"/>
      <c r="L201" s="106"/>
      <c r="M201" s="107"/>
      <c r="N201" s="108"/>
      <c r="O201" s="108"/>
      <c r="P201" s="108"/>
      <c r="Q201" s="108"/>
      <c r="R201" s="108"/>
    </row>
    <row r="202" spans="1:18" x14ac:dyDescent="0.25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7"/>
      <c r="L202" s="106"/>
      <c r="M202" s="107"/>
      <c r="N202" s="108"/>
      <c r="O202" s="108"/>
      <c r="P202" s="108"/>
      <c r="Q202" s="108"/>
      <c r="R202" s="108"/>
    </row>
    <row r="203" spans="1:18" x14ac:dyDescent="0.25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7"/>
      <c r="L203" s="106"/>
      <c r="M203" s="107"/>
      <c r="N203" s="108"/>
      <c r="O203" s="108"/>
      <c r="P203" s="108"/>
      <c r="Q203" s="108"/>
      <c r="R203" s="108"/>
    </row>
    <row r="204" spans="1:18" x14ac:dyDescent="0.25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7"/>
      <c r="L204" s="106"/>
      <c r="M204" s="107"/>
      <c r="N204" s="108"/>
      <c r="O204" s="108"/>
      <c r="P204" s="108"/>
      <c r="Q204" s="108"/>
      <c r="R204" s="108"/>
    </row>
    <row r="205" spans="1:18" x14ac:dyDescent="0.25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7"/>
      <c r="L205" s="106"/>
      <c r="M205" s="107"/>
      <c r="N205" s="108"/>
      <c r="O205" s="108"/>
      <c r="P205" s="108"/>
      <c r="Q205" s="108"/>
      <c r="R205" s="108"/>
    </row>
    <row r="206" spans="1:18" x14ac:dyDescent="0.25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7"/>
      <c r="L206" s="106"/>
      <c r="M206" s="107"/>
      <c r="N206" s="108"/>
      <c r="O206" s="108"/>
      <c r="P206" s="108"/>
      <c r="Q206" s="108"/>
      <c r="R206" s="108"/>
    </row>
    <row r="207" spans="1:18" x14ac:dyDescent="0.25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7"/>
      <c r="L207" s="106"/>
      <c r="M207" s="107"/>
      <c r="N207" s="108"/>
      <c r="O207" s="108"/>
      <c r="P207" s="108"/>
      <c r="Q207" s="108"/>
      <c r="R207" s="108"/>
    </row>
    <row r="208" spans="1:18" x14ac:dyDescent="0.25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7"/>
      <c r="L208" s="106"/>
      <c r="M208" s="107"/>
      <c r="N208" s="108"/>
      <c r="O208" s="108"/>
      <c r="P208" s="108"/>
      <c r="Q208" s="108"/>
      <c r="R208" s="108"/>
    </row>
    <row r="209" spans="1:18" x14ac:dyDescent="0.25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7"/>
      <c r="L209" s="106"/>
      <c r="M209" s="107"/>
      <c r="N209" s="108"/>
      <c r="O209" s="108"/>
      <c r="P209" s="108"/>
      <c r="Q209" s="108"/>
      <c r="R209" s="108"/>
    </row>
    <row r="210" spans="1:18" x14ac:dyDescent="0.25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7"/>
      <c r="L210" s="106"/>
      <c r="M210" s="107"/>
      <c r="N210" s="108"/>
      <c r="O210" s="108"/>
      <c r="P210" s="108"/>
      <c r="Q210" s="108"/>
      <c r="R210" s="108"/>
    </row>
    <row r="211" spans="1:18" x14ac:dyDescent="0.25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7"/>
      <c r="L211" s="106"/>
      <c r="M211" s="107"/>
      <c r="N211" s="108"/>
      <c r="O211" s="108"/>
      <c r="P211" s="108"/>
      <c r="Q211" s="108"/>
      <c r="R211" s="108"/>
    </row>
    <row r="212" spans="1:18" x14ac:dyDescent="0.25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7"/>
      <c r="L212" s="106"/>
      <c r="M212" s="107"/>
      <c r="N212" s="108"/>
      <c r="O212" s="108"/>
      <c r="P212" s="108"/>
      <c r="Q212" s="108"/>
      <c r="R212" s="108"/>
    </row>
    <row r="213" spans="1:18" x14ac:dyDescent="0.25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7"/>
      <c r="L213" s="106"/>
      <c r="M213" s="107"/>
      <c r="N213" s="108"/>
      <c r="O213" s="108"/>
      <c r="P213" s="108"/>
      <c r="Q213" s="108"/>
      <c r="R213" s="108"/>
    </row>
    <row r="214" spans="1:18" x14ac:dyDescent="0.25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7"/>
      <c r="L214" s="106"/>
      <c r="M214" s="107"/>
      <c r="N214" s="108"/>
      <c r="O214" s="108"/>
      <c r="P214" s="108"/>
      <c r="Q214" s="108"/>
      <c r="R214" s="108"/>
    </row>
    <row r="215" spans="1:18" x14ac:dyDescent="0.25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7"/>
      <c r="L215" s="106"/>
      <c r="M215" s="107"/>
      <c r="N215" s="108"/>
      <c r="O215" s="108"/>
      <c r="P215" s="108"/>
      <c r="Q215" s="108"/>
      <c r="R215" s="108"/>
    </row>
    <row r="216" spans="1:18" x14ac:dyDescent="0.25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7"/>
      <c r="L216" s="106"/>
      <c r="M216" s="107"/>
      <c r="N216" s="108"/>
      <c r="O216" s="108"/>
      <c r="P216" s="108"/>
      <c r="Q216" s="108"/>
      <c r="R216" s="108"/>
    </row>
    <row r="217" spans="1:18" x14ac:dyDescent="0.25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7"/>
      <c r="L217" s="106"/>
      <c r="M217" s="107"/>
      <c r="N217" s="108"/>
      <c r="O217" s="108"/>
      <c r="P217" s="108"/>
      <c r="Q217" s="108"/>
      <c r="R217" s="108"/>
    </row>
    <row r="218" spans="1:18" x14ac:dyDescent="0.25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7"/>
      <c r="L218" s="106"/>
      <c r="M218" s="107"/>
      <c r="N218" s="108"/>
      <c r="O218" s="108"/>
      <c r="P218" s="108"/>
      <c r="Q218" s="108"/>
      <c r="R218" s="108"/>
    </row>
    <row r="219" spans="1:18" x14ac:dyDescent="0.25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7"/>
      <c r="L219" s="106"/>
      <c r="M219" s="107"/>
      <c r="N219" s="108"/>
      <c r="O219" s="108"/>
      <c r="P219" s="108"/>
      <c r="Q219" s="108"/>
      <c r="R219" s="108"/>
    </row>
    <row r="220" spans="1:18" x14ac:dyDescent="0.25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7"/>
      <c r="L220" s="106"/>
      <c r="M220" s="107"/>
      <c r="N220" s="108"/>
      <c r="O220" s="108"/>
      <c r="P220" s="108"/>
      <c r="Q220" s="108"/>
      <c r="R220" s="108"/>
    </row>
    <row r="221" spans="1:18" x14ac:dyDescent="0.25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7"/>
      <c r="L221" s="106"/>
      <c r="M221" s="107"/>
      <c r="N221" s="108"/>
      <c r="O221" s="108"/>
      <c r="P221" s="108"/>
      <c r="Q221" s="108"/>
      <c r="R221" s="108"/>
    </row>
    <row r="222" spans="1:18" x14ac:dyDescent="0.25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7"/>
      <c r="L222" s="106"/>
      <c r="M222" s="107"/>
      <c r="N222" s="108"/>
      <c r="O222" s="108"/>
      <c r="P222" s="108"/>
      <c r="Q222" s="108"/>
      <c r="R222" s="108"/>
    </row>
    <row r="223" spans="1:18" x14ac:dyDescent="0.25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7"/>
      <c r="L223" s="106"/>
      <c r="M223" s="107"/>
      <c r="N223" s="108"/>
      <c r="O223" s="108"/>
      <c r="P223" s="108"/>
      <c r="Q223" s="108"/>
      <c r="R223" s="108"/>
    </row>
    <row r="224" spans="1:18" x14ac:dyDescent="0.25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7"/>
      <c r="L224" s="106"/>
      <c r="M224" s="107"/>
      <c r="N224" s="108"/>
      <c r="O224" s="108"/>
      <c r="P224" s="108"/>
      <c r="Q224" s="108"/>
      <c r="R224" s="108"/>
    </row>
    <row r="225" spans="1:18" x14ac:dyDescent="0.25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7"/>
      <c r="L225" s="106"/>
      <c r="M225" s="107"/>
      <c r="N225" s="108"/>
      <c r="O225" s="108"/>
      <c r="P225" s="108"/>
      <c r="Q225" s="108"/>
      <c r="R225" s="108"/>
    </row>
    <row r="226" spans="1:18" x14ac:dyDescent="0.25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7"/>
      <c r="L226" s="106"/>
      <c r="M226" s="107"/>
      <c r="N226" s="108"/>
      <c r="O226" s="108"/>
      <c r="P226" s="108"/>
      <c r="Q226" s="108"/>
      <c r="R226" s="108"/>
    </row>
    <row r="227" spans="1:18" x14ac:dyDescent="0.25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7"/>
      <c r="L227" s="106"/>
      <c r="M227" s="107"/>
      <c r="N227" s="108"/>
      <c r="O227" s="108"/>
      <c r="P227" s="108"/>
      <c r="Q227" s="108"/>
      <c r="R227" s="108"/>
    </row>
    <row r="228" spans="1:18" x14ac:dyDescent="0.25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7"/>
      <c r="L228" s="106"/>
      <c r="M228" s="107"/>
      <c r="N228" s="108"/>
      <c r="O228" s="108"/>
      <c r="P228" s="108"/>
      <c r="Q228" s="108"/>
      <c r="R228" s="108"/>
    </row>
    <row r="229" spans="1:18" x14ac:dyDescent="0.25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7"/>
      <c r="L229" s="106"/>
      <c r="M229" s="107"/>
      <c r="N229" s="108"/>
      <c r="O229" s="108"/>
      <c r="P229" s="108"/>
      <c r="Q229" s="108"/>
      <c r="R229" s="108"/>
    </row>
    <row r="230" spans="1:18" x14ac:dyDescent="0.25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7"/>
      <c r="L230" s="106"/>
      <c r="M230" s="107"/>
      <c r="N230" s="108"/>
      <c r="O230" s="108"/>
      <c r="P230" s="108"/>
      <c r="Q230" s="108"/>
      <c r="R230" s="108"/>
    </row>
    <row r="231" spans="1:18" x14ac:dyDescent="0.25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7"/>
      <c r="L231" s="106"/>
      <c r="M231" s="107"/>
      <c r="N231" s="108"/>
      <c r="O231" s="108"/>
      <c r="P231" s="108"/>
      <c r="Q231" s="108"/>
      <c r="R231" s="108"/>
    </row>
    <row r="232" spans="1:18" x14ac:dyDescent="0.25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7"/>
      <c r="L232" s="106"/>
      <c r="M232" s="107"/>
      <c r="N232" s="108"/>
      <c r="O232" s="108"/>
      <c r="P232" s="108"/>
      <c r="Q232" s="108"/>
      <c r="R232" s="108"/>
    </row>
    <row r="233" spans="1:18" x14ac:dyDescent="0.25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7"/>
      <c r="L233" s="106"/>
      <c r="M233" s="107"/>
      <c r="N233" s="108"/>
      <c r="O233" s="108"/>
      <c r="P233" s="108"/>
      <c r="Q233" s="108"/>
      <c r="R233" s="108"/>
    </row>
    <row r="234" spans="1:18" x14ac:dyDescent="0.2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7"/>
      <c r="L234" s="106"/>
      <c r="M234" s="107"/>
      <c r="N234" s="108"/>
      <c r="O234" s="108"/>
      <c r="P234" s="108"/>
      <c r="Q234" s="108"/>
      <c r="R234" s="108"/>
    </row>
    <row r="235" spans="1:18" x14ac:dyDescent="0.25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7"/>
      <c r="L235" s="106"/>
      <c r="M235" s="107"/>
      <c r="N235" s="108"/>
      <c r="O235" s="108"/>
      <c r="P235" s="108"/>
      <c r="Q235" s="108"/>
      <c r="R235" s="108"/>
    </row>
    <row r="236" spans="1:18" x14ac:dyDescent="0.25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7"/>
      <c r="L236" s="106"/>
      <c r="M236" s="107"/>
      <c r="N236" s="108"/>
      <c r="O236" s="108"/>
      <c r="P236" s="108"/>
      <c r="Q236" s="108"/>
      <c r="R236" s="108"/>
    </row>
    <row r="237" spans="1:18" x14ac:dyDescent="0.25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7"/>
      <c r="L237" s="106"/>
      <c r="M237" s="107"/>
      <c r="N237" s="108"/>
      <c r="O237" s="108"/>
      <c r="P237" s="108"/>
      <c r="Q237" s="108"/>
      <c r="R237" s="108"/>
    </row>
    <row r="238" spans="1:18" x14ac:dyDescent="0.25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7"/>
      <c r="L238" s="106"/>
      <c r="M238" s="107"/>
      <c r="N238" s="108"/>
      <c r="O238" s="108"/>
      <c r="P238" s="108"/>
      <c r="Q238" s="108"/>
      <c r="R238" s="108"/>
    </row>
    <row r="239" spans="1:18" x14ac:dyDescent="0.25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7"/>
      <c r="L239" s="106"/>
      <c r="M239" s="107"/>
      <c r="N239" s="108"/>
      <c r="O239" s="108"/>
      <c r="P239" s="108"/>
      <c r="Q239" s="108"/>
      <c r="R239" s="108"/>
    </row>
    <row r="240" spans="1:18" x14ac:dyDescent="0.25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7"/>
      <c r="L240" s="106"/>
      <c r="M240" s="107"/>
      <c r="N240" s="108"/>
      <c r="O240" s="108"/>
      <c r="P240" s="108"/>
      <c r="Q240" s="108"/>
      <c r="R240" s="108"/>
    </row>
    <row r="241" spans="1:18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7"/>
      <c r="L241" s="106"/>
      <c r="M241" s="107"/>
      <c r="N241" s="108"/>
      <c r="O241" s="108"/>
      <c r="P241" s="108"/>
      <c r="Q241" s="108"/>
      <c r="R241" s="108"/>
    </row>
    <row r="242" spans="1:18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7"/>
      <c r="L242" s="106"/>
      <c r="M242" s="107"/>
      <c r="N242" s="108"/>
      <c r="O242" s="108"/>
      <c r="P242" s="108"/>
      <c r="Q242" s="108"/>
      <c r="R242" s="108"/>
    </row>
    <row r="243" spans="1:18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7"/>
      <c r="L243" s="106"/>
      <c r="M243" s="107"/>
      <c r="N243" s="108"/>
      <c r="O243" s="108"/>
      <c r="P243" s="108"/>
      <c r="Q243" s="108"/>
      <c r="R243" s="108"/>
    </row>
    <row r="244" spans="1:18" x14ac:dyDescent="0.25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7"/>
      <c r="L244" s="106"/>
      <c r="M244" s="107"/>
      <c r="N244" s="108"/>
      <c r="O244" s="108"/>
      <c r="P244" s="108"/>
      <c r="Q244" s="108"/>
      <c r="R244" s="108"/>
    </row>
    <row r="245" spans="1:18" x14ac:dyDescent="0.25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7"/>
      <c r="L245" s="106"/>
      <c r="M245" s="107"/>
      <c r="N245" s="108"/>
      <c r="O245" s="108"/>
      <c r="P245" s="108"/>
      <c r="Q245" s="108"/>
      <c r="R245" s="108"/>
    </row>
    <row r="246" spans="1:18" x14ac:dyDescent="0.25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7"/>
      <c r="L246" s="106"/>
      <c r="M246" s="107"/>
      <c r="N246" s="108"/>
      <c r="O246" s="108"/>
      <c r="P246" s="108"/>
      <c r="Q246" s="108"/>
      <c r="R246" s="108"/>
    </row>
    <row r="247" spans="1:18" x14ac:dyDescent="0.25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7"/>
      <c r="L247" s="106"/>
      <c r="M247" s="107"/>
      <c r="N247" s="108"/>
      <c r="O247" s="108"/>
      <c r="P247" s="108"/>
      <c r="Q247" s="108"/>
      <c r="R247" s="108"/>
    </row>
    <row r="248" spans="1:18" x14ac:dyDescent="0.25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7"/>
      <c r="L248" s="106"/>
      <c r="M248" s="107"/>
      <c r="N248" s="108"/>
      <c r="O248" s="108"/>
      <c r="P248" s="108"/>
      <c r="Q248" s="108"/>
      <c r="R248" s="108"/>
    </row>
    <row r="249" spans="1:18" x14ac:dyDescent="0.25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7"/>
      <c r="L249" s="106"/>
      <c r="M249" s="107"/>
      <c r="N249" s="108"/>
      <c r="O249" s="108"/>
      <c r="P249" s="108"/>
      <c r="Q249" s="108"/>
      <c r="R249" s="108"/>
    </row>
    <row r="250" spans="1:18" x14ac:dyDescent="0.25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7"/>
      <c r="L250" s="106"/>
      <c r="M250" s="107"/>
      <c r="N250" s="108"/>
      <c r="O250" s="108"/>
      <c r="P250" s="108"/>
      <c r="Q250" s="108"/>
      <c r="R250" s="108"/>
    </row>
    <row r="251" spans="1:18" x14ac:dyDescent="0.25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7"/>
      <c r="L251" s="106"/>
      <c r="M251" s="107"/>
      <c r="N251" s="108"/>
      <c r="O251" s="108"/>
      <c r="P251" s="108"/>
      <c r="Q251" s="108"/>
      <c r="R251" s="108"/>
    </row>
    <row r="252" spans="1:18" x14ac:dyDescent="0.25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7"/>
      <c r="L252" s="106"/>
      <c r="M252" s="107"/>
      <c r="N252" s="108"/>
      <c r="O252" s="108"/>
      <c r="P252" s="108"/>
      <c r="Q252" s="108"/>
      <c r="R252" s="108"/>
    </row>
    <row r="253" spans="1:18" x14ac:dyDescent="0.25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7"/>
      <c r="L253" s="106"/>
      <c r="M253" s="107"/>
      <c r="N253" s="108"/>
      <c r="O253" s="108"/>
      <c r="P253" s="108"/>
      <c r="Q253" s="108"/>
      <c r="R253" s="108"/>
    </row>
    <row r="254" spans="1:18" x14ac:dyDescent="0.25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7"/>
      <c r="L254" s="106"/>
      <c r="M254" s="107"/>
      <c r="N254" s="108"/>
      <c r="O254" s="108"/>
      <c r="P254" s="108"/>
      <c r="Q254" s="108"/>
      <c r="R254" s="108"/>
    </row>
    <row r="255" spans="1:18" x14ac:dyDescent="0.25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7"/>
      <c r="L255" s="106"/>
      <c r="M255" s="107"/>
      <c r="N255" s="108"/>
      <c r="O255" s="108"/>
      <c r="P255" s="108"/>
      <c r="Q255" s="108"/>
      <c r="R255" s="108"/>
    </row>
    <row r="256" spans="1:18" x14ac:dyDescent="0.25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7"/>
      <c r="L256" s="106"/>
      <c r="M256" s="107"/>
      <c r="N256" s="108"/>
      <c r="O256" s="108"/>
      <c r="P256" s="108"/>
      <c r="Q256" s="108"/>
      <c r="R256" s="108"/>
    </row>
    <row r="257" spans="1:18" x14ac:dyDescent="0.25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7"/>
      <c r="L257" s="106"/>
      <c r="M257" s="107"/>
      <c r="N257" s="108"/>
      <c r="O257" s="108"/>
      <c r="P257" s="108"/>
      <c r="Q257" s="108"/>
      <c r="R257" s="108"/>
    </row>
    <row r="258" spans="1:18" x14ac:dyDescent="0.25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7"/>
      <c r="L258" s="106"/>
      <c r="M258" s="107"/>
      <c r="N258" s="108"/>
      <c r="O258" s="108"/>
      <c r="P258" s="108"/>
      <c r="Q258" s="108"/>
      <c r="R258" s="108"/>
    </row>
    <row r="259" spans="1:18" x14ac:dyDescent="0.25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7"/>
      <c r="L259" s="106"/>
      <c r="M259" s="107"/>
      <c r="N259" s="108"/>
      <c r="O259" s="108"/>
      <c r="P259" s="108"/>
      <c r="Q259" s="108"/>
      <c r="R259" s="108"/>
    </row>
    <row r="260" spans="1:18" x14ac:dyDescent="0.25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7"/>
      <c r="L260" s="106"/>
      <c r="M260" s="107"/>
      <c r="N260" s="108"/>
      <c r="O260" s="108"/>
      <c r="P260" s="108"/>
      <c r="Q260" s="108"/>
      <c r="R260" s="108"/>
    </row>
    <row r="261" spans="1:18" x14ac:dyDescent="0.25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7"/>
      <c r="L261" s="106"/>
      <c r="M261" s="107"/>
      <c r="N261" s="108"/>
      <c r="O261" s="108"/>
      <c r="P261" s="108"/>
      <c r="Q261" s="108"/>
      <c r="R261" s="108"/>
    </row>
    <row r="262" spans="1:18" x14ac:dyDescent="0.25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7"/>
      <c r="L262" s="106"/>
      <c r="M262" s="107"/>
      <c r="N262" s="108"/>
      <c r="O262" s="108"/>
      <c r="P262" s="108"/>
      <c r="Q262" s="108"/>
      <c r="R262" s="108"/>
    </row>
    <row r="263" spans="1:18" x14ac:dyDescent="0.25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7"/>
      <c r="L263" s="106"/>
      <c r="M263" s="107"/>
      <c r="N263" s="108"/>
      <c r="O263" s="108"/>
      <c r="P263" s="108"/>
      <c r="Q263" s="108"/>
      <c r="R263" s="108"/>
    </row>
    <row r="264" spans="1:18" x14ac:dyDescent="0.25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7"/>
      <c r="L264" s="106"/>
      <c r="M264" s="107"/>
      <c r="N264" s="108"/>
      <c r="O264" s="108"/>
      <c r="P264" s="108"/>
      <c r="Q264" s="108"/>
      <c r="R264" s="108"/>
    </row>
    <row r="265" spans="1:18" x14ac:dyDescent="0.25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7"/>
      <c r="L265" s="106"/>
      <c r="M265" s="107"/>
      <c r="N265" s="108"/>
      <c r="O265" s="108"/>
      <c r="P265" s="108"/>
      <c r="Q265" s="108"/>
      <c r="R265" s="108"/>
    </row>
    <row r="266" spans="1:18" x14ac:dyDescent="0.25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7"/>
      <c r="L266" s="106"/>
      <c r="M266" s="107"/>
      <c r="N266" s="108"/>
      <c r="O266" s="108"/>
      <c r="P266" s="108"/>
      <c r="Q266" s="108"/>
      <c r="R266" s="108"/>
    </row>
    <row r="267" spans="1:18" x14ac:dyDescent="0.25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7"/>
      <c r="L267" s="106"/>
      <c r="M267" s="107"/>
      <c r="N267" s="108"/>
      <c r="O267" s="108"/>
      <c r="P267" s="108"/>
      <c r="Q267" s="108"/>
      <c r="R267" s="108"/>
    </row>
    <row r="268" spans="1:18" x14ac:dyDescent="0.25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7"/>
      <c r="L268" s="106"/>
      <c r="M268" s="107"/>
      <c r="N268" s="108"/>
      <c r="O268" s="108"/>
      <c r="P268" s="108"/>
      <c r="Q268" s="108"/>
      <c r="R268" s="108"/>
    </row>
    <row r="269" spans="1:18" x14ac:dyDescent="0.25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7"/>
      <c r="L269" s="106"/>
      <c r="M269" s="107"/>
      <c r="N269" s="108"/>
      <c r="O269" s="108"/>
      <c r="P269" s="108"/>
      <c r="Q269" s="108"/>
      <c r="R269" s="108"/>
    </row>
    <row r="270" spans="1:18" x14ac:dyDescent="0.25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7"/>
      <c r="L270" s="106"/>
      <c r="M270" s="107"/>
      <c r="N270" s="108"/>
      <c r="O270" s="108"/>
      <c r="P270" s="108"/>
      <c r="Q270" s="108"/>
      <c r="R270" s="108"/>
    </row>
    <row r="271" spans="1:18" x14ac:dyDescent="0.25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7"/>
      <c r="L271" s="106"/>
      <c r="M271" s="107"/>
      <c r="N271" s="108"/>
      <c r="O271" s="108"/>
      <c r="P271" s="108"/>
      <c r="Q271" s="108"/>
      <c r="R271" s="108"/>
    </row>
    <row r="272" spans="1:18" x14ac:dyDescent="0.25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7"/>
      <c r="L272" s="106"/>
      <c r="M272" s="107"/>
      <c r="N272" s="108"/>
      <c r="O272" s="108"/>
      <c r="P272" s="108"/>
      <c r="Q272" s="108"/>
      <c r="R272" s="108"/>
    </row>
    <row r="273" spans="1:18" x14ac:dyDescent="0.25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7"/>
      <c r="L273" s="106"/>
      <c r="M273" s="107"/>
      <c r="N273" s="108"/>
      <c r="O273" s="108"/>
      <c r="P273" s="108"/>
      <c r="Q273" s="108"/>
      <c r="R273" s="108"/>
    </row>
    <row r="274" spans="1:18" x14ac:dyDescent="0.25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7"/>
      <c r="L274" s="106"/>
      <c r="M274" s="107"/>
      <c r="N274" s="108"/>
      <c r="O274" s="108"/>
      <c r="P274" s="108"/>
      <c r="Q274" s="108"/>
      <c r="R274" s="108"/>
    </row>
    <row r="275" spans="1:18" x14ac:dyDescent="0.25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7"/>
      <c r="L275" s="106"/>
      <c r="M275" s="107"/>
      <c r="N275" s="108"/>
      <c r="O275" s="108"/>
      <c r="P275" s="108"/>
      <c r="Q275" s="108"/>
      <c r="R275" s="108"/>
    </row>
    <row r="276" spans="1:18" x14ac:dyDescent="0.25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7"/>
      <c r="L276" s="106"/>
      <c r="M276" s="107"/>
      <c r="N276" s="108"/>
      <c r="O276" s="108"/>
      <c r="P276" s="108"/>
      <c r="Q276" s="108"/>
      <c r="R276" s="108"/>
    </row>
    <row r="277" spans="1:18" x14ac:dyDescent="0.25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7"/>
      <c r="L277" s="106"/>
      <c r="M277" s="107"/>
      <c r="N277" s="108"/>
      <c r="O277" s="108"/>
      <c r="P277" s="108"/>
      <c r="Q277" s="108"/>
      <c r="R277" s="108"/>
    </row>
    <row r="278" spans="1:18" x14ac:dyDescent="0.25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7"/>
      <c r="L278" s="106"/>
      <c r="M278" s="107"/>
      <c r="N278" s="108"/>
      <c r="O278" s="108"/>
      <c r="P278" s="108"/>
      <c r="Q278" s="108"/>
      <c r="R278" s="108"/>
    </row>
    <row r="279" spans="1:18" x14ac:dyDescent="0.25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7"/>
      <c r="L279" s="106"/>
      <c r="M279" s="107"/>
      <c r="N279" s="108"/>
      <c r="O279" s="108"/>
      <c r="P279" s="108"/>
      <c r="Q279" s="108"/>
      <c r="R279" s="108"/>
    </row>
    <row r="280" spans="1:18" x14ac:dyDescent="0.25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7"/>
      <c r="L280" s="106"/>
      <c r="M280" s="107"/>
      <c r="N280" s="108"/>
      <c r="O280" s="108"/>
      <c r="P280" s="108"/>
      <c r="Q280" s="108"/>
      <c r="R280" s="108"/>
    </row>
    <row r="281" spans="1:18" x14ac:dyDescent="0.25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7"/>
      <c r="L281" s="106"/>
      <c r="M281" s="107"/>
      <c r="N281" s="108"/>
      <c r="O281" s="108"/>
      <c r="P281" s="108"/>
      <c r="Q281" s="108"/>
      <c r="R281" s="108"/>
    </row>
    <row r="282" spans="1:18" x14ac:dyDescent="0.25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7"/>
      <c r="L282" s="106"/>
      <c r="M282" s="107"/>
      <c r="N282" s="108"/>
      <c r="O282" s="108"/>
      <c r="P282" s="108"/>
      <c r="Q282" s="108"/>
      <c r="R282" s="108"/>
    </row>
    <row r="283" spans="1:18" x14ac:dyDescent="0.25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7"/>
      <c r="L283" s="106"/>
      <c r="M283" s="107"/>
      <c r="N283" s="108"/>
      <c r="O283" s="108"/>
      <c r="P283" s="108"/>
      <c r="Q283" s="108"/>
      <c r="R283" s="108"/>
    </row>
    <row r="284" spans="1:18" x14ac:dyDescent="0.25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7"/>
      <c r="L284" s="106"/>
      <c r="M284" s="107"/>
      <c r="N284" s="108"/>
      <c r="O284" s="108"/>
      <c r="P284" s="108"/>
      <c r="Q284" s="108"/>
      <c r="R284" s="108"/>
    </row>
    <row r="285" spans="1:18" x14ac:dyDescent="0.25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7"/>
      <c r="L285" s="106"/>
      <c r="M285" s="107"/>
      <c r="N285" s="108"/>
      <c r="O285" s="108"/>
      <c r="P285" s="108"/>
      <c r="Q285" s="108"/>
      <c r="R285" s="108"/>
    </row>
    <row r="286" spans="1:18" x14ac:dyDescent="0.25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7"/>
      <c r="L286" s="106"/>
      <c r="M286" s="107"/>
      <c r="N286" s="108"/>
      <c r="O286" s="108"/>
      <c r="P286" s="108"/>
      <c r="Q286" s="108"/>
      <c r="R286" s="108"/>
    </row>
    <row r="287" spans="1:18" x14ac:dyDescent="0.25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7"/>
      <c r="L287" s="106"/>
      <c r="M287" s="107"/>
      <c r="N287" s="108"/>
      <c r="O287" s="108"/>
      <c r="P287" s="108"/>
      <c r="Q287" s="108"/>
      <c r="R287" s="108"/>
    </row>
    <row r="288" spans="1:18" x14ac:dyDescent="0.25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7"/>
      <c r="L288" s="106"/>
      <c r="M288" s="107"/>
      <c r="N288" s="108"/>
      <c r="O288" s="108"/>
      <c r="P288" s="108"/>
      <c r="Q288" s="108"/>
      <c r="R288" s="108"/>
    </row>
    <row r="289" spans="1:18" x14ac:dyDescent="0.25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7"/>
      <c r="L289" s="106"/>
      <c r="M289" s="107"/>
      <c r="N289" s="108"/>
      <c r="O289" s="108"/>
      <c r="P289" s="108"/>
      <c r="Q289" s="108"/>
      <c r="R289" s="108"/>
    </row>
    <row r="290" spans="1:18" x14ac:dyDescent="0.25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7"/>
      <c r="L290" s="106"/>
      <c r="M290" s="107"/>
      <c r="N290" s="108"/>
      <c r="O290" s="108"/>
      <c r="P290" s="108"/>
      <c r="Q290" s="108"/>
      <c r="R290" s="108"/>
    </row>
    <row r="291" spans="1:18" x14ac:dyDescent="0.25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7"/>
      <c r="L291" s="106"/>
      <c r="M291" s="107"/>
      <c r="N291" s="108"/>
      <c r="O291" s="108"/>
      <c r="P291" s="108"/>
      <c r="Q291" s="108"/>
      <c r="R291" s="108"/>
    </row>
    <row r="292" spans="1:18" x14ac:dyDescent="0.25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7"/>
      <c r="L292" s="106"/>
      <c r="M292" s="107"/>
      <c r="N292" s="108"/>
      <c r="O292" s="108"/>
      <c r="P292" s="108"/>
      <c r="Q292" s="108"/>
      <c r="R292" s="108"/>
    </row>
    <row r="293" spans="1:18" x14ac:dyDescent="0.25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7"/>
      <c r="L293" s="106"/>
      <c r="M293" s="107"/>
      <c r="N293" s="108"/>
      <c r="O293" s="108"/>
      <c r="P293" s="108"/>
      <c r="Q293" s="108"/>
      <c r="R293" s="108"/>
    </row>
    <row r="294" spans="1:18" x14ac:dyDescent="0.25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7"/>
      <c r="L294" s="106"/>
      <c r="M294" s="107"/>
      <c r="N294" s="108"/>
      <c r="O294" s="108"/>
      <c r="P294" s="108"/>
      <c r="Q294" s="108"/>
      <c r="R294" s="108"/>
    </row>
    <row r="295" spans="1:18" x14ac:dyDescent="0.25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7"/>
      <c r="L295" s="106"/>
      <c r="M295" s="107"/>
      <c r="N295" s="108"/>
      <c r="O295" s="108"/>
      <c r="P295" s="108"/>
      <c r="Q295" s="108"/>
      <c r="R295" s="108"/>
    </row>
    <row r="296" spans="1:18" x14ac:dyDescent="0.25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7"/>
      <c r="L296" s="106"/>
      <c r="M296" s="107"/>
      <c r="N296" s="108"/>
      <c r="O296" s="108"/>
      <c r="P296" s="108"/>
      <c r="Q296" s="108"/>
      <c r="R296" s="108"/>
    </row>
    <row r="297" spans="1:18" x14ac:dyDescent="0.25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7"/>
      <c r="L297" s="106"/>
      <c r="M297" s="107"/>
      <c r="N297" s="108"/>
      <c r="O297" s="108"/>
      <c r="P297" s="108"/>
      <c r="Q297" s="108"/>
      <c r="R297" s="108"/>
    </row>
    <row r="298" spans="1:18" x14ac:dyDescent="0.25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7"/>
      <c r="L298" s="106"/>
      <c r="M298" s="107"/>
      <c r="N298" s="108"/>
      <c r="O298" s="108"/>
      <c r="P298" s="108"/>
      <c r="Q298" s="108"/>
      <c r="R298" s="108"/>
    </row>
    <row r="299" spans="1:18" x14ac:dyDescent="0.25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7"/>
      <c r="L299" s="106"/>
      <c r="M299" s="107"/>
      <c r="N299" s="108"/>
      <c r="O299" s="108"/>
      <c r="P299" s="108"/>
      <c r="Q299" s="108"/>
      <c r="R299" s="108"/>
    </row>
    <row r="300" spans="1:18" x14ac:dyDescent="0.25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7"/>
      <c r="L300" s="106"/>
      <c r="M300" s="107"/>
      <c r="N300" s="108"/>
      <c r="O300" s="108"/>
      <c r="P300" s="108"/>
      <c r="Q300" s="108"/>
      <c r="R300" s="108"/>
    </row>
    <row r="301" spans="1:18" x14ac:dyDescent="0.25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7"/>
      <c r="L301" s="106"/>
      <c r="M301" s="107"/>
      <c r="N301" s="108"/>
      <c r="O301" s="108"/>
      <c r="P301" s="108"/>
      <c r="Q301" s="108"/>
      <c r="R301" s="108"/>
    </row>
    <row r="302" spans="1:18" x14ac:dyDescent="0.25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7"/>
      <c r="L302" s="106"/>
      <c r="M302" s="107"/>
      <c r="N302" s="108"/>
      <c r="O302" s="108"/>
      <c r="P302" s="108"/>
      <c r="Q302" s="108"/>
      <c r="R302" s="108"/>
    </row>
    <row r="303" spans="1:18" x14ac:dyDescent="0.25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7"/>
      <c r="L303" s="106"/>
      <c r="M303" s="107"/>
      <c r="N303" s="108"/>
      <c r="O303" s="108"/>
      <c r="P303" s="108"/>
      <c r="Q303" s="108"/>
      <c r="R303" s="108"/>
    </row>
    <row r="304" spans="1:18" x14ac:dyDescent="0.25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7"/>
      <c r="L304" s="106"/>
      <c r="M304" s="107"/>
      <c r="N304" s="108"/>
      <c r="O304" s="108"/>
      <c r="P304" s="108"/>
      <c r="Q304" s="108"/>
      <c r="R304" s="108"/>
    </row>
    <row r="305" spans="1:18" x14ac:dyDescent="0.25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7"/>
      <c r="L305" s="106"/>
      <c r="M305" s="107"/>
      <c r="N305" s="108"/>
      <c r="O305" s="108"/>
      <c r="P305" s="108"/>
      <c r="Q305" s="108"/>
      <c r="R305" s="108"/>
    </row>
    <row r="306" spans="1:18" x14ac:dyDescent="0.25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7"/>
      <c r="L306" s="106"/>
      <c r="M306" s="107"/>
      <c r="N306" s="108"/>
      <c r="O306" s="108"/>
      <c r="P306" s="108"/>
      <c r="Q306" s="108"/>
      <c r="R306" s="108"/>
    </row>
    <row r="307" spans="1:18" x14ac:dyDescent="0.25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7"/>
      <c r="L307" s="106"/>
      <c r="M307" s="107"/>
      <c r="N307" s="108"/>
      <c r="O307" s="108"/>
      <c r="P307" s="108"/>
      <c r="Q307" s="108"/>
      <c r="R307" s="108"/>
    </row>
    <row r="308" spans="1:18" x14ac:dyDescent="0.25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7"/>
      <c r="L308" s="106"/>
      <c r="M308" s="107"/>
      <c r="N308" s="108"/>
      <c r="O308" s="108"/>
      <c r="P308" s="108"/>
      <c r="Q308" s="108"/>
      <c r="R308" s="108"/>
    </row>
    <row r="309" spans="1:18" x14ac:dyDescent="0.25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7"/>
      <c r="L309" s="106"/>
      <c r="M309" s="107"/>
      <c r="N309" s="108"/>
      <c r="O309" s="108"/>
      <c r="P309" s="108"/>
      <c r="Q309" s="108"/>
      <c r="R309" s="108"/>
    </row>
    <row r="310" spans="1:18" x14ac:dyDescent="0.25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7"/>
      <c r="L310" s="106"/>
      <c r="M310" s="107"/>
      <c r="N310" s="108"/>
      <c r="O310" s="108"/>
      <c r="P310" s="108"/>
      <c r="Q310" s="108"/>
      <c r="R310" s="108"/>
    </row>
    <row r="311" spans="1:18" x14ac:dyDescent="0.25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7"/>
      <c r="L311" s="106"/>
      <c r="M311" s="107"/>
      <c r="N311" s="108"/>
      <c r="O311" s="108"/>
      <c r="P311" s="108"/>
      <c r="Q311" s="108"/>
      <c r="R311" s="108"/>
    </row>
    <row r="312" spans="1:18" x14ac:dyDescent="0.25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7"/>
      <c r="L312" s="106"/>
      <c r="M312" s="107"/>
      <c r="N312" s="108"/>
      <c r="O312" s="108"/>
      <c r="P312" s="108"/>
      <c r="Q312" s="108"/>
      <c r="R312" s="108"/>
    </row>
    <row r="313" spans="1:18" x14ac:dyDescent="0.25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7"/>
      <c r="L313" s="106"/>
      <c r="M313" s="107"/>
      <c r="N313" s="108"/>
      <c r="O313" s="108"/>
      <c r="P313" s="108"/>
      <c r="Q313" s="108"/>
      <c r="R313" s="108"/>
    </row>
    <row r="314" spans="1:18" x14ac:dyDescent="0.25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7"/>
      <c r="L314" s="106"/>
      <c r="M314" s="107"/>
      <c r="N314" s="108"/>
      <c r="O314" s="108"/>
      <c r="P314" s="108"/>
      <c r="Q314" s="108"/>
      <c r="R314" s="108"/>
    </row>
    <row r="315" spans="1:18" x14ac:dyDescent="0.25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7"/>
      <c r="L315" s="106"/>
      <c r="M315" s="107"/>
      <c r="N315" s="108"/>
      <c r="O315" s="108"/>
      <c r="P315" s="108"/>
      <c r="Q315" s="108"/>
      <c r="R315" s="108"/>
    </row>
    <row r="316" spans="1:18" x14ac:dyDescent="0.25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7"/>
      <c r="L316" s="106"/>
      <c r="M316" s="107"/>
      <c r="N316" s="108"/>
      <c r="O316" s="108"/>
      <c r="P316" s="108"/>
      <c r="Q316" s="108"/>
      <c r="R316" s="108"/>
    </row>
    <row r="317" spans="1:18" x14ac:dyDescent="0.25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7"/>
      <c r="L317" s="106"/>
      <c r="M317" s="107"/>
      <c r="N317" s="108"/>
      <c r="O317" s="108"/>
      <c r="P317" s="108"/>
      <c r="Q317" s="108"/>
      <c r="R317" s="108"/>
    </row>
    <row r="318" spans="1:18" x14ac:dyDescent="0.25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7"/>
      <c r="L318" s="106"/>
      <c r="M318" s="107"/>
      <c r="N318" s="108"/>
      <c r="O318" s="108"/>
      <c r="P318" s="108"/>
      <c r="Q318" s="108"/>
      <c r="R318" s="108"/>
    </row>
    <row r="319" spans="1:18" x14ac:dyDescent="0.25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7"/>
      <c r="L319" s="106"/>
      <c r="M319" s="107"/>
      <c r="N319" s="108"/>
      <c r="O319" s="108"/>
      <c r="P319" s="108"/>
      <c r="Q319" s="108"/>
      <c r="R319" s="108"/>
    </row>
    <row r="320" spans="1:18" x14ac:dyDescent="0.25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7"/>
      <c r="L320" s="106"/>
      <c r="M320" s="107"/>
      <c r="N320" s="108"/>
      <c r="O320" s="108"/>
      <c r="P320" s="108"/>
      <c r="Q320" s="108"/>
      <c r="R320" s="108"/>
    </row>
    <row r="321" spans="1:18" x14ac:dyDescent="0.25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7"/>
      <c r="L321" s="106"/>
      <c r="M321" s="107"/>
      <c r="N321" s="108"/>
      <c r="O321" s="108"/>
      <c r="P321" s="108"/>
      <c r="Q321" s="108"/>
      <c r="R321" s="108"/>
    </row>
    <row r="322" spans="1:18" x14ac:dyDescent="0.25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7"/>
      <c r="L322" s="106"/>
      <c r="M322" s="107"/>
      <c r="N322" s="108"/>
      <c r="O322" s="108"/>
      <c r="P322" s="108"/>
      <c r="Q322" s="108"/>
      <c r="R322" s="108"/>
    </row>
    <row r="323" spans="1:18" x14ac:dyDescent="0.25">
      <c r="A323" s="106"/>
      <c r="B323" s="106"/>
      <c r="D323" s="106"/>
      <c r="E323" s="106"/>
      <c r="F323" s="106"/>
      <c r="G323" s="106"/>
      <c r="H323" s="106"/>
      <c r="I323" s="106"/>
      <c r="J323" s="106"/>
      <c r="K323" s="107"/>
      <c r="L323" s="106"/>
      <c r="M323" s="107"/>
      <c r="N323" s="108"/>
      <c r="O323" s="108"/>
      <c r="P323" s="108"/>
      <c r="Q323" s="108"/>
      <c r="R323" s="108"/>
    </row>
  </sheetData>
  <mergeCells count="17">
    <mergeCell ref="P6:R6"/>
    <mergeCell ref="P5:R5"/>
    <mergeCell ref="L7:L8"/>
    <mergeCell ref="N7:N8"/>
    <mergeCell ref="P7:P8"/>
    <mergeCell ref="H75:H79"/>
    <mergeCell ref="L5:M5"/>
    <mergeCell ref="N5:O5"/>
    <mergeCell ref="J5:K5"/>
    <mergeCell ref="J6:K6"/>
    <mergeCell ref="A73:B74"/>
    <mergeCell ref="B5:B10"/>
    <mergeCell ref="J7:J8"/>
    <mergeCell ref="L6:M6"/>
    <mergeCell ref="N6:O6"/>
    <mergeCell ref="I7:I10"/>
    <mergeCell ref="C5:I6"/>
  </mergeCells>
  <dataValidations count="22">
    <dataValidation allowBlank="1" showInputMessage="1" showErrorMessage="1" prompt="PW:ROBOCZY załacznik 7212.1.2021 tabele RDLP- formy ochrony przyrody2020.xlsxAW:Tab.4 KW:$S$11KlW:12PŹ:4 tabelka Uzytki Ekolog Kwerenda.xlsxAŹ:Arkusz1KŹ:$D$5KlŹ:3" sqref="L11"/>
    <dataValidation allowBlank="1" showInputMessage="1" showErrorMessage="1" prompt="PW:ROBOCZY załacznik 7212.1.2021 tabele RDLP- formy ochrony przyrody2020.xlsxAW:Tab.4 KW:$S$11KlW:13PŹ:4 tabelka Uzytki Ekolog Kwerenda.xlsxAŹ:Arkusz1KŹ:$D$5KlŹ:2" sqref="M11"/>
    <dataValidation allowBlank="1" showInputMessage="1" showErrorMessage="1" prompt="PW:ROBOCZY załacznik 7212.1.2021 tabele RDLP- formy ochrony przyrody2020.xlsxAW:Tab.4 KW:$S$11KlW:3PŹ:Zestawienie form ochrony przyrody - tabele 1-10Nadleśnictwa.xlsxAŹ:Tab.4 KŹ:$S$11KlŹ:3" sqref="C11"/>
    <dataValidation allowBlank="1" showInputMessage="1" showErrorMessage="1" prompt="PW:ROBOCZY załacznik 7212.1.2021 tabele RDLP- formy ochrony przyrody2020.xlsxAW:Tab.4 KW:$S$11KlW:20PŹ:ROBOCZY załacznik 7212.1.2021 tabele RDLP- formy ochrony przyrody2020.xlsxAŹ:Tab.4 KŹ:$S$11KlŹ:3" sqref="T11"/>
    <dataValidation allowBlank="1" showInputMessage="1" showErrorMessage="1" prompt="PW:ROBOCZY załacznik 7212.1.2021 tabele RDLP- formy ochrony przyrody2020.xlsxAW:Tab.4 KW:$S$11KlW:21PŹ:ROBOCZY załacznik 7212.1.2021 tabele RDLP- formy ochrony przyrody2020.xlsxAŹ:Tab.4 KŹ:$S$11KlŹ:4" sqref="U11"/>
    <dataValidation allowBlank="1" showInputMessage="1" showErrorMessage="1" prompt="PW:ROBOCZY załacznik 7212.1.2021 tabele RDLP- formy ochrony przyrody2020.xlsxAW:Tab.4 KW:$S$11KlW:22PŹ:ROBOCZY załacznik 7212.1.2021 tabele RDLP- formy ochrony przyrody2020.xlsxAŹ:Tab.4 KŹ:$S$11KlŹ:5" sqref="V11"/>
    <dataValidation allowBlank="1" showInputMessage="1" showErrorMessage="1" prompt="PW:ROBOCZY załacznik 7212.1.2021 tabele RDLP- formy ochrony przyrody2020.xlsxAW:Tab.4 KW:$S$11KlW:23PŹ:ROBOCZY załacznik 7212.1.2021 tabele RDLP- formy ochrony przyrody2020.xlsxAŹ:Tab.4 KŹ:$S$11KlŹ:6" sqref="W11"/>
    <dataValidation allowBlank="1" showInputMessage="1" showErrorMessage="1" prompt="w SILP 32 drzewa" sqref="C23"/>
    <dataValidation allowBlank="1" showInputMessage="1" showErrorMessage="1" prompt="w SILP 23 drzewa" sqref="C25"/>
    <dataValidation allowBlank="1" showInputMessage="1" showErrorMessage="1" prompt="w SILP brak obecnie a była grupa drzew - została zlikwidowana bo sa to pojedyncze drzewa, ale nie zostały dodane do silp zamiast tej grupy" sqref="D25"/>
    <dataValidation allowBlank="1" showInputMessage="1" showErrorMessage="1" prompt="w SILP jest 1 grupa drzew" sqref="D39"/>
    <dataValidation allowBlank="1" showInputMessage="1" showErrorMessage="1" prompt="w SILP 5" sqref="F41"/>
    <dataValidation allowBlank="1" showInputMessage="1" showErrorMessage="1" prompt="w SILP 6" sqref="F47"/>
    <dataValidation allowBlank="1" showInputMessage="1" showErrorMessage="1" prompt="w SILP 7" sqref="C57"/>
    <dataValidation allowBlank="1" showInputMessage="1" showErrorMessage="1" prompt="w SILP 54" sqref="C63"/>
    <dataValidation allowBlank="1" showInputMessage="1" showErrorMessage="1" prompt="w SILP 14" sqref="F51"/>
    <dataValidation allowBlank="1" showInputMessage="1" showErrorMessage="1" prompt="w SILP złe ilości gr.drzew" sqref="D51"/>
    <dataValidation allowBlank="1" showInputMessage="1" showErrorMessage="1" prompt="w SILP złe ilości (również są 0)" sqref="F53"/>
    <dataValidation allowBlank="1" showInputMessage="1" showErrorMessage="1" prompt="w SILP złe ilości (również są 0)" sqref="C53"/>
    <dataValidation allowBlank="1" showInputMessage="1" showErrorMessage="1" prompt="PW:ROBOCZY załacznik 7212.1.2021 tabele RDLP- formy ochrony przyrody2020.xlsxAW:Tab.4 KW:$S$11KlW:16PŹ:StrefyPow_L_N_Kwerenda.xlsxAŹ:Zestawienie_Bez_CGKŹ:$I$2KlŹ:4" sqref="P11"/>
    <dataValidation allowBlank="1" showInputMessage="1" showErrorMessage="1" prompt="PW:ROBOCZY załacznik 7212.1.2021 tabele RDLP- formy ochrony przyrody2020.xlsxAW:Tab.4 KW:$S$11KlW:17PŹ:StrefyPow_L_N_Kwerenda.xlsxAŹ:Zestawienie_Bez_CGKŹ:$I$2KlŹ:6" sqref="Q11"/>
    <dataValidation allowBlank="1" showInputMessage="1" showErrorMessage="1" prompt="PW:ROBOCZY załacznik 7212.1.2021 tabele RDLP- formy ochrony przyrody2020.xlsxAW:Tab.4 KW:$S$11KlW:18PŹ:StrefyPow_L_N_Kwerenda.xlsxAŹ:Zestawienie_Bez_CGKŹ:$I$2KlŹ:8" sqref="R11"/>
  </dataValidation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ignoredErrors>
    <ignoredError sqref="J20 J3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0" tint="-0.249977111117893"/>
    <pageSetUpPr fitToPage="1"/>
  </sheetPr>
  <dimension ref="A1:M275"/>
  <sheetViews>
    <sheetView zoomScale="115" zoomScaleNormal="115" zoomScalePageLayoutView="10" workbookViewId="0">
      <selection activeCell="D2" sqref="D2"/>
    </sheetView>
  </sheetViews>
  <sheetFormatPr defaultColWidth="8.90625" defaultRowHeight="12.5" x14ac:dyDescent="0.25"/>
  <cols>
    <col min="1" max="1" width="6.453125" style="1" customWidth="1"/>
    <col min="2" max="2" width="17.08984375" style="1" customWidth="1"/>
    <col min="3" max="3" width="16.26953125" style="74" customWidth="1"/>
    <col min="4" max="4" width="19.36328125" style="1" customWidth="1"/>
    <col min="5" max="12" width="15.6328125" style="1" customWidth="1"/>
    <col min="13" max="13" width="34" style="1" customWidth="1"/>
    <col min="14" max="14" width="19.1796875" style="1" bestFit="1" customWidth="1"/>
    <col min="15" max="15" width="8.90625" style="1"/>
    <col min="16" max="16" width="24.1796875" style="1" bestFit="1" customWidth="1"/>
    <col min="17" max="16384" width="8.90625" style="1"/>
  </cols>
  <sheetData>
    <row r="1" spans="1:13" s="58" customFormat="1" ht="15" x14ac:dyDescent="0.3">
      <c r="A1" s="56" t="s">
        <v>160</v>
      </c>
      <c r="B1" s="56"/>
      <c r="C1" s="81"/>
    </row>
    <row r="2" spans="1:13" s="58" customFormat="1" ht="15" x14ac:dyDescent="0.3">
      <c r="A2" s="59"/>
      <c r="B2" s="59"/>
      <c r="C2" s="82"/>
      <c r="D2" s="61"/>
      <c r="E2" s="61"/>
      <c r="F2" s="61"/>
      <c r="G2" s="61"/>
    </row>
    <row r="3" spans="1:13" ht="15.5" thickBot="1" x14ac:dyDescent="0.35">
      <c r="A3" s="38" t="s">
        <v>0</v>
      </c>
      <c r="B3" s="38"/>
      <c r="C3" s="63" t="s">
        <v>184</v>
      </c>
      <c r="E3" s="63"/>
      <c r="F3" s="63"/>
      <c r="G3" s="63"/>
      <c r="I3" s="64"/>
    </row>
    <row r="4" spans="1:13" ht="15" x14ac:dyDescent="0.25">
      <c r="A4" s="710" t="s">
        <v>5</v>
      </c>
      <c r="B4" s="712" t="s">
        <v>105</v>
      </c>
      <c r="C4" s="714" t="s">
        <v>66</v>
      </c>
      <c r="D4" s="712" t="s">
        <v>79</v>
      </c>
      <c r="E4" s="712"/>
      <c r="F4" s="712"/>
      <c r="G4" s="712"/>
      <c r="H4" s="712"/>
      <c r="I4" s="712"/>
      <c r="J4" s="712"/>
      <c r="K4" s="712" t="s">
        <v>89</v>
      </c>
      <c r="L4" s="712" t="s">
        <v>78</v>
      </c>
      <c r="M4" s="716" t="s">
        <v>163</v>
      </c>
    </row>
    <row r="5" spans="1:13" ht="29.5" customHeight="1" x14ac:dyDescent="0.25">
      <c r="A5" s="711"/>
      <c r="B5" s="713"/>
      <c r="C5" s="715"/>
      <c r="D5" s="416" t="s">
        <v>170</v>
      </c>
      <c r="E5" s="713" t="s">
        <v>164</v>
      </c>
      <c r="F5" s="713" t="s">
        <v>165</v>
      </c>
      <c r="G5" s="713" t="s">
        <v>58</v>
      </c>
      <c r="H5" s="713"/>
      <c r="I5" s="713"/>
      <c r="J5" s="713"/>
      <c r="K5" s="713"/>
      <c r="L5" s="713"/>
      <c r="M5" s="717"/>
    </row>
    <row r="6" spans="1:13" ht="44.5" customHeight="1" x14ac:dyDescent="0.3">
      <c r="A6" s="711"/>
      <c r="B6" s="713"/>
      <c r="C6" s="715"/>
      <c r="D6" s="417" t="s">
        <v>171</v>
      </c>
      <c r="E6" s="713"/>
      <c r="F6" s="713"/>
      <c r="G6" s="418" t="s">
        <v>57</v>
      </c>
      <c r="H6" s="418" t="s">
        <v>68</v>
      </c>
      <c r="I6" s="418" t="s">
        <v>43</v>
      </c>
      <c r="J6" s="418" t="s">
        <v>44</v>
      </c>
      <c r="K6" s="713"/>
      <c r="L6" s="713"/>
      <c r="M6" s="717"/>
    </row>
    <row r="7" spans="1:13" ht="24" customHeight="1" x14ac:dyDescent="0.25">
      <c r="A7" s="711"/>
      <c r="B7" s="713"/>
      <c r="C7" s="715"/>
      <c r="D7" s="419"/>
      <c r="E7" s="418" t="s">
        <v>2</v>
      </c>
      <c r="F7" s="418" t="s">
        <v>3</v>
      </c>
      <c r="G7" s="418" t="s">
        <v>3</v>
      </c>
      <c r="H7" s="418" t="s">
        <v>3</v>
      </c>
      <c r="I7" s="418" t="s">
        <v>3</v>
      </c>
      <c r="J7" s="418" t="s">
        <v>3</v>
      </c>
      <c r="K7" s="418" t="s">
        <v>2</v>
      </c>
      <c r="L7" s="418" t="s">
        <v>2</v>
      </c>
      <c r="M7" s="717"/>
    </row>
    <row r="8" spans="1:13" ht="24" customHeight="1" x14ac:dyDescent="0.25">
      <c r="A8" s="464"/>
      <c r="B8" s="464" t="s">
        <v>199</v>
      </c>
      <c r="C8" s="464" t="s">
        <v>472</v>
      </c>
      <c r="D8" s="3">
        <v>0</v>
      </c>
      <c r="E8" s="464">
        <v>1</v>
      </c>
      <c r="F8" s="464">
        <v>7.12</v>
      </c>
      <c r="G8" s="464">
        <v>7.12</v>
      </c>
      <c r="H8" s="464"/>
      <c r="I8" s="464">
        <v>7.12</v>
      </c>
      <c r="J8" s="464"/>
      <c r="K8" s="3">
        <v>0</v>
      </c>
      <c r="L8" s="3">
        <v>0</v>
      </c>
      <c r="M8" s="3"/>
    </row>
    <row r="9" spans="1:13" ht="24" customHeight="1" x14ac:dyDescent="0.25">
      <c r="A9" s="464"/>
      <c r="B9" s="464" t="s">
        <v>200</v>
      </c>
      <c r="C9" s="464" t="s">
        <v>472</v>
      </c>
      <c r="D9" s="3">
        <v>0</v>
      </c>
      <c r="E9" s="464">
        <v>1</v>
      </c>
      <c r="F9" s="464">
        <v>23.04</v>
      </c>
      <c r="G9" s="464"/>
      <c r="H9" s="464">
        <v>23.04</v>
      </c>
      <c r="I9" s="464">
        <v>23.04</v>
      </c>
      <c r="J9" s="464"/>
      <c r="K9" s="3">
        <v>0</v>
      </c>
      <c r="L9" s="3">
        <v>0</v>
      </c>
      <c r="M9" s="3" t="s">
        <v>481</v>
      </c>
    </row>
    <row r="10" spans="1:13" ht="24" customHeight="1" x14ac:dyDescent="0.25">
      <c r="A10" s="464"/>
      <c r="B10" s="464" t="s">
        <v>201</v>
      </c>
      <c r="C10" s="464" t="s">
        <v>472</v>
      </c>
      <c r="D10" s="3">
        <v>3</v>
      </c>
      <c r="E10" s="464">
        <v>3</v>
      </c>
      <c r="F10" s="464">
        <v>226.64</v>
      </c>
      <c r="G10" s="464">
        <v>36.050000000000004</v>
      </c>
      <c r="H10" s="464">
        <v>190.58999999999992</v>
      </c>
      <c r="I10" s="464">
        <v>209.02999999999997</v>
      </c>
      <c r="J10" s="464">
        <v>17.610000000000003</v>
      </c>
      <c r="K10" s="3">
        <v>3</v>
      </c>
      <c r="L10" s="3">
        <v>3</v>
      </c>
      <c r="M10" s="3"/>
    </row>
    <row r="11" spans="1:13" ht="24" customHeight="1" x14ac:dyDescent="0.25">
      <c r="A11" s="464"/>
      <c r="B11" s="464" t="s">
        <v>202</v>
      </c>
      <c r="C11" s="464" t="s">
        <v>472</v>
      </c>
      <c r="D11" s="3">
        <v>1</v>
      </c>
      <c r="E11" s="464">
        <v>3</v>
      </c>
      <c r="F11" s="464">
        <v>166.92</v>
      </c>
      <c r="G11" s="464">
        <v>53.690000000000012</v>
      </c>
      <c r="H11" s="464">
        <v>113.23</v>
      </c>
      <c r="I11" s="464">
        <v>162.88999999999999</v>
      </c>
      <c r="J11" s="464">
        <v>4.0299999999999994</v>
      </c>
      <c r="K11" s="3">
        <v>3</v>
      </c>
      <c r="L11" s="3">
        <v>0</v>
      </c>
      <c r="M11" s="3"/>
    </row>
    <row r="12" spans="1:13" ht="24" customHeight="1" x14ac:dyDescent="0.25">
      <c r="A12" s="464"/>
      <c r="B12" s="464" t="s">
        <v>204</v>
      </c>
      <c r="C12" s="464" t="s">
        <v>472</v>
      </c>
      <c r="D12" s="3">
        <v>6</v>
      </c>
      <c r="E12" s="464">
        <v>8</v>
      </c>
      <c r="F12" s="464">
        <v>449.05000000000007</v>
      </c>
      <c r="G12" s="464">
        <v>216.84</v>
      </c>
      <c r="H12" s="464">
        <v>232.21000000000004</v>
      </c>
      <c r="I12" s="464">
        <v>307.3300000000001</v>
      </c>
      <c r="J12" s="464">
        <v>141.72</v>
      </c>
      <c r="K12" s="3">
        <v>6</v>
      </c>
      <c r="L12" s="3">
        <v>6</v>
      </c>
      <c r="M12" s="3"/>
    </row>
    <row r="13" spans="1:13" ht="24" customHeight="1" x14ac:dyDescent="0.25">
      <c r="A13" s="464"/>
      <c r="B13" s="464" t="s">
        <v>205</v>
      </c>
      <c r="C13" s="464" t="s">
        <v>472</v>
      </c>
      <c r="D13" s="3">
        <v>0</v>
      </c>
      <c r="E13" s="464">
        <v>1</v>
      </c>
      <c r="F13" s="464">
        <v>69.47</v>
      </c>
      <c r="G13" s="464">
        <v>19.279999999999998</v>
      </c>
      <c r="H13" s="464">
        <v>50.19</v>
      </c>
      <c r="I13" s="464">
        <v>69.47</v>
      </c>
      <c r="J13" s="464"/>
      <c r="K13" s="3">
        <v>1</v>
      </c>
      <c r="L13" s="3">
        <v>0</v>
      </c>
      <c r="M13" s="3"/>
    </row>
    <row r="14" spans="1:13" ht="24" customHeight="1" x14ac:dyDescent="0.25">
      <c r="A14" s="464"/>
      <c r="B14" s="464" t="s">
        <v>206</v>
      </c>
      <c r="C14" s="464" t="s">
        <v>472</v>
      </c>
      <c r="D14" s="3">
        <v>2</v>
      </c>
      <c r="E14" s="464">
        <v>2</v>
      </c>
      <c r="F14" s="464">
        <v>96.28</v>
      </c>
      <c r="G14" s="464">
        <v>22.69</v>
      </c>
      <c r="H14" s="464">
        <v>73.59</v>
      </c>
      <c r="I14" s="464">
        <v>94.77</v>
      </c>
      <c r="J14" s="464">
        <v>1.51</v>
      </c>
      <c r="K14" s="3">
        <v>2</v>
      </c>
      <c r="L14" s="3">
        <v>2</v>
      </c>
      <c r="M14" s="3"/>
    </row>
    <row r="15" spans="1:13" ht="24" customHeight="1" x14ac:dyDescent="0.25">
      <c r="A15" s="464"/>
      <c r="B15" s="464" t="s">
        <v>266</v>
      </c>
      <c r="C15" s="464" t="s">
        <v>472</v>
      </c>
      <c r="D15" s="481">
        <v>0</v>
      </c>
      <c r="E15" s="464">
        <v>1</v>
      </c>
      <c r="F15" s="464">
        <v>69.429999999999993</v>
      </c>
      <c r="G15" s="464">
        <v>16.010000000000002</v>
      </c>
      <c r="H15" s="464">
        <v>53.419999999999995</v>
      </c>
      <c r="I15" s="464">
        <v>68.72</v>
      </c>
      <c r="J15" s="464">
        <v>0.71</v>
      </c>
      <c r="K15" s="481">
        <v>0</v>
      </c>
      <c r="L15" s="481">
        <v>0</v>
      </c>
      <c r="M15" s="3"/>
    </row>
    <row r="16" spans="1:13" ht="24" customHeight="1" x14ac:dyDescent="0.25">
      <c r="A16" s="464"/>
      <c r="B16" s="464" t="s">
        <v>207</v>
      </c>
      <c r="C16" s="464" t="s">
        <v>472</v>
      </c>
      <c r="D16" s="3">
        <v>1</v>
      </c>
      <c r="E16" s="464">
        <v>1</v>
      </c>
      <c r="F16" s="464">
        <v>48.84</v>
      </c>
      <c r="G16" s="464">
        <v>8.6000000000000014</v>
      </c>
      <c r="H16" s="464">
        <v>40.24</v>
      </c>
      <c r="I16" s="464">
        <v>47.400000000000006</v>
      </c>
      <c r="J16" s="464">
        <v>1.44</v>
      </c>
      <c r="K16" s="3">
        <v>1</v>
      </c>
      <c r="L16" s="3">
        <v>1</v>
      </c>
      <c r="M16" s="3"/>
    </row>
    <row r="17" spans="1:13" ht="24" customHeight="1" x14ac:dyDescent="0.25">
      <c r="A17" s="464"/>
      <c r="B17" s="464" t="s">
        <v>208</v>
      </c>
      <c r="C17" s="464" t="s">
        <v>472</v>
      </c>
      <c r="D17" s="3">
        <v>1</v>
      </c>
      <c r="E17" s="464">
        <v>2</v>
      </c>
      <c r="F17" s="464">
        <v>208.75000000000009</v>
      </c>
      <c r="G17" s="464">
        <v>15.61</v>
      </c>
      <c r="H17" s="464">
        <v>193.14000000000004</v>
      </c>
      <c r="I17" s="464">
        <v>201.04000000000008</v>
      </c>
      <c r="J17" s="464">
        <v>7.71</v>
      </c>
      <c r="K17" s="3">
        <v>3</v>
      </c>
      <c r="L17" s="3">
        <v>1</v>
      </c>
      <c r="M17" s="3" t="s">
        <v>453</v>
      </c>
    </row>
    <row r="18" spans="1:13" ht="24" customHeight="1" x14ac:dyDescent="0.25">
      <c r="A18" s="464"/>
      <c r="B18" s="464" t="s">
        <v>210</v>
      </c>
      <c r="C18" s="464" t="s">
        <v>472</v>
      </c>
      <c r="D18" s="3">
        <v>1</v>
      </c>
      <c r="E18" s="464">
        <v>3</v>
      </c>
      <c r="F18" s="464">
        <v>223.34</v>
      </c>
      <c r="G18" s="464">
        <v>35.520000000000003</v>
      </c>
      <c r="H18" s="464">
        <v>187.82000000000002</v>
      </c>
      <c r="I18" s="464">
        <v>192.71</v>
      </c>
      <c r="J18" s="464">
        <v>30.630000000000006</v>
      </c>
      <c r="K18" s="3">
        <v>1</v>
      </c>
      <c r="L18" s="3">
        <v>1</v>
      </c>
      <c r="M18" s="3"/>
    </row>
    <row r="19" spans="1:13" ht="24" customHeight="1" x14ac:dyDescent="0.25">
      <c r="A19" s="464"/>
      <c r="B19" s="464" t="s">
        <v>211</v>
      </c>
      <c r="C19" s="464" t="s">
        <v>472</v>
      </c>
      <c r="D19" s="3">
        <v>1</v>
      </c>
      <c r="E19" s="464">
        <v>1</v>
      </c>
      <c r="F19" s="464">
        <v>103.50000000000003</v>
      </c>
      <c r="G19" s="464">
        <v>10.620000000000001</v>
      </c>
      <c r="H19" s="464">
        <v>92.880000000000024</v>
      </c>
      <c r="I19" s="464">
        <v>103.50000000000003</v>
      </c>
      <c r="J19" s="464"/>
      <c r="K19" s="3">
        <v>1</v>
      </c>
      <c r="L19" s="3">
        <v>0</v>
      </c>
      <c r="M19" s="3"/>
    </row>
    <row r="20" spans="1:13" ht="24" customHeight="1" x14ac:dyDescent="0.25">
      <c r="A20" s="464"/>
      <c r="B20" s="464" t="s">
        <v>212</v>
      </c>
      <c r="C20" s="464" t="s">
        <v>472</v>
      </c>
      <c r="D20" s="3">
        <v>4</v>
      </c>
      <c r="E20" s="464">
        <v>5</v>
      </c>
      <c r="F20" s="464">
        <v>260.13</v>
      </c>
      <c r="G20" s="464">
        <v>58.409999999999982</v>
      </c>
      <c r="H20" s="464">
        <v>201.72000000000008</v>
      </c>
      <c r="I20" s="464">
        <v>244.15999999999997</v>
      </c>
      <c r="J20" s="464">
        <v>15.97</v>
      </c>
      <c r="K20" s="3">
        <v>4</v>
      </c>
      <c r="L20" s="3">
        <v>4</v>
      </c>
      <c r="M20" s="3"/>
    </row>
    <row r="21" spans="1:13" ht="24" customHeight="1" x14ac:dyDescent="0.25">
      <c r="A21" s="464"/>
      <c r="B21" s="464" t="s">
        <v>213</v>
      </c>
      <c r="C21" s="464" t="s">
        <v>472</v>
      </c>
      <c r="D21" s="3">
        <v>2</v>
      </c>
      <c r="E21" s="464">
        <v>6</v>
      </c>
      <c r="F21" s="464">
        <v>305.74999999999989</v>
      </c>
      <c r="G21" s="464">
        <v>78.060000000000031</v>
      </c>
      <c r="H21" s="464">
        <v>227.69000000000003</v>
      </c>
      <c r="I21" s="464">
        <v>304.44999999999987</v>
      </c>
      <c r="J21" s="464">
        <v>1.2999999999999998</v>
      </c>
      <c r="K21" s="3">
        <v>3</v>
      </c>
      <c r="L21" s="3">
        <v>2</v>
      </c>
      <c r="M21" s="3" t="s">
        <v>455</v>
      </c>
    </row>
    <row r="22" spans="1:13" ht="24" customHeight="1" x14ac:dyDescent="0.25">
      <c r="A22" s="464"/>
      <c r="B22" s="464" t="s">
        <v>23</v>
      </c>
      <c r="C22" s="464" t="s">
        <v>472</v>
      </c>
      <c r="D22" s="3">
        <v>3</v>
      </c>
      <c r="E22" s="464">
        <v>3</v>
      </c>
      <c r="F22" s="464">
        <v>197.54000000000005</v>
      </c>
      <c r="G22" s="464">
        <v>76.2</v>
      </c>
      <c r="H22" s="464">
        <v>121.34000000000003</v>
      </c>
      <c r="I22" s="464">
        <v>171.93000000000004</v>
      </c>
      <c r="J22" s="464">
        <v>25.610000000000003</v>
      </c>
      <c r="K22" s="3">
        <v>3</v>
      </c>
      <c r="L22" s="3">
        <v>3</v>
      </c>
      <c r="M22" s="3"/>
    </row>
    <row r="23" spans="1:13" ht="24" customHeight="1" x14ac:dyDescent="0.25">
      <c r="A23" s="464"/>
      <c r="B23" s="464" t="s">
        <v>214</v>
      </c>
      <c r="C23" s="464" t="s">
        <v>472</v>
      </c>
      <c r="D23" s="3">
        <v>3</v>
      </c>
      <c r="E23" s="464">
        <v>4</v>
      </c>
      <c r="F23" s="464">
        <v>324.50999999999993</v>
      </c>
      <c r="G23" s="464">
        <v>51.399999999999991</v>
      </c>
      <c r="H23" s="464">
        <v>273.1099999999999</v>
      </c>
      <c r="I23" s="464">
        <v>297.82999999999993</v>
      </c>
      <c r="J23" s="464">
        <v>26.679999999999996</v>
      </c>
      <c r="K23" s="3">
        <v>3</v>
      </c>
      <c r="L23" s="3">
        <v>3</v>
      </c>
      <c r="M23" s="3"/>
    </row>
    <row r="24" spans="1:13" ht="24" customHeight="1" x14ac:dyDescent="0.25">
      <c r="A24" s="464"/>
      <c r="B24" s="464" t="s">
        <v>215</v>
      </c>
      <c r="C24" s="464" t="s">
        <v>472</v>
      </c>
      <c r="D24" s="3">
        <v>2</v>
      </c>
      <c r="E24" s="464">
        <v>2</v>
      </c>
      <c r="F24" s="464">
        <v>191.82000000000008</v>
      </c>
      <c r="G24" s="464">
        <v>46.309999999999995</v>
      </c>
      <c r="H24" s="464">
        <v>145.51000000000008</v>
      </c>
      <c r="I24" s="464">
        <v>132.92000000000007</v>
      </c>
      <c r="J24" s="464">
        <v>58.9</v>
      </c>
      <c r="K24" s="3">
        <v>2</v>
      </c>
      <c r="L24" s="3">
        <v>2</v>
      </c>
      <c r="M24" s="3"/>
    </row>
    <row r="25" spans="1:13" ht="24" customHeight="1" x14ac:dyDescent="0.25">
      <c r="A25" s="464"/>
      <c r="B25" s="464" t="s">
        <v>216</v>
      </c>
      <c r="C25" s="464" t="s">
        <v>472</v>
      </c>
      <c r="D25" s="3">
        <v>3</v>
      </c>
      <c r="E25" s="464">
        <v>3</v>
      </c>
      <c r="F25" s="464">
        <v>281.46999999999997</v>
      </c>
      <c r="G25" s="464">
        <v>49.230000000000011</v>
      </c>
      <c r="H25" s="464">
        <v>232.24</v>
      </c>
      <c r="I25" s="464">
        <v>264.08999999999997</v>
      </c>
      <c r="J25" s="464">
        <v>17.380000000000003</v>
      </c>
      <c r="K25" s="3">
        <v>4</v>
      </c>
      <c r="L25" s="3">
        <v>3</v>
      </c>
      <c r="M25" s="3"/>
    </row>
    <row r="26" spans="1:13" ht="24" customHeight="1" x14ac:dyDescent="0.25">
      <c r="A26" s="464"/>
      <c r="B26" s="464" t="s">
        <v>217</v>
      </c>
      <c r="C26" s="464" t="s">
        <v>472</v>
      </c>
      <c r="D26" s="3">
        <v>2</v>
      </c>
      <c r="E26" s="482">
        <v>2</v>
      </c>
      <c r="F26" s="464">
        <v>208.57000000000005</v>
      </c>
      <c r="G26" s="464">
        <v>60.090000000000011</v>
      </c>
      <c r="H26" s="464">
        <v>148.48000000000002</v>
      </c>
      <c r="I26" s="464">
        <v>197.29000000000005</v>
      </c>
      <c r="J26" s="464">
        <v>11.280000000000001</v>
      </c>
      <c r="K26" s="3">
        <v>2</v>
      </c>
      <c r="L26" s="3">
        <v>2</v>
      </c>
      <c r="M26" s="3"/>
    </row>
    <row r="27" spans="1:13" ht="24" customHeight="1" x14ac:dyDescent="0.25">
      <c r="A27" s="464"/>
      <c r="B27" s="464" t="s">
        <v>218</v>
      </c>
      <c r="C27" s="464" t="s">
        <v>472</v>
      </c>
      <c r="D27" s="3">
        <v>7</v>
      </c>
      <c r="E27" s="464">
        <v>7</v>
      </c>
      <c r="F27" s="464">
        <v>400.65000000000026</v>
      </c>
      <c r="G27" s="464">
        <v>65.649999999999991</v>
      </c>
      <c r="H27" s="464">
        <v>335.00000000000017</v>
      </c>
      <c r="I27" s="464">
        <v>388.21000000000026</v>
      </c>
      <c r="J27" s="464">
        <v>12.44</v>
      </c>
      <c r="K27" s="3">
        <v>7</v>
      </c>
      <c r="L27" s="3">
        <v>6</v>
      </c>
      <c r="M27" s="3"/>
    </row>
    <row r="28" spans="1:13" ht="24" customHeight="1" x14ac:dyDescent="0.25">
      <c r="A28" s="464"/>
      <c r="B28" s="464" t="s">
        <v>219</v>
      </c>
      <c r="C28" s="464" t="s">
        <v>472</v>
      </c>
      <c r="D28" s="3">
        <v>1</v>
      </c>
      <c r="E28" s="464">
        <v>1</v>
      </c>
      <c r="F28" s="464">
        <v>84.23</v>
      </c>
      <c r="G28" s="464">
        <v>12.17</v>
      </c>
      <c r="H28" s="464">
        <v>72.059999999999974</v>
      </c>
      <c r="I28" s="464">
        <v>63.680000000000007</v>
      </c>
      <c r="J28" s="464">
        <v>20.549999999999997</v>
      </c>
      <c r="K28" s="3">
        <v>1</v>
      </c>
      <c r="L28" s="3">
        <v>1</v>
      </c>
      <c r="M28" s="3"/>
    </row>
    <row r="29" spans="1:13" ht="24" customHeight="1" x14ac:dyDescent="0.25">
      <c r="A29" s="464"/>
      <c r="B29" s="464" t="s">
        <v>220</v>
      </c>
      <c r="C29" s="464" t="s">
        <v>472</v>
      </c>
      <c r="D29" s="479">
        <v>0</v>
      </c>
      <c r="E29" s="464">
        <v>1</v>
      </c>
      <c r="F29" s="464">
        <v>49.96</v>
      </c>
      <c r="G29" s="464">
        <v>6.81</v>
      </c>
      <c r="H29" s="464">
        <v>43.150000000000006</v>
      </c>
      <c r="I29" s="464">
        <v>49.96</v>
      </c>
      <c r="J29" s="464"/>
      <c r="K29" s="3">
        <v>1</v>
      </c>
      <c r="L29" s="3">
        <v>0</v>
      </c>
      <c r="M29" s="3"/>
    </row>
    <row r="30" spans="1:13" ht="24" customHeight="1" x14ac:dyDescent="0.25">
      <c r="A30" s="464"/>
      <c r="B30" s="464" t="s">
        <v>221</v>
      </c>
      <c r="C30" s="464" t="s">
        <v>472</v>
      </c>
      <c r="D30" s="3">
        <v>2</v>
      </c>
      <c r="E30" s="464">
        <v>2</v>
      </c>
      <c r="F30" s="464">
        <v>91.15</v>
      </c>
      <c r="G30" s="464">
        <v>23.48</v>
      </c>
      <c r="H30" s="464">
        <v>67.669999999999973</v>
      </c>
      <c r="I30" s="464">
        <v>85.070000000000007</v>
      </c>
      <c r="J30" s="464">
        <v>6.080000000000001</v>
      </c>
      <c r="K30" s="3">
        <v>2</v>
      </c>
      <c r="L30" s="3">
        <v>2</v>
      </c>
      <c r="M30" s="3"/>
    </row>
    <row r="31" spans="1:13" ht="24" customHeight="1" x14ac:dyDescent="0.25">
      <c r="A31" s="464"/>
      <c r="B31" s="464" t="s">
        <v>222</v>
      </c>
      <c r="C31" s="464" t="s">
        <v>472</v>
      </c>
      <c r="D31" s="3">
        <v>2</v>
      </c>
      <c r="E31" s="464">
        <v>3</v>
      </c>
      <c r="F31" s="464">
        <v>222.86000000000007</v>
      </c>
      <c r="G31" s="464">
        <v>64.56</v>
      </c>
      <c r="H31" s="464">
        <v>158.29999999999998</v>
      </c>
      <c r="I31" s="464">
        <v>213.30000000000007</v>
      </c>
      <c r="J31" s="464">
        <v>9.56</v>
      </c>
      <c r="K31" s="3">
        <v>5</v>
      </c>
      <c r="L31" s="3">
        <v>2</v>
      </c>
      <c r="M31" s="485" t="s">
        <v>482</v>
      </c>
    </row>
    <row r="32" spans="1:13" ht="24" customHeight="1" x14ac:dyDescent="0.25">
      <c r="A32" s="464"/>
      <c r="B32" s="464" t="s">
        <v>267</v>
      </c>
      <c r="C32" s="464" t="s">
        <v>472</v>
      </c>
      <c r="D32" s="3">
        <v>1</v>
      </c>
      <c r="E32" s="464">
        <v>2</v>
      </c>
      <c r="F32" s="464">
        <v>109.38</v>
      </c>
      <c r="G32" s="464">
        <v>23.8</v>
      </c>
      <c r="H32" s="464">
        <v>85.58</v>
      </c>
      <c r="I32" s="464">
        <v>103.44</v>
      </c>
      <c r="J32" s="464">
        <v>5.9399999999999995</v>
      </c>
      <c r="K32" s="3">
        <v>1</v>
      </c>
      <c r="L32" s="3">
        <v>0</v>
      </c>
      <c r="M32" s="3"/>
    </row>
    <row r="33" spans="1:13" ht="24" customHeight="1" x14ac:dyDescent="0.25">
      <c r="A33" s="464"/>
      <c r="B33" s="464" t="s">
        <v>223</v>
      </c>
      <c r="C33" s="464" t="s">
        <v>472</v>
      </c>
      <c r="D33" s="3">
        <v>0</v>
      </c>
      <c r="E33" s="464">
        <v>1</v>
      </c>
      <c r="F33" s="464">
        <v>56.039999999999992</v>
      </c>
      <c r="G33" s="464">
        <v>7.07</v>
      </c>
      <c r="H33" s="464">
        <v>48.97</v>
      </c>
      <c r="I33" s="464">
        <v>41.379999999999995</v>
      </c>
      <c r="J33" s="464">
        <v>14.66</v>
      </c>
      <c r="K33" s="3">
        <v>0</v>
      </c>
      <c r="L33" s="3">
        <v>0</v>
      </c>
      <c r="M33" s="3" t="s">
        <v>444</v>
      </c>
    </row>
    <row r="34" spans="1:13" ht="24" customHeight="1" x14ac:dyDescent="0.25">
      <c r="A34" s="464"/>
      <c r="B34" s="464" t="s">
        <v>224</v>
      </c>
      <c r="C34" s="464" t="s">
        <v>472</v>
      </c>
      <c r="D34" s="3">
        <v>1</v>
      </c>
      <c r="E34" s="464">
        <v>1</v>
      </c>
      <c r="F34" s="464">
        <v>72.75</v>
      </c>
      <c r="G34" s="464">
        <v>52.289999999999992</v>
      </c>
      <c r="H34" s="464">
        <v>20.46</v>
      </c>
      <c r="I34" s="464">
        <v>69.320000000000007</v>
      </c>
      <c r="J34" s="464">
        <v>3.4299999999999997</v>
      </c>
      <c r="K34" s="3">
        <v>1</v>
      </c>
      <c r="L34" s="3">
        <v>1</v>
      </c>
      <c r="M34" s="3"/>
    </row>
    <row r="35" spans="1:13" ht="24" customHeight="1" x14ac:dyDescent="0.25">
      <c r="A35" s="464"/>
      <c r="B35" s="463" t="s">
        <v>0</v>
      </c>
      <c r="C35" s="463" t="s">
        <v>472</v>
      </c>
      <c r="D35" s="77">
        <v>49</v>
      </c>
      <c r="E35" s="77">
        <v>70</v>
      </c>
      <c r="F35" s="77">
        <v>4549.1900000000005</v>
      </c>
      <c r="G35" s="77">
        <v>1117.56</v>
      </c>
      <c r="H35" s="77">
        <v>3431.6300000000006</v>
      </c>
      <c r="I35" s="77">
        <v>4114.0500000000011</v>
      </c>
      <c r="J35" s="77">
        <v>435.14</v>
      </c>
      <c r="K35" s="77">
        <v>60</v>
      </c>
      <c r="L35" s="77">
        <v>45</v>
      </c>
      <c r="M35" s="3"/>
    </row>
    <row r="36" spans="1:13" ht="24" customHeight="1" x14ac:dyDescent="0.25">
      <c r="A36" s="464"/>
      <c r="B36" s="464" t="s">
        <v>199</v>
      </c>
      <c r="C36" s="464" t="s">
        <v>473</v>
      </c>
      <c r="D36" s="3">
        <v>0</v>
      </c>
      <c r="E36" s="464">
        <v>1</v>
      </c>
      <c r="F36" s="464">
        <v>49.53</v>
      </c>
      <c r="G36" s="464">
        <v>10.01</v>
      </c>
      <c r="H36" s="464">
        <v>39.519999999999996</v>
      </c>
      <c r="I36" s="464">
        <v>49.53</v>
      </c>
      <c r="J36" s="464"/>
      <c r="K36" s="3">
        <v>1</v>
      </c>
      <c r="L36" s="3">
        <v>0</v>
      </c>
      <c r="M36" s="3"/>
    </row>
    <row r="37" spans="1:13" ht="24" customHeight="1" x14ac:dyDescent="0.25">
      <c r="A37" s="464"/>
      <c r="B37" s="464" t="s">
        <v>200</v>
      </c>
      <c r="C37" s="464" t="s">
        <v>473</v>
      </c>
      <c r="D37" s="3">
        <v>1</v>
      </c>
      <c r="E37" s="464">
        <v>2</v>
      </c>
      <c r="F37" s="464">
        <v>82.78</v>
      </c>
      <c r="G37" s="464">
        <v>12.900000000000002</v>
      </c>
      <c r="H37" s="464">
        <v>69.88</v>
      </c>
      <c r="I37" s="464">
        <v>81.5</v>
      </c>
      <c r="J37" s="464">
        <v>1.28</v>
      </c>
      <c r="K37" s="3">
        <v>1</v>
      </c>
      <c r="L37" s="3">
        <v>1</v>
      </c>
      <c r="M37" s="3"/>
    </row>
    <row r="38" spans="1:13" ht="24" customHeight="1" x14ac:dyDescent="0.25">
      <c r="A38" s="464"/>
      <c r="B38" s="464" t="s">
        <v>242</v>
      </c>
      <c r="C38" s="464" t="s">
        <v>473</v>
      </c>
      <c r="D38" s="3">
        <v>1</v>
      </c>
      <c r="E38" s="464">
        <v>1</v>
      </c>
      <c r="F38" s="464">
        <v>45.820000000000007</v>
      </c>
      <c r="G38" s="464">
        <v>9.44</v>
      </c>
      <c r="H38" s="464">
        <v>36.379999999999995</v>
      </c>
      <c r="I38" s="464">
        <v>45.820000000000007</v>
      </c>
      <c r="J38" s="464"/>
      <c r="K38" s="3">
        <v>1</v>
      </c>
      <c r="L38" s="3">
        <v>1</v>
      </c>
      <c r="M38" s="3"/>
    </row>
    <row r="39" spans="1:13" ht="24" customHeight="1" x14ac:dyDescent="0.25">
      <c r="A39" s="464"/>
      <c r="B39" s="464" t="s">
        <v>204</v>
      </c>
      <c r="C39" s="464" t="s">
        <v>473</v>
      </c>
      <c r="D39" s="3">
        <v>0</v>
      </c>
      <c r="E39" s="464">
        <v>2</v>
      </c>
      <c r="F39" s="464">
        <v>101.14999999999999</v>
      </c>
      <c r="G39" s="464">
        <v>18.61</v>
      </c>
      <c r="H39" s="464">
        <v>82.539999999999992</v>
      </c>
      <c r="I39" s="464">
        <v>96.86999999999999</v>
      </c>
      <c r="J39" s="464">
        <v>4.28</v>
      </c>
      <c r="K39" s="3">
        <v>0</v>
      </c>
      <c r="L39" s="3">
        <v>0</v>
      </c>
      <c r="M39" s="3"/>
    </row>
    <row r="40" spans="1:13" ht="24" customHeight="1" x14ac:dyDescent="0.25">
      <c r="A40" s="464"/>
      <c r="B40" s="464" t="s">
        <v>266</v>
      </c>
      <c r="C40" s="464" t="s">
        <v>473</v>
      </c>
      <c r="D40" s="3">
        <v>0</v>
      </c>
      <c r="E40" s="464">
        <v>1</v>
      </c>
      <c r="F40" s="464">
        <v>96.149999999999977</v>
      </c>
      <c r="G40" s="464">
        <v>11.23</v>
      </c>
      <c r="H40" s="464">
        <v>84.919999999999987</v>
      </c>
      <c r="I40" s="464">
        <v>96.149999999999977</v>
      </c>
      <c r="J40" s="464"/>
      <c r="K40" s="481">
        <v>0</v>
      </c>
      <c r="L40" s="481">
        <v>0</v>
      </c>
      <c r="M40" s="3"/>
    </row>
    <row r="41" spans="1:13" ht="24" customHeight="1" x14ac:dyDescent="0.25">
      <c r="A41" s="464"/>
      <c r="B41" s="464" t="s">
        <v>207</v>
      </c>
      <c r="C41" s="464" t="s">
        <v>473</v>
      </c>
      <c r="D41" s="3">
        <v>1</v>
      </c>
      <c r="E41" s="464">
        <v>1</v>
      </c>
      <c r="F41" s="464">
        <v>114.84000000000002</v>
      </c>
      <c r="G41" s="464">
        <v>9.66</v>
      </c>
      <c r="H41" s="464">
        <v>105.18</v>
      </c>
      <c r="I41" s="464">
        <v>114.84000000000002</v>
      </c>
      <c r="J41" s="464"/>
      <c r="K41" s="3">
        <v>1</v>
      </c>
      <c r="L41" s="3">
        <v>1</v>
      </c>
      <c r="M41" s="3"/>
    </row>
    <row r="42" spans="1:13" ht="24" customHeight="1" x14ac:dyDescent="0.25">
      <c r="A42" s="464"/>
      <c r="B42" s="464" t="s">
        <v>209</v>
      </c>
      <c r="C42" s="464" t="s">
        <v>473</v>
      </c>
      <c r="D42" s="3">
        <v>1</v>
      </c>
      <c r="E42" s="464">
        <v>1</v>
      </c>
      <c r="F42" s="464">
        <v>69.860000000000014</v>
      </c>
      <c r="G42" s="464">
        <v>15.510000000000002</v>
      </c>
      <c r="H42" s="464">
        <v>54.349999999999994</v>
      </c>
      <c r="I42" s="464">
        <v>69.38000000000001</v>
      </c>
      <c r="J42" s="464">
        <v>0.48</v>
      </c>
      <c r="K42" s="3">
        <v>1</v>
      </c>
      <c r="L42" s="3">
        <v>1</v>
      </c>
      <c r="M42" s="3"/>
    </row>
    <row r="43" spans="1:13" ht="24" customHeight="1" x14ac:dyDescent="0.25">
      <c r="A43" s="464"/>
      <c r="B43" s="464" t="s">
        <v>212</v>
      </c>
      <c r="C43" s="464" t="s">
        <v>473</v>
      </c>
      <c r="D43" s="3">
        <v>1</v>
      </c>
      <c r="E43" s="464">
        <v>2</v>
      </c>
      <c r="F43" s="464">
        <v>146.48000000000002</v>
      </c>
      <c r="G43" s="464">
        <v>14.82</v>
      </c>
      <c r="H43" s="464">
        <v>131.66</v>
      </c>
      <c r="I43" s="464">
        <v>138.83000000000001</v>
      </c>
      <c r="J43" s="464">
        <v>7.65</v>
      </c>
      <c r="K43" s="3">
        <v>2</v>
      </c>
      <c r="L43" s="3">
        <v>1</v>
      </c>
      <c r="M43" s="3"/>
    </row>
    <row r="44" spans="1:13" ht="24" customHeight="1" x14ac:dyDescent="0.25">
      <c r="A44" s="464"/>
      <c r="B44" s="464" t="s">
        <v>23</v>
      </c>
      <c r="C44" s="464" t="s">
        <v>473</v>
      </c>
      <c r="D44" s="3">
        <v>1</v>
      </c>
      <c r="E44" s="464">
        <v>1</v>
      </c>
      <c r="F44" s="464">
        <v>91.820000000000022</v>
      </c>
      <c r="G44" s="464">
        <v>36.64</v>
      </c>
      <c r="H44" s="464">
        <v>55.180000000000007</v>
      </c>
      <c r="I44" s="464">
        <v>90.920000000000016</v>
      </c>
      <c r="J44" s="464">
        <v>0.9</v>
      </c>
      <c r="K44" s="3">
        <v>1</v>
      </c>
      <c r="L44" s="3">
        <v>1</v>
      </c>
      <c r="M44" s="3"/>
    </row>
    <row r="45" spans="1:13" ht="24" customHeight="1" x14ac:dyDescent="0.25">
      <c r="A45" s="464"/>
      <c r="B45" s="464" t="s">
        <v>214</v>
      </c>
      <c r="C45" s="464" t="s">
        <v>473</v>
      </c>
      <c r="D45" s="3">
        <v>1</v>
      </c>
      <c r="E45" s="464">
        <v>4</v>
      </c>
      <c r="F45" s="464">
        <v>204.98999999999998</v>
      </c>
      <c r="G45" s="464">
        <v>56.489999999999988</v>
      </c>
      <c r="H45" s="464">
        <v>148.49999999999997</v>
      </c>
      <c r="I45" s="464">
        <v>203.10999999999999</v>
      </c>
      <c r="J45" s="464">
        <v>1.88</v>
      </c>
      <c r="K45" s="3">
        <v>1</v>
      </c>
      <c r="L45" s="3">
        <v>1</v>
      </c>
      <c r="M45" s="3" t="s">
        <v>450</v>
      </c>
    </row>
    <row r="46" spans="1:13" ht="24" customHeight="1" x14ac:dyDescent="0.25">
      <c r="A46" s="464"/>
      <c r="B46" s="464" t="s">
        <v>216</v>
      </c>
      <c r="C46" s="464" t="s">
        <v>473</v>
      </c>
      <c r="D46" s="3">
        <v>1</v>
      </c>
      <c r="E46" s="464">
        <v>1</v>
      </c>
      <c r="F46" s="464">
        <v>38.869999999999997</v>
      </c>
      <c r="G46" s="464">
        <v>12.3</v>
      </c>
      <c r="H46" s="464">
        <v>26.569999999999997</v>
      </c>
      <c r="I46" s="464">
        <v>38.869999999999997</v>
      </c>
      <c r="J46" s="464"/>
      <c r="K46" s="3">
        <v>1</v>
      </c>
      <c r="L46" s="3">
        <v>1</v>
      </c>
      <c r="M46" s="3"/>
    </row>
    <row r="47" spans="1:13" ht="24" customHeight="1" x14ac:dyDescent="0.25">
      <c r="A47" s="464"/>
      <c r="B47" s="464" t="s">
        <v>217</v>
      </c>
      <c r="C47" s="464" t="s">
        <v>473</v>
      </c>
      <c r="D47" s="3">
        <v>1</v>
      </c>
      <c r="E47" s="482">
        <v>1</v>
      </c>
      <c r="F47" s="464">
        <v>29.270000000000003</v>
      </c>
      <c r="G47" s="464">
        <v>22.67</v>
      </c>
      <c r="H47" s="464">
        <v>6.6</v>
      </c>
      <c r="I47" s="464">
        <v>27.330000000000002</v>
      </c>
      <c r="J47" s="464">
        <v>1.94</v>
      </c>
      <c r="K47" s="3">
        <v>1</v>
      </c>
      <c r="L47" s="3">
        <v>1</v>
      </c>
      <c r="M47" s="3"/>
    </row>
    <row r="48" spans="1:13" ht="24" customHeight="1" x14ac:dyDescent="0.25">
      <c r="A48" s="464"/>
      <c r="B48" s="464" t="s">
        <v>222</v>
      </c>
      <c r="C48" s="464" t="s">
        <v>473</v>
      </c>
      <c r="D48" s="3">
        <v>2</v>
      </c>
      <c r="E48" s="464">
        <v>2</v>
      </c>
      <c r="F48" s="464">
        <v>136.10000000000005</v>
      </c>
      <c r="G48" s="464">
        <v>11.29</v>
      </c>
      <c r="H48" s="464">
        <v>124.81000000000002</v>
      </c>
      <c r="I48" s="464">
        <v>130.48000000000005</v>
      </c>
      <c r="J48" s="464">
        <v>5.62</v>
      </c>
      <c r="K48" s="3">
        <v>2</v>
      </c>
      <c r="L48" s="3">
        <v>2</v>
      </c>
      <c r="M48" s="3"/>
    </row>
    <row r="49" spans="1:13" ht="24" customHeight="1" x14ac:dyDescent="0.25">
      <c r="A49" s="464"/>
      <c r="B49" s="464" t="s">
        <v>223</v>
      </c>
      <c r="C49" s="464" t="s">
        <v>473</v>
      </c>
      <c r="D49" s="3">
        <v>0</v>
      </c>
      <c r="E49" s="464">
        <v>1</v>
      </c>
      <c r="F49" s="464">
        <v>47.44</v>
      </c>
      <c r="G49" s="464">
        <v>11.23</v>
      </c>
      <c r="H49" s="464">
        <v>36.209999999999994</v>
      </c>
      <c r="I49" s="464">
        <v>47.44</v>
      </c>
      <c r="J49" s="464"/>
      <c r="K49" s="3">
        <v>1</v>
      </c>
      <c r="L49" s="3">
        <v>0</v>
      </c>
      <c r="M49" s="3"/>
    </row>
    <row r="50" spans="1:13" ht="24" customHeight="1" x14ac:dyDescent="0.25">
      <c r="A50" s="464"/>
      <c r="B50" s="463" t="s">
        <v>0</v>
      </c>
      <c r="C50" s="463" t="s">
        <v>473</v>
      </c>
      <c r="D50" s="77">
        <v>11</v>
      </c>
      <c r="E50" s="77">
        <v>21</v>
      </c>
      <c r="F50" s="77">
        <v>1255.0999999999999</v>
      </c>
      <c r="G50" s="77">
        <v>252.8</v>
      </c>
      <c r="H50" s="77">
        <v>1002.3000000000001</v>
      </c>
      <c r="I50" s="77">
        <v>1231.0699999999997</v>
      </c>
      <c r="J50" s="77">
        <v>24.030000000000005</v>
      </c>
      <c r="K50" s="77">
        <v>14</v>
      </c>
      <c r="L50" s="77">
        <v>11</v>
      </c>
      <c r="M50" s="3"/>
    </row>
    <row r="51" spans="1:13" ht="24" customHeight="1" x14ac:dyDescent="0.25">
      <c r="A51" s="464"/>
      <c r="B51" s="464" t="s">
        <v>204</v>
      </c>
      <c r="C51" s="464" t="s">
        <v>474</v>
      </c>
      <c r="D51" s="3">
        <v>0</v>
      </c>
      <c r="E51" s="464">
        <v>1</v>
      </c>
      <c r="F51" s="464">
        <v>20.720000000000002</v>
      </c>
      <c r="G51" s="464">
        <v>1.27</v>
      </c>
      <c r="H51" s="464">
        <v>19.450000000000003</v>
      </c>
      <c r="I51" s="464">
        <v>20.720000000000002</v>
      </c>
      <c r="J51" s="464"/>
      <c r="K51" s="3">
        <v>0</v>
      </c>
      <c r="L51" s="3">
        <v>0</v>
      </c>
      <c r="M51" s="3"/>
    </row>
    <row r="52" spans="1:13" ht="24" customHeight="1" x14ac:dyDescent="0.25">
      <c r="A52" s="464"/>
      <c r="B52" s="463" t="s">
        <v>0</v>
      </c>
      <c r="C52" s="463" t="s">
        <v>474</v>
      </c>
      <c r="D52" s="77">
        <v>0</v>
      </c>
      <c r="E52" s="77">
        <v>1</v>
      </c>
      <c r="F52" s="77">
        <v>20.720000000000002</v>
      </c>
      <c r="G52" s="77">
        <v>1.27</v>
      </c>
      <c r="H52" s="77">
        <v>19.450000000000003</v>
      </c>
      <c r="I52" s="77">
        <v>20.720000000000002</v>
      </c>
      <c r="J52" s="77">
        <v>0</v>
      </c>
      <c r="K52" s="77">
        <v>0</v>
      </c>
      <c r="L52" s="77">
        <v>0</v>
      </c>
      <c r="M52" s="3"/>
    </row>
    <row r="53" spans="1:13" ht="24" customHeight="1" x14ac:dyDescent="0.25">
      <c r="A53" s="464"/>
      <c r="B53" s="464" t="s">
        <v>201</v>
      </c>
      <c r="C53" s="464" t="s">
        <v>475</v>
      </c>
      <c r="D53" s="3">
        <v>0</v>
      </c>
      <c r="E53" s="464">
        <v>1</v>
      </c>
      <c r="F53" s="464">
        <v>34.85</v>
      </c>
      <c r="G53" s="464">
        <v>8.25</v>
      </c>
      <c r="H53" s="464">
        <v>26.599999999999998</v>
      </c>
      <c r="I53" s="464">
        <v>33.880000000000003</v>
      </c>
      <c r="J53" s="464">
        <v>0.97</v>
      </c>
      <c r="K53" s="3">
        <v>0</v>
      </c>
      <c r="L53" s="3">
        <v>0</v>
      </c>
      <c r="M53" s="3"/>
    </row>
    <row r="54" spans="1:13" ht="24" customHeight="1" x14ac:dyDescent="0.25">
      <c r="A54" s="464"/>
      <c r="B54" s="464" t="s">
        <v>204</v>
      </c>
      <c r="C54" s="464" t="s">
        <v>475</v>
      </c>
      <c r="D54" s="3">
        <v>0</v>
      </c>
      <c r="E54" s="464">
        <v>1</v>
      </c>
      <c r="F54" s="464">
        <v>15.690000000000001</v>
      </c>
      <c r="G54" s="464">
        <v>4.01</v>
      </c>
      <c r="H54" s="464">
        <v>11.68</v>
      </c>
      <c r="I54" s="464">
        <v>15.690000000000001</v>
      </c>
      <c r="J54" s="464"/>
      <c r="K54" s="3">
        <v>1</v>
      </c>
      <c r="L54" s="3">
        <v>0</v>
      </c>
      <c r="M54" s="3"/>
    </row>
    <row r="55" spans="1:13" ht="24" customHeight="1" x14ac:dyDescent="0.25">
      <c r="A55" s="464"/>
      <c r="B55" s="464" t="s">
        <v>214</v>
      </c>
      <c r="C55" s="464" t="s">
        <v>475</v>
      </c>
      <c r="D55" s="3">
        <v>1</v>
      </c>
      <c r="E55" s="464">
        <v>1</v>
      </c>
      <c r="F55" s="464">
        <v>14.49</v>
      </c>
      <c r="G55" s="464">
        <v>12.17</v>
      </c>
      <c r="H55" s="464">
        <v>2.3199999999999998</v>
      </c>
      <c r="I55" s="464">
        <v>14.49</v>
      </c>
      <c r="J55" s="464"/>
      <c r="K55" s="3">
        <v>2</v>
      </c>
      <c r="L55" s="3">
        <v>1</v>
      </c>
      <c r="M55" s="3"/>
    </row>
    <row r="56" spans="1:13" ht="24" customHeight="1" x14ac:dyDescent="0.25">
      <c r="A56" s="464"/>
      <c r="B56" s="464" t="s">
        <v>217</v>
      </c>
      <c r="C56" s="464" t="s">
        <v>475</v>
      </c>
      <c r="D56" s="3">
        <v>1</v>
      </c>
      <c r="E56" s="482">
        <v>2</v>
      </c>
      <c r="F56" s="464">
        <v>241.47000000000014</v>
      </c>
      <c r="G56" s="464">
        <v>73.23</v>
      </c>
      <c r="H56" s="464">
        <v>168.24000000000004</v>
      </c>
      <c r="I56" s="464">
        <v>240.66000000000014</v>
      </c>
      <c r="J56" s="464">
        <v>0.81</v>
      </c>
      <c r="K56" s="3">
        <v>1</v>
      </c>
      <c r="L56" s="3">
        <v>1</v>
      </c>
      <c r="M56" s="3"/>
    </row>
    <row r="57" spans="1:13" ht="24" customHeight="1" x14ac:dyDescent="0.25">
      <c r="A57" s="464"/>
      <c r="B57" s="464" t="s">
        <v>218</v>
      </c>
      <c r="C57" s="464" t="s">
        <v>475</v>
      </c>
      <c r="D57" s="3">
        <v>2</v>
      </c>
      <c r="E57" s="464">
        <v>2</v>
      </c>
      <c r="F57" s="464">
        <v>176.92</v>
      </c>
      <c r="G57" s="464">
        <v>35.78</v>
      </c>
      <c r="H57" s="464">
        <v>141.14000000000004</v>
      </c>
      <c r="I57" s="464">
        <v>173.07</v>
      </c>
      <c r="J57" s="464">
        <v>3.8500000000000005</v>
      </c>
      <c r="K57" s="3">
        <v>2</v>
      </c>
      <c r="L57" s="3">
        <v>2</v>
      </c>
      <c r="M57" s="3"/>
    </row>
    <row r="58" spans="1:13" ht="24" customHeight="1" x14ac:dyDescent="0.25">
      <c r="A58" s="464"/>
      <c r="B58" s="463" t="s">
        <v>0</v>
      </c>
      <c r="C58" s="463" t="s">
        <v>475</v>
      </c>
      <c r="D58" s="77">
        <v>4</v>
      </c>
      <c r="E58" s="77">
        <v>7</v>
      </c>
      <c r="F58" s="77">
        <v>483.42000000000013</v>
      </c>
      <c r="G58" s="77">
        <v>133.44</v>
      </c>
      <c r="H58" s="77">
        <v>349.98000000000008</v>
      </c>
      <c r="I58" s="77">
        <v>477.79000000000013</v>
      </c>
      <c r="J58" s="77">
        <v>5.6300000000000008</v>
      </c>
      <c r="K58" s="77">
        <v>6</v>
      </c>
      <c r="L58" s="77">
        <v>4</v>
      </c>
      <c r="M58" s="3"/>
    </row>
    <row r="59" spans="1:13" ht="24" customHeight="1" x14ac:dyDescent="0.25">
      <c r="A59" s="464"/>
      <c r="B59" s="464" t="s">
        <v>199</v>
      </c>
      <c r="C59" s="464" t="s">
        <v>476</v>
      </c>
      <c r="D59" s="3">
        <v>0</v>
      </c>
      <c r="E59" s="464">
        <v>2</v>
      </c>
      <c r="F59" s="464">
        <v>30.23</v>
      </c>
      <c r="G59" s="464">
        <v>14.31</v>
      </c>
      <c r="H59" s="464">
        <v>15.92</v>
      </c>
      <c r="I59" s="464">
        <v>28.28</v>
      </c>
      <c r="J59" s="464">
        <v>1.95</v>
      </c>
      <c r="K59" s="3">
        <v>2</v>
      </c>
      <c r="L59" s="3">
        <v>0</v>
      </c>
      <c r="M59" s="3"/>
    </row>
    <row r="60" spans="1:13" ht="24" customHeight="1" x14ac:dyDescent="0.25">
      <c r="A60" s="464"/>
      <c r="B60" s="464" t="s">
        <v>204</v>
      </c>
      <c r="C60" s="464" t="s">
        <v>476</v>
      </c>
      <c r="D60" s="3">
        <v>1</v>
      </c>
      <c r="E60" s="464">
        <v>1</v>
      </c>
      <c r="F60" s="464">
        <v>37.059999999999995</v>
      </c>
      <c r="G60" s="464">
        <v>11.94</v>
      </c>
      <c r="H60" s="464">
        <v>25.12</v>
      </c>
      <c r="I60" s="464">
        <v>36.519999999999996</v>
      </c>
      <c r="J60" s="464">
        <v>0.54</v>
      </c>
      <c r="K60" s="3">
        <v>1</v>
      </c>
      <c r="L60" s="3">
        <v>1</v>
      </c>
      <c r="M60" s="3"/>
    </row>
    <row r="61" spans="1:13" ht="24" customHeight="1" x14ac:dyDescent="0.25">
      <c r="A61" s="464"/>
      <c r="B61" s="464" t="s">
        <v>205</v>
      </c>
      <c r="C61" s="464" t="s">
        <v>476</v>
      </c>
      <c r="D61" s="3">
        <v>1</v>
      </c>
      <c r="E61" s="464">
        <v>1</v>
      </c>
      <c r="F61" s="464">
        <v>138.21</v>
      </c>
      <c r="G61" s="464">
        <v>9.5299999999999994</v>
      </c>
      <c r="H61" s="464">
        <v>128.68</v>
      </c>
      <c r="I61" s="464">
        <v>133.83000000000001</v>
      </c>
      <c r="J61" s="464">
        <v>4.38</v>
      </c>
      <c r="K61" s="3">
        <v>3</v>
      </c>
      <c r="L61" s="3">
        <v>1</v>
      </c>
      <c r="M61" s="3"/>
    </row>
    <row r="62" spans="1:13" ht="24" customHeight="1" x14ac:dyDescent="0.25">
      <c r="A62" s="464"/>
      <c r="B62" s="464" t="s">
        <v>206</v>
      </c>
      <c r="C62" s="464" t="s">
        <v>476</v>
      </c>
      <c r="D62" s="3">
        <v>2</v>
      </c>
      <c r="E62" s="464">
        <v>2</v>
      </c>
      <c r="F62" s="464">
        <v>102.67999999999999</v>
      </c>
      <c r="G62" s="464">
        <v>10.52</v>
      </c>
      <c r="H62" s="464">
        <v>92.16</v>
      </c>
      <c r="I62" s="464">
        <v>92.589999999999989</v>
      </c>
      <c r="J62" s="464">
        <v>10.090000000000002</v>
      </c>
      <c r="K62" s="3">
        <v>2</v>
      </c>
      <c r="L62" s="3">
        <v>2</v>
      </c>
      <c r="M62" s="3"/>
    </row>
    <row r="63" spans="1:13" ht="24" customHeight="1" x14ac:dyDescent="0.25">
      <c r="A63" s="464"/>
      <c r="B63" s="464" t="s">
        <v>266</v>
      </c>
      <c r="C63" s="464" t="s">
        <v>476</v>
      </c>
      <c r="D63" s="3">
        <v>1</v>
      </c>
      <c r="E63" s="464">
        <v>3</v>
      </c>
      <c r="F63" s="464">
        <v>108.17999999999999</v>
      </c>
      <c r="G63" s="464">
        <v>14.31</v>
      </c>
      <c r="H63" s="464">
        <v>93.870000000000019</v>
      </c>
      <c r="I63" s="464">
        <v>105.47</v>
      </c>
      <c r="J63" s="464">
        <v>2.71</v>
      </c>
      <c r="K63" s="481">
        <v>1</v>
      </c>
      <c r="L63" s="481">
        <v>1</v>
      </c>
      <c r="M63" s="3"/>
    </row>
    <row r="64" spans="1:13" ht="24" customHeight="1" x14ac:dyDescent="0.25">
      <c r="A64" s="464"/>
      <c r="B64" s="464" t="s">
        <v>23</v>
      </c>
      <c r="C64" s="464" t="s">
        <v>476</v>
      </c>
      <c r="D64" s="3">
        <v>0</v>
      </c>
      <c r="E64" s="464">
        <v>1</v>
      </c>
      <c r="F64" s="464">
        <v>45.949999999999996</v>
      </c>
      <c r="G64" s="464">
        <v>33.08</v>
      </c>
      <c r="H64" s="464">
        <v>12.87</v>
      </c>
      <c r="I64" s="464">
        <v>45.309999999999995</v>
      </c>
      <c r="J64" s="464">
        <v>0.64</v>
      </c>
      <c r="K64" s="3">
        <v>0</v>
      </c>
      <c r="L64" s="3">
        <v>0</v>
      </c>
      <c r="M64" s="3"/>
    </row>
    <row r="65" spans="1:13" ht="24" customHeight="1" x14ac:dyDescent="0.25">
      <c r="A65" s="464"/>
      <c r="B65" s="464" t="s">
        <v>214</v>
      </c>
      <c r="C65" s="464" t="s">
        <v>476</v>
      </c>
      <c r="D65" s="3">
        <v>0</v>
      </c>
      <c r="E65" s="464">
        <v>2</v>
      </c>
      <c r="F65" s="464">
        <v>21.55</v>
      </c>
      <c r="G65" s="464">
        <v>13.47</v>
      </c>
      <c r="H65" s="464">
        <v>8.08</v>
      </c>
      <c r="I65" s="464">
        <v>21.55</v>
      </c>
      <c r="J65" s="464"/>
      <c r="K65" s="3">
        <v>0</v>
      </c>
      <c r="L65" s="3">
        <v>0</v>
      </c>
      <c r="M65" s="3"/>
    </row>
    <row r="66" spans="1:13" ht="24" customHeight="1" x14ac:dyDescent="0.25">
      <c r="A66" s="464"/>
      <c r="B66" s="464" t="s">
        <v>217</v>
      </c>
      <c r="C66" s="464" t="s">
        <v>476</v>
      </c>
      <c r="D66" s="3">
        <v>1</v>
      </c>
      <c r="E66" s="482">
        <v>1</v>
      </c>
      <c r="F66" s="464">
        <v>28.509999999999998</v>
      </c>
      <c r="G66" s="464">
        <v>10.66</v>
      </c>
      <c r="H66" s="464">
        <v>17.849999999999994</v>
      </c>
      <c r="I66" s="464">
        <v>27.9</v>
      </c>
      <c r="J66" s="464">
        <v>0.61</v>
      </c>
      <c r="K66" s="3">
        <v>1</v>
      </c>
      <c r="L66" s="3">
        <v>1</v>
      </c>
      <c r="M66" s="3"/>
    </row>
    <row r="67" spans="1:13" ht="24" customHeight="1" x14ac:dyDescent="0.25">
      <c r="A67" s="464"/>
      <c r="B67" s="464" t="s">
        <v>218</v>
      </c>
      <c r="C67" s="464" t="s">
        <v>476</v>
      </c>
      <c r="D67" s="3">
        <v>2</v>
      </c>
      <c r="E67" s="464">
        <v>2</v>
      </c>
      <c r="F67" s="464">
        <v>185.9</v>
      </c>
      <c r="G67" s="464">
        <v>26.96</v>
      </c>
      <c r="H67" s="464">
        <v>158.94</v>
      </c>
      <c r="I67" s="464">
        <v>185.02</v>
      </c>
      <c r="J67" s="464">
        <v>0.88</v>
      </c>
      <c r="K67" s="3">
        <v>2</v>
      </c>
      <c r="L67" s="3">
        <v>2</v>
      </c>
      <c r="M67" s="3"/>
    </row>
    <row r="68" spans="1:13" ht="24" customHeight="1" x14ac:dyDescent="0.25">
      <c r="A68" s="464"/>
      <c r="B68" s="464" t="s">
        <v>219</v>
      </c>
      <c r="C68" s="464" t="s">
        <v>476</v>
      </c>
      <c r="D68" s="3">
        <v>0</v>
      </c>
      <c r="E68" s="464">
        <v>1</v>
      </c>
      <c r="F68" s="464">
        <v>3.7</v>
      </c>
      <c r="G68" s="464">
        <v>3.7</v>
      </c>
      <c r="H68" s="464"/>
      <c r="I68" s="464">
        <v>3.7</v>
      </c>
      <c r="J68" s="464"/>
      <c r="K68" s="3">
        <v>0</v>
      </c>
      <c r="L68" s="3">
        <v>0</v>
      </c>
      <c r="M68" s="3"/>
    </row>
    <row r="69" spans="1:13" ht="24" customHeight="1" x14ac:dyDescent="0.25">
      <c r="A69" s="464"/>
      <c r="B69" s="464" t="s">
        <v>220</v>
      </c>
      <c r="C69" s="464" t="s">
        <v>476</v>
      </c>
      <c r="D69" s="479">
        <v>0</v>
      </c>
      <c r="E69" s="464">
        <v>2</v>
      </c>
      <c r="F69" s="464">
        <v>64.760000000000005</v>
      </c>
      <c r="G69" s="464">
        <v>21.58</v>
      </c>
      <c r="H69" s="464">
        <v>43.179999999999993</v>
      </c>
      <c r="I69" s="464">
        <v>57.2</v>
      </c>
      <c r="J69" s="464">
        <v>7.56</v>
      </c>
      <c r="K69" s="3">
        <v>1</v>
      </c>
      <c r="L69" s="3">
        <v>0</v>
      </c>
      <c r="M69" s="3"/>
    </row>
    <row r="70" spans="1:13" ht="24" customHeight="1" x14ac:dyDescent="0.25">
      <c r="A70" s="464"/>
      <c r="B70" s="463" t="s">
        <v>0</v>
      </c>
      <c r="C70" s="463" t="s">
        <v>476</v>
      </c>
      <c r="D70" s="77">
        <v>8</v>
      </c>
      <c r="E70" s="77">
        <v>18</v>
      </c>
      <c r="F70" s="77">
        <v>766.73</v>
      </c>
      <c r="G70" s="77">
        <v>170.06</v>
      </c>
      <c r="H70" s="77">
        <v>596.67000000000007</v>
      </c>
      <c r="I70" s="77">
        <v>737.37</v>
      </c>
      <c r="J70" s="77">
        <v>29.360000000000003</v>
      </c>
      <c r="K70" s="77">
        <v>13</v>
      </c>
      <c r="L70" s="77">
        <v>8</v>
      </c>
      <c r="M70" s="3"/>
    </row>
    <row r="71" spans="1:13" ht="24" customHeight="1" x14ac:dyDescent="0.25">
      <c r="A71" s="464"/>
      <c r="B71" s="464" t="s">
        <v>201</v>
      </c>
      <c r="C71" s="464" t="s">
        <v>477</v>
      </c>
      <c r="D71" s="3">
        <v>0</v>
      </c>
      <c r="E71" s="464">
        <v>1</v>
      </c>
      <c r="F71" s="464">
        <v>96.559999999999988</v>
      </c>
      <c r="G71" s="464">
        <v>9.5699999999999985</v>
      </c>
      <c r="H71" s="464">
        <v>86.990000000000009</v>
      </c>
      <c r="I71" s="464">
        <v>87.529999999999987</v>
      </c>
      <c r="J71" s="464">
        <v>9.0299999999999976</v>
      </c>
      <c r="K71" s="3">
        <v>0</v>
      </c>
      <c r="L71" s="3">
        <v>0</v>
      </c>
      <c r="M71" s="3"/>
    </row>
    <row r="72" spans="1:13" ht="24" customHeight="1" x14ac:dyDescent="0.25">
      <c r="A72" s="464"/>
      <c r="B72" s="464" t="s">
        <v>202</v>
      </c>
      <c r="C72" s="464" t="s">
        <v>477</v>
      </c>
      <c r="D72" s="3">
        <v>0</v>
      </c>
      <c r="E72" s="464">
        <v>1</v>
      </c>
      <c r="F72" s="464">
        <v>23.25</v>
      </c>
      <c r="G72" s="464">
        <v>17.32</v>
      </c>
      <c r="H72" s="464">
        <v>5.9300000000000006</v>
      </c>
      <c r="I72" s="464">
        <v>23.25</v>
      </c>
      <c r="J72" s="464"/>
      <c r="K72" s="3">
        <v>1</v>
      </c>
      <c r="L72" s="3">
        <v>0</v>
      </c>
      <c r="M72" s="3"/>
    </row>
    <row r="73" spans="1:13" ht="24" customHeight="1" x14ac:dyDescent="0.25">
      <c r="A73" s="464"/>
      <c r="B73" s="464" t="s">
        <v>204</v>
      </c>
      <c r="C73" s="464" t="s">
        <v>477</v>
      </c>
      <c r="D73" s="3">
        <v>0</v>
      </c>
      <c r="E73" s="464">
        <v>1</v>
      </c>
      <c r="F73" s="464">
        <v>85.509999999999991</v>
      </c>
      <c r="G73" s="464">
        <v>32.339999999999996</v>
      </c>
      <c r="H73" s="464">
        <v>53.170000000000009</v>
      </c>
      <c r="I73" s="464">
        <v>79.27</v>
      </c>
      <c r="J73" s="464">
        <v>6.24</v>
      </c>
      <c r="K73" s="3">
        <v>1</v>
      </c>
      <c r="L73" s="3">
        <v>0</v>
      </c>
      <c r="M73" s="3"/>
    </row>
    <row r="74" spans="1:13" ht="24" customHeight="1" x14ac:dyDescent="0.25">
      <c r="A74" s="464"/>
      <c r="B74" s="464" t="s">
        <v>211</v>
      </c>
      <c r="C74" s="464" t="s">
        <v>477</v>
      </c>
      <c r="D74" s="3">
        <v>1</v>
      </c>
      <c r="E74" s="464">
        <v>1</v>
      </c>
      <c r="F74" s="464">
        <v>40.94</v>
      </c>
      <c r="G74" s="464">
        <v>15.26</v>
      </c>
      <c r="H74" s="464">
        <v>25.68</v>
      </c>
      <c r="I74" s="464">
        <v>38.25</v>
      </c>
      <c r="J74" s="464">
        <v>2.69</v>
      </c>
      <c r="K74" s="3">
        <v>1</v>
      </c>
      <c r="L74" s="3">
        <v>1</v>
      </c>
      <c r="M74" s="3"/>
    </row>
    <row r="75" spans="1:13" ht="24" customHeight="1" x14ac:dyDescent="0.25">
      <c r="A75" s="464"/>
      <c r="B75" s="464" t="s">
        <v>212</v>
      </c>
      <c r="C75" s="464" t="s">
        <v>477</v>
      </c>
      <c r="D75" s="3">
        <v>0</v>
      </c>
      <c r="E75" s="464">
        <v>1</v>
      </c>
      <c r="F75" s="464">
        <v>69.75</v>
      </c>
      <c r="G75" s="464">
        <v>13.47</v>
      </c>
      <c r="H75" s="464">
        <v>56.280000000000015</v>
      </c>
      <c r="I75" s="464">
        <v>69.75</v>
      </c>
      <c r="J75" s="464"/>
      <c r="K75" s="3">
        <v>0</v>
      </c>
      <c r="L75" s="3">
        <v>0</v>
      </c>
      <c r="M75" s="3"/>
    </row>
    <row r="76" spans="1:13" ht="24" customHeight="1" x14ac:dyDescent="0.25">
      <c r="A76" s="464"/>
      <c r="B76" s="463" t="s">
        <v>0</v>
      </c>
      <c r="C76" s="463" t="s">
        <v>477</v>
      </c>
      <c r="D76" s="77">
        <v>1</v>
      </c>
      <c r="E76" s="77">
        <v>5</v>
      </c>
      <c r="F76" s="77">
        <v>316.01</v>
      </c>
      <c r="G76" s="77">
        <v>87.96</v>
      </c>
      <c r="H76" s="77">
        <v>228.05000000000007</v>
      </c>
      <c r="I76" s="77">
        <v>298.04999999999995</v>
      </c>
      <c r="J76" s="77">
        <v>17.959999999999997</v>
      </c>
      <c r="K76" s="77">
        <v>3</v>
      </c>
      <c r="L76" s="77">
        <v>1</v>
      </c>
      <c r="M76" s="3"/>
    </row>
    <row r="77" spans="1:13" ht="24" customHeight="1" x14ac:dyDescent="0.25">
      <c r="A77" s="464"/>
      <c r="B77" s="464" t="s">
        <v>242</v>
      </c>
      <c r="C77" s="464" t="s">
        <v>478</v>
      </c>
      <c r="D77" s="3">
        <v>2</v>
      </c>
      <c r="E77" s="464">
        <v>3</v>
      </c>
      <c r="F77" s="464">
        <v>4.66</v>
      </c>
      <c r="G77" s="464">
        <v>4.66</v>
      </c>
      <c r="H77" s="464"/>
      <c r="I77" s="464">
        <v>4.66</v>
      </c>
      <c r="J77" s="464"/>
      <c r="K77" s="3">
        <v>2</v>
      </c>
      <c r="L77" s="3">
        <v>2</v>
      </c>
      <c r="M77" s="3"/>
    </row>
    <row r="78" spans="1:13" ht="24" customHeight="1" x14ac:dyDescent="0.25">
      <c r="A78" s="464"/>
      <c r="B78" s="464" t="s">
        <v>204</v>
      </c>
      <c r="C78" s="464" t="s">
        <v>478</v>
      </c>
      <c r="D78" s="3">
        <v>0</v>
      </c>
      <c r="E78" s="464">
        <v>1</v>
      </c>
      <c r="F78" s="464">
        <v>2.33</v>
      </c>
      <c r="G78" s="464">
        <v>2.33</v>
      </c>
      <c r="H78" s="464"/>
      <c r="I78" s="464">
        <v>1.63</v>
      </c>
      <c r="J78" s="464">
        <v>0.7</v>
      </c>
      <c r="K78" s="3">
        <v>0</v>
      </c>
      <c r="L78" s="3">
        <v>0</v>
      </c>
      <c r="M78" s="3"/>
    </row>
    <row r="79" spans="1:13" ht="24" customHeight="1" x14ac:dyDescent="0.25">
      <c r="A79" s="464"/>
      <c r="B79" s="464" t="s">
        <v>266</v>
      </c>
      <c r="C79" s="464" t="s">
        <v>478</v>
      </c>
      <c r="D79" s="3">
        <v>1</v>
      </c>
      <c r="E79" s="464">
        <v>1</v>
      </c>
      <c r="F79" s="464">
        <v>9.74</v>
      </c>
      <c r="G79" s="464">
        <v>9.74</v>
      </c>
      <c r="H79" s="464"/>
      <c r="I79" s="464">
        <v>9.74</v>
      </c>
      <c r="J79" s="464"/>
      <c r="K79" s="481">
        <v>1</v>
      </c>
      <c r="L79" s="481">
        <v>1</v>
      </c>
      <c r="M79" s="3"/>
    </row>
    <row r="80" spans="1:13" ht="24" customHeight="1" x14ac:dyDescent="0.25">
      <c r="A80" s="464"/>
      <c r="B80" s="464" t="s">
        <v>210</v>
      </c>
      <c r="C80" s="464" t="s">
        <v>478</v>
      </c>
      <c r="D80" s="3">
        <v>1</v>
      </c>
      <c r="E80" s="464">
        <v>4</v>
      </c>
      <c r="F80" s="464">
        <v>5.99</v>
      </c>
      <c r="G80" s="464">
        <v>5.99</v>
      </c>
      <c r="H80" s="464"/>
      <c r="I80" s="464">
        <v>5.99</v>
      </c>
      <c r="J80" s="464"/>
      <c r="K80" s="3">
        <v>1</v>
      </c>
      <c r="L80" s="3">
        <v>0</v>
      </c>
      <c r="M80" s="3"/>
    </row>
    <row r="81" spans="1:13" ht="24" customHeight="1" x14ac:dyDescent="0.25">
      <c r="A81" s="464"/>
      <c r="B81" s="464" t="s">
        <v>211</v>
      </c>
      <c r="C81" s="464" t="s">
        <v>478</v>
      </c>
      <c r="D81" s="3">
        <v>4</v>
      </c>
      <c r="E81" s="464">
        <v>4</v>
      </c>
      <c r="F81" s="464">
        <v>4.68</v>
      </c>
      <c r="G81" s="464">
        <v>4.68</v>
      </c>
      <c r="H81" s="464"/>
      <c r="I81" s="464">
        <v>3.89</v>
      </c>
      <c r="J81" s="464">
        <v>0.79</v>
      </c>
      <c r="K81" s="3">
        <v>4</v>
      </c>
      <c r="L81" s="3">
        <v>4</v>
      </c>
      <c r="M81" s="3"/>
    </row>
    <row r="82" spans="1:13" ht="24" customHeight="1" x14ac:dyDescent="0.25">
      <c r="A82" s="464"/>
      <c r="B82" s="463" t="s">
        <v>0</v>
      </c>
      <c r="C82" s="463" t="s">
        <v>478</v>
      </c>
      <c r="D82" s="77">
        <v>8</v>
      </c>
      <c r="E82" s="77">
        <v>13</v>
      </c>
      <c r="F82" s="77">
        <v>27.4</v>
      </c>
      <c r="G82" s="77">
        <v>27.4</v>
      </c>
      <c r="H82" s="77">
        <v>0</v>
      </c>
      <c r="I82" s="77">
        <v>25.910000000000004</v>
      </c>
      <c r="J82" s="77">
        <v>1.49</v>
      </c>
      <c r="K82" s="77">
        <v>8</v>
      </c>
      <c r="L82" s="77">
        <v>7</v>
      </c>
      <c r="M82" s="3"/>
    </row>
    <row r="83" spans="1:13" ht="24" customHeight="1" x14ac:dyDescent="0.25">
      <c r="A83" s="464"/>
      <c r="B83" s="464" t="s">
        <v>242</v>
      </c>
      <c r="C83" s="464" t="s">
        <v>479</v>
      </c>
      <c r="D83" s="3">
        <v>1</v>
      </c>
      <c r="E83" s="464">
        <v>1</v>
      </c>
      <c r="F83" s="464">
        <v>0.84</v>
      </c>
      <c r="G83" s="464">
        <v>0.84</v>
      </c>
      <c r="H83" s="464"/>
      <c r="I83" s="464">
        <v>0.84</v>
      </c>
      <c r="J83" s="464"/>
      <c r="K83" s="3">
        <v>1</v>
      </c>
      <c r="L83" s="3">
        <v>1</v>
      </c>
      <c r="M83" s="3"/>
    </row>
    <row r="84" spans="1:13" ht="24" customHeight="1" x14ac:dyDescent="0.25">
      <c r="A84" s="464"/>
      <c r="B84" s="463" t="s">
        <v>0</v>
      </c>
      <c r="C84" s="463" t="s">
        <v>479</v>
      </c>
      <c r="D84" s="77">
        <v>1</v>
      </c>
      <c r="E84" s="77">
        <v>1</v>
      </c>
      <c r="F84" s="77">
        <v>0.84</v>
      </c>
      <c r="G84" s="77">
        <v>0.84</v>
      </c>
      <c r="H84" s="77">
        <v>0</v>
      </c>
      <c r="I84" s="77">
        <v>0.84</v>
      </c>
      <c r="J84" s="77">
        <v>0</v>
      </c>
      <c r="K84" s="77">
        <v>1</v>
      </c>
      <c r="L84" s="77">
        <v>1</v>
      </c>
      <c r="M84" s="3"/>
    </row>
    <row r="85" spans="1:13" ht="24" customHeight="1" x14ac:dyDescent="0.25">
      <c r="A85" s="464"/>
      <c r="B85" s="490"/>
      <c r="C85" s="490"/>
      <c r="D85" s="491"/>
      <c r="E85" s="490"/>
      <c r="F85" s="490"/>
      <c r="G85" s="490"/>
      <c r="H85" s="490"/>
      <c r="I85" s="490"/>
      <c r="J85" s="490"/>
      <c r="K85" s="3"/>
      <c r="L85" s="3"/>
      <c r="M85" s="3"/>
    </row>
    <row r="86" spans="1:13" ht="24" customHeight="1" x14ac:dyDescent="0.25">
      <c r="A86" s="464"/>
      <c r="B86" s="490"/>
      <c r="C86" s="490"/>
      <c r="D86" s="491"/>
      <c r="E86" s="490"/>
      <c r="F86" s="490"/>
      <c r="G86" s="490"/>
      <c r="H86" s="490"/>
      <c r="I86" s="490"/>
      <c r="J86" s="490"/>
      <c r="K86" s="3"/>
      <c r="L86" s="3"/>
      <c r="M86" s="3"/>
    </row>
    <row r="87" spans="1:13" ht="24" customHeight="1" x14ac:dyDescent="0.25">
      <c r="A87" s="463"/>
      <c r="B87" s="490"/>
      <c r="C87" s="490"/>
      <c r="D87" s="490"/>
      <c r="E87" s="490"/>
      <c r="F87" s="490"/>
      <c r="G87" s="490"/>
      <c r="H87" s="490"/>
      <c r="I87" s="490"/>
      <c r="J87" s="490"/>
      <c r="K87" s="463"/>
      <c r="L87" s="463"/>
      <c r="M87" s="463"/>
    </row>
    <row r="88" spans="1:13" ht="24" customHeight="1" x14ac:dyDescent="0.25">
      <c r="A88" s="463"/>
      <c r="B88" s="463"/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</row>
    <row r="89" spans="1:13" ht="24" customHeight="1" x14ac:dyDescent="0.25">
      <c r="A89" s="463"/>
      <c r="B89" s="463"/>
      <c r="C89" s="463"/>
      <c r="D89" s="463"/>
      <c r="E89" s="463"/>
      <c r="F89" s="463"/>
      <c r="G89" s="463"/>
      <c r="H89" s="463"/>
      <c r="I89" s="463"/>
      <c r="J89" s="463"/>
      <c r="K89" s="463"/>
      <c r="L89" s="463"/>
      <c r="M89" s="463"/>
    </row>
    <row r="90" spans="1:13" ht="24" customHeight="1" x14ac:dyDescent="0.25">
      <c r="A90" s="463"/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</row>
    <row r="91" spans="1:13" ht="24" customHeight="1" x14ac:dyDescent="0.25">
      <c r="A91" s="463"/>
      <c r="B91" s="463"/>
      <c r="C91" s="463"/>
      <c r="D91" s="463"/>
      <c r="E91" s="463"/>
      <c r="F91" s="463"/>
      <c r="G91" s="463"/>
      <c r="H91" s="463"/>
      <c r="I91" s="463"/>
      <c r="J91" s="463"/>
      <c r="K91" s="463"/>
      <c r="L91" s="463"/>
      <c r="M91" s="463"/>
    </row>
    <row r="92" spans="1:13" ht="24" customHeight="1" x14ac:dyDescent="0.25">
      <c r="A92" s="463"/>
      <c r="B92" s="463"/>
      <c r="C92" s="463"/>
      <c r="D92" s="463"/>
      <c r="E92" s="463"/>
      <c r="F92" s="463"/>
      <c r="G92" s="463"/>
      <c r="H92" s="463"/>
      <c r="I92" s="463"/>
      <c r="J92" s="463"/>
      <c r="K92" s="463"/>
      <c r="L92" s="463"/>
      <c r="M92" s="463"/>
    </row>
    <row r="93" spans="1:13" ht="24" customHeight="1" x14ac:dyDescent="0.25">
      <c r="A93" s="463"/>
      <c r="B93" s="463"/>
      <c r="C93" s="463"/>
      <c r="D93" s="463"/>
      <c r="E93" s="463"/>
      <c r="F93" s="463"/>
      <c r="G93" s="463"/>
      <c r="H93" s="463"/>
      <c r="I93" s="463"/>
      <c r="J93" s="463"/>
      <c r="K93" s="463"/>
      <c r="L93" s="463"/>
      <c r="M93" s="463"/>
    </row>
    <row r="94" spans="1:13" ht="24" customHeight="1" x14ac:dyDescent="0.25">
      <c r="A94" s="463"/>
      <c r="B94" s="463"/>
      <c r="C94" s="463"/>
      <c r="D94" s="463"/>
      <c r="E94" s="463"/>
      <c r="F94" s="463"/>
      <c r="G94" s="463"/>
      <c r="H94" s="463"/>
      <c r="I94" s="463"/>
      <c r="J94" s="463"/>
      <c r="K94" s="463"/>
      <c r="L94" s="463"/>
      <c r="M94" s="463"/>
    </row>
    <row r="95" spans="1:13" ht="24" customHeight="1" x14ac:dyDescent="0.25">
      <c r="A95" s="463"/>
      <c r="B95" s="463"/>
      <c r="C95" s="463"/>
      <c r="D95" s="463"/>
      <c r="E95" s="463"/>
      <c r="F95" s="463"/>
      <c r="G95" s="463"/>
      <c r="H95" s="463"/>
      <c r="I95" s="463"/>
      <c r="J95" s="463"/>
      <c r="K95" s="463"/>
      <c r="L95" s="463"/>
      <c r="M95" s="463"/>
    </row>
    <row r="96" spans="1:13" ht="24" customHeight="1" x14ac:dyDescent="0.25">
      <c r="A96" s="463"/>
      <c r="B96" s="463"/>
      <c r="C96" s="463"/>
      <c r="D96" s="463"/>
      <c r="E96" s="463"/>
      <c r="F96" s="463"/>
      <c r="G96" s="463"/>
      <c r="H96" s="463"/>
      <c r="I96" s="463"/>
      <c r="J96" s="463"/>
      <c r="K96" s="463"/>
      <c r="L96" s="463"/>
      <c r="M96" s="463"/>
    </row>
    <row r="97" spans="1:13" ht="24" customHeight="1" x14ac:dyDescent="0.25">
      <c r="A97" s="463"/>
      <c r="B97" s="463"/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63"/>
    </row>
    <row r="98" spans="1:13" ht="24" customHeight="1" x14ac:dyDescent="0.25">
      <c r="A98" s="463"/>
      <c r="B98" s="463"/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463"/>
    </row>
    <row r="99" spans="1:13" ht="24" customHeight="1" x14ac:dyDescent="0.25">
      <c r="A99" s="463"/>
      <c r="B99" s="463"/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</row>
    <row r="100" spans="1:13" ht="15.5" thickBot="1" x14ac:dyDescent="0.35">
      <c r="A100" s="83"/>
      <c r="B100" s="84" t="s">
        <v>38</v>
      </c>
      <c r="C100" s="6"/>
      <c r="D100" s="85">
        <f>SUM(D6:D7)</f>
        <v>0</v>
      </c>
      <c r="E100" s="85" t="e">
        <f>SUM(#REF!)</f>
        <v>#REF!</v>
      </c>
      <c r="F100" s="86" t="e">
        <f>SUM(#REF!)</f>
        <v>#REF!</v>
      </c>
      <c r="G100" s="85" t="e">
        <f>SUM(#REF!)</f>
        <v>#REF!</v>
      </c>
      <c r="H100" s="85" t="e">
        <f>SUM(#REF!)</f>
        <v>#REF!</v>
      </c>
      <c r="I100" s="85" t="e">
        <f>SUM(#REF!)</f>
        <v>#REF!</v>
      </c>
      <c r="J100" s="85" t="e">
        <f>SUM(#REF!)</f>
        <v>#REF!</v>
      </c>
      <c r="K100" s="85" t="e">
        <f>SUM(#REF!)</f>
        <v>#REF!</v>
      </c>
      <c r="L100" s="85" t="e">
        <f>SUM(#REF!)</f>
        <v>#REF!</v>
      </c>
      <c r="M100" s="7"/>
    </row>
    <row r="101" spans="1:13" x14ac:dyDescent="0.25">
      <c r="A101" s="65"/>
      <c r="B101" s="65"/>
      <c r="C101" s="87"/>
      <c r="D101" s="65"/>
      <c r="E101" s="65"/>
      <c r="F101" s="65"/>
      <c r="G101" s="65"/>
      <c r="H101" s="65"/>
      <c r="I101" s="65"/>
      <c r="J101" s="65"/>
      <c r="K101" s="65"/>
      <c r="L101" s="65"/>
      <c r="M101" s="65"/>
    </row>
    <row r="104" spans="1:13" x14ac:dyDescent="0.25">
      <c r="B104" s="1" t="s">
        <v>169</v>
      </c>
    </row>
    <row r="105" spans="1:13" ht="18.75" customHeight="1" x14ac:dyDescent="0.25">
      <c r="B105" s="8" t="s">
        <v>182</v>
      </c>
      <c r="G105" s="75"/>
      <c r="H105" s="75"/>
    </row>
    <row r="107" spans="1:13" x14ac:dyDescent="0.25">
      <c r="B107" s="1" t="s">
        <v>119</v>
      </c>
    </row>
    <row r="109" spans="1:13" x14ac:dyDescent="0.25">
      <c r="B109" s="76" t="s">
        <v>115</v>
      </c>
    </row>
    <row r="110" spans="1:13" x14ac:dyDescent="0.25">
      <c r="B110" s="77" t="s">
        <v>172</v>
      </c>
      <c r="C110" s="78" t="s">
        <v>118</v>
      </c>
      <c r="D110" s="78" t="s">
        <v>116</v>
      </c>
      <c r="E110" s="78" t="s">
        <v>117</v>
      </c>
    </row>
    <row r="111" spans="1:13" x14ac:dyDescent="0.25">
      <c r="B111" s="78"/>
      <c r="C111" s="79"/>
      <c r="D111" s="3"/>
      <c r="E111" s="3"/>
    </row>
    <row r="112" spans="1:13" x14ac:dyDescent="0.25">
      <c r="B112" s="78"/>
      <c r="C112" s="79"/>
      <c r="D112" s="3"/>
      <c r="E112" s="3"/>
    </row>
    <row r="113" spans="2:5" x14ac:dyDescent="0.25">
      <c r="B113" s="3"/>
      <c r="C113" s="79"/>
      <c r="D113" s="3"/>
      <c r="E113" s="3"/>
    </row>
    <row r="115" spans="2:5" x14ac:dyDescent="0.25">
      <c r="B115" s="76" t="s">
        <v>152</v>
      </c>
    </row>
    <row r="116" spans="2:5" x14ac:dyDescent="0.25">
      <c r="B116" s="1" t="s">
        <v>433</v>
      </c>
    </row>
    <row r="117" spans="2:5" x14ac:dyDescent="0.25">
      <c r="B117" s="1" t="s">
        <v>447</v>
      </c>
    </row>
    <row r="118" spans="2:5" x14ac:dyDescent="0.25">
      <c r="B118" s="1" t="s">
        <v>153</v>
      </c>
    </row>
    <row r="122" spans="2:5" x14ac:dyDescent="0.25">
      <c r="C122" s="58" t="s">
        <v>434</v>
      </c>
    </row>
    <row r="123" spans="2:5" x14ac:dyDescent="0.25">
      <c r="B123" s="1" t="s">
        <v>435</v>
      </c>
    </row>
    <row r="124" spans="2:5" x14ac:dyDescent="0.25">
      <c r="B124" s="1" t="s">
        <v>443</v>
      </c>
    </row>
    <row r="125" spans="2:5" x14ac:dyDescent="0.25">
      <c r="B125" s="1" t="s">
        <v>445</v>
      </c>
    </row>
    <row r="126" spans="2:5" x14ac:dyDescent="0.25">
      <c r="B126" s="1" t="s">
        <v>446</v>
      </c>
    </row>
    <row r="127" spans="2:5" x14ac:dyDescent="0.25">
      <c r="B127" s="1" t="s">
        <v>449</v>
      </c>
    </row>
    <row r="128" spans="2:5" x14ac:dyDescent="0.25">
      <c r="B128" s="1" t="s">
        <v>487</v>
      </c>
    </row>
    <row r="129" spans="2:2" x14ac:dyDescent="0.25">
      <c r="B129" s="1" t="s">
        <v>489</v>
      </c>
    </row>
    <row r="130" spans="2:2" x14ac:dyDescent="0.25">
      <c r="B130" s="1" t="s">
        <v>490</v>
      </c>
    </row>
    <row r="131" spans="2:2" x14ac:dyDescent="0.25">
      <c r="B131" s="1" t="s">
        <v>491</v>
      </c>
    </row>
    <row r="152" spans="2:12" x14ac:dyDescent="0.25">
      <c r="B152" s="1" t="s">
        <v>105</v>
      </c>
      <c r="C152" s="74" t="s">
        <v>66</v>
      </c>
      <c r="D152" s="1" t="s">
        <v>493</v>
      </c>
      <c r="E152" s="1" t="s">
        <v>164</v>
      </c>
      <c r="F152" s="1" t="s">
        <v>494</v>
      </c>
      <c r="G152" s="1" t="s">
        <v>57</v>
      </c>
      <c r="H152" s="1" t="s">
        <v>68</v>
      </c>
      <c r="I152" s="1" t="s">
        <v>43</v>
      </c>
      <c r="J152" s="1" t="s">
        <v>44</v>
      </c>
      <c r="K152" s="1" t="s">
        <v>495</v>
      </c>
      <c r="L152" s="1" t="s">
        <v>496</v>
      </c>
    </row>
    <row r="153" spans="2:12" x14ac:dyDescent="0.25">
      <c r="B153" s="1" t="s">
        <v>199</v>
      </c>
      <c r="C153" s="74" t="s">
        <v>472</v>
      </c>
      <c r="D153" s="1">
        <v>0</v>
      </c>
      <c r="E153" s="1">
        <v>1</v>
      </c>
      <c r="F153" s="1">
        <v>12.75</v>
      </c>
      <c r="G153" s="1">
        <v>12.75</v>
      </c>
      <c r="I153" s="1">
        <v>12.75</v>
      </c>
      <c r="K153" s="1">
        <v>0</v>
      </c>
      <c r="L153" s="1">
        <v>0</v>
      </c>
    </row>
    <row r="154" spans="2:12" x14ac:dyDescent="0.25">
      <c r="B154" s="1" t="s">
        <v>200</v>
      </c>
      <c r="C154" s="74" t="s">
        <v>472</v>
      </c>
      <c r="D154" s="1">
        <v>0</v>
      </c>
      <c r="E154" s="1">
        <v>1</v>
      </c>
      <c r="F154" s="1">
        <v>23.04</v>
      </c>
      <c r="H154" s="1">
        <v>23.04</v>
      </c>
      <c r="I154" s="1">
        <v>23.04</v>
      </c>
      <c r="K154" s="1">
        <v>0</v>
      </c>
      <c r="L154" s="1">
        <v>0</v>
      </c>
    </row>
    <row r="155" spans="2:12" x14ac:dyDescent="0.25">
      <c r="B155" s="1" t="s">
        <v>201</v>
      </c>
      <c r="C155" s="74" t="s">
        <v>472</v>
      </c>
      <c r="D155" s="1">
        <v>3</v>
      </c>
      <c r="E155" s="1">
        <v>3</v>
      </c>
      <c r="F155" s="1">
        <v>234.93999999999991</v>
      </c>
      <c r="G155" s="1">
        <v>44.35</v>
      </c>
      <c r="H155" s="1">
        <v>190.58999999999992</v>
      </c>
      <c r="I155" s="1">
        <v>217.32999999999998</v>
      </c>
      <c r="J155" s="1">
        <v>17.610000000000003</v>
      </c>
      <c r="K155" s="1">
        <v>3</v>
      </c>
      <c r="L155" s="1">
        <v>3</v>
      </c>
    </row>
    <row r="156" spans="2:12" x14ac:dyDescent="0.25">
      <c r="B156" s="1" t="s">
        <v>202</v>
      </c>
      <c r="C156" s="74" t="s">
        <v>472</v>
      </c>
      <c r="D156" s="1">
        <v>1</v>
      </c>
      <c r="E156" s="1">
        <v>3</v>
      </c>
      <c r="F156" s="1">
        <v>176.86</v>
      </c>
      <c r="G156" s="1">
        <v>63.63000000000001</v>
      </c>
      <c r="H156" s="1">
        <v>113.23</v>
      </c>
      <c r="I156" s="1">
        <v>172.82999999999998</v>
      </c>
      <c r="J156" s="1">
        <v>4.0299999999999994</v>
      </c>
      <c r="K156" s="1">
        <v>3</v>
      </c>
      <c r="L156" s="1">
        <v>0</v>
      </c>
    </row>
    <row r="157" spans="2:12" x14ac:dyDescent="0.25">
      <c r="B157" s="1" t="s">
        <v>204</v>
      </c>
      <c r="C157" s="74" t="s">
        <v>472</v>
      </c>
      <c r="D157" s="1">
        <v>6</v>
      </c>
      <c r="E157" s="1">
        <v>8</v>
      </c>
      <c r="F157" s="1">
        <v>530.59000000000015</v>
      </c>
      <c r="G157" s="1">
        <v>298.38000000000005</v>
      </c>
      <c r="H157" s="1">
        <v>232.21000000000004</v>
      </c>
      <c r="I157" s="1">
        <v>388.87000000000012</v>
      </c>
      <c r="J157" s="1">
        <v>141.72</v>
      </c>
      <c r="K157" s="1">
        <v>6</v>
      </c>
      <c r="L157" s="1">
        <v>6</v>
      </c>
    </row>
    <row r="158" spans="2:12" x14ac:dyDescent="0.25">
      <c r="B158" s="1" t="s">
        <v>205</v>
      </c>
      <c r="C158" s="74" t="s">
        <v>472</v>
      </c>
      <c r="D158" s="1">
        <v>0</v>
      </c>
      <c r="E158" s="1">
        <v>1</v>
      </c>
      <c r="F158" s="1">
        <v>87.53</v>
      </c>
      <c r="G158" s="1">
        <v>37.339999999999996</v>
      </c>
      <c r="H158" s="1">
        <v>50.19</v>
      </c>
      <c r="I158" s="1">
        <v>87.53</v>
      </c>
      <c r="K158" s="1">
        <v>1</v>
      </c>
      <c r="L158" s="1">
        <v>0</v>
      </c>
    </row>
    <row r="159" spans="2:12" x14ac:dyDescent="0.25">
      <c r="B159" s="1" t="s">
        <v>206</v>
      </c>
      <c r="C159" s="74" t="s">
        <v>472</v>
      </c>
      <c r="D159" s="1">
        <v>2</v>
      </c>
      <c r="E159" s="1">
        <v>2</v>
      </c>
      <c r="F159" s="1">
        <v>96.28</v>
      </c>
      <c r="G159" s="1">
        <v>22.69</v>
      </c>
      <c r="H159" s="1">
        <v>73.59</v>
      </c>
      <c r="I159" s="1">
        <v>94.77</v>
      </c>
      <c r="J159" s="1">
        <v>1.51</v>
      </c>
      <c r="K159" s="1">
        <v>2</v>
      </c>
      <c r="L159" s="1">
        <v>2</v>
      </c>
    </row>
    <row r="160" spans="2:12" x14ac:dyDescent="0.25">
      <c r="B160" s="1" t="s">
        <v>266</v>
      </c>
      <c r="C160" s="74" t="s">
        <v>472</v>
      </c>
      <c r="D160" s="1">
        <v>0</v>
      </c>
      <c r="E160" s="1">
        <v>1</v>
      </c>
      <c r="F160" s="1">
        <v>76.91</v>
      </c>
      <c r="G160" s="1">
        <v>23.490000000000002</v>
      </c>
      <c r="H160" s="1">
        <v>53.419999999999995</v>
      </c>
      <c r="I160" s="1">
        <v>76.2</v>
      </c>
      <c r="J160" s="1">
        <v>0.71</v>
      </c>
      <c r="K160" s="1">
        <v>0</v>
      </c>
      <c r="L160" s="1">
        <v>0</v>
      </c>
    </row>
    <row r="161" spans="2:12" x14ac:dyDescent="0.25">
      <c r="B161" s="1" t="s">
        <v>207</v>
      </c>
      <c r="C161" s="74" t="s">
        <v>472</v>
      </c>
      <c r="D161" s="1">
        <v>1</v>
      </c>
      <c r="E161" s="1">
        <v>1</v>
      </c>
      <c r="F161" s="1">
        <v>52.290000000000006</v>
      </c>
      <c r="G161" s="1">
        <v>12.05</v>
      </c>
      <c r="H161" s="1">
        <v>40.24</v>
      </c>
      <c r="I161" s="1">
        <v>50.850000000000009</v>
      </c>
      <c r="J161" s="1">
        <v>1.44</v>
      </c>
      <c r="K161" s="1">
        <v>1</v>
      </c>
      <c r="L161" s="1">
        <v>1</v>
      </c>
    </row>
    <row r="162" spans="2:12" x14ac:dyDescent="0.25">
      <c r="B162" s="1" t="s">
        <v>208</v>
      </c>
      <c r="C162" s="74" t="s">
        <v>472</v>
      </c>
      <c r="D162" s="1">
        <v>1</v>
      </c>
      <c r="E162" s="1">
        <v>2</v>
      </c>
      <c r="F162" s="1">
        <v>223.35000000000005</v>
      </c>
      <c r="G162" s="1">
        <v>30.209999999999997</v>
      </c>
      <c r="H162" s="1">
        <v>193.14000000000004</v>
      </c>
      <c r="I162" s="1">
        <v>215.64000000000007</v>
      </c>
      <c r="J162" s="1">
        <v>7.71</v>
      </c>
      <c r="K162" s="1">
        <v>3</v>
      </c>
      <c r="L162" s="1">
        <v>1</v>
      </c>
    </row>
    <row r="163" spans="2:12" x14ac:dyDescent="0.25">
      <c r="B163" s="1" t="s">
        <v>210</v>
      </c>
      <c r="C163" s="74" t="s">
        <v>472</v>
      </c>
      <c r="D163" s="1">
        <v>1</v>
      </c>
      <c r="E163" s="1">
        <v>3</v>
      </c>
      <c r="F163" s="1">
        <v>239.95000000000002</v>
      </c>
      <c r="G163" s="1">
        <v>52.13</v>
      </c>
      <c r="H163" s="1">
        <v>187.82000000000002</v>
      </c>
      <c r="I163" s="1">
        <v>209.32000000000002</v>
      </c>
      <c r="J163" s="1">
        <v>30.630000000000006</v>
      </c>
      <c r="K163" s="1">
        <v>1</v>
      </c>
      <c r="L163" s="1">
        <v>1</v>
      </c>
    </row>
    <row r="164" spans="2:12" x14ac:dyDescent="0.25">
      <c r="B164" s="1" t="s">
        <v>211</v>
      </c>
      <c r="C164" s="74" t="s">
        <v>472</v>
      </c>
      <c r="D164" s="1">
        <v>1</v>
      </c>
      <c r="E164" s="1">
        <v>1</v>
      </c>
      <c r="F164" s="1">
        <v>110.44000000000003</v>
      </c>
      <c r="G164" s="1">
        <v>17.560000000000002</v>
      </c>
      <c r="H164" s="1">
        <v>92.880000000000024</v>
      </c>
      <c r="I164" s="1">
        <v>110.44000000000003</v>
      </c>
      <c r="K164" s="1">
        <v>1</v>
      </c>
      <c r="L164" s="1">
        <v>0</v>
      </c>
    </row>
    <row r="165" spans="2:12" x14ac:dyDescent="0.25">
      <c r="B165" s="1" t="s">
        <v>212</v>
      </c>
      <c r="C165" s="74" t="s">
        <v>472</v>
      </c>
      <c r="D165" s="1">
        <v>4</v>
      </c>
      <c r="E165" s="1">
        <v>5</v>
      </c>
      <c r="F165" s="1">
        <v>283.68000000000006</v>
      </c>
      <c r="G165" s="1">
        <v>81.95999999999998</v>
      </c>
      <c r="H165" s="1">
        <v>201.72000000000008</v>
      </c>
      <c r="I165" s="1">
        <v>267.70999999999998</v>
      </c>
      <c r="J165" s="1">
        <v>15.97</v>
      </c>
      <c r="K165" s="1">
        <v>4</v>
      </c>
      <c r="L165" s="1">
        <v>4</v>
      </c>
    </row>
    <row r="166" spans="2:12" x14ac:dyDescent="0.25">
      <c r="B166" s="1" t="s">
        <v>213</v>
      </c>
      <c r="C166" s="74" t="s">
        <v>472</v>
      </c>
      <c r="D166" s="1">
        <v>2</v>
      </c>
      <c r="E166" s="1">
        <v>6</v>
      </c>
      <c r="F166" s="1">
        <v>346.28000000000009</v>
      </c>
      <c r="G166" s="1">
        <v>118.59000000000003</v>
      </c>
      <c r="H166" s="1">
        <v>227.69000000000003</v>
      </c>
      <c r="I166" s="1">
        <v>344.97999999999979</v>
      </c>
      <c r="J166" s="1">
        <v>1.2999999999999998</v>
      </c>
      <c r="K166" s="1">
        <v>3</v>
      </c>
      <c r="L166" s="1">
        <v>2</v>
      </c>
    </row>
    <row r="167" spans="2:12" x14ac:dyDescent="0.25">
      <c r="B167" s="1" t="s">
        <v>23</v>
      </c>
      <c r="C167" s="74" t="s">
        <v>472</v>
      </c>
      <c r="D167" s="1">
        <v>3</v>
      </c>
      <c r="E167" s="1">
        <v>3</v>
      </c>
      <c r="F167" s="1">
        <v>211.20000000000005</v>
      </c>
      <c r="G167" s="1">
        <v>89.860000000000014</v>
      </c>
      <c r="H167" s="1">
        <v>121.34000000000003</v>
      </c>
      <c r="I167" s="1">
        <v>185.59000000000003</v>
      </c>
      <c r="J167" s="1">
        <v>25.610000000000003</v>
      </c>
      <c r="K167" s="1">
        <v>3</v>
      </c>
      <c r="L167" s="1">
        <v>3</v>
      </c>
    </row>
    <row r="168" spans="2:12" x14ac:dyDescent="0.25">
      <c r="B168" s="1" t="s">
        <v>214</v>
      </c>
      <c r="C168" s="74" t="s">
        <v>472</v>
      </c>
      <c r="D168" s="1">
        <v>3</v>
      </c>
      <c r="E168" s="1">
        <v>4</v>
      </c>
      <c r="F168" s="1">
        <v>368.9899999999999</v>
      </c>
      <c r="G168" s="1">
        <v>95.88</v>
      </c>
      <c r="H168" s="1">
        <v>273.1099999999999</v>
      </c>
      <c r="I168" s="1">
        <v>342.31</v>
      </c>
      <c r="J168" s="1">
        <v>26.679999999999996</v>
      </c>
      <c r="K168" s="1">
        <v>3</v>
      </c>
      <c r="L168" s="1">
        <v>3</v>
      </c>
    </row>
    <row r="169" spans="2:12" x14ac:dyDescent="0.25">
      <c r="B169" s="1" t="s">
        <v>215</v>
      </c>
      <c r="C169" s="74" t="s">
        <v>472</v>
      </c>
      <c r="D169" s="1">
        <v>2</v>
      </c>
      <c r="E169" s="1">
        <v>2</v>
      </c>
      <c r="F169" s="1">
        <v>198.61000000000007</v>
      </c>
      <c r="G169" s="1">
        <v>53.099999999999987</v>
      </c>
      <c r="H169" s="1">
        <v>145.51000000000008</v>
      </c>
      <c r="I169" s="1">
        <v>139.71000000000006</v>
      </c>
      <c r="J169" s="1">
        <v>58.9</v>
      </c>
      <c r="K169" s="1">
        <v>2</v>
      </c>
      <c r="L169" s="1">
        <v>2</v>
      </c>
    </row>
    <row r="170" spans="2:12" x14ac:dyDescent="0.25">
      <c r="B170" s="1" t="s">
        <v>216</v>
      </c>
      <c r="C170" s="74" t="s">
        <v>472</v>
      </c>
      <c r="D170" s="1">
        <v>3</v>
      </c>
      <c r="E170" s="1">
        <v>3</v>
      </c>
      <c r="F170" s="1">
        <v>300.98</v>
      </c>
      <c r="G170" s="1">
        <v>68.740000000000009</v>
      </c>
      <c r="H170" s="1">
        <v>232.24</v>
      </c>
      <c r="I170" s="1">
        <v>283.59999999999991</v>
      </c>
      <c r="J170" s="1">
        <v>17.380000000000003</v>
      </c>
      <c r="K170" s="1">
        <v>4</v>
      </c>
      <c r="L170" s="1">
        <v>3</v>
      </c>
    </row>
    <row r="171" spans="2:12" x14ac:dyDescent="0.25">
      <c r="B171" s="1" t="s">
        <v>217</v>
      </c>
      <c r="C171" s="74" t="s">
        <v>472</v>
      </c>
      <c r="D171" s="1">
        <v>2</v>
      </c>
      <c r="E171" s="1">
        <v>2</v>
      </c>
      <c r="F171" s="1">
        <v>219.76000000000002</v>
      </c>
      <c r="G171" s="1">
        <v>71.28</v>
      </c>
      <c r="H171" s="1">
        <v>148.48000000000002</v>
      </c>
      <c r="I171" s="1">
        <v>208.48000000000005</v>
      </c>
      <c r="J171" s="1">
        <v>11.280000000000001</v>
      </c>
      <c r="K171" s="1">
        <v>2</v>
      </c>
      <c r="L171" s="1">
        <v>2</v>
      </c>
    </row>
    <row r="172" spans="2:12" x14ac:dyDescent="0.25">
      <c r="B172" s="1" t="s">
        <v>218</v>
      </c>
      <c r="C172" s="74" t="s">
        <v>472</v>
      </c>
      <c r="D172" s="1">
        <v>7</v>
      </c>
      <c r="E172" s="1">
        <v>5</v>
      </c>
      <c r="F172" s="1">
        <v>421.21000000000021</v>
      </c>
      <c r="G172" s="1">
        <v>86.210000000000022</v>
      </c>
      <c r="H172" s="1">
        <v>335.00000000000017</v>
      </c>
      <c r="I172" s="1">
        <v>408.77000000000021</v>
      </c>
      <c r="J172" s="1">
        <v>12.44</v>
      </c>
      <c r="K172" s="1">
        <v>7</v>
      </c>
      <c r="L172" s="1">
        <v>6</v>
      </c>
    </row>
    <row r="173" spans="2:12" x14ac:dyDescent="0.25">
      <c r="B173" s="1" t="s">
        <v>219</v>
      </c>
      <c r="C173" s="74" t="s">
        <v>472</v>
      </c>
      <c r="D173" s="1">
        <v>1</v>
      </c>
      <c r="E173" s="1">
        <v>1</v>
      </c>
      <c r="F173" s="1">
        <v>91.489999999999981</v>
      </c>
      <c r="G173" s="1">
        <v>19.43</v>
      </c>
      <c r="H173" s="1">
        <v>72.059999999999974</v>
      </c>
      <c r="I173" s="1">
        <v>70.940000000000012</v>
      </c>
      <c r="J173" s="1">
        <v>20.549999999999997</v>
      </c>
      <c r="K173" s="1">
        <v>1</v>
      </c>
      <c r="L173" s="1">
        <v>1</v>
      </c>
    </row>
    <row r="174" spans="2:12" x14ac:dyDescent="0.25">
      <c r="B174" s="1" t="s">
        <v>220</v>
      </c>
      <c r="C174" s="74" t="s">
        <v>472</v>
      </c>
      <c r="D174" s="1">
        <v>0</v>
      </c>
      <c r="E174" s="1">
        <v>1</v>
      </c>
      <c r="F174" s="1">
        <v>56.680000000000007</v>
      </c>
      <c r="G174" s="1">
        <v>13.53</v>
      </c>
      <c r="H174" s="1">
        <v>43.150000000000006</v>
      </c>
      <c r="I174" s="1">
        <v>56.68</v>
      </c>
      <c r="K174" s="1">
        <v>1</v>
      </c>
      <c r="L174" s="1">
        <v>0</v>
      </c>
    </row>
    <row r="175" spans="2:12" x14ac:dyDescent="0.25">
      <c r="B175" s="1" t="s">
        <v>221</v>
      </c>
      <c r="C175" s="74" t="s">
        <v>472</v>
      </c>
      <c r="D175" s="1">
        <v>2</v>
      </c>
      <c r="E175" s="1">
        <v>2</v>
      </c>
      <c r="F175" s="1">
        <v>104.12999999999998</v>
      </c>
      <c r="G175" s="1">
        <v>36.460000000000008</v>
      </c>
      <c r="H175" s="1">
        <v>67.669999999999973</v>
      </c>
      <c r="I175" s="1">
        <v>98.05</v>
      </c>
      <c r="J175" s="1">
        <v>6.080000000000001</v>
      </c>
      <c r="K175" s="1">
        <v>2</v>
      </c>
      <c r="L175" s="1">
        <v>2</v>
      </c>
    </row>
    <row r="176" spans="2:12" x14ac:dyDescent="0.25">
      <c r="B176" s="1" t="s">
        <v>222</v>
      </c>
      <c r="C176" s="74" t="s">
        <v>472</v>
      </c>
      <c r="D176" s="1">
        <v>2</v>
      </c>
      <c r="E176" s="1">
        <v>3</v>
      </c>
      <c r="F176" s="1">
        <v>246.5</v>
      </c>
      <c r="G176" s="1">
        <v>88.2</v>
      </c>
      <c r="H176" s="1">
        <v>158.29999999999998</v>
      </c>
      <c r="I176" s="1">
        <v>236.94000000000008</v>
      </c>
      <c r="J176" s="1">
        <v>9.56</v>
      </c>
      <c r="K176" s="1">
        <v>5</v>
      </c>
      <c r="L176" s="1">
        <v>2</v>
      </c>
    </row>
    <row r="177" spans="2:12" x14ac:dyDescent="0.25">
      <c r="B177" s="1" t="s">
        <v>267</v>
      </c>
      <c r="C177" s="74" t="s">
        <v>472</v>
      </c>
      <c r="D177" s="1">
        <v>1</v>
      </c>
      <c r="E177" s="1">
        <v>2</v>
      </c>
      <c r="F177" s="1">
        <v>118.64000000000001</v>
      </c>
      <c r="G177" s="1">
        <v>33.059999999999995</v>
      </c>
      <c r="H177" s="1">
        <v>85.580000000000013</v>
      </c>
      <c r="I177" s="1">
        <v>112.69999999999999</v>
      </c>
      <c r="J177" s="1">
        <v>5.9399999999999995</v>
      </c>
      <c r="K177" s="1">
        <v>1</v>
      </c>
      <c r="L177" s="1">
        <v>0</v>
      </c>
    </row>
    <row r="178" spans="2:12" x14ac:dyDescent="0.25">
      <c r="B178" s="1" t="s">
        <v>223</v>
      </c>
      <c r="C178" s="74" t="s">
        <v>472</v>
      </c>
      <c r="D178" s="1">
        <v>0</v>
      </c>
      <c r="E178" s="1">
        <v>1</v>
      </c>
      <c r="F178" s="1">
        <v>57.91</v>
      </c>
      <c r="G178" s="1">
        <v>8.9400000000000013</v>
      </c>
      <c r="H178" s="1">
        <v>48.97</v>
      </c>
      <c r="I178" s="1">
        <v>43.25</v>
      </c>
      <c r="J178" s="1">
        <v>14.66</v>
      </c>
      <c r="K178" s="1">
        <v>0</v>
      </c>
      <c r="L178" s="1">
        <v>0</v>
      </c>
    </row>
    <row r="179" spans="2:12" x14ac:dyDescent="0.25">
      <c r="B179" s="1" t="s">
        <v>224</v>
      </c>
      <c r="C179" s="74" t="s">
        <v>472</v>
      </c>
      <c r="D179" s="1">
        <v>1</v>
      </c>
      <c r="E179" s="1">
        <v>1</v>
      </c>
      <c r="F179" s="1">
        <v>82.449999999999989</v>
      </c>
      <c r="G179" s="1">
        <v>61.989999999999995</v>
      </c>
      <c r="H179" s="1">
        <v>20.46</v>
      </c>
      <c r="I179" s="1">
        <v>79.02</v>
      </c>
      <c r="J179" s="1">
        <v>3.4299999999999997</v>
      </c>
      <c r="K179" s="1">
        <v>1</v>
      </c>
      <c r="L179" s="1">
        <v>1</v>
      </c>
    </row>
    <row r="180" spans="2:12" x14ac:dyDescent="0.25">
      <c r="B180" s="1" t="s">
        <v>199</v>
      </c>
      <c r="C180" s="74" t="s">
        <v>473</v>
      </c>
      <c r="D180" s="1">
        <v>0</v>
      </c>
      <c r="E180" s="1">
        <v>1</v>
      </c>
      <c r="F180" s="1">
        <v>52.079999999999984</v>
      </c>
      <c r="G180" s="1">
        <v>12.559999999999999</v>
      </c>
      <c r="H180" s="1">
        <v>39.519999999999989</v>
      </c>
      <c r="I180" s="1">
        <v>52.079999999999984</v>
      </c>
      <c r="K180" s="1">
        <v>1</v>
      </c>
      <c r="L180" s="1">
        <v>0</v>
      </c>
    </row>
    <row r="181" spans="2:12" x14ac:dyDescent="0.25">
      <c r="B181" s="1" t="s">
        <v>200</v>
      </c>
      <c r="C181" s="74" t="s">
        <v>473</v>
      </c>
      <c r="D181" s="1">
        <v>1</v>
      </c>
      <c r="E181" s="1">
        <v>2</v>
      </c>
      <c r="F181" s="1">
        <v>86.700000000000017</v>
      </c>
      <c r="G181" s="1">
        <v>16.82</v>
      </c>
      <c r="H181" s="1">
        <v>69.88000000000001</v>
      </c>
      <c r="I181" s="1">
        <v>85.419999999999973</v>
      </c>
      <c r="J181" s="1">
        <v>1.28</v>
      </c>
      <c r="K181" s="1">
        <v>1</v>
      </c>
      <c r="L181" s="1">
        <v>1</v>
      </c>
    </row>
    <row r="182" spans="2:12" x14ac:dyDescent="0.25">
      <c r="B182" s="1" t="s">
        <v>242</v>
      </c>
      <c r="C182" s="74" t="s">
        <v>473</v>
      </c>
      <c r="D182" s="1">
        <v>1</v>
      </c>
      <c r="E182" s="1">
        <v>1</v>
      </c>
      <c r="F182" s="1">
        <v>49.62</v>
      </c>
      <c r="G182" s="1">
        <v>13.24</v>
      </c>
      <c r="H182" s="1">
        <v>36.379999999999995</v>
      </c>
      <c r="I182" s="1">
        <v>49.620000000000012</v>
      </c>
      <c r="K182" s="1">
        <v>1</v>
      </c>
      <c r="L182" s="1">
        <v>1</v>
      </c>
    </row>
    <row r="183" spans="2:12" x14ac:dyDescent="0.25">
      <c r="B183" s="1" t="s">
        <v>204</v>
      </c>
      <c r="C183" s="74" t="s">
        <v>473</v>
      </c>
      <c r="D183" s="1">
        <v>0</v>
      </c>
      <c r="E183" s="1">
        <v>2</v>
      </c>
      <c r="F183" s="1">
        <v>106.28999999999999</v>
      </c>
      <c r="G183" s="1">
        <v>23.75</v>
      </c>
      <c r="H183" s="1">
        <v>82.539999999999992</v>
      </c>
      <c r="I183" s="1">
        <v>102.00999999999999</v>
      </c>
      <c r="J183" s="1">
        <v>4.28</v>
      </c>
      <c r="K183" s="1">
        <v>0</v>
      </c>
      <c r="L183" s="1">
        <v>0</v>
      </c>
    </row>
    <row r="184" spans="2:12" x14ac:dyDescent="0.25">
      <c r="B184" s="1" t="s">
        <v>266</v>
      </c>
      <c r="C184" s="74" t="s">
        <v>473</v>
      </c>
      <c r="D184" s="1">
        <v>0</v>
      </c>
      <c r="E184" s="1">
        <v>1</v>
      </c>
      <c r="F184" s="1">
        <v>99.889999999999986</v>
      </c>
      <c r="G184" s="1">
        <v>14.97</v>
      </c>
      <c r="H184" s="1">
        <v>84.919999999999987</v>
      </c>
      <c r="I184" s="1">
        <v>99.889999999999972</v>
      </c>
      <c r="K184" s="1">
        <v>0</v>
      </c>
      <c r="L184" s="1">
        <v>0</v>
      </c>
    </row>
    <row r="185" spans="2:12" x14ac:dyDescent="0.25">
      <c r="B185" s="1" t="s">
        <v>207</v>
      </c>
      <c r="C185" s="74" t="s">
        <v>473</v>
      </c>
      <c r="D185" s="1">
        <v>1</v>
      </c>
      <c r="E185" s="1">
        <v>1</v>
      </c>
      <c r="F185" s="1">
        <v>118.03</v>
      </c>
      <c r="G185" s="1">
        <v>12.85</v>
      </c>
      <c r="H185" s="1">
        <v>105.18</v>
      </c>
      <c r="I185" s="1">
        <v>118.03000000000002</v>
      </c>
      <c r="K185" s="1">
        <v>1</v>
      </c>
      <c r="L185" s="1">
        <v>1</v>
      </c>
    </row>
    <row r="186" spans="2:12" x14ac:dyDescent="0.25">
      <c r="B186" s="1" t="s">
        <v>209</v>
      </c>
      <c r="C186" s="74" t="s">
        <v>473</v>
      </c>
      <c r="D186" s="1">
        <v>1</v>
      </c>
      <c r="E186" s="1">
        <v>1</v>
      </c>
      <c r="F186" s="1">
        <v>69.86</v>
      </c>
      <c r="G186" s="1">
        <v>15.510000000000002</v>
      </c>
      <c r="H186" s="1">
        <v>54.349999999999994</v>
      </c>
      <c r="I186" s="1">
        <v>69.38000000000001</v>
      </c>
      <c r="J186" s="1">
        <v>0.48</v>
      </c>
      <c r="K186" s="1">
        <v>1</v>
      </c>
      <c r="L186" s="1">
        <v>1</v>
      </c>
    </row>
    <row r="187" spans="2:12" x14ac:dyDescent="0.25">
      <c r="B187" s="1" t="s">
        <v>212</v>
      </c>
      <c r="C187" s="74" t="s">
        <v>473</v>
      </c>
      <c r="D187" s="1">
        <v>1</v>
      </c>
      <c r="E187" s="1">
        <v>2</v>
      </c>
      <c r="F187" s="1">
        <v>150.94</v>
      </c>
      <c r="G187" s="1">
        <v>19.28</v>
      </c>
      <c r="H187" s="1">
        <v>131.66</v>
      </c>
      <c r="I187" s="1">
        <v>143.29000000000002</v>
      </c>
      <c r="J187" s="1">
        <v>7.65</v>
      </c>
      <c r="K187" s="1">
        <v>2</v>
      </c>
      <c r="L187" s="1">
        <v>1</v>
      </c>
    </row>
    <row r="188" spans="2:12" x14ac:dyDescent="0.25">
      <c r="B188" s="1" t="s">
        <v>23</v>
      </c>
      <c r="C188" s="74" t="s">
        <v>473</v>
      </c>
      <c r="D188" s="1">
        <v>1</v>
      </c>
      <c r="E188" s="1">
        <v>1</v>
      </c>
      <c r="F188" s="1">
        <v>107.85000000000001</v>
      </c>
      <c r="G188" s="1">
        <v>52.67</v>
      </c>
      <c r="H188" s="1">
        <v>55.180000000000007</v>
      </c>
      <c r="I188" s="1">
        <v>106.95000000000002</v>
      </c>
      <c r="J188" s="1">
        <v>0.9</v>
      </c>
      <c r="K188" s="1">
        <v>1</v>
      </c>
      <c r="L188" s="1">
        <v>1</v>
      </c>
    </row>
    <row r="189" spans="2:12" x14ac:dyDescent="0.25">
      <c r="B189" s="1" t="s">
        <v>214</v>
      </c>
      <c r="C189" s="74" t="s">
        <v>473</v>
      </c>
      <c r="D189" s="1">
        <v>1</v>
      </c>
      <c r="E189" s="1">
        <v>4</v>
      </c>
      <c r="F189" s="1">
        <v>225.35999999999996</v>
      </c>
      <c r="G189" s="1">
        <v>76.859999999999985</v>
      </c>
      <c r="H189" s="1">
        <v>148.49999999999997</v>
      </c>
      <c r="I189" s="1">
        <v>223.48000000000002</v>
      </c>
      <c r="J189" s="1">
        <v>1.88</v>
      </c>
      <c r="K189" s="1">
        <v>1</v>
      </c>
      <c r="L189" s="1">
        <v>1</v>
      </c>
    </row>
    <row r="190" spans="2:12" x14ac:dyDescent="0.25">
      <c r="B190" s="1" t="s">
        <v>216</v>
      </c>
      <c r="C190" s="74" t="s">
        <v>473</v>
      </c>
      <c r="D190" s="1">
        <v>1</v>
      </c>
      <c r="E190" s="1">
        <v>1</v>
      </c>
      <c r="F190" s="1">
        <v>40.86</v>
      </c>
      <c r="G190" s="1">
        <v>14.29</v>
      </c>
      <c r="H190" s="1">
        <v>26.569999999999997</v>
      </c>
      <c r="I190" s="1">
        <v>40.859999999999992</v>
      </c>
      <c r="K190" s="1">
        <v>1</v>
      </c>
      <c r="L190" s="1">
        <v>1</v>
      </c>
    </row>
    <row r="191" spans="2:12" x14ac:dyDescent="0.25">
      <c r="B191" s="1" t="s">
        <v>217</v>
      </c>
      <c r="C191" s="74" t="s">
        <v>473</v>
      </c>
      <c r="D191" s="1">
        <v>1</v>
      </c>
      <c r="E191" s="1">
        <v>1</v>
      </c>
      <c r="F191" s="1">
        <v>39.770000000000003</v>
      </c>
      <c r="G191" s="1">
        <v>33.17</v>
      </c>
      <c r="H191" s="1">
        <v>6.6</v>
      </c>
      <c r="I191" s="1">
        <v>37.83</v>
      </c>
      <c r="J191" s="1">
        <v>1.94</v>
      </c>
      <c r="K191" s="1">
        <v>1</v>
      </c>
      <c r="L191" s="1">
        <v>1</v>
      </c>
    </row>
    <row r="192" spans="2:12" x14ac:dyDescent="0.25">
      <c r="B192" s="1" t="s">
        <v>222</v>
      </c>
      <c r="C192" s="74" t="s">
        <v>473</v>
      </c>
      <c r="D192" s="1">
        <v>2</v>
      </c>
      <c r="E192" s="1">
        <v>2</v>
      </c>
      <c r="F192" s="1">
        <v>140.49</v>
      </c>
      <c r="G192" s="1">
        <v>15.68</v>
      </c>
      <c r="H192" s="1">
        <v>124.81000000000002</v>
      </c>
      <c r="I192" s="1">
        <v>134.87000000000003</v>
      </c>
      <c r="J192" s="1">
        <v>5.62</v>
      </c>
      <c r="K192" s="1">
        <v>2</v>
      </c>
      <c r="L192" s="1">
        <v>2</v>
      </c>
    </row>
    <row r="193" spans="2:12" x14ac:dyDescent="0.25">
      <c r="B193" s="1" t="s">
        <v>223</v>
      </c>
      <c r="C193" s="74" t="s">
        <v>473</v>
      </c>
      <c r="D193" s="1">
        <v>0</v>
      </c>
      <c r="E193" s="1">
        <v>1</v>
      </c>
      <c r="F193" s="1">
        <v>48.069999999999993</v>
      </c>
      <c r="G193" s="1">
        <v>11.860000000000001</v>
      </c>
      <c r="H193" s="1">
        <v>36.209999999999994</v>
      </c>
      <c r="I193" s="1">
        <v>48.069999999999993</v>
      </c>
      <c r="K193" s="1">
        <v>1</v>
      </c>
      <c r="L193" s="1">
        <v>0</v>
      </c>
    </row>
    <row r="194" spans="2:12" x14ac:dyDescent="0.25">
      <c r="B194" s="1" t="s">
        <v>204</v>
      </c>
      <c r="C194" s="74" t="s">
        <v>474</v>
      </c>
      <c r="D194" s="1">
        <v>0</v>
      </c>
      <c r="E194" s="1">
        <v>1</v>
      </c>
      <c r="F194" s="1">
        <v>21.990000000000002</v>
      </c>
      <c r="G194" s="1">
        <v>2.54</v>
      </c>
      <c r="H194" s="1">
        <v>19.450000000000003</v>
      </c>
      <c r="I194" s="1">
        <v>21.990000000000002</v>
      </c>
      <c r="J194" s="1">
        <v>0</v>
      </c>
      <c r="K194" s="1">
        <v>0</v>
      </c>
      <c r="L194" s="1">
        <v>0</v>
      </c>
    </row>
    <row r="195" spans="2:12" x14ac:dyDescent="0.25">
      <c r="B195" s="1" t="s">
        <v>201</v>
      </c>
      <c r="C195" s="74" t="s">
        <v>475</v>
      </c>
      <c r="D195" s="1">
        <v>0</v>
      </c>
      <c r="E195" s="1">
        <v>1</v>
      </c>
      <c r="F195" s="1">
        <v>38.519999999999996</v>
      </c>
      <c r="G195" s="1">
        <v>11.92</v>
      </c>
      <c r="H195" s="1">
        <v>26.599999999999998</v>
      </c>
      <c r="I195" s="1">
        <v>37.550000000000004</v>
      </c>
      <c r="J195" s="1">
        <v>0.97</v>
      </c>
      <c r="K195" s="1">
        <v>0</v>
      </c>
      <c r="L195" s="1">
        <v>0</v>
      </c>
    </row>
    <row r="196" spans="2:12" x14ac:dyDescent="0.25">
      <c r="B196" s="1" t="s">
        <v>204</v>
      </c>
      <c r="C196" s="74" t="s">
        <v>475</v>
      </c>
      <c r="D196" s="1">
        <v>0</v>
      </c>
      <c r="E196" s="1">
        <v>1</v>
      </c>
      <c r="F196" s="1">
        <v>18.670000000000002</v>
      </c>
      <c r="G196" s="1">
        <v>6.99</v>
      </c>
      <c r="H196" s="1">
        <v>11.68</v>
      </c>
      <c r="I196" s="1">
        <v>18.670000000000002</v>
      </c>
      <c r="K196" s="1">
        <v>1</v>
      </c>
      <c r="L196" s="1">
        <v>0</v>
      </c>
    </row>
    <row r="197" spans="2:12" x14ac:dyDescent="0.25">
      <c r="B197" s="1" t="s">
        <v>214</v>
      </c>
      <c r="C197" s="74" t="s">
        <v>475</v>
      </c>
      <c r="D197" s="1">
        <v>1</v>
      </c>
      <c r="E197" s="1">
        <v>1</v>
      </c>
      <c r="F197" s="1">
        <v>38.83</v>
      </c>
      <c r="G197" s="1">
        <v>36.51</v>
      </c>
      <c r="H197" s="1">
        <v>2.3199999999999998</v>
      </c>
      <c r="I197" s="1">
        <v>38.83</v>
      </c>
      <c r="K197" s="1">
        <v>2</v>
      </c>
      <c r="L197" s="1">
        <v>1</v>
      </c>
    </row>
    <row r="198" spans="2:12" x14ac:dyDescent="0.25">
      <c r="B198" s="1" t="s">
        <v>217</v>
      </c>
      <c r="C198" s="74" t="s">
        <v>475</v>
      </c>
      <c r="D198" s="1">
        <v>1</v>
      </c>
      <c r="E198" s="1">
        <v>1</v>
      </c>
      <c r="F198" s="1">
        <v>242.07000000000005</v>
      </c>
      <c r="G198" s="1">
        <v>73.830000000000013</v>
      </c>
      <c r="H198" s="1">
        <v>168.24000000000004</v>
      </c>
      <c r="I198" s="1">
        <v>241.26000000000013</v>
      </c>
      <c r="J198" s="1">
        <v>0.81</v>
      </c>
      <c r="K198" s="1">
        <v>1</v>
      </c>
      <c r="L198" s="1">
        <v>1</v>
      </c>
    </row>
    <row r="199" spans="2:12" x14ac:dyDescent="0.25">
      <c r="B199" s="1" t="s">
        <v>218</v>
      </c>
      <c r="C199" s="74" t="s">
        <v>475</v>
      </c>
      <c r="D199" s="1">
        <v>2</v>
      </c>
      <c r="E199" s="1">
        <v>2</v>
      </c>
      <c r="F199" s="1">
        <v>196.83000000000004</v>
      </c>
      <c r="G199" s="1">
        <v>55.689999999999991</v>
      </c>
      <c r="H199" s="1">
        <v>141.14000000000004</v>
      </c>
      <c r="I199" s="1">
        <v>192.98000000000002</v>
      </c>
      <c r="J199" s="1">
        <v>3.8500000000000005</v>
      </c>
      <c r="K199" s="1">
        <v>2</v>
      </c>
      <c r="L199" s="1">
        <v>2</v>
      </c>
    </row>
    <row r="200" spans="2:12" x14ac:dyDescent="0.25">
      <c r="B200" s="1" t="s">
        <v>199</v>
      </c>
      <c r="C200" s="74" t="s">
        <v>476</v>
      </c>
      <c r="D200" s="1">
        <v>0</v>
      </c>
      <c r="E200" s="1">
        <v>2</v>
      </c>
      <c r="F200" s="1">
        <v>39.03</v>
      </c>
      <c r="G200" s="1">
        <v>23.11</v>
      </c>
      <c r="H200" s="1">
        <v>15.919999999999998</v>
      </c>
      <c r="I200" s="1">
        <v>37.079999999999991</v>
      </c>
      <c r="J200" s="1">
        <v>1.95</v>
      </c>
      <c r="K200" s="1">
        <v>2</v>
      </c>
      <c r="L200" s="1">
        <v>0</v>
      </c>
    </row>
    <row r="201" spans="2:12" x14ac:dyDescent="0.25">
      <c r="B201" s="1" t="s">
        <v>204</v>
      </c>
      <c r="C201" s="74" t="s">
        <v>476</v>
      </c>
      <c r="D201" s="1">
        <v>1</v>
      </c>
      <c r="E201" s="1">
        <v>1</v>
      </c>
      <c r="F201" s="1">
        <v>41.43</v>
      </c>
      <c r="G201" s="1">
        <v>16.309999999999999</v>
      </c>
      <c r="H201" s="1">
        <v>25.12</v>
      </c>
      <c r="I201" s="1">
        <v>40.889999999999993</v>
      </c>
      <c r="J201" s="1">
        <v>0.54</v>
      </c>
      <c r="K201" s="1">
        <v>1</v>
      </c>
      <c r="L201" s="1">
        <v>1</v>
      </c>
    </row>
    <row r="202" spans="2:12" x14ac:dyDescent="0.25">
      <c r="B202" s="1" t="s">
        <v>205</v>
      </c>
      <c r="C202" s="74" t="s">
        <v>476</v>
      </c>
      <c r="D202" s="1">
        <v>1</v>
      </c>
      <c r="E202" s="1">
        <v>1</v>
      </c>
      <c r="F202" s="1">
        <v>163.16</v>
      </c>
      <c r="G202" s="1">
        <v>34.479999999999997</v>
      </c>
      <c r="H202" s="1">
        <v>128.68</v>
      </c>
      <c r="I202" s="1">
        <v>158.78000000000003</v>
      </c>
      <c r="J202" s="1">
        <v>4.38</v>
      </c>
      <c r="K202" s="1">
        <v>3</v>
      </c>
      <c r="L202" s="1">
        <v>1</v>
      </c>
    </row>
    <row r="203" spans="2:12" x14ac:dyDescent="0.25">
      <c r="B203" s="1" t="s">
        <v>206</v>
      </c>
      <c r="C203" s="74" t="s">
        <v>476</v>
      </c>
      <c r="D203" s="1">
        <v>2</v>
      </c>
      <c r="E203" s="1">
        <v>2</v>
      </c>
      <c r="F203" s="1">
        <v>102.67999999999999</v>
      </c>
      <c r="G203" s="1">
        <v>10.52</v>
      </c>
      <c r="H203" s="1">
        <v>92.16</v>
      </c>
      <c r="I203" s="1">
        <v>92.589999999999989</v>
      </c>
      <c r="J203" s="1">
        <v>10.090000000000002</v>
      </c>
      <c r="K203" s="1">
        <v>2</v>
      </c>
      <c r="L203" s="1">
        <v>2</v>
      </c>
    </row>
    <row r="204" spans="2:12" x14ac:dyDescent="0.25">
      <c r="B204" s="1" t="s">
        <v>266</v>
      </c>
      <c r="C204" s="74" t="s">
        <v>476</v>
      </c>
      <c r="D204" s="1">
        <v>1</v>
      </c>
      <c r="E204" s="1">
        <v>3</v>
      </c>
      <c r="F204" s="1">
        <v>118.25000000000003</v>
      </c>
      <c r="G204" s="1">
        <v>24.380000000000003</v>
      </c>
      <c r="H204" s="1">
        <v>93.870000000000019</v>
      </c>
      <c r="I204" s="1">
        <v>115.54</v>
      </c>
      <c r="J204" s="1">
        <v>2.71</v>
      </c>
      <c r="K204" s="1">
        <v>1</v>
      </c>
      <c r="L204" s="1">
        <v>1</v>
      </c>
    </row>
    <row r="205" spans="2:12" x14ac:dyDescent="0.25">
      <c r="B205" s="1" t="s">
        <v>23</v>
      </c>
      <c r="C205" s="74" t="s">
        <v>476</v>
      </c>
      <c r="D205" s="1">
        <v>0</v>
      </c>
      <c r="E205" s="1">
        <v>1</v>
      </c>
      <c r="F205" s="1">
        <v>51.01</v>
      </c>
      <c r="G205" s="1">
        <v>38.14</v>
      </c>
      <c r="H205" s="1">
        <v>12.87</v>
      </c>
      <c r="I205" s="1">
        <v>50.37</v>
      </c>
      <c r="J205" s="1">
        <v>0.64</v>
      </c>
      <c r="K205" s="1">
        <v>0</v>
      </c>
      <c r="L205" s="1">
        <v>0</v>
      </c>
    </row>
    <row r="206" spans="2:12" x14ac:dyDescent="0.25">
      <c r="B206" s="1" t="s">
        <v>214</v>
      </c>
      <c r="C206" s="74" t="s">
        <v>476</v>
      </c>
      <c r="D206" s="1">
        <v>0</v>
      </c>
      <c r="E206" s="1">
        <v>2</v>
      </c>
      <c r="F206" s="1">
        <v>31.47</v>
      </c>
      <c r="G206" s="1">
        <v>23.39</v>
      </c>
      <c r="H206" s="1">
        <v>8.08</v>
      </c>
      <c r="I206" s="1">
        <v>31.47</v>
      </c>
      <c r="K206" s="1">
        <v>0</v>
      </c>
      <c r="L206" s="1">
        <v>0</v>
      </c>
    </row>
    <row r="207" spans="2:12" x14ac:dyDescent="0.25">
      <c r="B207" s="1" t="s">
        <v>217</v>
      </c>
      <c r="C207" s="74" t="s">
        <v>476</v>
      </c>
      <c r="D207" s="1">
        <v>1</v>
      </c>
      <c r="E207" s="1">
        <v>1</v>
      </c>
      <c r="F207" s="1">
        <v>39.039999999999992</v>
      </c>
      <c r="G207" s="1">
        <v>21.189999999999998</v>
      </c>
      <c r="H207" s="1">
        <v>17.849999999999994</v>
      </c>
      <c r="I207" s="1">
        <v>38.43</v>
      </c>
      <c r="J207" s="1">
        <v>0.61</v>
      </c>
      <c r="K207" s="1">
        <v>1</v>
      </c>
      <c r="L207" s="1">
        <v>1</v>
      </c>
    </row>
    <row r="208" spans="2:12" x14ac:dyDescent="0.25">
      <c r="B208" s="1" t="s">
        <v>218</v>
      </c>
      <c r="C208" s="74" t="s">
        <v>476</v>
      </c>
      <c r="D208" s="1">
        <v>2</v>
      </c>
      <c r="E208" s="1">
        <v>2</v>
      </c>
      <c r="F208" s="1">
        <v>192.43</v>
      </c>
      <c r="G208" s="1">
        <v>33.489999999999995</v>
      </c>
      <c r="H208" s="1">
        <v>158.94</v>
      </c>
      <c r="I208" s="1">
        <v>191.55000000000004</v>
      </c>
      <c r="J208" s="1">
        <v>0.88</v>
      </c>
      <c r="K208" s="1">
        <v>2</v>
      </c>
      <c r="L208" s="1">
        <v>2</v>
      </c>
    </row>
    <row r="209" spans="2:12" x14ac:dyDescent="0.25">
      <c r="B209" s="1" t="s">
        <v>219</v>
      </c>
      <c r="C209" s="74" t="s">
        <v>476</v>
      </c>
      <c r="D209" s="1">
        <v>0</v>
      </c>
      <c r="E209" s="1">
        <v>1</v>
      </c>
      <c r="F209" s="1">
        <v>7.4</v>
      </c>
      <c r="G209" s="1">
        <v>7.4</v>
      </c>
      <c r="I209" s="1">
        <v>7.4</v>
      </c>
      <c r="K209" s="1">
        <v>0</v>
      </c>
      <c r="L209" s="1">
        <v>0</v>
      </c>
    </row>
    <row r="210" spans="2:12" x14ac:dyDescent="0.25">
      <c r="B210" s="1" t="s">
        <v>220</v>
      </c>
      <c r="C210" s="74" t="s">
        <v>476</v>
      </c>
      <c r="D210" s="1">
        <v>0</v>
      </c>
      <c r="E210" s="1">
        <v>2</v>
      </c>
      <c r="F210" s="1">
        <v>86.179999999999993</v>
      </c>
      <c r="G210" s="1">
        <v>43</v>
      </c>
      <c r="H210" s="1">
        <v>43.179999999999993</v>
      </c>
      <c r="I210" s="1">
        <v>78.62</v>
      </c>
      <c r="J210" s="1">
        <v>7.56</v>
      </c>
      <c r="K210" s="1">
        <v>1</v>
      </c>
      <c r="L210" s="1">
        <v>0</v>
      </c>
    </row>
    <row r="211" spans="2:12" x14ac:dyDescent="0.25">
      <c r="B211" s="1" t="s">
        <v>201</v>
      </c>
      <c r="C211" s="74" t="s">
        <v>477</v>
      </c>
      <c r="D211" s="1">
        <v>0</v>
      </c>
      <c r="E211" s="1">
        <v>1</v>
      </c>
      <c r="F211" s="1">
        <v>102.30000000000001</v>
      </c>
      <c r="G211" s="1">
        <v>15.309999999999999</v>
      </c>
      <c r="H211" s="1">
        <v>86.990000000000009</v>
      </c>
      <c r="I211" s="1">
        <v>93.269999999999982</v>
      </c>
      <c r="J211" s="1">
        <v>9.0299999999999976</v>
      </c>
      <c r="K211" s="1">
        <v>0</v>
      </c>
      <c r="L211" s="1">
        <v>0</v>
      </c>
    </row>
    <row r="212" spans="2:12" x14ac:dyDescent="0.25">
      <c r="B212" s="1" t="s">
        <v>202</v>
      </c>
      <c r="C212" s="74" t="s">
        <v>477</v>
      </c>
      <c r="D212" s="1">
        <v>0</v>
      </c>
      <c r="E212" s="1">
        <v>1</v>
      </c>
      <c r="F212" s="1">
        <v>40.57</v>
      </c>
      <c r="G212" s="1">
        <v>34.64</v>
      </c>
      <c r="H212" s="1">
        <v>5.9300000000000006</v>
      </c>
      <c r="I212" s="1">
        <v>40.57</v>
      </c>
      <c r="K212" s="1">
        <v>1</v>
      </c>
      <c r="L212" s="1">
        <v>0</v>
      </c>
    </row>
    <row r="213" spans="2:12" x14ac:dyDescent="0.25">
      <c r="B213" s="1" t="s">
        <v>204</v>
      </c>
      <c r="C213" s="74" t="s">
        <v>477</v>
      </c>
      <c r="D213" s="1">
        <v>0</v>
      </c>
      <c r="E213" s="1">
        <v>1</v>
      </c>
      <c r="F213" s="1">
        <v>101.41</v>
      </c>
      <c r="G213" s="1">
        <v>48.239999999999995</v>
      </c>
      <c r="H213" s="1">
        <v>53.170000000000009</v>
      </c>
      <c r="I213" s="1">
        <v>95.17</v>
      </c>
      <c r="J213" s="1">
        <v>6.24</v>
      </c>
      <c r="K213" s="1">
        <v>1</v>
      </c>
      <c r="L213" s="1">
        <v>0</v>
      </c>
    </row>
    <row r="214" spans="2:12" x14ac:dyDescent="0.25">
      <c r="B214" s="1" t="s">
        <v>211</v>
      </c>
      <c r="C214" s="74" t="s">
        <v>477</v>
      </c>
      <c r="D214" s="1">
        <v>1</v>
      </c>
      <c r="E214" s="1">
        <v>1</v>
      </c>
      <c r="F214" s="1">
        <v>51.11</v>
      </c>
      <c r="G214" s="1">
        <v>25.43</v>
      </c>
      <c r="H214" s="1">
        <v>25.68</v>
      </c>
      <c r="I214" s="1">
        <v>48.42</v>
      </c>
      <c r="J214" s="1">
        <v>2.69</v>
      </c>
      <c r="K214" s="1">
        <v>1</v>
      </c>
      <c r="L214" s="1">
        <v>1</v>
      </c>
    </row>
    <row r="215" spans="2:12" x14ac:dyDescent="0.25">
      <c r="B215" s="1" t="s">
        <v>212</v>
      </c>
      <c r="C215" s="74" t="s">
        <v>477</v>
      </c>
      <c r="D215" s="1">
        <v>0</v>
      </c>
      <c r="E215" s="1">
        <v>1</v>
      </c>
      <c r="F215" s="1">
        <v>69.750000000000014</v>
      </c>
      <c r="G215" s="1">
        <v>13.47</v>
      </c>
      <c r="H215" s="1">
        <v>56.280000000000015</v>
      </c>
      <c r="I215" s="1">
        <v>69.75</v>
      </c>
      <c r="K215" s="1">
        <v>0</v>
      </c>
      <c r="L215" s="1">
        <v>0</v>
      </c>
    </row>
    <row r="216" spans="2:12" x14ac:dyDescent="0.25">
      <c r="B216" s="1" t="s">
        <v>242</v>
      </c>
      <c r="C216" s="74" t="s">
        <v>478</v>
      </c>
      <c r="D216" s="1">
        <v>2</v>
      </c>
      <c r="E216" s="1">
        <v>3</v>
      </c>
      <c r="F216" s="1">
        <v>9.32</v>
      </c>
      <c r="G216" s="1">
        <v>9.32</v>
      </c>
      <c r="I216" s="1">
        <v>9.32</v>
      </c>
      <c r="K216" s="1">
        <v>2</v>
      </c>
      <c r="L216" s="1">
        <v>2</v>
      </c>
    </row>
    <row r="217" spans="2:12" x14ac:dyDescent="0.25">
      <c r="B217" s="1" t="s">
        <v>204</v>
      </c>
      <c r="C217" s="74" t="s">
        <v>478</v>
      </c>
      <c r="D217" s="1">
        <v>0</v>
      </c>
      <c r="E217" s="1">
        <v>1</v>
      </c>
      <c r="F217" s="1">
        <v>2.33</v>
      </c>
      <c r="G217" s="1">
        <v>2.33</v>
      </c>
      <c r="I217" s="1">
        <v>1.63</v>
      </c>
      <c r="J217" s="1">
        <v>0.7</v>
      </c>
      <c r="K217" s="1">
        <v>0</v>
      </c>
      <c r="L217" s="1">
        <v>0</v>
      </c>
    </row>
    <row r="218" spans="2:12" x14ac:dyDescent="0.25">
      <c r="B218" s="1" t="s">
        <v>266</v>
      </c>
      <c r="C218" s="74" t="s">
        <v>478</v>
      </c>
      <c r="D218" s="1">
        <v>1</v>
      </c>
      <c r="E218" s="1">
        <v>1</v>
      </c>
      <c r="F218" s="1">
        <v>17.649999999999999</v>
      </c>
      <c r="G218" s="1">
        <v>17.649999999999999</v>
      </c>
      <c r="I218" s="1">
        <v>17.649999999999999</v>
      </c>
      <c r="K218" s="1">
        <v>1</v>
      </c>
      <c r="L218" s="1">
        <v>1</v>
      </c>
    </row>
    <row r="219" spans="2:12" x14ac:dyDescent="0.25">
      <c r="B219" s="1" t="s">
        <v>210</v>
      </c>
      <c r="C219" s="74" t="s">
        <v>478</v>
      </c>
      <c r="D219" s="1">
        <v>1</v>
      </c>
      <c r="E219" s="1">
        <v>4</v>
      </c>
      <c r="F219" s="1">
        <v>11.98</v>
      </c>
      <c r="G219" s="1">
        <v>11.98</v>
      </c>
      <c r="I219" s="1">
        <v>11.98</v>
      </c>
      <c r="K219" s="1">
        <v>1</v>
      </c>
      <c r="L219" s="1">
        <v>0</v>
      </c>
    </row>
    <row r="220" spans="2:12" x14ac:dyDescent="0.25">
      <c r="B220" s="1" t="s">
        <v>211</v>
      </c>
      <c r="C220" s="74" t="s">
        <v>478</v>
      </c>
      <c r="D220" s="1">
        <v>4</v>
      </c>
      <c r="E220" s="1">
        <v>4</v>
      </c>
      <c r="F220" s="1">
        <v>16.420000000000002</v>
      </c>
      <c r="G220" s="1">
        <v>8.57</v>
      </c>
      <c r="H220" s="1">
        <v>7.8500000000000014</v>
      </c>
      <c r="I220" s="1">
        <v>15.630000000000003</v>
      </c>
      <c r="J220" s="1">
        <v>0.79</v>
      </c>
      <c r="K220" s="1">
        <v>4</v>
      </c>
      <c r="L220" s="1">
        <v>4</v>
      </c>
    </row>
    <row r="221" spans="2:12" x14ac:dyDescent="0.25">
      <c r="B221" s="1" t="s">
        <v>242</v>
      </c>
      <c r="C221" s="74" t="s">
        <v>479</v>
      </c>
      <c r="D221" s="1">
        <v>1</v>
      </c>
      <c r="E221" s="1">
        <v>1</v>
      </c>
      <c r="F221" s="1">
        <v>1.68</v>
      </c>
      <c r="G221" s="1">
        <v>1.68</v>
      </c>
      <c r="I221" s="1">
        <v>1.68</v>
      </c>
      <c r="J221" s="1">
        <v>0</v>
      </c>
      <c r="K221" s="1">
        <v>1</v>
      </c>
      <c r="L221" s="1">
        <v>1</v>
      </c>
    </row>
    <row r="222" spans="2:12" x14ac:dyDescent="0.25">
      <c r="B222" s="1" t="s">
        <v>205</v>
      </c>
      <c r="C222" s="74" t="s">
        <v>71</v>
      </c>
      <c r="E222" s="1">
        <v>2</v>
      </c>
      <c r="F222" s="1">
        <v>117.52999999999997</v>
      </c>
      <c r="G222" s="1">
        <v>0</v>
      </c>
      <c r="H222" s="1">
        <v>117.52999999999997</v>
      </c>
      <c r="I222" s="1">
        <v>88.539999999999992</v>
      </c>
      <c r="J222" s="1">
        <v>28.990000000000002</v>
      </c>
    </row>
    <row r="223" spans="2:12" x14ac:dyDescent="0.25">
      <c r="B223" s="1" t="s">
        <v>207</v>
      </c>
      <c r="C223" s="74" t="s">
        <v>83</v>
      </c>
      <c r="E223" s="1">
        <v>2</v>
      </c>
      <c r="F223" s="1">
        <v>3.26</v>
      </c>
      <c r="G223" s="1">
        <v>3.26</v>
      </c>
      <c r="H223" s="1">
        <v>0</v>
      </c>
      <c r="I223" s="1">
        <v>3.26</v>
      </c>
      <c r="J223" s="1">
        <v>0</v>
      </c>
    </row>
    <row r="224" spans="2:12" x14ac:dyDescent="0.25">
      <c r="B224" s="1" t="s">
        <v>206</v>
      </c>
      <c r="C224" s="74" t="s">
        <v>124</v>
      </c>
      <c r="E224" s="1">
        <v>4</v>
      </c>
      <c r="F224" s="1">
        <v>4.6500000000000004</v>
      </c>
      <c r="G224" s="1">
        <v>4.6500000000000004</v>
      </c>
      <c r="H224" s="1">
        <v>0</v>
      </c>
      <c r="I224" s="1">
        <v>2.48</v>
      </c>
      <c r="J224" s="1">
        <v>2.17</v>
      </c>
    </row>
    <row r="245" spans="2:4" x14ac:dyDescent="0.25">
      <c r="B245" s="483" t="s">
        <v>465</v>
      </c>
      <c r="C245" t="s">
        <v>497</v>
      </c>
      <c r="D245"/>
    </row>
    <row r="246" spans="2:4" x14ac:dyDescent="0.25">
      <c r="B246" s="484" t="s">
        <v>199</v>
      </c>
      <c r="C246" s="455">
        <v>55.439999999999984</v>
      </c>
      <c r="D246"/>
    </row>
    <row r="247" spans="2:4" x14ac:dyDescent="0.25">
      <c r="B247" s="484" t="s">
        <v>200</v>
      </c>
      <c r="C247" s="455">
        <v>92.920000000000016</v>
      </c>
      <c r="D247"/>
    </row>
    <row r="248" spans="2:4" x14ac:dyDescent="0.25">
      <c r="B248" s="484" t="s">
        <v>201</v>
      </c>
      <c r="C248" s="455">
        <v>304.17999999999995</v>
      </c>
      <c r="D248"/>
    </row>
    <row r="249" spans="2:4" x14ac:dyDescent="0.25">
      <c r="B249" s="484" t="s">
        <v>202</v>
      </c>
      <c r="C249" s="455">
        <v>119.16000000000001</v>
      </c>
      <c r="D249"/>
    </row>
    <row r="250" spans="2:4" x14ac:dyDescent="0.25">
      <c r="B250" s="484" t="s">
        <v>242</v>
      </c>
      <c r="C250" s="455">
        <v>36.379999999999995</v>
      </c>
      <c r="D250"/>
    </row>
    <row r="251" spans="2:4" x14ac:dyDescent="0.25">
      <c r="B251" s="484" t="s">
        <v>204</v>
      </c>
      <c r="C251" s="455">
        <v>424.17</v>
      </c>
      <c r="D251"/>
    </row>
    <row r="252" spans="2:4" x14ac:dyDescent="0.25">
      <c r="B252" s="484" t="s">
        <v>205</v>
      </c>
      <c r="C252" s="455">
        <v>296.39999999999998</v>
      </c>
      <c r="D252"/>
    </row>
    <row r="253" spans="2:4" x14ac:dyDescent="0.25">
      <c r="B253" s="484" t="s">
        <v>206</v>
      </c>
      <c r="C253" s="455">
        <v>165.75</v>
      </c>
      <c r="D253"/>
    </row>
    <row r="254" spans="2:4" x14ac:dyDescent="0.25">
      <c r="B254" s="484" t="s">
        <v>266</v>
      </c>
      <c r="C254" s="455">
        <v>232.20999999999998</v>
      </c>
      <c r="D254"/>
    </row>
    <row r="255" spans="2:4" x14ac:dyDescent="0.25">
      <c r="B255" s="484" t="s">
        <v>207</v>
      </c>
      <c r="C255" s="455">
        <v>145.42000000000002</v>
      </c>
      <c r="D255"/>
    </row>
    <row r="256" spans="2:4" x14ac:dyDescent="0.25">
      <c r="B256" s="484" t="s">
        <v>208</v>
      </c>
      <c r="C256" s="455">
        <v>193.14000000000004</v>
      </c>
      <c r="D256"/>
    </row>
    <row r="257" spans="2:4" x14ac:dyDescent="0.25">
      <c r="B257" s="484" t="s">
        <v>209</v>
      </c>
      <c r="C257" s="455">
        <v>54.349999999999994</v>
      </c>
      <c r="D257"/>
    </row>
    <row r="258" spans="2:4" x14ac:dyDescent="0.25">
      <c r="B258" s="484" t="s">
        <v>210</v>
      </c>
      <c r="C258" s="455">
        <v>187.82000000000002</v>
      </c>
      <c r="D258"/>
    </row>
    <row r="259" spans="2:4" x14ac:dyDescent="0.25">
      <c r="B259" s="484" t="s">
        <v>211</v>
      </c>
      <c r="C259" s="455">
        <v>126.41000000000003</v>
      </c>
      <c r="D259"/>
    </row>
    <row r="260" spans="2:4" x14ac:dyDescent="0.25">
      <c r="B260" s="484" t="s">
        <v>212</v>
      </c>
      <c r="C260" s="455">
        <v>389.66000000000014</v>
      </c>
      <c r="D260"/>
    </row>
    <row r="261" spans="2:4" x14ac:dyDescent="0.25">
      <c r="B261" s="484" t="s">
        <v>213</v>
      </c>
      <c r="C261" s="455">
        <v>227.69000000000003</v>
      </c>
      <c r="D261"/>
    </row>
    <row r="262" spans="2:4" x14ac:dyDescent="0.25">
      <c r="B262" s="484" t="s">
        <v>23</v>
      </c>
      <c r="C262" s="455">
        <v>189.39000000000004</v>
      </c>
      <c r="D262"/>
    </row>
    <row r="263" spans="2:4" x14ac:dyDescent="0.25">
      <c r="B263" s="484" t="s">
        <v>214</v>
      </c>
      <c r="C263" s="455">
        <v>432.00999999999988</v>
      </c>
    </row>
    <row r="264" spans="2:4" x14ac:dyDescent="0.25">
      <c r="B264" s="484" t="s">
        <v>215</v>
      </c>
      <c r="C264" s="455">
        <v>145.51000000000008</v>
      </c>
    </row>
    <row r="265" spans="2:4" x14ac:dyDescent="0.25">
      <c r="B265" s="484" t="s">
        <v>216</v>
      </c>
      <c r="C265" s="455">
        <v>258.81</v>
      </c>
    </row>
    <row r="266" spans="2:4" x14ac:dyDescent="0.25">
      <c r="B266" s="484" t="s">
        <v>217</v>
      </c>
      <c r="C266" s="455">
        <v>341.17000000000007</v>
      </c>
    </row>
    <row r="267" spans="2:4" x14ac:dyDescent="0.25">
      <c r="B267" s="484" t="s">
        <v>218</v>
      </c>
      <c r="C267" s="455">
        <v>635.08000000000015</v>
      </c>
    </row>
    <row r="268" spans="2:4" x14ac:dyDescent="0.25">
      <c r="B268" s="484" t="s">
        <v>219</v>
      </c>
      <c r="C268" s="455">
        <v>72.059999999999974</v>
      </c>
    </row>
    <row r="269" spans="2:4" x14ac:dyDescent="0.25">
      <c r="B269" s="484" t="s">
        <v>220</v>
      </c>
      <c r="C269" s="455">
        <v>86.33</v>
      </c>
    </row>
    <row r="270" spans="2:4" x14ac:dyDescent="0.25">
      <c r="B270" s="484" t="s">
        <v>221</v>
      </c>
      <c r="C270" s="455">
        <v>67.669999999999973</v>
      </c>
    </row>
    <row r="271" spans="2:4" x14ac:dyDescent="0.25">
      <c r="B271" s="484" t="s">
        <v>222</v>
      </c>
      <c r="C271" s="455">
        <v>283.11</v>
      </c>
    </row>
    <row r="272" spans="2:4" x14ac:dyDescent="0.25">
      <c r="B272" s="484" t="s">
        <v>267</v>
      </c>
      <c r="C272" s="455">
        <v>85.580000000000013</v>
      </c>
    </row>
    <row r="273" spans="2:3" x14ac:dyDescent="0.25">
      <c r="B273" s="484" t="s">
        <v>223</v>
      </c>
      <c r="C273" s="455">
        <v>85.179999999999993</v>
      </c>
    </row>
    <row r="274" spans="2:3" x14ac:dyDescent="0.25">
      <c r="B274" s="484" t="s">
        <v>224</v>
      </c>
      <c r="C274" s="455">
        <v>20.46</v>
      </c>
    </row>
    <row r="275" spans="2:3" x14ac:dyDescent="0.25">
      <c r="B275" s="484" t="s">
        <v>466</v>
      </c>
      <c r="C275" s="455">
        <v>5753.46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dataValidations count="7">
    <dataValidation allowBlank="1" showInputMessage="1" showErrorMessage="1" prompt="PW:ROBOCZY załacznik 7212.1.2021 tabele RDLP- formy ochrony przyrody2020.xlsxAW:Tab. 5ptakiKW:$N$8KlW:15PŹ:ROBOCZY załacznik 7212.1.2021 tabele RDLP- formy ochrony przyrody2020.xlsxAŹ:Tab. 5ptakiKŹ:$N$8KlŹ:5" sqref="O8"/>
    <dataValidation allowBlank="1" showInputMessage="1" showErrorMessage="1" prompt="PW:ROBOCZY załacznik 7212.1.2021 tabele RDLP- formy ochrony przyrody2020.xlsxAW:Tab. 5ptakiKW:$N$8KlW:5PŹ:StrefyPow_L_N_Kwerenda.xlsxAŹ:Tabelka_Bez_CGKŹ:$K$2KlŹ:3" sqref="E8"/>
    <dataValidation allowBlank="1" showInputMessage="1" showErrorMessage="1" prompt="PW:ROBOCZY załacznik 7212.1.2021 tabele RDLP- formy ochrony przyrody2020.xlsxAW:Tab. 5ptakiKW:$N$8KlW:6PŹ:StrefyPow_L_N_Kwerenda.xlsxAŹ:Tabelka_Bez_CGKŹ:$K$2KlŹ:4" sqref="F8"/>
    <dataValidation allowBlank="1" showInputMessage="1" showErrorMessage="1" prompt="PW:ROBOCZY załacznik 7212.1.2021 tabele RDLP- formy ochrony przyrody2020.xlsxAW:Tab. 5ptakiKW:$N$8KlW:7PŹ:StrefyPow_L_N_Kwerenda.xlsxAŹ:Tabelka_Bez_CGKŹ:$K$2KlŹ:5" sqref="G8"/>
    <dataValidation allowBlank="1" showInputMessage="1" showErrorMessage="1" prompt="PW:ROBOCZY załacznik 7212.1.2021 tabele RDLP- formy ochrony przyrody2020.xlsxAW:Tab. 5ptakiKW:$N$8KlW:8PŹ:StrefyPow_L_N_Kwerenda.xlsxAŹ:Tabelka_Bez_CGKŹ:$K$2KlŹ:6" sqref="H8"/>
    <dataValidation allowBlank="1" showInputMessage="1" showErrorMessage="1" prompt="PW:ROBOCZY załacznik 7212.1.2021 tabele RDLP- formy ochrony przyrody2020.xlsxAW:Tab. 5ptakiKW:$N$8KlW:9PŹ:StrefyPow_L_N_Kwerenda.xlsxAŹ:Tabelka_Bez_CGKŹ:$K$2KlŹ:7" sqref="I8"/>
    <dataValidation allowBlank="1" showInputMessage="1" showErrorMessage="1" prompt="PW:ROBOCZY załacznik 7212.1.2021 tabele RDLP- formy ochrony przyrody2020.xlsxAW:Tab. 5ptakiKW:$N$8KlW:10PŹ:StrefyPow_L_N_Kwerenda.xlsxAŹ:Tabelka_Bez_CGKŹ:$K$2KlŹ:8" sqref="J8"/>
  </dataValidations>
  <pageMargins left="0.23622047244094491" right="0.23622047244094491" top="0.43307086614173229" bottom="0.31496062992125984" header="0.31496062992125984" footer="0.19685039370078741"/>
  <pageSetup paperSize="9" scale="61" orientation="landscape" r:id="rId2"/>
  <headerFooter alignWithMargins="0">
    <oddHeader>Strona &amp;P&amp;R&amp;F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E12" sqref="E12"/>
    </sheetView>
  </sheetViews>
  <sheetFormatPr defaultColWidth="8.90625" defaultRowHeight="14" x14ac:dyDescent="0.25"/>
  <cols>
    <col min="1" max="1" width="6.453125" style="1" customWidth="1"/>
    <col min="2" max="2" width="39.54296875" style="1" customWidth="1"/>
    <col min="3" max="3" width="28.54296875" style="80" bestFit="1" customWidth="1"/>
    <col min="4" max="4" width="22" style="1" customWidth="1"/>
    <col min="5" max="5" width="26.36328125" style="1" customWidth="1"/>
    <col min="6" max="6" width="23.54296875" style="1" bestFit="1" customWidth="1"/>
    <col min="7" max="7" width="7" style="1" bestFit="1" customWidth="1"/>
    <col min="8" max="8" width="11.453125" style="1" bestFit="1" customWidth="1"/>
    <col min="9" max="9" width="7.1796875" style="1" bestFit="1" customWidth="1"/>
    <col min="10" max="10" width="10.08984375" style="1" bestFit="1" customWidth="1"/>
    <col min="11" max="11" width="16.6328125" style="1" customWidth="1"/>
    <col min="12" max="16384" width="8.90625" style="1"/>
  </cols>
  <sheetData>
    <row r="1" spans="1:12" s="58" customFormat="1" ht="15" x14ac:dyDescent="0.3">
      <c r="A1" s="56" t="s">
        <v>161</v>
      </c>
      <c r="B1" s="56"/>
      <c r="C1" s="57"/>
    </row>
    <row r="2" spans="1:12" s="58" customFormat="1" ht="15" x14ac:dyDescent="0.3">
      <c r="A2" s="59"/>
      <c r="B2" s="59"/>
      <c r="C2" s="60"/>
      <c r="D2" s="61"/>
      <c r="E2" s="61"/>
      <c r="F2" s="61"/>
      <c r="G2" s="61"/>
    </row>
    <row r="3" spans="1:12" ht="15.5" thickBot="1" x14ac:dyDescent="0.35">
      <c r="A3" s="38" t="s">
        <v>0</v>
      </c>
      <c r="B3" s="38"/>
      <c r="C3" s="62" t="s">
        <v>184</v>
      </c>
      <c r="D3" s="63"/>
      <c r="E3" s="63"/>
      <c r="F3" s="63"/>
      <c r="G3" s="63"/>
      <c r="I3" s="64"/>
    </row>
    <row r="4" spans="1:12" ht="16.5" customHeight="1" x14ac:dyDescent="0.25">
      <c r="A4" s="710" t="s">
        <v>5</v>
      </c>
      <c r="B4" s="712" t="s">
        <v>105</v>
      </c>
      <c r="C4" s="714" t="s">
        <v>66</v>
      </c>
      <c r="D4" s="712" t="s">
        <v>79</v>
      </c>
      <c r="E4" s="712"/>
      <c r="F4" s="712"/>
      <c r="G4" s="712"/>
      <c r="H4" s="712"/>
      <c r="I4" s="712"/>
      <c r="J4" s="712"/>
      <c r="K4" s="716" t="s">
        <v>163</v>
      </c>
    </row>
    <row r="5" spans="1:12" ht="15" x14ac:dyDescent="0.25">
      <c r="A5" s="711"/>
      <c r="B5" s="713"/>
      <c r="C5" s="715"/>
      <c r="D5" s="416"/>
      <c r="E5" s="713" t="s">
        <v>164</v>
      </c>
      <c r="F5" s="724" t="s">
        <v>165</v>
      </c>
      <c r="G5" s="718" t="s">
        <v>58</v>
      </c>
      <c r="H5" s="719"/>
      <c r="I5" s="719"/>
      <c r="J5" s="720"/>
      <c r="K5" s="717"/>
      <c r="L5" s="65"/>
    </row>
    <row r="6" spans="1:12" ht="15.65" customHeight="1" x14ac:dyDescent="0.25">
      <c r="A6" s="711"/>
      <c r="B6" s="713"/>
      <c r="C6" s="715"/>
      <c r="D6" s="420" t="s">
        <v>67</v>
      </c>
      <c r="E6" s="713"/>
      <c r="F6" s="725"/>
      <c r="G6" s="721"/>
      <c r="H6" s="722"/>
      <c r="I6" s="722"/>
      <c r="J6" s="723"/>
      <c r="K6" s="717"/>
      <c r="L6" s="65"/>
    </row>
    <row r="7" spans="1:12" ht="15" x14ac:dyDescent="0.25">
      <c r="A7" s="711"/>
      <c r="B7" s="713"/>
      <c r="C7" s="715"/>
      <c r="D7" s="420" t="s">
        <v>162</v>
      </c>
      <c r="E7" s="713"/>
      <c r="F7" s="726"/>
      <c r="G7" s="418" t="s">
        <v>57</v>
      </c>
      <c r="H7" s="418" t="s">
        <v>68</v>
      </c>
      <c r="I7" s="418" t="s">
        <v>43</v>
      </c>
      <c r="J7" s="418" t="s">
        <v>44</v>
      </c>
      <c r="K7" s="717"/>
      <c r="L7" s="65"/>
    </row>
    <row r="8" spans="1:12" ht="15" x14ac:dyDescent="0.25">
      <c r="A8" s="711"/>
      <c r="B8" s="713"/>
      <c r="C8" s="715"/>
      <c r="D8" s="421"/>
      <c r="E8" s="418" t="s">
        <v>2</v>
      </c>
      <c r="F8" s="418" t="s">
        <v>3</v>
      </c>
      <c r="G8" s="418" t="s">
        <v>3</v>
      </c>
      <c r="H8" s="418" t="s">
        <v>3</v>
      </c>
      <c r="I8" s="418" t="s">
        <v>3</v>
      </c>
      <c r="J8" s="418" t="s">
        <v>3</v>
      </c>
      <c r="K8" s="717"/>
      <c r="L8" s="65"/>
    </row>
    <row r="9" spans="1:12" ht="23.4" customHeight="1" x14ac:dyDescent="0.25">
      <c r="A9" s="66">
        <v>20</v>
      </c>
      <c r="B9" s="67"/>
      <c r="C9" s="68" t="s">
        <v>69</v>
      </c>
      <c r="D9" s="67"/>
      <c r="E9" s="67"/>
      <c r="F9" s="67">
        <f>SUM($G9,$H9)</f>
        <v>0</v>
      </c>
      <c r="G9" s="67"/>
      <c r="H9" s="67"/>
      <c r="I9" s="67"/>
      <c r="J9" s="67"/>
      <c r="K9" s="69"/>
      <c r="L9" s="65"/>
    </row>
    <row r="10" spans="1:12" ht="15" customHeight="1" x14ac:dyDescent="0.25">
      <c r="A10" s="2">
        <v>21</v>
      </c>
      <c r="B10" s="3"/>
      <c r="C10" s="70" t="s">
        <v>70</v>
      </c>
      <c r="D10" s="3"/>
      <c r="E10" s="3"/>
      <c r="F10" s="67">
        <f t="shared" ref="F10:F38" si="0">SUM($G10,$H10)</f>
        <v>0</v>
      </c>
      <c r="G10" s="3"/>
      <c r="H10" s="3"/>
      <c r="I10" s="3"/>
      <c r="J10" s="3"/>
      <c r="K10" s="4"/>
    </row>
    <row r="11" spans="1:12" ht="15" customHeight="1" x14ac:dyDescent="0.25">
      <c r="A11" s="66">
        <v>22</v>
      </c>
      <c r="B11" s="77" t="s">
        <v>205</v>
      </c>
      <c r="C11" s="487" t="s">
        <v>71</v>
      </c>
      <c r="D11" s="77"/>
      <c r="E11" s="77">
        <v>2</v>
      </c>
      <c r="F11" s="488">
        <v>117.52999999999997</v>
      </c>
      <c r="G11" s="77">
        <v>0</v>
      </c>
      <c r="H11" s="77">
        <v>117.52999999999997</v>
      </c>
      <c r="I11" s="77">
        <v>88.539999999999992</v>
      </c>
      <c r="J11" s="77">
        <v>28.990000000000002</v>
      </c>
      <c r="K11" s="489"/>
    </row>
    <row r="12" spans="1:12" ht="15" customHeight="1" x14ac:dyDescent="0.25">
      <c r="A12" s="2">
        <v>23</v>
      </c>
      <c r="B12" s="3"/>
      <c r="C12" s="71" t="s">
        <v>81</v>
      </c>
      <c r="D12" s="3"/>
      <c r="E12" s="3"/>
      <c r="F12" s="67">
        <f t="shared" si="0"/>
        <v>0</v>
      </c>
      <c r="G12" s="3"/>
      <c r="H12" s="3"/>
      <c r="I12" s="3"/>
      <c r="J12" s="3"/>
      <c r="K12" s="4"/>
    </row>
    <row r="13" spans="1:12" ht="15" customHeight="1" x14ac:dyDescent="0.25">
      <c r="A13" s="66">
        <v>24</v>
      </c>
      <c r="B13" s="3"/>
      <c r="C13" s="71" t="s">
        <v>109</v>
      </c>
      <c r="D13" s="3"/>
      <c r="E13" s="3"/>
      <c r="F13" s="67">
        <f t="shared" si="0"/>
        <v>0</v>
      </c>
      <c r="G13" s="3"/>
      <c r="H13" s="3"/>
      <c r="I13" s="3"/>
      <c r="J13" s="3"/>
      <c r="K13" s="4"/>
    </row>
    <row r="14" spans="1:12" ht="15" customHeight="1" x14ac:dyDescent="0.25">
      <c r="A14" s="2">
        <v>25</v>
      </c>
      <c r="B14" s="3"/>
      <c r="C14" s="71" t="s">
        <v>120</v>
      </c>
      <c r="D14" s="3"/>
      <c r="E14" s="3"/>
      <c r="F14" s="67">
        <f t="shared" si="0"/>
        <v>0</v>
      </c>
      <c r="G14" s="3"/>
      <c r="H14" s="3"/>
      <c r="I14" s="3"/>
      <c r="J14" s="3"/>
      <c r="K14" s="4"/>
    </row>
    <row r="15" spans="1:12" ht="15" customHeight="1" x14ac:dyDescent="0.25">
      <c r="A15" s="66">
        <v>26</v>
      </c>
      <c r="B15" s="3"/>
      <c r="C15" s="71" t="s">
        <v>82</v>
      </c>
      <c r="D15" s="3"/>
      <c r="E15" s="3"/>
      <c r="F15" s="67">
        <f t="shared" si="0"/>
        <v>0</v>
      </c>
      <c r="G15" s="3"/>
      <c r="H15" s="3"/>
      <c r="I15" s="3"/>
      <c r="J15" s="3"/>
      <c r="K15" s="4"/>
    </row>
    <row r="16" spans="1:12" ht="15" customHeight="1" x14ac:dyDescent="0.25">
      <c r="A16" s="2">
        <v>27</v>
      </c>
      <c r="B16" s="77" t="s">
        <v>207</v>
      </c>
      <c r="C16" s="487" t="s">
        <v>83</v>
      </c>
      <c r="D16" s="77"/>
      <c r="E16" s="77">
        <v>2</v>
      </c>
      <c r="F16" s="488">
        <v>3.26</v>
      </c>
      <c r="G16" s="77">
        <v>3.26</v>
      </c>
      <c r="H16" s="77">
        <v>0</v>
      </c>
      <c r="I16" s="77">
        <v>3.26</v>
      </c>
      <c r="J16" s="77">
        <v>0</v>
      </c>
      <c r="K16" s="489"/>
    </row>
    <row r="17" spans="1:12" ht="15" customHeight="1" x14ac:dyDescent="0.25">
      <c r="A17" s="66">
        <v>28</v>
      </c>
      <c r="B17" s="3"/>
      <c r="C17" s="71" t="s">
        <v>121</v>
      </c>
      <c r="D17" s="3"/>
      <c r="E17" s="3"/>
      <c r="F17" s="67">
        <f t="shared" si="0"/>
        <v>0</v>
      </c>
      <c r="G17" s="3"/>
      <c r="H17" s="3"/>
      <c r="I17" s="3"/>
      <c r="J17" s="3"/>
      <c r="K17" s="4"/>
    </row>
    <row r="18" spans="1:12" ht="15" customHeight="1" x14ac:dyDescent="0.25">
      <c r="A18" s="2">
        <v>29</v>
      </c>
      <c r="B18" s="3"/>
      <c r="C18" s="71" t="s">
        <v>122</v>
      </c>
      <c r="D18" s="3"/>
      <c r="E18" s="3"/>
      <c r="F18" s="67">
        <f t="shared" si="0"/>
        <v>0</v>
      </c>
      <c r="G18" s="3"/>
      <c r="H18" s="3"/>
      <c r="I18" s="3"/>
      <c r="J18" s="3"/>
      <c r="K18" s="4"/>
    </row>
    <row r="19" spans="1:12" ht="15" customHeight="1" x14ac:dyDescent="0.25">
      <c r="A19" s="66">
        <v>30</v>
      </c>
      <c r="B19" s="3"/>
      <c r="C19" s="71" t="s">
        <v>123</v>
      </c>
      <c r="D19" s="3"/>
      <c r="E19" s="3"/>
      <c r="F19" s="67">
        <f t="shared" si="0"/>
        <v>0</v>
      </c>
      <c r="G19" s="3"/>
      <c r="H19" s="3"/>
      <c r="I19" s="3"/>
      <c r="J19" s="3"/>
      <c r="K19" s="4"/>
    </row>
    <row r="20" spans="1:12" ht="15" customHeight="1" x14ac:dyDescent="0.25">
      <c r="A20" s="2">
        <v>31</v>
      </c>
      <c r="B20" s="77" t="s">
        <v>206</v>
      </c>
      <c r="C20" s="487" t="s">
        <v>124</v>
      </c>
      <c r="D20" s="77"/>
      <c r="E20" s="77">
        <v>4</v>
      </c>
      <c r="F20" s="488">
        <v>4.6500000000000004</v>
      </c>
      <c r="G20" s="77">
        <v>4.6500000000000004</v>
      </c>
      <c r="H20" s="77">
        <v>0</v>
      </c>
      <c r="I20" s="77">
        <v>2.48</v>
      </c>
      <c r="J20" s="77">
        <v>2.17</v>
      </c>
      <c r="K20" s="489"/>
      <c r="L20" s="1" t="s">
        <v>480</v>
      </c>
    </row>
    <row r="21" spans="1:12" ht="15" customHeight="1" x14ac:dyDescent="0.25">
      <c r="A21" s="66">
        <v>32</v>
      </c>
      <c r="B21" s="3"/>
      <c r="C21" s="71" t="s">
        <v>125</v>
      </c>
      <c r="D21" s="3"/>
      <c r="E21" s="3"/>
      <c r="F21" s="67">
        <f t="shared" si="0"/>
        <v>0</v>
      </c>
      <c r="G21" s="3"/>
      <c r="H21" s="3"/>
      <c r="I21" s="3"/>
      <c r="J21" s="3"/>
      <c r="K21" s="4"/>
    </row>
    <row r="22" spans="1:12" ht="15" customHeight="1" x14ac:dyDescent="0.25">
      <c r="A22" s="2">
        <v>33</v>
      </c>
      <c r="B22" s="3"/>
      <c r="C22" s="71" t="s">
        <v>126</v>
      </c>
      <c r="D22" s="3"/>
      <c r="E22" s="3"/>
      <c r="F22" s="67">
        <f t="shared" si="0"/>
        <v>0</v>
      </c>
      <c r="G22" s="3"/>
      <c r="H22" s="3"/>
      <c r="I22" s="3"/>
      <c r="J22" s="3"/>
      <c r="K22" s="4"/>
    </row>
    <row r="23" spans="1:12" ht="15" customHeight="1" x14ac:dyDescent="0.25">
      <c r="A23" s="66">
        <v>34</v>
      </c>
      <c r="B23" s="3"/>
      <c r="C23" s="71" t="s">
        <v>127</v>
      </c>
      <c r="D23" s="3"/>
      <c r="E23" s="3"/>
      <c r="F23" s="67">
        <f t="shared" si="0"/>
        <v>0</v>
      </c>
      <c r="G23" s="3"/>
      <c r="H23" s="3"/>
      <c r="I23" s="3"/>
      <c r="J23" s="3"/>
      <c r="K23" s="4"/>
    </row>
    <row r="24" spans="1:12" ht="15" customHeight="1" x14ac:dyDescent="0.25">
      <c r="A24" s="2">
        <v>35</v>
      </c>
      <c r="B24" s="3"/>
      <c r="C24" s="71" t="s">
        <v>128</v>
      </c>
      <c r="D24" s="3"/>
      <c r="E24" s="3"/>
      <c r="F24" s="67">
        <f t="shared" si="0"/>
        <v>0</v>
      </c>
      <c r="G24" s="3"/>
      <c r="H24" s="3"/>
      <c r="I24" s="3"/>
      <c r="J24" s="3"/>
      <c r="K24" s="4"/>
    </row>
    <row r="25" spans="1:12" ht="15" customHeight="1" x14ac:dyDescent="0.25">
      <c r="A25" s="66">
        <v>36</v>
      </c>
      <c r="B25" s="3"/>
      <c r="C25" s="71" t="s">
        <v>129</v>
      </c>
      <c r="D25" s="3"/>
      <c r="E25" s="3"/>
      <c r="F25" s="67">
        <f t="shared" si="0"/>
        <v>0</v>
      </c>
      <c r="G25" s="3"/>
      <c r="H25" s="3"/>
      <c r="I25" s="3"/>
      <c r="J25" s="3"/>
      <c r="K25" s="4"/>
    </row>
    <row r="26" spans="1:12" ht="15" customHeight="1" x14ac:dyDescent="0.25">
      <c r="A26" s="2">
        <v>37</v>
      </c>
      <c r="B26" s="3"/>
      <c r="C26" s="71" t="s">
        <v>130</v>
      </c>
      <c r="D26" s="3"/>
      <c r="E26" s="3"/>
      <c r="F26" s="67">
        <f t="shared" si="0"/>
        <v>0</v>
      </c>
      <c r="G26" s="3"/>
      <c r="H26" s="3"/>
      <c r="I26" s="3"/>
      <c r="J26" s="3"/>
      <c r="K26" s="4"/>
    </row>
    <row r="27" spans="1:12" ht="15" customHeight="1" x14ac:dyDescent="0.25">
      <c r="A27" s="66">
        <v>38</v>
      </c>
      <c r="B27" s="3"/>
      <c r="C27" s="71" t="s">
        <v>131</v>
      </c>
      <c r="D27" s="3"/>
      <c r="E27" s="3"/>
      <c r="F27" s="67">
        <f t="shared" si="0"/>
        <v>0</v>
      </c>
      <c r="G27" s="3"/>
      <c r="H27" s="3"/>
      <c r="I27" s="3"/>
      <c r="J27" s="3"/>
      <c r="K27" s="4"/>
    </row>
    <row r="28" spans="1:12" ht="15" customHeight="1" x14ac:dyDescent="0.25">
      <c r="A28" s="2">
        <v>39</v>
      </c>
      <c r="B28" s="3"/>
      <c r="C28" s="71" t="s">
        <v>132</v>
      </c>
      <c r="D28" s="3"/>
      <c r="E28" s="3"/>
      <c r="F28" s="67">
        <f t="shared" si="0"/>
        <v>0</v>
      </c>
      <c r="G28" s="3"/>
      <c r="H28" s="3"/>
      <c r="I28" s="3"/>
      <c r="J28" s="3"/>
      <c r="K28" s="4"/>
    </row>
    <row r="29" spans="1:12" ht="15" customHeight="1" x14ac:dyDescent="0.25">
      <c r="A29" s="66">
        <v>40</v>
      </c>
      <c r="B29" s="3"/>
      <c r="C29" s="71" t="s">
        <v>133</v>
      </c>
      <c r="D29" s="3"/>
      <c r="E29" s="3"/>
      <c r="F29" s="67">
        <f t="shared" si="0"/>
        <v>0</v>
      </c>
      <c r="G29" s="3"/>
      <c r="H29" s="3"/>
      <c r="I29" s="3"/>
      <c r="J29" s="3"/>
      <c r="K29" s="4"/>
    </row>
    <row r="30" spans="1:12" ht="15" customHeight="1" x14ac:dyDescent="0.25">
      <c r="A30" s="2">
        <v>41</v>
      </c>
      <c r="B30" s="3"/>
      <c r="C30" s="71" t="s">
        <v>134</v>
      </c>
      <c r="D30" s="3"/>
      <c r="E30" s="3"/>
      <c r="F30" s="67">
        <f t="shared" si="0"/>
        <v>0</v>
      </c>
      <c r="G30" s="3"/>
      <c r="H30" s="3"/>
      <c r="I30" s="3"/>
      <c r="J30" s="3"/>
      <c r="K30" s="4"/>
    </row>
    <row r="31" spans="1:12" ht="15" customHeight="1" x14ac:dyDescent="0.25">
      <c r="A31" s="66">
        <v>42</v>
      </c>
      <c r="B31" s="3"/>
      <c r="C31" s="71" t="s">
        <v>135</v>
      </c>
      <c r="D31" s="3"/>
      <c r="E31" s="3"/>
      <c r="F31" s="67">
        <f t="shared" si="0"/>
        <v>0</v>
      </c>
      <c r="G31" s="3"/>
      <c r="H31" s="3"/>
      <c r="I31" s="3"/>
      <c r="J31" s="3"/>
      <c r="K31" s="4"/>
    </row>
    <row r="32" spans="1:12" ht="15" customHeight="1" x14ac:dyDescent="0.25">
      <c r="A32" s="2">
        <v>43</v>
      </c>
      <c r="B32" s="3"/>
      <c r="C32" s="70" t="s">
        <v>144</v>
      </c>
      <c r="D32" s="3"/>
      <c r="E32" s="3"/>
      <c r="F32" s="67">
        <f t="shared" si="0"/>
        <v>0</v>
      </c>
      <c r="G32" s="3"/>
      <c r="H32" s="3"/>
      <c r="I32" s="3"/>
      <c r="J32" s="3"/>
      <c r="K32" s="4"/>
    </row>
    <row r="33" spans="1:11" ht="15" customHeight="1" x14ac:dyDescent="0.25">
      <c r="A33" s="66">
        <v>44</v>
      </c>
      <c r="B33" s="3"/>
      <c r="C33" s="70" t="s">
        <v>145</v>
      </c>
      <c r="D33" s="3"/>
      <c r="E33" s="3"/>
      <c r="F33" s="67">
        <f t="shared" si="0"/>
        <v>0</v>
      </c>
      <c r="G33" s="3"/>
      <c r="H33" s="3"/>
      <c r="I33" s="3"/>
      <c r="J33" s="3"/>
      <c r="K33" s="4"/>
    </row>
    <row r="34" spans="1:11" ht="15" customHeight="1" x14ac:dyDescent="0.25">
      <c r="A34" s="2">
        <v>45</v>
      </c>
      <c r="B34" s="3"/>
      <c r="C34" s="70" t="s">
        <v>146</v>
      </c>
      <c r="D34" s="3"/>
      <c r="E34" s="3"/>
      <c r="F34" s="67">
        <f t="shared" si="0"/>
        <v>0</v>
      </c>
      <c r="G34" s="3"/>
      <c r="H34" s="3"/>
      <c r="I34" s="3"/>
      <c r="J34" s="3"/>
      <c r="K34" s="4"/>
    </row>
    <row r="35" spans="1:11" ht="15" customHeight="1" x14ac:dyDescent="0.25">
      <c r="A35" s="66">
        <v>46</v>
      </c>
      <c r="B35" s="3"/>
      <c r="C35" s="70" t="s">
        <v>147</v>
      </c>
      <c r="D35" s="3"/>
      <c r="E35" s="3"/>
      <c r="F35" s="67">
        <f t="shared" si="0"/>
        <v>0</v>
      </c>
      <c r="G35" s="3"/>
      <c r="H35" s="3"/>
      <c r="I35" s="3"/>
      <c r="J35" s="3"/>
      <c r="K35" s="4"/>
    </row>
    <row r="36" spans="1:11" ht="15" customHeight="1" x14ac:dyDescent="0.25">
      <c r="A36" s="2">
        <v>47</v>
      </c>
      <c r="B36" s="3"/>
      <c r="C36" s="70" t="s">
        <v>148</v>
      </c>
      <c r="D36" s="3"/>
      <c r="E36" s="3"/>
      <c r="F36" s="67">
        <f t="shared" si="0"/>
        <v>0</v>
      </c>
      <c r="G36" s="3"/>
      <c r="H36" s="3"/>
      <c r="I36" s="3"/>
      <c r="J36" s="3"/>
      <c r="K36" s="4"/>
    </row>
    <row r="37" spans="1:11" ht="15" customHeight="1" x14ac:dyDescent="0.25">
      <c r="A37" s="66">
        <v>48</v>
      </c>
      <c r="B37" s="3"/>
      <c r="C37" s="71" t="s">
        <v>113</v>
      </c>
      <c r="D37" s="3"/>
      <c r="E37" s="3"/>
      <c r="F37" s="67">
        <f t="shared" si="0"/>
        <v>0</v>
      </c>
      <c r="G37" s="3"/>
      <c r="H37" s="3"/>
      <c r="I37" s="3"/>
      <c r="J37" s="3"/>
      <c r="K37" s="4"/>
    </row>
    <row r="38" spans="1:11" ht="15" customHeight="1" x14ac:dyDescent="0.25">
      <c r="A38" s="2">
        <v>49</v>
      </c>
      <c r="B38" s="3"/>
      <c r="C38" s="71" t="s">
        <v>90</v>
      </c>
      <c r="D38" s="3"/>
      <c r="E38" s="3"/>
      <c r="F38" s="67">
        <f t="shared" si="0"/>
        <v>0</v>
      </c>
      <c r="G38" s="3"/>
      <c r="H38" s="3"/>
      <c r="I38" s="3"/>
      <c r="J38" s="3"/>
      <c r="K38" s="4"/>
    </row>
    <row r="39" spans="1:11" ht="15" customHeight="1" thickBot="1" x14ac:dyDescent="0.3">
      <c r="A39" s="72"/>
      <c r="B39" s="6" t="s">
        <v>38</v>
      </c>
      <c r="C39" s="73" t="s">
        <v>80</v>
      </c>
      <c r="D39" s="6">
        <f>SUM(D9:D38)</f>
        <v>0</v>
      </c>
      <c r="E39" s="6">
        <f t="shared" ref="E39:K39" si="1">SUM(E9:E38)</f>
        <v>8</v>
      </c>
      <c r="F39" s="6">
        <f t="shared" si="1"/>
        <v>125.43999999999998</v>
      </c>
      <c r="G39" s="6">
        <f t="shared" si="1"/>
        <v>7.91</v>
      </c>
      <c r="H39" s="6">
        <f t="shared" si="1"/>
        <v>117.52999999999997</v>
      </c>
      <c r="I39" s="6">
        <f t="shared" si="1"/>
        <v>94.28</v>
      </c>
      <c r="J39" s="6">
        <f t="shared" si="1"/>
        <v>31.160000000000004</v>
      </c>
      <c r="K39" s="7">
        <f t="shared" si="1"/>
        <v>0</v>
      </c>
    </row>
    <row r="43" spans="1:11" ht="12.5" x14ac:dyDescent="0.25">
      <c r="B43" s="1" t="s">
        <v>169</v>
      </c>
      <c r="C43" s="74"/>
    </row>
    <row r="44" spans="1:11" ht="18.75" customHeight="1" x14ac:dyDescent="0.25">
      <c r="B44" s="8" t="s">
        <v>182</v>
      </c>
      <c r="C44" s="74"/>
      <c r="G44" s="75"/>
      <c r="H44" s="75"/>
    </row>
    <row r="45" spans="1:11" ht="12.5" x14ac:dyDescent="0.25">
      <c r="C45" s="74"/>
    </row>
    <row r="46" spans="1:11" ht="12.5" x14ac:dyDescent="0.25">
      <c r="B46" s="1" t="s">
        <v>119</v>
      </c>
      <c r="C46" s="74"/>
    </row>
    <row r="47" spans="1:11" ht="12.5" x14ac:dyDescent="0.25">
      <c r="C47" s="74"/>
    </row>
    <row r="48" spans="1:11" ht="12.5" x14ac:dyDescent="0.25">
      <c r="B48" s="76" t="s">
        <v>115</v>
      </c>
      <c r="C48" s="74"/>
    </row>
    <row r="49" spans="2:5" ht="12.5" x14ac:dyDescent="0.25">
      <c r="B49" s="77" t="s">
        <v>172</v>
      </c>
      <c r="C49" s="78" t="s">
        <v>118</v>
      </c>
      <c r="D49" s="78" t="s">
        <v>116</v>
      </c>
      <c r="E49" s="78" t="s">
        <v>117</v>
      </c>
    </row>
    <row r="50" spans="2:5" ht="12.5" x14ac:dyDescent="0.25">
      <c r="B50" s="78"/>
      <c r="C50" s="79"/>
      <c r="D50" s="3"/>
      <c r="E50" s="3"/>
    </row>
    <row r="51" spans="2:5" ht="12.5" x14ac:dyDescent="0.25">
      <c r="B51" s="78"/>
      <c r="C51" s="79"/>
      <c r="D51" s="3"/>
      <c r="E51" s="3"/>
    </row>
    <row r="52" spans="2:5" ht="12.5" x14ac:dyDescent="0.25">
      <c r="B52" s="3"/>
      <c r="C52" s="79"/>
      <c r="D52" s="3"/>
      <c r="E52" s="3"/>
    </row>
    <row r="54" spans="2:5" x14ac:dyDescent="0.25">
      <c r="B54" s="76" t="s">
        <v>152</v>
      </c>
    </row>
    <row r="56" spans="2:5" x14ac:dyDescent="0.25">
      <c r="B56" s="1" t="s">
        <v>153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8DC5F7"/>
    <pageSetUpPr fitToPage="1"/>
  </sheetPr>
  <dimension ref="A1:O64"/>
  <sheetViews>
    <sheetView topLeftCell="A4" zoomScaleNormal="100" zoomScaleSheetLayoutView="100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C9" sqref="C9"/>
    </sheetView>
  </sheetViews>
  <sheetFormatPr defaultColWidth="8.90625" defaultRowHeight="15" x14ac:dyDescent="0.3"/>
  <cols>
    <col min="1" max="1" width="5.6328125" style="55" customWidth="1"/>
    <col min="2" max="2" width="22.453125" style="10" customWidth="1"/>
    <col min="3" max="3" width="17.08984375" style="10" customWidth="1"/>
    <col min="4" max="4" width="19.453125" style="10" customWidth="1"/>
    <col min="5" max="5" width="17.08984375" style="10" customWidth="1"/>
    <col min="6" max="6" width="13.54296875" style="10" customWidth="1"/>
    <col min="7" max="10" width="7.6328125" style="31" customWidth="1"/>
    <col min="11" max="11" width="6.54296875" style="31" customWidth="1"/>
    <col min="12" max="12" width="13.26953125" style="31" bestFit="1" customWidth="1"/>
    <col min="13" max="13" width="23.26953125" style="10" bestFit="1" customWidth="1"/>
    <col min="14" max="14" width="30.7265625" style="10" bestFit="1" customWidth="1"/>
    <col min="15" max="15" width="40.08984375" style="10" bestFit="1" customWidth="1"/>
    <col min="16" max="16384" width="8.90625" style="10"/>
  </cols>
  <sheetData>
    <row r="1" spans="1:15" x14ac:dyDescent="0.3">
      <c r="A1" s="727" t="s">
        <v>107</v>
      </c>
      <c r="B1" s="727"/>
      <c r="C1" s="727"/>
      <c r="D1" s="727"/>
      <c r="E1" s="727"/>
      <c r="F1" s="727"/>
      <c r="G1" s="727"/>
    </row>
    <row r="2" spans="1:15" x14ac:dyDescent="0.3">
      <c r="A2" s="32"/>
      <c r="B2" s="33"/>
      <c r="C2" s="33"/>
      <c r="D2" s="34"/>
      <c r="E2" s="35"/>
      <c r="F2" s="35" t="s">
        <v>102</v>
      </c>
      <c r="G2" s="36"/>
    </row>
    <row r="3" spans="1:15" ht="15.75" customHeight="1" thickBot="1" x14ac:dyDescent="0.35">
      <c r="A3" s="37" t="s">
        <v>0</v>
      </c>
      <c r="B3" s="38"/>
      <c r="C3" s="39"/>
      <c r="D3" s="40" t="s">
        <v>184</v>
      </c>
      <c r="E3" s="40"/>
      <c r="F3" s="323"/>
      <c r="G3" s="323"/>
      <c r="H3" s="323"/>
    </row>
    <row r="4" spans="1:15" s="1" customFormat="1" ht="87" customHeight="1" thickBot="1" x14ac:dyDescent="0.3">
      <c r="A4" s="422" t="s">
        <v>64</v>
      </c>
      <c r="B4" s="423" t="s">
        <v>75</v>
      </c>
      <c r="C4" s="424" t="s">
        <v>63</v>
      </c>
      <c r="D4" s="423" t="s">
        <v>61</v>
      </c>
      <c r="E4" s="423" t="s">
        <v>62</v>
      </c>
      <c r="F4" s="423" t="s">
        <v>181</v>
      </c>
      <c r="G4" s="425" t="s">
        <v>174</v>
      </c>
      <c r="H4" s="425" t="s">
        <v>173</v>
      </c>
      <c r="I4" s="425" t="s">
        <v>175</v>
      </c>
      <c r="J4" s="425" t="s">
        <v>176</v>
      </c>
      <c r="K4" s="425" t="s">
        <v>177</v>
      </c>
      <c r="L4" s="426" t="s">
        <v>178</v>
      </c>
      <c r="N4" s="1" t="s">
        <v>506</v>
      </c>
      <c r="O4" s="1" t="s">
        <v>507</v>
      </c>
    </row>
    <row r="5" spans="1:15" s="44" customFormat="1" ht="15" customHeight="1" x14ac:dyDescent="0.3">
      <c r="A5" s="350">
        <v>1</v>
      </c>
      <c r="B5" s="351" t="s">
        <v>203</v>
      </c>
      <c r="C5" s="352" t="s">
        <v>268</v>
      </c>
      <c r="D5" s="353" t="s">
        <v>269</v>
      </c>
      <c r="E5" s="353" t="s">
        <v>270</v>
      </c>
      <c r="F5" s="354">
        <v>21.64</v>
      </c>
      <c r="G5" s="466">
        <v>1</v>
      </c>
      <c r="H5" s="355"/>
      <c r="I5" s="355"/>
      <c r="J5" s="355"/>
      <c r="K5" s="355"/>
      <c r="L5" s="356" t="s">
        <v>319</v>
      </c>
      <c r="N5" s="44" t="s">
        <v>498</v>
      </c>
      <c r="O5" s="44" t="s">
        <v>508</v>
      </c>
    </row>
    <row r="6" spans="1:15" s="44" customFormat="1" ht="15" customHeight="1" x14ac:dyDescent="0.3">
      <c r="A6" s="347">
        <v>2</v>
      </c>
      <c r="B6" s="41" t="s">
        <v>211</v>
      </c>
      <c r="C6" s="42" t="s">
        <v>268</v>
      </c>
      <c r="D6" s="43" t="s">
        <v>269</v>
      </c>
      <c r="E6" s="43" t="s">
        <v>270</v>
      </c>
      <c r="F6" s="19">
        <v>2466.2699999999968</v>
      </c>
      <c r="G6" s="467">
        <v>1</v>
      </c>
      <c r="H6" s="20"/>
      <c r="I6" s="20"/>
      <c r="J6" s="20"/>
      <c r="K6" s="20"/>
      <c r="L6" s="21" t="s">
        <v>319</v>
      </c>
      <c r="N6" s="44" t="s">
        <v>498</v>
      </c>
      <c r="O6" s="44" t="s">
        <v>509</v>
      </c>
    </row>
    <row r="7" spans="1:15" s="44" customFormat="1" ht="15" customHeight="1" x14ac:dyDescent="0.3">
      <c r="A7" s="347">
        <v>3</v>
      </c>
      <c r="B7" s="41" t="s">
        <v>201</v>
      </c>
      <c r="C7" s="42" t="s">
        <v>271</v>
      </c>
      <c r="D7" s="43" t="s">
        <v>272</v>
      </c>
      <c r="E7" s="43" t="s">
        <v>270</v>
      </c>
      <c r="F7" s="19">
        <v>10674.810000000001</v>
      </c>
      <c r="G7" s="467">
        <v>1</v>
      </c>
      <c r="H7" s="20"/>
      <c r="I7" s="20"/>
      <c r="J7" s="20"/>
      <c r="K7" s="20"/>
      <c r="L7" s="21" t="s">
        <v>320</v>
      </c>
      <c r="N7" s="44" t="s">
        <v>499</v>
      </c>
      <c r="O7" s="44" t="s">
        <v>510</v>
      </c>
    </row>
    <row r="8" spans="1:15" s="44" customFormat="1" ht="15" customHeight="1" x14ac:dyDescent="0.3">
      <c r="A8" s="347">
        <v>4</v>
      </c>
      <c r="B8" s="41" t="s">
        <v>225</v>
      </c>
      <c r="C8" s="42" t="s">
        <v>271</v>
      </c>
      <c r="D8" s="43" t="s">
        <v>272</v>
      </c>
      <c r="E8" s="43" t="s">
        <v>270</v>
      </c>
      <c r="F8" s="19">
        <v>14021.000000000087</v>
      </c>
      <c r="G8" s="467">
        <v>1</v>
      </c>
      <c r="H8" s="20"/>
      <c r="I8" s="20"/>
      <c r="J8" s="20"/>
      <c r="K8" s="20"/>
      <c r="L8" s="21" t="s">
        <v>320</v>
      </c>
      <c r="N8" s="44" t="s">
        <v>499</v>
      </c>
      <c r="O8" s="44" t="s">
        <v>511</v>
      </c>
    </row>
    <row r="9" spans="1:15" s="44" customFormat="1" ht="15" customHeight="1" x14ac:dyDescent="0.3">
      <c r="A9" s="347">
        <v>5</v>
      </c>
      <c r="B9" s="45" t="s">
        <v>207</v>
      </c>
      <c r="C9" s="46" t="s">
        <v>271</v>
      </c>
      <c r="D9" s="47" t="s">
        <v>272</v>
      </c>
      <c r="E9" s="47" t="s">
        <v>270</v>
      </c>
      <c r="F9" s="26">
        <v>1855.1900000000026</v>
      </c>
      <c r="G9" s="468">
        <v>1</v>
      </c>
      <c r="H9" s="20"/>
      <c r="I9" s="20"/>
      <c r="J9" s="20"/>
      <c r="K9" s="20"/>
      <c r="L9" s="21" t="s">
        <v>320</v>
      </c>
      <c r="N9" s="44" t="s">
        <v>499</v>
      </c>
      <c r="O9" s="44" t="s">
        <v>512</v>
      </c>
    </row>
    <row r="10" spans="1:15" s="44" customFormat="1" ht="15" customHeight="1" x14ac:dyDescent="0.3">
      <c r="A10" s="347">
        <v>6</v>
      </c>
      <c r="B10" s="45" t="s">
        <v>201</v>
      </c>
      <c r="C10" s="46" t="s">
        <v>273</v>
      </c>
      <c r="D10" s="47" t="s">
        <v>274</v>
      </c>
      <c r="E10" s="47" t="s">
        <v>270</v>
      </c>
      <c r="F10" s="26">
        <v>2718.3699999999994</v>
      </c>
      <c r="G10" s="468">
        <v>1</v>
      </c>
      <c r="H10" s="20"/>
      <c r="I10" s="20">
        <v>1</v>
      </c>
      <c r="J10" s="20"/>
      <c r="K10" s="20"/>
      <c r="L10" s="21" t="s">
        <v>321</v>
      </c>
      <c r="N10" s="44" t="s">
        <v>500</v>
      </c>
      <c r="O10" s="44" t="s">
        <v>513</v>
      </c>
    </row>
    <row r="11" spans="1:15" s="44" customFormat="1" ht="15" customHeight="1" x14ac:dyDescent="0.3">
      <c r="A11" s="347">
        <v>7</v>
      </c>
      <c r="B11" s="45" t="s">
        <v>211</v>
      </c>
      <c r="C11" s="46" t="s">
        <v>273</v>
      </c>
      <c r="D11" s="47" t="s">
        <v>274</v>
      </c>
      <c r="E11" s="47" t="s">
        <v>270</v>
      </c>
      <c r="F11" s="26">
        <v>8083.4100000000144</v>
      </c>
      <c r="G11" s="468">
        <v>1</v>
      </c>
      <c r="H11" s="20"/>
      <c r="I11" s="20"/>
      <c r="J11" s="20"/>
      <c r="K11" s="20"/>
      <c r="L11" s="21" t="s">
        <v>321</v>
      </c>
      <c r="N11" s="44" t="s">
        <v>500</v>
      </c>
      <c r="O11" s="44" t="s">
        <v>514</v>
      </c>
    </row>
    <row r="12" spans="1:15" s="44" customFormat="1" ht="15" customHeight="1" x14ac:dyDescent="0.3">
      <c r="A12" s="347">
        <v>8</v>
      </c>
      <c r="B12" s="45" t="s">
        <v>226</v>
      </c>
      <c r="C12" s="46" t="s">
        <v>275</v>
      </c>
      <c r="D12" s="47" t="s">
        <v>276</v>
      </c>
      <c r="E12" s="47" t="s">
        <v>277</v>
      </c>
      <c r="F12" s="26">
        <v>11.01</v>
      </c>
      <c r="G12" s="468">
        <v>1</v>
      </c>
      <c r="H12" s="20"/>
      <c r="I12" s="20"/>
      <c r="J12" s="20"/>
      <c r="K12" s="20"/>
      <c r="L12" s="21" t="s">
        <v>322</v>
      </c>
      <c r="N12" s="44" t="s">
        <v>501</v>
      </c>
      <c r="O12" s="44" t="s">
        <v>515</v>
      </c>
    </row>
    <row r="13" spans="1:15" s="44" customFormat="1" ht="15" customHeight="1" x14ac:dyDescent="0.3">
      <c r="A13" s="347">
        <v>9</v>
      </c>
      <c r="B13" s="45" t="s">
        <v>204</v>
      </c>
      <c r="C13" s="46" t="s">
        <v>278</v>
      </c>
      <c r="D13" s="47" t="s">
        <v>279</v>
      </c>
      <c r="E13" s="47" t="s">
        <v>280</v>
      </c>
      <c r="F13" s="26">
        <v>2837.3299999999986</v>
      </c>
      <c r="G13" s="468">
        <v>1</v>
      </c>
      <c r="H13" s="20"/>
      <c r="I13" s="20"/>
      <c r="J13" s="20"/>
      <c r="K13" s="20"/>
      <c r="L13" s="21" t="s">
        <v>323</v>
      </c>
      <c r="N13" s="44" t="s">
        <v>502</v>
      </c>
      <c r="O13" s="44" t="s">
        <v>516</v>
      </c>
    </row>
    <row r="14" spans="1:15" s="44" customFormat="1" ht="15" customHeight="1" x14ac:dyDescent="0.3">
      <c r="A14" s="347">
        <v>10</v>
      </c>
      <c r="B14" s="45" t="s">
        <v>206</v>
      </c>
      <c r="C14" s="46" t="s">
        <v>281</v>
      </c>
      <c r="D14" s="47" t="s">
        <v>282</v>
      </c>
      <c r="E14" s="47" t="s">
        <v>280</v>
      </c>
      <c r="F14" s="26">
        <v>847.95000000000061</v>
      </c>
      <c r="G14" s="468">
        <v>1</v>
      </c>
      <c r="H14" s="20"/>
      <c r="I14" s="20"/>
      <c r="J14" s="20"/>
      <c r="K14" s="20"/>
      <c r="L14" s="21" t="s">
        <v>324</v>
      </c>
      <c r="N14" s="44" t="s">
        <v>503</v>
      </c>
      <c r="O14" s="44" t="s">
        <v>517</v>
      </c>
    </row>
    <row r="15" spans="1:15" s="44" customFormat="1" ht="15" customHeight="1" x14ac:dyDescent="0.3">
      <c r="A15" s="347">
        <v>11</v>
      </c>
      <c r="B15" s="45" t="s">
        <v>204</v>
      </c>
      <c r="C15" s="46" t="s">
        <v>283</v>
      </c>
      <c r="D15" s="47" t="s">
        <v>284</v>
      </c>
      <c r="E15" s="47" t="s">
        <v>280</v>
      </c>
      <c r="F15" s="26">
        <v>518.94999999999993</v>
      </c>
      <c r="G15" s="468"/>
      <c r="H15" s="20">
        <v>1</v>
      </c>
      <c r="I15" s="20"/>
      <c r="J15" s="20"/>
      <c r="K15" s="20"/>
      <c r="L15" s="21"/>
      <c r="N15" s="44" t="s">
        <v>504</v>
      </c>
      <c r="O15" s="44" t="s">
        <v>518</v>
      </c>
    </row>
    <row r="16" spans="1:15" s="44" customFormat="1" ht="15" customHeight="1" x14ac:dyDescent="0.3">
      <c r="A16" s="347">
        <v>12</v>
      </c>
      <c r="B16" s="45" t="s">
        <v>200</v>
      </c>
      <c r="C16" s="46" t="s">
        <v>285</v>
      </c>
      <c r="D16" s="47" t="s">
        <v>286</v>
      </c>
      <c r="E16" s="47" t="s">
        <v>280</v>
      </c>
      <c r="F16" s="26">
        <v>1506.1200000000006</v>
      </c>
      <c r="G16" s="468">
        <v>1</v>
      </c>
      <c r="H16" s="20"/>
      <c r="I16" s="20"/>
      <c r="J16" s="20"/>
      <c r="K16" s="20"/>
      <c r="L16" s="21" t="s">
        <v>325</v>
      </c>
      <c r="N16" s="44" t="s">
        <v>505</v>
      </c>
      <c r="O16" s="44" t="s">
        <v>519</v>
      </c>
    </row>
    <row r="17" spans="1:15" s="44" customFormat="1" ht="15" customHeight="1" x14ac:dyDescent="0.3">
      <c r="A17" s="347">
        <v>13</v>
      </c>
      <c r="B17" s="45" t="s">
        <v>202</v>
      </c>
      <c r="C17" s="46" t="s">
        <v>285</v>
      </c>
      <c r="D17" s="47" t="s">
        <v>286</v>
      </c>
      <c r="E17" s="47" t="s">
        <v>280</v>
      </c>
      <c r="F17" s="26">
        <v>13179.090000000069</v>
      </c>
      <c r="G17" s="468">
        <v>1</v>
      </c>
      <c r="H17" s="20"/>
      <c r="I17" s="20"/>
      <c r="J17" s="20"/>
      <c r="K17" s="20"/>
      <c r="L17" s="21" t="s">
        <v>325</v>
      </c>
      <c r="N17" s="44" t="s">
        <v>505</v>
      </c>
      <c r="O17" s="44" t="s">
        <v>520</v>
      </c>
    </row>
    <row r="18" spans="1:15" s="44" customFormat="1" ht="15" customHeight="1" x14ac:dyDescent="0.3">
      <c r="A18" s="347">
        <v>14</v>
      </c>
      <c r="B18" s="45" t="s">
        <v>204</v>
      </c>
      <c r="C18" s="46" t="s">
        <v>285</v>
      </c>
      <c r="D18" s="47" t="s">
        <v>286</v>
      </c>
      <c r="E18" s="47" t="s">
        <v>280</v>
      </c>
      <c r="F18" s="26">
        <v>15188.280000000144</v>
      </c>
      <c r="G18" s="468">
        <v>1</v>
      </c>
      <c r="H18" s="20"/>
      <c r="I18" s="20"/>
      <c r="J18" s="20"/>
      <c r="K18" s="20"/>
      <c r="L18" s="21" t="s">
        <v>325</v>
      </c>
      <c r="N18" s="44" t="s">
        <v>505</v>
      </c>
      <c r="O18" s="44" t="s">
        <v>521</v>
      </c>
    </row>
    <row r="19" spans="1:15" s="44" customFormat="1" ht="15" customHeight="1" x14ac:dyDescent="0.3">
      <c r="A19" s="347">
        <v>15</v>
      </c>
      <c r="B19" s="45" t="s">
        <v>209</v>
      </c>
      <c r="C19" s="46" t="s">
        <v>285</v>
      </c>
      <c r="D19" s="47" t="s">
        <v>286</v>
      </c>
      <c r="E19" s="47" t="s">
        <v>280</v>
      </c>
      <c r="F19" s="26">
        <v>3934.8099999999963</v>
      </c>
      <c r="G19" s="468">
        <v>1</v>
      </c>
      <c r="H19" s="20"/>
      <c r="I19" s="20">
        <v>1</v>
      </c>
      <c r="J19" s="20"/>
      <c r="K19" s="20"/>
      <c r="L19" s="21" t="s">
        <v>325</v>
      </c>
      <c r="N19" s="44" t="s">
        <v>505</v>
      </c>
      <c r="O19" s="44" t="s">
        <v>522</v>
      </c>
    </row>
    <row r="20" spans="1:15" s="44" customFormat="1" ht="15" customHeight="1" x14ac:dyDescent="0.3">
      <c r="A20" s="347">
        <v>16</v>
      </c>
      <c r="B20" s="45" t="s">
        <v>212</v>
      </c>
      <c r="C20" s="46" t="s">
        <v>285</v>
      </c>
      <c r="D20" s="47" t="s">
        <v>286</v>
      </c>
      <c r="E20" s="47" t="s">
        <v>280</v>
      </c>
      <c r="F20" s="26">
        <v>14089.120000000072</v>
      </c>
      <c r="G20" s="468">
        <v>1</v>
      </c>
      <c r="H20" s="20"/>
      <c r="I20" s="20">
        <v>1</v>
      </c>
      <c r="J20" s="20"/>
      <c r="K20" s="20"/>
      <c r="L20" s="21" t="s">
        <v>325</v>
      </c>
      <c r="N20" s="44" t="s">
        <v>505</v>
      </c>
      <c r="O20" s="44" t="s">
        <v>523</v>
      </c>
    </row>
    <row r="21" spans="1:15" s="44" customFormat="1" ht="15" customHeight="1" x14ac:dyDescent="0.3">
      <c r="A21" s="347">
        <v>17</v>
      </c>
      <c r="B21" s="45" t="s">
        <v>23</v>
      </c>
      <c r="C21" s="46" t="s">
        <v>285</v>
      </c>
      <c r="D21" s="47" t="s">
        <v>286</v>
      </c>
      <c r="E21" s="47" t="s">
        <v>280</v>
      </c>
      <c r="F21" s="26">
        <v>797.25</v>
      </c>
      <c r="G21" s="468">
        <v>1</v>
      </c>
      <c r="H21" s="20"/>
      <c r="I21" s="20"/>
      <c r="J21" s="20"/>
      <c r="K21" s="20"/>
      <c r="L21" s="21" t="s">
        <v>325</v>
      </c>
      <c r="N21" s="44" t="s">
        <v>505</v>
      </c>
      <c r="O21" s="44" t="s">
        <v>524</v>
      </c>
    </row>
    <row r="22" spans="1:15" s="44" customFormat="1" ht="15" customHeight="1" x14ac:dyDescent="0.3">
      <c r="A22" s="347">
        <v>18</v>
      </c>
      <c r="B22" s="45" t="s">
        <v>214</v>
      </c>
      <c r="C22" s="46" t="s">
        <v>285</v>
      </c>
      <c r="D22" s="47" t="s">
        <v>286</v>
      </c>
      <c r="E22" s="47" t="s">
        <v>280</v>
      </c>
      <c r="F22" s="26">
        <v>5838.8300000000108</v>
      </c>
      <c r="G22" s="468">
        <v>1</v>
      </c>
      <c r="H22" s="20"/>
      <c r="I22" s="20">
        <v>1</v>
      </c>
      <c r="J22" s="20"/>
      <c r="K22" s="20"/>
      <c r="L22" s="21" t="s">
        <v>325</v>
      </c>
      <c r="N22" s="44" t="s">
        <v>505</v>
      </c>
      <c r="O22" s="44" t="s">
        <v>525</v>
      </c>
    </row>
    <row r="23" spans="1:15" s="44" customFormat="1" ht="15" customHeight="1" x14ac:dyDescent="0.3">
      <c r="A23" s="347">
        <v>19</v>
      </c>
      <c r="B23" s="45" t="s">
        <v>222</v>
      </c>
      <c r="C23" s="46" t="s">
        <v>285</v>
      </c>
      <c r="D23" s="47" t="s">
        <v>286</v>
      </c>
      <c r="E23" s="47" t="s">
        <v>280</v>
      </c>
      <c r="F23" s="26">
        <v>4450.819999999997</v>
      </c>
      <c r="G23" s="468">
        <v>1</v>
      </c>
      <c r="H23" s="20"/>
      <c r="I23" s="20">
        <v>1</v>
      </c>
      <c r="J23" s="20"/>
      <c r="K23" s="20"/>
      <c r="L23" s="21" t="s">
        <v>325</v>
      </c>
      <c r="N23" s="44" t="s">
        <v>505</v>
      </c>
      <c r="O23" s="44" t="s">
        <v>526</v>
      </c>
    </row>
    <row r="24" spans="1:15" s="44" customFormat="1" ht="15" customHeight="1" x14ac:dyDescent="0.3">
      <c r="A24" s="347">
        <v>20</v>
      </c>
      <c r="B24" s="45" t="s">
        <v>221</v>
      </c>
      <c r="C24" s="46" t="s">
        <v>285</v>
      </c>
      <c r="D24" s="47" t="s">
        <v>286</v>
      </c>
      <c r="E24" s="47" t="s">
        <v>280</v>
      </c>
      <c r="F24" s="26">
        <v>525.73</v>
      </c>
      <c r="G24" s="468">
        <v>1</v>
      </c>
      <c r="H24" s="20"/>
      <c r="I24" s="20">
        <v>1</v>
      </c>
      <c r="J24" s="20"/>
      <c r="K24" s="20"/>
      <c r="L24" s="21" t="s">
        <v>325</v>
      </c>
      <c r="N24" s="44" t="s">
        <v>505</v>
      </c>
      <c r="O24" s="44" t="s">
        <v>527</v>
      </c>
    </row>
    <row r="25" spans="1:15" s="44" customFormat="1" ht="15" customHeight="1" x14ac:dyDescent="0.3">
      <c r="A25" s="347">
        <v>21</v>
      </c>
      <c r="B25" s="45" t="s">
        <v>217</v>
      </c>
      <c r="C25" s="46" t="s">
        <v>285</v>
      </c>
      <c r="D25" s="47" t="s">
        <v>286</v>
      </c>
      <c r="E25" s="47" t="s">
        <v>280</v>
      </c>
      <c r="F25" s="26">
        <v>12527.020000000082</v>
      </c>
      <c r="G25" s="468">
        <v>1</v>
      </c>
      <c r="H25" s="20"/>
      <c r="I25" s="20"/>
      <c r="J25" s="20"/>
      <c r="K25" s="20"/>
      <c r="L25" s="21" t="s">
        <v>325</v>
      </c>
      <c r="N25" s="44" t="s">
        <v>505</v>
      </c>
      <c r="O25" s="44" t="s">
        <v>528</v>
      </c>
    </row>
    <row r="26" spans="1:15" s="44" customFormat="1" ht="15" customHeight="1" thickBot="1" x14ac:dyDescent="0.35">
      <c r="A26" s="348"/>
      <c r="B26" s="335"/>
      <c r="C26" s="336"/>
      <c r="D26" s="337"/>
      <c r="E26" s="337"/>
      <c r="F26" s="338"/>
      <c r="G26" s="469"/>
      <c r="H26" s="339"/>
      <c r="I26" s="339"/>
      <c r="J26" s="339"/>
      <c r="K26" s="339"/>
      <c r="L26" s="349"/>
    </row>
    <row r="27" spans="1:15" s="346" customFormat="1" ht="18" customHeight="1" thickBot="1" x14ac:dyDescent="0.35">
      <c r="A27" s="340" t="s">
        <v>65</v>
      </c>
      <c r="B27" s="341"/>
      <c r="C27" s="341" t="s">
        <v>430</v>
      </c>
      <c r="D27" s="342" t="s">
        <v>102</v>
      </c>
      <c r="E27" s="342"/>
      <c r="F27" s="343">
        <f>SUM(F5:F26)</f>
        <v>116093.00000000047</v>
      </c>
      <c r="G27" s="344"/>
      <c r="H27" s="344"/>
      <c r="I27" s="344"/>
      <c r="J27" s="344"/>
      <c r="K27" s="344"/>
      <c r="L27" s="345"/>
    </row>
    <row r="28" spans="1:15" s="44" customFormat="1" ht="6" customHeight="1" x14ac:dyDescent="0.3">
      <c r="A28" s="48"/>
      <c r="B28" s="48"/>
      <c r="C28" s="48"/>
      <c r="D28" s="49"/>
      <c r="E28" s="49"/>
      <c r="F28" s="50"/>
      <c r="G28" s="51"/>
      <c r="H28" s="51"/>
      <c r="I28" s="51"/>
      <c r="J28" s="51"/>
      <c r="K28" s="51"/>
      <c r="L28" s="51"/>
    </row>
    <row r="29" spans="1:15" s="44" customFormat="1" ht="11.4" customHeight="1" x14ac:dyDescent="0.3">
      <c r="A29" s="52" t="s">
        <v>76</v>
      </c>
      <c r="B29" s="29" t="s">
        <v>84</v>
      </c>
      <c r="C29" s="29"/>
      <c r="D29" s="29"/>
      <c r="E29" s="10"/>
      <c r="F29" s="10"/>
      <c r="G29" s="31"/>
      <c r="H29" s="31"/>
      <c r="I29" s="53"/>
      <c r="J29" s="53"/>
      <c r="K29" s="53"/>
      <c r="L29" s="53"/>
    </row>
    <row r="30" spans="1:15" s="44" customFormat="1" ht="16.25" customHeight="1" x14ac:dyDescent="0.3">
      <c r="A30" s="54"/>
      <c r="B30" s="29" t="s">
        <v>179</v>
      </c>
      <c r="C30" s="29"/>
      <c r="D30" s="29"/>
      <c r="E30" s="10"/>
      <c r="F30" s="10"/>
      <c r="G30" s="31"/>
      <c r="H30" s="31"/>
      <c r="I30" s="53"/>
      <c r="J30" s="53"/>
      <c r="K30" s="53"/>
      <c r="L30" s="53"/>
    </row>
    <row r="31" spans="1:15" s="44" customFormat="1" ht="11.4" customHeight="1" x14ac:dyDescent="0.3">
      <c r="A31" s="55"/>
      <c r="B31" s="29" t="s">
        <v>174</v>
      </c>
      <c r="C31" s="29" t="s">
        <v>180</v>
      </c>
      <c r="D31" s="29"/>
      <c r="E31" s="10"/>
      <c r="F31" s="10"/>
      <c r="G31" s="31"/>
      <c r="H31" s="31"/>
      <c r="I31" s="53"/>
      <c r="J31" s="53"/>
      <c r="K31" s="53"/>
      <c r="L31" s="53"/>
    </row>
    <row r="32" spans="1:15" s="44" customFormat="1" ht="11.4" customHeight="1" x14ac:dyDescent="0.3">
      <c r="A32" s="55"/>
      <c r="B32" s="29" t="s">
        <v>173</v>
      </c>
      <c r="C32" s="29" t="s">
        <v>180</v>
      </c>
      <c r="D32" s="29"/>
      <c r="E32" s="10"/>
      <c r="F32" s="10"/>
      <c r="G32" s="31"/>
      <c r="H32" s="31"/>
      <c r="I32" s="53"/>
      <c r="J32" s="53"/>
      <c r="K32" s="53"/>
      <c r="L32" s="53"/>
    </row>
    <row r="33" spans="1:12" s="44" customFormat="1" ht="11.4" customHeight="1" x14ac:dyDescent="0.3">
      <c r="A33" s="55"/>
      <c r="B33" s="29" t="s">
        <v>175</v>
      </c>
      <c r="C33" s="29" t="s">
        <v>180</v>
      </c>
      <c r="D33" s="29"/>
      <c r="E33" s="10"/>
      <c r="F33" s="10"/>
      <c r="G33" s="31"/>
      <c r="H33" s="31"/>
      <c r="I33" s="53"/>
      <c r="J33" s="53"/>
      <c r="K33" s="53"/>
      <c r="L33" s="53"/>
    </row>
    <row r="34" spans="1:12" s="44" customFormat="1" ht="11.4" customHeight="1" x14ac:dyDescent="0.3">
      <c r="A34" s="55"/>
      <c r="B34" s="29" t="s">
        <v>176</v>
      </c>
      <c r="C34" s="29" t="s">
        <v>180</v>
      </c>
      <c r="D34" s="29"/>
      <c r="E34" s="10"/>
      <c r="F34" s="10"/>
      <c r="G34" s="31"/>
      <c r="H34" s="31"/>
      <c r="I34" s="53"/>
      <c r="J34" s="53"/>
      <c r="K34" s="53"/>
      <c r="L34" s="53"/>
    </row>
    <row r="35" spans="1:12" s="44" customFormat="1" ht="11.4" customHeight="1" x14ac:dyDescent="0.3">
      <c r="A35" s="55"/>
      <c r="B35" s="29" t="s">
        <v>177</v>
      </c>
      <c r="C35" s="29" t="s">
        <v>180</v>
      </c>
      <c r="D35" s="29"/>
      <c r="E35" s="10"/>
      <c r="F35" s="10"/>
      <c r="G35" s="31"/>
      <c r="H35" s="31"/>
      <c r="I35" s="53"/>
      <c r="J35" s="53"/>
      <c r="K35" s="53"/>
      <c r="L35" s="53"/>
    </row>
    <row r="36" spans="1:12" s="44" customFormat="1" ht="11.4" customHeight="1" x14ac:dyDescent="0.3">
      <c r="A36" s="55"/>
      <c r="B36" s="10"/>
      <c r="C36" s="10"/>
      <c r="D36" s="10"/>
      <c r="E36" s="10"/>
      <c r="F36" s="10"/>
      <c r="G36" s="31"/>
      <c r="H36" s="31"/>
      <c r="I36" s="53"/>
      <c r="J36" s="53"/>
      <c r="K36" s="53"/>
      <c r="L36" s="53"/>
    </row>
    <row r="37" spans="1:12" s="44" customFormat="1" ht="18" customHeight="1" x14ac:dyDescent="0.3">
      <c r="A37" s="55"/>
      <c r="B37" s="10"/>
      <c r="C37" s="10"/>
      <c r="D37" s="10"/>
      <c r="E37" s="10"/>
      <c r="F37" s="10"/>
      <c r="G37" s="31"/>
      <c r="H37" s="31"/>
      <c r="I37" s="53"/>
      <c r="J37" s="53"/>
      <c r="K37" s="53"/>
      <c r="L37" s="53"/>
    </row>
    <row r="38" spans="1:12" s="44" customFormat="1" ht="18" customHeight="1" x14ac:dyDescent="0.3">
      <c r="A38" s="55"/>
      <c r="B38" s="10"/>
      <c r="C38" s="10"/>
      <c r="D38" s="10"/>
      <c r="E38" s="10"/>
      <c r="F38" s="10"/>
      <c r="G38" s="31"/>
      <c r="H38" s="31"/>
      <c r="I38" s="53"/>
      <c r="J38" s="53"/>
      <c r="K38" s="53"/>
      <c r="L38" s="53"/>
    </row>
    <row r="39" spans="1:12" s="44" customFormat="1" ht="18" customHeight="1" x14ac:dyDescent="0.3">
      <c r="A39" s="55"/>
      <c r="B39" s="10"/>
      <c r="C39" s="10"/>
      <c r="D39" s="10"/>
      <c r="E39" s="10"/>
      <c r="F39" s="10"/>
      <c r="G39" s="31"/>
      <c r="H39" s="31"/>
      <c r="I39" s="53"/>
      <c r="J39" s="53"/>
      <c r="K39" s="53"/>
      <c r="L39" s="53"/>
    </row>
    <row r="40" spans="1:12" s="44" customFormat="1" ht="18" customHeight="1" x14ac:dyDescent="0.3">
      <c r="A40" s="55"/>
      <c r="B40" s="10"/>
      <c r="C40" s="10"/>
      <c r="D40" s="10"/>
      <c r="E40" s="10"/>
      <c r="F40" s="10"/>
      <c r="G40" s="31"/>
      <c r="H40" s="31"/>
      <c r="I40" s="53"/>
      <c r="J40" s="53"/>
      <c r="K40" s="53"/>
      <c r="L40" s="53"/>
    </row>
    <row r="41" spans="1:12" s="44" customFormat="1" ht="18" customHeight="1" x14ac:dyDescent="0.3">
      <c r="A41" s="55"/>
      <c r="B41" s="10"/>
      <c r="C41" s="10"/>
      <c r="D41" s="10"/>
      <c r="E41" s="10"/>
      <c r="F41" s="10"/>
      <c r="G41" s="31"/>
      <c r="H41" s="31"/>
      <c r="I41" s="53"/>
      <c r="J41" s="53"/>
      <c r="K41" s="53"/>
      <c r="L41" s="53"/>
    </row>
    <row r="42" spans="1:12" s="44" customFormat="1" ht="18" customHeight="1" x14ac:dyDescent="0.3">
      <c r="A42" s="55"/>
      <c r="B42" s="10"/>
      <c r="C42" s="10"/>
      <c r="D42" s="10"/>
      <c r="E42" s="10"/>
      <c r="F42" s="10"/>
      <c r="G42" s="31"/>
      <c r="H42" s="31"/>
      <c r="I42" s="53"/>
      <c r="J42" s="53"/>
      <c r="K42" s="53"/>
      <c r="L42" s="53"/>
    </row>
    <row r="43" spans="1:12" s="44" customFormat="1" ht="18" customHeight="1" x14ac:dyDescent="0.3">
      <c r="A43" s="55"/>
      <c r="B43" s="10"/>
      <c r="C43" s="10"/>
      <c r="D43" s="10"/>
      <c r="E43" s="10"/>
      <c r="F43" s="10"/>
      <c r="G43" s="31"/>
      <c r="H43" s="31"/>
      <c r="I43" s="53"/>
      <c r="J43" s="53"/>
      <c r="K43" s="53"/>
      <c r="L43" s="53"/>
    </row>
    <row r="44" spans="1:12" s="44" customFormat="1" ht="18" customHeight="1" x14ac:dyDescent="0.3">
      <c r="A44" s="55"/>
      <c r="B44" s="10"/>
      <c r="C44" s="10"/>
      <c r="D44" s="10"/>
      <c r="E44" s="10"/>
      <c r="F44" s="10"/>
      <c r="G44" s="31"/>
      <c r="H44" s="31"/>
      <c r="I44" s="53"/>
      <c r="J44" s="53"/>
      <c r="K44" s="53"/>
      <c r="L44" s="53"/>
    </row>
    <row r="45" spans="1:12" s="44" customFormat="1" ht="18" customHeight="1" x14ac:dyDescent="0.3">
      <c r="A45" s="55"/>
      <c r="B45" s="10"/>
      <c r="C45" s="10"/>
      <c r="D45" s="10"/>
      <c r="E45" s="10"/>
      <c r="F45" s="10"/>
      <c r="G45" s="31"/>
      <c r="H45" s="31"/>
      <c r="I45" s="53"/>
      <c r="J45" s="53"/>
      <c r="K45" s="53"/>
      <c r="L45" s="53"/>
    </row>
    <row r="46" spans="1:12" s="44" customFormat="1" ht="18" customHeight="1" x14ac:dyDescent="0.3">
      <c r="A46" s="55"/>
      <c r="B46" s="10"/>
      <c r="C46" s="10"/>
      <c r="D46" s="10"/>
      <c r="E46" s="10"/>
      <c r="F46" s="10"/>
      <c r="G46" s="31"/>
      <c r="H46" s="31"/>
      <c r="I46" s="53"/>
      <c r="J46" s="53"/>
      <c r="K46" s="53"/>
      <c r="L46" s="53"/>
    </row>
    <row r="47" spans="1:12" s="44" customFormat="1" ht="18" customHeight="1" x14ac:dyDescent="0.3">
      <c r="A47" s="55"/>
      <c r="B47" s="10"/>
      <c r="C47" s="10"/>
      <c r="D47" s="10"/>
      <c r="E47" s="10"/>
      <c r="F47" s="10"/>
      <c r="G47" s="31"/>
      <c r="H47" s="31"/>
      <c r="I47" s="53"/>
      <c r="J47" s="53"/>
      <c r="K47" s="53"/>
      <c r="L47" s="53"/>
    </row>
    <row r="48" spans="1:12" s="44" customFormat="1" ht="24.9" customHeight="1" x14ac:dyDescent="0.3">
      <c r="A48" s="55"/>
      <c r="B48" s="10"/>
      <c r="C48" s="10"/>
      <c r="D48" s="10"/>
      <c r="E48" s="10"/>
      <c r="F48" s="10"/>
      <c r="G48" s="31"/>
      <c r="H48" s="31"/>
      <c r="I48" s="53"/>
      <c r="J48" s="53"/>
      <c r="K48" s="53"/>
      <c r="L48" s="53"/>
    </row>
    <row r="49" spans="1:12" s="44" customFormat="1" ht="24.9" customHeight="1" x14ac:dyDescent="0.3">
      <c r="A49" s="55"/>
      <c r="B49" s="10"/>
      <c r="C49" s="10"/>
      <c r="D49" s="10"/>
      <c r="E49" s="10"/>
      <c r="F49" s="10"/>
      <c r="G49" s="31"/>
      <c r="H49" s="31"/>
      <c r="I49" s="53"/>
      <c r="J49" s="53"/>
      <c r="K49" s="53"/>
      <c r="L49" s="53"/>
    </row>
    <row r="50" spans="1:12" s="44" customFormat="1" ht="24.9" customHeight="1" x14ac:dyDescent="0.3">
      <c r="A50" s="55"/>
      <c r="B50" s="10"/>
      <c r="C50" s="10"/>
      <c r="D50" s="10"/>
      <c r="E50" s="10"/>
      <c r="F50" s="10"/>
      <c r="G50" s="31"/>
      <c r="H50" s="31"/>
      <c r="I50" s="53"/>
      <c r="J50" s="53"/>
      <c r="K50" s="53"/>
      <c r="L50" s="53"/>
    </row>
    <row r="51" spans="1:12" s="44" customFormat="1" x14ac:dyDescent="0.3">
      <c r="A51" s="55"/>
      <c r="B51" s="10"/>
      <c r="C51" s="10"/>
      <c r="D51" s="10"/>
      <c r="E51" s="10"/>
      <c r="F51" s="10"/>
      <c r="G51" s="31"/>
      <c r="H51" s="31"/>
      <c r="I51" s="53"/>
      <c r="J51" s="53"/>
      <c r="K51" s="53"/>
      <c r="L51" s="53"/>
    </row>
    <row r="52" spans="1:12" s="44" customFormat="1" x14ac:dyDescent="0.3">
      <c r="A52" s="55"/>
      <c r="B52" s="10"/>
      <c r="C52"/>
      <c r="D52" s="10"/>
      <c r="E52" s="10"/>
      <c r="F52" s="10"/>
      <c r="G52" s="31"/>
      <c r="H52" s="31"/>
      <c r="I52" s="53"/>
      <c r="J52" s="53"/>
      <c r="K52" s="53"/>
      <c r="L52" s="53"/>
    </row>
    <row r="53" spans="1:12" x14ac:dyDescent="0.3">
      <c r="C53"/>
    </row>
    <row r="54" spans="1:12" x14ac:dyDescent="0.3">
      <c r="C54"/>
    </row>
    <row r="55" spans="1:12" x14ac:dyDescent="0.3">
      <c r="C55"/>
    </row>
    <row r="56" spans="1:12" x14ac:dyDescent="0.3">
      <c r="C56"/>
    </row>
    <row r="57" spans="1:12" x14ac:dyDescent="0.3">
      <c r="C57"/>
    </row>
    <row r="58" spans="1:12" x14ac:dyDescent="0.3">
      <c r="C58"/>
    </row>
    <row r="59" spans="1:12" x14ac:dyDescent="0.3">
      <c r="C59"/>
    </row>
    <row r="60" spans="1:12" x14ac:dyDescent="0.3">
      <c r="C60"/>
    </row>
    <row r="61" spans="1:12" x14ac:dyDescent="0.3">
      <c r="C61"/>
    </row>
    <row r="62" spans="1:12" x14ac:dyDescent="0.3">
      <c r="C62"/>
    </row>
    <row r="63" spans="1:12" x14ac:dyDescent="0.3">
      <c r="C63"/>
    </row>
    <row r="64" spans="1:12" x14ac:dyDescent="0.3">
      <c r="C64"/>
    </row>
  </sheetData>
  <sortState ref="C44:C64">
    <sortCondition ref="C44:C64"/>
  </sortState>
  <mergeCells count="1">
    <mergeCell ref="A1:G1"/>
  </mergeCells>
  <dataValidations count="7">
    <dataValidation allowBlank="1" showInputMessage="1" showErrorMessage="1" prompt="PW:ROBOCZY załacznik 7212.1.2021 tabele RDLP- formy ochrony przyrody2020.xlsxAW:TAB.6.KW:$M$5KlW:7PŹ:Zestawienie form ochrony przyrody - tabele 1-10Nadleśnictwa.xlsxAŹ:TAB.6.KŹ:$M$5KlŹ:7" sqref="G5"/>
    <dataValidation allowBlank="1" showInputMessage="1" showErrorMessage="1" prompt="PW:ROBOCZY załacznik 7212.1.2021 tabele RDLP- formy ochrony przyrody2020.xlsxAW:TAB.6.KW:$M$5KlW:8PŹ:Zestawienie form ochrony przyrody - tabele 1-10Nadleśnictwa.xlsxAŹ:TAB.6.KŹ:$M$5KlŹ:8" sqref="H5"/>
    <dataValidation allowBlank="1" showInputMessage="1" showErrorMessage="1" prompt="PW:ROBOCZY załacznik 7212.1.2021 tabele RDLP- formy ochrony przyrody2020.xlsxAW:TAB.6.KW:$M$5KlW:9PŹ:Zestawienie form ochrony przyrody - tabele 1-10Nadleśnictwa.xlsxAŹ:TAB.6.KŹ:$M$5KlŹ:9" sqref="I5"/>
    <dataValidation allowBlank="1" showInputMessage="1" showErrorMessage="1" prompt="PW:ROBOCZY załacznik 7212.1.2021 tabele RDLP- formy ochrony przyrody2020.xlsxAW:TAB.6.KW:$M$5KlW:10PŹ:Zestawienie form ochrony przyrody - tabele 1-10Nadleśnictwa.xlsxAŹ:TAB.6.KŹ:$M$5KlŹ:10" sqref="J5"/>
    <dataValidation allowBlank="1" showInputMessage="1" showErrorMessage="1" prompt="PW:ROBOCZY załacznik 7212.1.2021 tabele RDLP- formy ochrony przyrody2020.xlsxAW:TAB.6.KW:$M$5KlW:11PŹ:Zestawienie form ochrony przyrody - tabele 1-10Nadleśnictwa.xlsxAŹ:TAB.6.KŹ:$M$5KlŹ:11" sqref="K5"/>
    <dataValidation allowBlank="1" showInputMessage="1" showErrorMessage="1" prompt="PW:ROBOCZY załacznik 7212.1.2021 tabele RDLP- formy ochrony przyrody2020.xlsxAW:TAB.6.KW:$M$5KlW:12PŹ:Zestawienie form ochrony przyrody - tabele 1-10Nadleśnictwa.xlsxAŹ:TAB.6.KŹ:$M$5KlŹ:12" sqref="L5"/>
    <dataValidation allowBlank="1" showInputMessage="1" showErrorMessage="1" prompt="PW:ROBOCZY załacznik 7212.1.2021 tabele RDLP- formy ochrony przyrody2020.xlsxAW:TAB.6.KW:$N$5KlW:15PŹ:ObszaryChronioneBaza.xlsmAŹ:SpisTreściKŹ:$A$2KlŹ:1" sqref="O5:O25"/>
  </dataValidations>
  <pageMargins left="0.31496062992125984" right="0.31496062992125984" top="0.31496062992125984" bottom="0.35433070866141736" header="0.31496062992125984" footer="0.15748031496062992"/>
  <pageSetup paperSize="9" scale="90" orientation="landscape" r:id="rId1"/>
  <headerFooter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O250"/>
  <sheetViews>
    <sheetView topLeftCell="A3" zoomScaleNormal="100" zoomScaleSheetLayoutView="10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I11" sqref="I11"/>
    </sheetView>
  </sheetViews>
  <sheetFormatPr defaultColWidth="6.36328125" defaultRowHeight="10" x14ac:dyDescent="0.2"/>
  <cols>
    <col min="1" max="1" width="5.6328125" style="27" customWidth="1"/>
    <col min="2" max="2" width="17.08984375" style="15" customWidth="1"/>
    <col min="3" max="3" width="19.453125" style="15" customWidth="1"/>
    <col min="4" max="4" width="38.7265625" style="15" bestFit="1" customWidth="1"/>
    <col min="5" max="5" width="19.36328125" style="15" customWidth="1"/>
    <col min="6" max="6" width="19.08984375" style="15" bestFit="1" customWidth="1"/>
    <col min="7" max="10" width="8.6328125" style="328" customWidth="1"/>
    <col min="11" max="11" width="4.90625" style="328" customWidth="1"/>
    <col min="12" max="12" width="13.26953125" style="328" bestFit="1" customWidth="1"/>
    <col min="13" max="13" width="46.26953125" style="15" bestFit="1" customWidth="1"/>
    <col min="14" max="14" width="42.81640625" style="15" bestFit="1" customWidth="1"/>
    <col min="15" max="15" width="35.81640625" style="15" bestFit="1" customWidth="1"/>
    <col min="16" max="16384" width="6.36328125" style="15"/>
  </cols>
  <sheetData>
    <row r="1" spans="1:12" s="10" customFormat="1" ht="34.25" customHeight="1" x14ac:dyDescent="0.3">
      <c r="A1" s="730" t="s">
        <v>138</v>
      </c>
      <c r="B1" s="730"/>
      <c r="C1" s="730"/>
      <c r="D1" s="730"/>
      <c r="E1" s="730"/>
      <c r="F1" s="730"/>
      <c r="G1" s="730"/>
      <c r="H1" s="730"/>
      <c r="I1" s="324"/>
      <c r="J1" s="325"/>
      <c r="K1" s="324"/>
      <c r="L1" s="324"/>
    </row>
    <row r="2" spans="1:12" ht="21" customHeight="1" thickBot="1" x14ac:dyDescent="0.35">
      <c r="A2" s="11" t="s">
        <v>0</v>
      </c>
      <c r="B2" s="12"/>
      <c r="C2" s="11"/>
      <c r="D2" s="13" t="s">
        <v>184</v>
      </c>
      <c r="E2" s="14"/>
      <c r="F2" s="13"/>
      <c r="G2" s="731"/>
      <c r="H2" s="731"/>
      <c r="I2" s="731"/>
      <c r="J2" s="731"/>
      <c r="K2" s="731"/>
      <c r="L2" s="731"/>
    </row>
    <row r="3" spans="1:12" s="74" customFormat="1" ht="71" x14ac:dyDescent="0.25">
      <c r="A3" s="427" t="s">
        <v>64</v>
      </c>
      <c r="B3" s="428" t="s">
        <v>75</v>
      </c>
      <c r="C3" s="429" t="s">
        <v>63</v>
      </c>
      <c r="D3" s="428" t="s">
        <v>61</v>
      </c>
      <c r="E3" s="428" t="s">
        <v>62</v>
      </c>
      <c r="F3" s="428" t="s">
        <v>183</v>
      </c>
      <c r="G3" s="430" t="s">
        <v>174</v>
      </c>
      <c r="H3" s="430" t="s">
        <v>173</v>
      </c>
      <c r="I3" s="430" t="s">
        <v>175</v>
      </c>
      <c r="J3" s="430" t="s">
        <v>176</v>
      </c>
      <c r="K3" s="430" t="s">
        <v>177</v>
      </c>
      <c r="L3" s="431" t="s">
        <v>178</v>
      </c>
    </row>
    <row r="4" spans="1:12" s="74" customFormat="1" ht="14" x14ac:dyDescent="0.25">
      <c r="A4" s="470">
        <v>1</v>
      </c>
      <c r="B4" s="470" t="s">
        <v>220</v>
      </c>
      <c r="C4" s="470" t="s">
        <v>287</v>
      </c>
      <c r="D4" s="470" t="s">
        <v>338</v>
      </c>
      <c r="E4" s="470" t="s">
        <v>270</v>
      </c>
      <c r="F4" s="470">
        <v>732.37999999999977</v>
      </c>
      <c r="G4" s="470">
        <v>1</v>
      </c>
      <c r="H4" s="470"/>
      <c r="I4" s="470"/>
      <c r="J4" s="470"/>
      <c r="K4" s="470"/>
      <c r="L4" s="470" t="s">
        <v>326</v>
      </c>
    </row>
    <row r="5" spans="1:12" s="74" customFormat="1" ht="14" x14ac:dyDescent="0.25">
      <c r="A5" s="470">
        <v>2</v>
      </c>
      <c r="B5" s="470" t="s">
        <v>201</v>
      </c>
      <c r="C5" s="470" t="s">
        <v>288</v>
      </c>
      <c r="D5" s="470" t="s">
        <v>339</v>
      </c>
      <c r="E5" s="470" t="s">
        <v>270</v>
      </c>
      <c r="F5" s="470">
        <v>1209.8000000000002</v>
      </c>
      <c r="G5" s="470">
        <v>1</v>
      </c>
      <c r="H5" s="470"/>
      <c r="I5" s="470"/>
      <c r="J5" s="470"/>
      <c r="K5" s="470"/>
      <c r="L5" s="470" t="s">
        <v>327</v>
      </c>
    </row>
    <row r="6" spans="1:12" s="74" customFormat="1" ht="14" x14ac:dyDescent="0.25">
      <c r="A6" s="470">
        <v>3</v>
      </c>
      <c r="B6" s="470" t="s">
        <v>209</v>
      </c>
      <c r="C6" s="470" t="s">
        <v>395</v>
      </c>
      <c r="D6" s="470" t="s">
        <v>340</v>
      </c>
      <c r="E6" s="470" t="s">
        <v>270</v>
      </c>
      <c r="F6" s="470">
        <v>12.93</v>
      </c>
      <c r="G6" s="470">
        <v>1</v>
      </c>
      <c r="H6" s="470"/>
      <c r="I6" s="470">
        <v>1</v>
      </c>
      <c r="J6" s="470"/>
      <c r="K6" s="470"/>
      <c r="L6" s="470" t="s">
        <v>420</v>
      </c>
    </row>
    <row r="7" spans="1:12" s="74" customFormat="1" ht="14" x14ac:dyDescent="0.25">
      <c r="A7" s="470">
        <v>4</v>
      </c>
      <c r="B7" s="470" t="s">
        <v>211</v>
      </c>
      <c r="C7" s="470" t="s">
        <v>396</v>
      </c>
      <c r="D7" s="470" t="s">
        <v>341</v>
      </c>
      <c r="E7" s="470" t="s">
        <v>270</v>
      </c>
      <c r="F7" s="470">
        <v>104.55</v>
      </c>
      <c r="G7" s="470">
        <v>1</v>
      </c>
      <c r="H7" s="470"/>
      <c r="I7" s="470"/>
      <c r="J7" s="470"/>
      <c r="K7" s="470"/>
      <c r="L7" s="470" t="s">
        <v>421</v>
      </c>
    </row>
    <row r="8" spans="1:12" s="74" customFormat="1" ht="14" x14ac:dyDescent="0.25">
      <c r="A8" s="470">
        <v>5</v>
      </c>
      <c r="B8" s="470" t="s">
        <v>215</v>
      </c>
      <c r="C8" s="470" t="s">
        <v>397</v>
      </c>
      <c r="D8" s="470" t="s">
        <v>342</v>
      </c>
      <c r="E8" s="470" t="s">
        <v>270</v>
      </c>
      <c r="F8" s="470">
        <v>628.74999999999943</v>
      </c>
      <c r="G8" s="470">
        <v>1</v>
      </c>
      <c r="H8" s="470"/>
      <c r="I8" s="470">
        <v>1</v>
      </c>
      <c r="J8" s="470"/>
      <c r="K8" s="470"/>
      <c r="L8" s="470" t="s">
        <v>422</v>
      </c>
    </row>
    <row r="9" spans="1:12" s="74" customFormat="1" ht="14" x14ac:dyDescent="0.25">
      <c r="A9" s="470">
        <v>6</v>
      </c>
      <c r="B9" s="470" t="s">
        <v>211</v>
      </c>
      <c r="C9" s="470" t="s">
        <v>398</v>
      </c>
      <c r="D9" s="470" t="s">
        <v>343</v>
      </c>
      <c r="E9" s="470" t="s">
        <v>270</v>
      </c>
      <c r="F9" s="470">
        <v>115.64000000000004</v>
      </c>
      <c r="G9" s="470">
        <v>1</v>
      </c>
      <c r="H9" s="470"/>
      <c r="I9" s="470"/>
      <c r="J9" s="470"/>
      <c r="K9" s="470"/>
      <c r="L9" s="470" t="s">
        <v>423</v>
      </c>
    </row>
    <row r="10" spans="1:12" s="74" customFormat="1" ht="14" x14ac:dyDescent="0.25">
      <c r="A10" s="470">
        <v>7</v>
      </c>
      <c r="B10" s="470" t="s">
        <v>201</v>
      </c>
      <c r="C10" s="470" t="s">
        <v>289</v>
      </c>
      <c r="D10" s="470" t="s">
        <v>344</v>
      </c>
      <c r="E10" s="470" t="s">
        <v>270</v>
      </c>
      <c r="F10" s="470">
        <v>165.07999999999993</v>
      </c>
      <c r="G10" s="470">
        <v>1</v>
      </c>
      <c r="H10" s="470"/>
      <c r="I10" s="470"/>
      <c r="J10" s="470"/>
      <c r="K10" s="470"/>
      <c r="L10" s="470" t="s">
        <v>328</v>
      </c>
    </row>
    <row r="11" spans="1:12" s="74" customFormat="1" ht="14" x14ac:dyDescent="0.25">
      <c r="A11" s="470">
        <v>8</v>
      </c>
      <c r="B11" s="470" t="s">
        <v>210</v>
      </c>
      <c r="C11" s="470" t="s">
        <v>399</v>
      </c>
      <c r="D11" s="470" t="s">
        <v>345</v>
      </c>
      <c r="E11" s="470" t="s">
        <v>270</v>
      </c>
      <c r="F11" s="470">
        <v>68.050000000000011</v>
      </c>
      <c r="G11" s="470">
        <v>1</v>
      </c>
      <c r="H11" s="470"/>
      <c r="I11" s="470"/>
      <c r="J11" s="470"/>
      <c r="K11" s="470"/>
      <c r="L11" s="470" t="s">
        <v>424</v>
      </c>
    </row>
    <row r="12" spans="1:12" s="74" customFormat="1" ht="14" x14ac:dyDescent="0.25">
      <c r="A12" s="470">
        <v>9</v>
      </c>
      <c r="B12" s="470" t="s">
        <v>220</v>
      </c>
      <c r="C12" s="470" t="s">
        <v>290</v>
      </c>
      <c r="D12" s="470" t="s">
        <v>346</v>
      </c>
      <c r="E12" s="470" t="s">
        <v>270</v>
      </c>
      <c r="F12" s="470">
        <v>1445.8899999999978</v>
      </c>
      <c r="G12" s="470">
        <v>1</v>
      </c>
      <c r="H12" s="470"/>
      <c r="I12" s="470"/>
      <c r="J12" s="470"/>
      <c r="K12" s="470"/>
      <c r="L12" s="470" t="s">
        <v>429</v>
      </c>
    </row>
    <row r="13" spans="1:12" s="74" customFormat="1" ht="14" x14ac:dyDescent="0.25">
      <c r="A13" s="470">
        <v>10</v>
      </c>
      <c r="B13" s="470" t="s">
        <v>207</v>
      </c>
      <c r="C13" s="470" t="s">
        <v>290</v>
      </c>
      <c r="D13" s="470" t="s">
        <v>346</v>
      </c>
      <c r="E13" s="470" t="s">
        <v>270</v>
      </c>
      <c r="F13" s="470">
        <v>1190.67</v>
      </c>
      <c r="G13" s="470">
        <v>1</v>
      </c>
      <c r="H13" s="470"/>
      <c r="I13" s="470">
        <v>1</v>
      </c>
      <c r="J13" s="470"/>
      <c r="K13" s="470"/>
      <c r="L13" s="470" t="s">
        <v>429</v>
      </c>
    </row>
    <row r="14" spans="1:12" s="74" customFormat="1" ht="14" x14ac:dyDescent="0.25">
      <c r="A14" s="470">
        <v>11</v>
      </c>
      <c r="B14" s="470" t="s">
        <v>215</v>
      </c>
      <c r="C14" s="470" t="s">
        <v>290</v>
      </c>
      <c r="D14" s="470" t="s">
        <v>346</v>
      </c>
      <c r="E14" s="470" t="s">
        <v>270</v>
      </c>
      <c r="F14" s="470">
        <v>86.109999999999985</v>
      </c>
      <c r="G14" s="470">
        <v>1</v>
      </c>
      <c r="H14" s="470"/>
      <c r="I14" s="470">
        <v>1</v>
      </c>
      <c r="J14" s="470"/>
      <c r="K14" s="470"/>
      <c r="L14" s="470" t="s">
        <v>429</v>
      </c>
    </row>
    <row r="15" spans="1:12" s="74" customFormat="1" ht="14" x14ac:dyDescent="0.25">
      <c r="A15" s="470">
        <v>12</v>
      </c>
      <c r="B15" s="470" t="s">
        <v>205</v>
      </c>
      <c r="C15" s="470" t="s">
        <v>291</v>
      </c>
      <c r="D15" s="470" t="s">
        <v>347</v>
      </c>
      <c r="E15" s="470" t="s">
        <v>270</v>
      </c>
      <c r="F15" s="470">
        <v>3578.46000000001</v>
      </c>
      <c r="G15" s="470">
        <v>1</v>
      </c>
      <c r="H15" s="470"/>
      <c r="I15" s="470"/>
      <c r="J15" s="470"/>
      <c r="K15" s="470"/>
      <c r="L15" s="470" t="s">
        <v>329</v>
      </c>
    </row>
    <row r="16" spans="1:12" s="74" customFormat="1" ht="14" x14ac:dyDescent="0.25">
      <c r="A16" s="470">
        <v>13</v>
      </c>
      <c r="B16" s="470" t="s">
        <v>209</v>
      </c>
      <c r="C16" s="470" t="s">
        <v>291</v>
      </c>
      <c r="D16" s="470" t="s">
        <v>347</v>
      </c>
      <c r="E16" s="470" t="s">
        <v>270</v>
      </c>
      <c r="F16" s="470">
        <v>580.91000000000008</v>
      </c>
      <c r="G16" s="470">
        <v>1</v>
      </c>
      <c r="H16" s="470"/>
      <c r="I16" s="470">
        <v>1</v>
      </c>
      <c r="J16" s="470"/>
      <c r="K16" s="470"/>
      <c r="L16" s="470" t="s">
        <v>329</v>
      </c>
    </row>
    <row r="17" spans="1:12" s="74" customFormat="1" ht="14" x14ac:dyDescent="0.25">
      <c r="A17" s="470">
        <v>14</v>
      </c>
      <c r="B17" s="470" t="s">
        <v>213</v>
      </c>
      <c r="C17" s="470" t="s">
        <v>291</v>
      </c>
      <c r="D17" s="470" t="s">
        <v>347</v>
      </c>
      <c r="E17" s="470" t="s">
        <v>270</v>
      </c>
      <c r="F17" s="470">
        <v>1927.859999999996</v>
      </c>
      <c r="G17" s="470">
        <v>1</v>
      </c>
      <c r="H17" s="470"/>
      <c r="I17" s="470">
        <v>1</v>
      </c>
      <c r="J17" s="470"/>
      <c r="K17" s="470"/>
      <c r="L17" s="470" t="s">
        <v>329</v>
      </c>
    </row>
    <row r="18" spans="1:12" s="74" customFormat="1" ht="14" x14ac:dyDescent="0.25">
      <c r="A18" s="470">
        <v>15</v>
      </c>
      <c r="B18" s="470" t="s">
        <v>224</v>
      </c>
      <c r="C18" s="470" t="s">
        <v>291</v>
      </c>
      <c r="D18" s="470" t="s">
        <v>347</v>
      </c>
      <c r="E18" s="470" t="s">
        <v>270</v>
      </c>
      <c r="F18" s="470">
        <v>664.82000000000028</v>
      </c>
      <c r="G18" s="470">
        <v>1</v>
      </c>
      <c r="H18" s="470"/>
      <c r="I18" s="470"/>
      <c r="J18" s="470"/>
      <c r="K18" s="470"/>
      <c r="L18" s="470" t="s">
        <v>329</v>
      </c>
    </row>
    <row r="19" spans="1:12" s="74" customFormat="1" ht="14" x14ac:dyDescent="0.25">
      <c r="A19" s="470">
        <v>16</v>
      </c>
      <c r="B19" s="470" t="s">
        <v>216</v>
      </c>
      <c r="C19" s="470" t="s">
        <v>291</v>
      </c>
      <c r="D19" s="470" t="s">
        <v>347</v>
      </c>
      <c r="E19" s="470" t="s">
        <v>270</v>
      </c>
      <c r="F19" s="470">
        <v>2542.689999999996</v>
      </c>
      <c r="G19" s="470">
        <v>1</v>
      </c>
      <c r="H19" s="470"/>
      <c r="I19" s="470">
        <v>1</v>
      </c>
      <c r="J19" s="470"/>
      <c r="K19" s="470"/>
      <c r="L19" s="470" t="s">
        <v>329</v>
      </c>
    </row>
    <row r="20" spans="1:12" s="74" customFormat="1" ht="14" x14ac:dyDescent="0.25">
      <c r="A20" s="470">
        <v>17</v>
      </c>
      <c r="B20" s="470" t="s">
        <v>201</v>
      </c>
      <c r="C20" s="470" t="s">
        <v>292</v>
      </c>
      <c r="D20" s="470" t="s">
        <v>348</v>
      </c>
      <c r="E20" s="470" t="s">
        <v>270</v>
      </c>
      <c r="F20" s="470">
        <v>99.470000000000013</v>
      </c>
      <c r="G20" s="470">
        <v>1</v>
      </c>
      <c r="H20" s="470"/>
      <c r="I20" s="470">
        <v>1</v>
      </c>
      <c r="J20" s="470"/>
      <c r="K20" s="470"/>
      <c r="L20" s="470" t="s">
        <v>330</v>
      </c>
    </row>
    <row r="21" spans="1:12" s="74" customFormat="1" ht="14" x14ac:dyDescent="0.25">
      <c r="A21" s="470">
        <v>18</v>
      </c>
      <c r="B21" s="470" t="s">
        <v>205</v>
      </c>
      <c r="C21" s="470" t="s">
        <v>293</v>
      </c>
      <c r="D21" s="470" t="s">
        <v>349</v>
      </c>
      <c r="E21" s="470" t="s">
        <v>270</v>
      </c>
      <c r="F21" s="470">
        <v>480.3099999999996</v>
      </c>
      <c r="G21" s="470">
        <v>1</v>
      </c>
      <c r="H21" s="470"/>
      <c r="I21" s="470"/>
      <c r="J21" s="470"/>
      <c r="K21" s="470"/>
      <c r="L21" s="470" t="s">
        <v>331</v>
      </c>
    </row>
    <row r="22" spans="1:12" s="74" customFormat="1" ht="14" x14ac:dyDescent="0.25">
      <c r="A22" s="470">
        <v>19</v>
      </c>
      <c r="B22" s="470" t="s">
        <v>209</v>
      </c>
      <c r="C22" s="470" t="s">
        <v>293</v>
      </c>
      <c r="D22" s="470" t="s">
        <v>349</v>
      </c>
      <c r="E22" s="470" t="s">
        <v>270</v>
      </c>
      <c r="F22" s="470">
        <v>568.04999999999984</v>
      </c>
      <c r="G22" s="470">
        <v>1</v>
      </c>
      <c r="H22" s="470"/>
      <c r="I22" s="470">
        <v>1</v>
      </c>
      <c r="J22" s="470"/>
      <c r="K22" s="470"/>
      <c r="L22" s="470" t="s">
        <v>331</v>
      </c>
    </row>
    <row r="23" spans="1:12" s="74" customFormat="1" ht="14" x14ac:dyDescent="0.25">
      <c r="A23" s="470">
        <v>20</v>
      </c>
      <c r="B23" s="470" t="s">
        <v>220</v>
      </c>
      <c r="C23" s="470" t="s">
        <v>294</v>
      </c>
      <c r="D23" s="470" t="s">
        <v>350</v>
      </c>
      <c r="E23" s="470" t="s">
        <v>270</v>
      </c>
      <c r="F23" s="470">
        <v>112.30999999999999</v>
      </c>
      <c r="G23" s="470"/>
      <c r="H23" s="470">
        <v>1</v>
      </c>
      <c r="I23" s="470"/>
      <c r="J23" s="470"/>
      <c r="K23" s="470"/>
      <c r="L23" s="470"/>
    </row>
    <row r="24" spans="1:12" s="74" customFormat="1" ht="14" x14ac:dyDescent="0.25">
      <c r="A24" s="470">
        <v>21</v>
      </c>
      <c r="B24" s="470" t="s">
        <v>201</v>
      </c>
      <c r="C24" s="470" t="s">
        <v>295</v>
      </c>
      <c r="D24" s="470" t="s">
        <v>351</v>
      </c>
      <c r="E24" s="470" t="s">
        <v>270</v>
      </c>
      <c r="F24" s="470">
        <v>1414.5999999999956</v>
      </c>
      <c r="G24" s="470">
        <v>1</v>
      </c>
      <c r="H24" s="79"/>
      <c r="I24" s="470"/>
      <c r="J24" s="470"/>
      <c r="K24" s="470"/>
      <c r="L24" s="470" t="s">
        <v>320</v>
      </c>
    </row>
    <row r="25" spans="1:12" s="74" customFormat="1" ht="14" x14ac:dyDescent="0.25">
      <c r="A25" s="470">
        <v>22</v>
      </c>
      <c r="B25" s="470" t="s">
        <v>225</v>
      </c>
      <c r="C25" s="470" t="s">
        <v>295</v>
      </c>
      <c r="D25" s="470" t="s">
        <v>351</v>
      </c>
      <c r="E25" s="470" t="s">
        <v>270</v>
      </c>
      <c r="F25" s="470">
        <v>1267.6999999999985</v>
      </c>
      <c r="G25" s="470">
        <v>1</v>
      </c>
      <c r="H25" s="79"/>
      <c r="I25" s="470"/>
      <c r="J25" s="470"/>
      <c r="K25" s="470"/>
      <c r="L25" s="470" t="s">
        <v>320</v>
      </c>
    </row>
    <row r="26" spans="1:12" s="74" customFormat="1" ht="14" x14ac:dyDescent="0.25">
      <c r="A26" s="470">
        <v>23</v>
      </c>
      <c r="B26" s="470" t="s">
        <v>207</v>
      </c>
      <c r="C26" s="470" t="s">
        <v>295</v>
      </c>
      <c r="D26" s="470" t="s">
        <v>351</v>
      </c>
      <c r="E26" s="470" t="s">
        <v>270</v>
      </c>
      <c r="F26" s="470">
        <v>278.71000000000015</v>
      </c>
      <c r="G26" s="470">
        <v>1</v>
      </c>
      <c r="H26" s="79"/>
      <c r="I26" s="470"/>
      <c r="J26" s="470"/>
      <c r="K26" s="470"/>
      <c r="L26" s="470" t="s">
        <v>320</v>
      </c>
    </row>
    <row r="27" spans="1:12" s="74" customFormat="1" ht="14" x14ac:dyDescent="0.25">
      <c r="A27" s="470">
        <v>24</v>
      </c>
      <c r="B27" s="470" t="s">
        <v>224</v>
      </c>
      <c r="C27" s="470" t="s">
        <v>295</v>
      </c>
      <c r="D27" s="470" t="s">
        <v>351</v>
      </c>
      <c r="E27" s="470" t="s">
        <v>270</v>
      </c>
      <c r="F27" s="470">
        <v>77.649999999999991</v>
      </c>
      <c r="G27" s="470">
        <v>1</v>
      </c>
      <c r="H27" s="79"/>
      <c r="I27" s="470"/>
      <c r="J27" s="470"/>
      <c r="K27" s="470"/>
      <c r="L27" s="470" t="s">
        <v>320</v>
      </c>
    </row>
    <row r="28" spans="1:12" s="74" customFormat="1" ht="14" x14ac:dyDescent="0.25">
      <c r="A28" s="470">
        <v>25</v>
      </c>
      <c r="B28" s="470" t="s">
        <v>215</v>
      </c>
      <c r="C28" s="470" t="s">
        <v>295</v>
      </c>
      <c r="D28" s="470" t="s">
        <v>351</v>
      </c>
      <c r="E28" s="470" t="s">
        <v>270</v>
      </c>
      <c r="F28" s="470">
        <v>266.80000000000013</v>
      </c>
      <c r="G28" s="470">
        <v>1</v>
      </c>
      <c r="H28" s="79"/>
      <c r="I28" s="470"/>
      <c r="J28" s="470"/>
      <c r="K28" s="470"/>
      <c r="L28" s="470" t="s">
        <v>320</v>
      </c>
    </row>
    <row r="29" spans="1:12" s="74" customFormat="1" ht="14" x14ac:dyDescent="0.25">
      <c r="A29" s="470">
        <v>26</v>
      </c>
      <c r="B29" s="470" t="s">
        <v>203</v>
      </c>
      <c r="C29" s="470" t="s">
        <v>296</v>
      </c>
      <c r="D29" s="470" t="s">
        <v>352</v>
      </c>
      <c r="E29" s="470" t="s">
        <v>270</v>
      </c>
      <c r="F29" s="470">
        <v>548.17999999999961</v>
      </c>
      <c r="G29" s="470"/>
      <c r="H29" s="470">
        <v>1</v>
      </c>
      <c r="I29" s="470"/>
      <c r="J29" s="470"/>
      <c r="K29" s="470"/>
      <c r="L29" s="470"/>
    </row>
    <row r="30" spans="1:12" s="74" customFormat="1" ht="14" x14ac:dyDescent="0.25">
      <c r="A30" s="470">
        <v>27</v>
      </c>
      <c r="B30" s="470" t="s">
        <v>211</v>
      </c>
      <c r="C30" s="470" t="s">
        <v>400</v>
      </c>
      <c r="D30" s="470" t="s">
        <v>353</v>
      </c>
      <c r="E30" s="470" t="s">
        <v>270</v>
      </c>
      <c r="F30" s="470">
        <v>1940.5799999999949</v>
      </c>
      <c r="G30" s="470"/>
      <c r="H30" s="470">
        <v>1</v>
      </c>
      <c r="I30" s="470"/>
      <c r="J30" s="470"/>
      <c r="K30" s="470"/>
      <c r="L30" s="470"/>
    </row>
    <row r="31" spans="1:12" s="74" customFormat="1" ht="14" x14ac:dyDescent="0.25">
      <c r="A31" s="470">
        <v>28</v>
      </c>
      <c r="B31" s="470" t="s">
        <v>203</v>
      </c>
      <c r="C31" s="470" t="s">
        <v>297</v>
      </c>
      <c r="D31" s="470" t="s">
        <v>354</v>
      </c>
      <c r="E31" s="470" t="s">
        <v>270</v>
      </c>
      <c r="F31" s="470">
        <v>4.8500000000000005</v>
      </c>
      <c r="G31" s="470"/>
      <c r="H31" s="470">
        <v>1</v>
      </c>
      <c r="I31" s="470"/>
      <c r="J31" s="470"/>
      <c r="K31" s="470"/>
      <c r="L31" s="470"/>
    </row>
    <row r="32" spans="1:12" s="74" customFormat="1" ht="14" x14ac:dyDescent="0.25">
      <c r="A32" s="470">
        <v>29</v>
      </c>
      <c r="B32" s="470" t="s">
        <v>211</v>
      </c>
      <c r="C32" s="470" t="s">
        <v>297</v>
      </c>
      <c r="D32" s="470" t="s">
        <v>354</v>
      </c>
      <c r="E32" s="470" t="s">
        <v>270</v>
      </c>
      <c r="F32" s="470">
        <v>17.82</v>
      </c>
      <c r="G32" s="470"/>
      <c r="H32" s="470">
        <v>1</v>
      </c>
      <c r="I32" s="470"/>
      <c r="J32" s="470"/>
      <c r="K32" s="470"/>
      <c r="L32" s="470"/>
    </row>
    <row r="33" spans="1:12" s="74" customFormat="1" ht="14" x14ac:dyDescent="0.25">
      <c r="A33" s="470">
        <v>30</v>
      </c>
      <c r="B33" s="470" t="s">
        <v>203</v>
      </c>
      <c r="C33" s="470" t="s">
        <v>298</v>
      </c>
      <c r="D33" s="470" t="s">
        <v>355</v>
      </c>
      <c r="E33" s="470" t="s">
        <v>270</v>
      </c>
      <c r="F33" s="470">
        <v>8.4700000000000006</v>
      </c>
      <c r="G33" s="470"/>
      <c r="H33" s="470">
        <v>1</v>
      </c>
      <c r="I33" s="470"/>
      <c r="J33" s="470"/>
      <c r="K33" s="470"/>
      <c r="L33" s="470"/>
    </row>
    <row r="34" spans="1:12" s="74" customFormat="1" ht="14" x14ac:dyDescent="0.25">
      <c r="A34" s="470">
        <v>31</v>
      </c>
      <c r="B34" s="470" t="s">
        <v>211</v>
      </c>
      <c r="C34" s="470" t="s">
        <v>401</v>
      </c>
      <c r="D34" s="470" t="s">
        <v>356</v>
      </c>
      <c r="E34" s="470" t="s">
        <v>270</v>
      </c>
      <c r="F34" s="470">
        <v>760.3099999999996</v>
      </c>
      <c r="G34" s="470"/>
      <c r="H34" s="470">
        <v>1</v>
      </c>
      <c r="I34" s="470"/>
      <c r="J34" s="470"/>
      <c r="K34" s="470"/>
      <c r="L34" s="470"/>
    </row>
    <row r="35" spans="1:12" s="74" customFormat="1" ht="14" x14ac:dyDescent="0.25">
      <c r="A35" s="470">
        <v>32</v>
      </c>
      <c r="B35" s="470" t="s">
        <v>224</v>
      </c>
      <c r="C35" s="470" t="s">
        <v>401</v>
      </c>
      <c r="D35" s="470" t="s">
        <v>356</v>
      </c>
      <c r="E35" s="470" t="s">
        <v>270</v>
      </c>
      <c r="F35" s="470">
        <v>426.43</v>
      </c>
      <c r="G35" s="470"/>
      <c r="H35" s="470">
        <v>1</v>
      </c>
      <c r="I35" s="470"/>
      <c r="J35" s="470"/>
      <c r="K35" s="470"/>
      <c r="L35" s="470"/>
    </row>
    <row r="36" spans="1:12" s="74" customFormat="1" ht="14" x14ac:dyDescent="0.25">
      <c r="A36" s="470">
        <v>33</v>
      </c>
      <c r="B36" s="470" t="s">
        <v>242</v>
      </c>
      <c r="C36" s="470" t="s">
        <v>299</v>
      </c>
      <c r="D36" s="470" t="s">
        <v>357</v>
      </c>
      <c r="E36" s="470" t="s">
        <v>270</v>
      </c>
      <c r="F36" s="470">
        <v>72.240000000000023</v>
      </c>
      <c r="G36" s="470"/>
      <c r="H36" s="470">
        <v>1</v>
      </c>
      <c r="I36" s="470"/>
      <c r="J36" s="470"/>
      <c r="K36" s="470"/>
      <c r="L36" s="470"/>
    </row>
    <row r="37" spans="1:12" s="74" customFormat="1" ht="14" x14ac:dyDescent="0.25">
      <c r="A37" s="470">
        <v>34</v>
      </c>
      <c r="B37" s="470" t="s">
        <v>210</v>
      </c>
      <c r="C37" s="470" t="s">
        <v>299</v>
      </c>
      <c r="D37" s="470" t="s">
        <v>357</v>
      </c>
      <c r="E37" s="470" t="s">
        <v>270</v>
      </c>
      <c r="F37" s="470">
        <v>407.61999999999989</v>
      </c>
      <c r="G37" s="470"/>
      <c r="H37" s="470">
        <v>1</v>
      </c>
      <c r="I37" s="470"/>
      <c r="J37" s="470"/>
      <c r="K37" s="470"/>
      <c r="L37" s="470"/>
    </row>
    <row r="38" spans="1:12" s="74" customFormat="1" ht="14" x14ac:dyDescent="0.25">
      <c r="A38" s="470">
        <v>35</v>
      </c>
      <c r="B38" s="470" t="s">
        <v>242</v>
      </c>
      <c r="C38" s="470" t="s">
        <v>300</v>
      </c>
      <c r="D38" s="470" t="s">
        <v>358</v>
      </c>
      <c r="E38" s="470" t="s">
        <v>270</v>
      </c>
      <c r="F38" s="470">
        <v>141.67000000000002</v>
      </c>
      <c r="G38" s="470"/>
      <c r="H38" s="470">
        <v>1</v>
      </c>
      <c r="I38" s="470"/>
      <c r="J38" s="470"/>
      <c r="K38" s="470"/>
      <c r="L38" s="470"/>
    </row>
    <row r="39" spans="1:12" s="74" customFormat="1" ht="14" x14ac:dyDescent="0.25">
      <c r="A39" s="470">
        <v>36</v>
      </c>
      <c r="B39" s="470" t="s">
        <v>203</v>
      </c>
      <c r="C39" s="470" t="s">
        <v>300</v>
      </c>
      <c r="D39" s="470" t="s">
        <v>358</v>
      </c>
      <c r="E39" s="470" t="s">
        <v>270</v>
      </c>
      <c r="F39" s="470">
        <v>140.02999999999997</v>
      </c>
      <c r="G39" s="470"/>
      <c r="H39" s="470">
        <v>1</v>
      </c>
      <c r="I39" s="470"/>
      <c r="J39" s="470"/>
      <c r="K39" s="470"/>
      <c r="L39" s="470"/>
    </row>
    <row r="40" spans="1:12" s="74" customFormat="1" ht="14" x14ac:dyDescent="0.25">
      <c r="A40" s="470">
        <v>37</v>
      </c>
      <c r="B40" s="470" t="s">
        <v>209</v>
      </c>
      <c r="C40" s="470" t="s">
        <v>402</v>
      </c>
      <c r="D40" s="470" t="s">
        <v>359</v>
      </c>
      <c r="E40" s="470" t="s">
        <v>270</v>
      </c>
      <c r="F40" s="470">
        <v>17.05</v>
      </c>
      <c r="G40" s="470"/>
      <c r="H40" s="470">
        <v>1</v>
      </c>
      <c r="I40" s="470"/>
      <c r="J40" s="470"/>
      <c r="K40" s="470"/>
      <c r="L40" s="470"/>
    </row>
    <row r="41" spans="1:12" s="74" customFormat="1" ht="14" x14ac:dyDescent="0.25">
      <c r="A41" s="470">
        <v>38</v>
      </c>
      <c r="B41" s="470" t="s">
        <v>210</v>
      </c>
      <c r="C41" s="470" t="s">
        <v>403</v>
      </c>
      <c r="D41" s="470" t="s">
        <v>360</v>
      </c>
      <c r="E41" s="470" t="s">
        <v>270</v>
      </c>
      <c r="F41" s="470">
        <v>7363.3700000000308</v>
      </c>
      <c r="G41" s="470"/>
      <c r="H41" s="470">
        <v>1</v>
      </c>
      <c r="I41" s="470"/>
      <c r="J41" s="470"/>
      <c r="K41" s="470"/>
      <c r="L41" s="470"/>
    </row>
    <row r="42" spans="1:12" s="74" customFormat="1" ht="14" x14ac:dyDescent="0.25">
      <c r="A42" s="470">
        <v>39</v>
      </c>
      <c r="B42" s="470" t="s">
        <v>211</v>
      </c>
      <c r="C42" s="470" t="s">
        <v>403</v>
      </c>
      <c r="D42" s="470" t="s">
        <v>360</v>
      </c>
      <c r="E42" s="470" t="s">
        <v>270</v>
      </c>
      <c r="F42" s="470">
        <v>1990.1199999999953</v>
      </c>
      <c r="G42" s="470"/>
      <c r="H42" s="470">
        <v>1</v>
      </c>
      <c r="I42" s="470"/>
      <c r="J42" s="470"/>
      <c r="K42" s="470"/>
      <c r="L42" s="470"/>
    </row>
    <row r="43" spans="1:12" s="74" customFormat="1" ht="14" x14ac:dyDescent="0.25">
      <c r="A43" s="470">
        <v>40</v>
      </c>
      <c r="B43" s="470" t="s">
        <v>211</v>
      </c>
      <c r="C43" s="470" t="s">
        <v>404</v>
      </c>
      <c r="D43" s="470" t="s">
        <v>361</v>
      </c>
      <c r="E43" s="470" t="s">
        <v>270</v>
      </c>
      <c r="F43" s="470">
        <v>1198.4299999999987</v>
      </c>
      <c r="G43" s="470"/>
      <c r="H43" s="470">
        <v>1</v>
      </c>
      <c r="I43" s="470"/>
      <c r="J43" s="470"/>
      <c r="K43" s="470"/>
      <c r="L43" s="470"/>
    </row>
    <row r="44" spans="1:12" s="74" customFormat="1" ht="14" x14ac:dyDescent="0.25">
      <c r="A44" s="470">
        <v>41</v>
      </c>
      <c r="B44" s="470" t="s">
        <v>224</v>
      </c>
      <c r="C44" s="470" t="s">
        <v>405</v>
      </c>
      <c r="D44" s="470" t="s">
        <v>362</v>
      </c>
      <c r="E44" s="470" t="s">
        <v>270</v>
      </c>
      <c r="F44" s="470">
        <v>99.800000000000011</v>
      </c>
      <c r="G44" s="470"/>
      <c r="H44" s="470">
        <v>1</v>
      </c>
      <c r="I44" s="470"/>
      <c r="J44" s="470"/>
      <c r="K44" s="470"/>
      <c r="L44" s="470"/>
    </row>
    <row r="45" spans="1:12" s="74" customFormat="1" ht="14" x14ac:dyDescent="0.25">
      <c r="A45" s="470">
        <v>42</v>
      </c>
      <c r="B45" s="470" t="s">
        <v>211</v>
      </c>
      <c r="C45" s="470" t="s">
        <v>406</v>
      </c>
      <c r="D45" s="470" t="s">
        <v>363</v>
      </c>
      <c r="E45" s="470" t="s">
        <v>270</v>
      </c>
      <c r="F45" s="470">
        <v>1922.0499999999972</v>
      </c>
      <c r="G45" s="470"/>
      <c r="H45" s="470">
        <v>1</v>
      </c>
      <c r="I45" s="470"/>
      <c r="J45" s="470"/>
      <c r="K45" s="470"/>
      <c r="L45" s="470"/>
    </row>
    <row r="46" spans="1:12" s="74" customFormat="1" ht="14" x14ac:dyDescent="0.25">
      <c r="A46" s="470">
        <v>43</v>
      </c>
      <c r="B46" s="470" t="s">
        <v>215</v>
      </c>
      <c r="C46" s="470" t="s">
        <v>407</v>
      </c>
      <c r="D46" s="470" t="s">
        <v>364</v>
      </c>
      <c r="E46" s="470" t="s">
        <v>270</v>
      </c>
      <c r="F46" s="470">
        <v>486.94999999999982</v>
      </c>
      <c r="G46" s="470"/>
      <c r="H46" s="470">
        <v>1</v>
      </c>
      <c r="I46" s="470"/>
      <c r="J46" s="470"/>
      <c r="K46" s="470"/>
      <c r="L46" s="470"/>
    </row>
    <row r="47" spans="1:12" s="74" customFormat="1" ht="14" x14ac:dyDescent="0.25">
      <c r="A47" s="470">
        <v>44</v>
      </c>
      <c r="B47" s="470" t="s">
        <v>223</v>
      </c>
      <c r="C47" s="470" t="s">
        <v>301</v>
      </c>
      <c r="D47" s="470" t="s">
        <v>365</v>
      </c>
      <c r="E47" s="470" t="s">
        <v>277</v>
      </c>
      <c r="F47" s="470">
        <v>0.5</v>
      </c>
      <c r="G47" s="470">
        <v>1</v>
      </c>
      <c r="H47" s="470"/>
      <c r="I47" s="470"/>
      <c r="J47" s="470"/>
      <c r="K47" s="470"/>
      <c r="L47" s="470" t="s">
        <v>332</v>
      </c>
    </row>
    <row r="48" spans="1:12" s="74" customFormat="1" ht="28" x14ac:dyDescent="0.25">
      <c r="A48" s="470">
        <v>45</v>
      </c>
      <c r="B48" s="470" t="s">
        <v>200</v>
      </c>
      <c r="C48" s="470" t="s">
        <v>302</v>
      </c>
      <c r="D48" s="470" t="s">
        <v>366</v>
      </c>
      <c r="E48" s="470" t="s">
        <v>280</v>
      </c>
      <c r="F48" s="470">
        <v>3578.5900000000038</v>
      </c>
      <c r="G48" s="470">
        <v>1</v>
      </c>
      <c r="H48" s="470"/>
      <c r="I48" s="470">
        <v>1</v>
      </c>
      <c r="J48" s="470"/>
      <c r="K48" s="470"/>
      <c r="L48" s="470" t="s">
        <v>323</v>
      </c>
    </row>
    <row r="49" spans="1:12" s="74" customFormat="1" ht="28" x14ac:dyDescent="0.25">
      <c r="A49" s="470">
        <v>46</v>
      </c>
      <c r="B49" s="470" t="s">
        <v>209</v>
      </c>
      <c r="C49" s="470" t="s">
        <v>302</v>
      </c>
      <c r="D49" s="470" t="s">
        <v>366</v>
      </c>
      <c r="E49" s="470" t="s">
        <v>280</v>
      </c>
      <c r="F49" s="470">
        <v>483.81000000000012</v>
      </c>
      <c r="G49" s="470">
        <v>1</v>
      </c>
      <c r="H49" s="470"/>
      <c r="I49" s="470">
        <v>1</v>
      </c>
      <c r="J49" s="470"/>
      <c r="K49" s="470"/>
      <c r="L49" s="470" t="s">
        <v>323</v>
      </c>
    </row>
    <row r="50" spans="1:12" s="74" customFormat="1" ht="28" x14ac:dyDescent="0.25">
      <c r="A50" s="470">
        <v>47</v>
      </c>
      <c r="B50" s="470" t="s">
        <v>218</v>
      </c>
      <c r="C50" s="470" t="s">
        <v>408</v>
      </c>
      <c r="D50" s="470" t="s">
        <v>367</v>
      </c>
      <c r="E50" s="470" t="s">
        <v>280</v>
      </c>
      <c r="F50" s="470">
        <v>191.89</v>
      </c>
      <c r="G50" s="470"/>
      <c r="H50" s="470">
        <v>1</v>
      </c>
      <c r="I50" s="470"/>
      <c r="J50" s="470">
        <v>1</v>
      </c>
      <c r="K50" s="470"/>
      <c r="L50" s="470"/>
    </row>
    <row r="51" spans="1:12" s="74" customFormat="1" ht="28" x14ac:dyDescent="0.25">
      <c r="A51" s="470">
        <v>48</v>
      </c>
      <c r="B51" s="470" t="s">
        <v>209</v>
      </c>
      <c r="C51" s="470" t="s">
        <v>408</v>
      </c>
      <c r="D51" s="470" t="s">
        <v>367</v>
      </c>
      <c r="E51" s="470" t="s">
        <v>280</v>
      </c>
      <c r="F51" s="470">
        <v>206.84999999999997</v>
      </c>
      <c r="G51" s="470"/>
      <c r="H51" s="470">
        <v>1</v>
      </c>
      <c r="I51" s="470"/>
      <c r="J51" s="470">
        <v>1</v>
      </c>
      <c r="K51" s="470"/>
      <c r="L51" s="470"/>
    </row>
    <row r="52" spans="1:12" s="74" customFormat="1" ht="28" x14ac:dyDescent="0.25">
      <c r="A52" s="470">
        <v>49</v>
      </c>
      <c r="B52" s="470" t="s">
        <v>219</v>
      </c>
      <c r="C52" s="470" t="s">
        <v>408</v>
      </c>
      <c r="D52" s="470" t="s">
        <v>367</v>
      </c>
      <c r="E52" s="470" t="s">
        <v>280</v>
      </c>
      <c r="F52" s="470">
        <v>5283.9299999999839</v>
      </c>
      <c r="G52" s="470"/>
      <c r="H52" s="470">
        <v>1</v>
      </c>
      <c r="I52" s="470"/>
      <c r="J52" s="470">
        <v>1</v>
      </c>
      <c r="K52" s="470"/>
      <c r="L52" s="470"/>
    </row>
    <row r="53" spans="1:12" s="74" customFormat="1" ht="28" x14ac:dyDescent="0.25">
      <c r="A53" s="470">
        <v>50</v>
      </c>
      <c r="B53" s="470" t="s">
        <v>213</v>
      </c>
      <c r="C53" s="470" t="s">
        <v>408</v>
      </c>
      <c r="D53" s="470" t="s">
        <v>367</v>
      </c>
      <c r="E53" s="470" t="s">
        <v>280</v>
      </c>
      <c r="F53" s="470">
        <v>200.89999999999998</v>
      </c>
      <c r="G53" s="470"/>
      <c r="H53" s="470">
        <v>1</v>
      </c>
      <c r="I53" s="470"/>
      <c r="J53" s="470">
        <v>1</v>
      </c>
      <c r="K53" s="470"/>
      <c r="L53" s="470"/>
    </row>
    <row r="54" spans="1:12" s="74" customFormat="1" ht="28" x14ac:dyDescent="0.25">
      <c r="A54" s="470">
        <v>51</v>
      </c>
      <c r="B54" s="470" t="s">
        <v>216</v>
      </c>
      <c r="C54" s="470" t="s">
        <v>408</v>
      </c>
      <c r="D54" s="470" t="s">
        <v>367</v>
      </c>
      <c r="E54" s="470" t="s">
        <v>280</v>
      </c>
      <c r="F54" s="470">
        <v>52.080000000000005</v>
      </c>
      <c r="G54" s="470"/>
      <c r="H54" s="470">
        <v>1</v>
      </c>
      <c r="I54" s="470"/>
      <c r="J54" s="470">
        <v>1</v>
      </c>
      <c r="K54" s="470"/>
      <c r="L54" s="470"/>
    </row>
    <row r="55" spans="1:12" s="74" customFormat="1" ht="28" x14ac:dyDescent="0.25">
      <c r="A55" s="470">
        <v>52</v>
      </c>
      <c r="B55" s="470" t="s">
        <v>199</v>
      </c>
      <c r="C55" s="470" t="s">
        <v>303</v>
      </c>
      <c r="D55" s="470" t="s">
        <v>368</v>
      </c>
      <c r="E55" s="470" t="s">
        <v>280</v>
      </c>
      <c r="F55" s="470">
        <v>3725.6099999999983</v>
      </c>
      <c r="G55" s="470"/>
      <c r="H55" s="470">
        <v>1</v>
      </c>
      <c r="I55" s="470"/>
      <c r="J55" s="470">
        <v>1</v>
      </c>
      <c r="K55" s="470"/>
      <c r="L55" s="470"/>
    </row>
    <row r="56" spans="1:12" s="74" customFormat="1" ht="28" x14ac:dyDescent="0.25">
      <c r="A56" s="470">
        <v>53</v>
      </c>
      <c r="B56" s="470" t="s">
        <v>200</v>
      </c>
      <c r="C56" s="470" t="s">
        <v>303</v>
      </c>
      <c r="D56" s="470" t="s">
        <v>368</v>
      </c>
      <c r="E56" s="470" t="s">
        <v>280</v>
      </c>
      <c r="F56" s="470">
        <v>928.96999999999969</v>
      </c>
      <c r="G56" s="470"/>
      <c r="H56" s="470">
        <v>1</v>
      </c>
      <c r="I56" s="470"/>
      <c r="J56" s="470">
        <v>1</v>
      </c>
      <c r="K56" s="470"/>
      <c r="L56" s="470"/>
    </row>
    <row r="57" spans="1:12" s="74" customFormat="1" ht="28" x14ac:dyDescent="0.25">
      <c r="A57" s="470">
        <v>54</v>
      </c>
      <c r="B57" s="470" t="s">
        <v>202</v>
      </c>
      <c r="C57" s="470" t="s">
        <v>303</v>
      </c>
      <c r="D57" s="470" t="s">
        <v>368</v>
      </c>
      <c r="E57" s="470" t="s">
        <v>280</v>
      </c>
      <c r="F57" s="470">
        <v>2094.4599999999982</v>
      </c>
      <c r="G57" s="470"/>
      <c r="H57" s="470">
        <v>1</v>
      </c>
      <c r="I57" s="470"/>
      <c r="J57" s="470">
        <v>1</v>
      </c>
      <c r="K57" s="470"/>
      <c r="L57" s="470"/>
    </row>
    <row r="58" spans="1:12" s="74" customFormat="1" ht="28" x14ac:dyDescent="0.25">
      <c r="A58" s="470">
        <v>55</v>
      </c>
      <c r="B58" s="470" t="s">
        <v>206</v>
      </c>
      <c r="C58" s="470" t="s">
        <v>303</v>
      </c>
      <c r="D58" s="470" t="s">
        <v>368</v>
      </c>
      <c r="E58" s="470" t="s">
        <v>280</v>
      </c>
      <c r="F58" s="470">
        <v>3420.5700000000065</v>
      </c>
      <c r="G58" s="470"/>
      <c r="H58" s="470">
        <v>1</v>
      </c>
      <c r="I58" s="470"/>
      <c r="J58" s="470">
        <v>1</v>
      </c>
      <c r="K58" s="470"/>
      <c r="L58" s="470"/>
    </row>
    <row r="59" spans="1:12" s="74" customFormat="1" ht="28" x14ac:dyDescent="0.25">
      <c r="A59" s="470">
        <v>56</v>
      </c>
      <c r="B59" s="470" t="s">
        <v>212</v>
      </c>
      <c r="C59" s="470" t="s">
        <v>303</v>
      </c>
      <c r="D59" s="470" t="s">
        <v>368</v>
      </c>
      <c r="E59" s="470" t="s">
        <v>280</v>
      </c>
      <c r="F59" s="470">
        <v>6557.8800000000265</v>
      </c>
      <c r="G59" s="470"/>
      <c r="H59" s="470">
        <v>1</v>
      </c>
      <c r="I59" s="470"/>
      <c r="J59" s="470">
        <v>1</v>
      </c>
      <c r="K59" s="470"/>
      <c r="L59" s="470"/>
    </row>
    <row r="60" spans="1:12" s="74" customFormat="1" ht="28" x14ac:dyDescent="0.25">
      <c r="A60" s="470">
        <v>57</v>
      </c>
      <c r="B60" s="470" t="s">
        <v>23</v>
      </c>
      <c r="C60" s="470" t="s">
        <v>303</v>
      </c>
      <c r="D60" s="470" t="s">
        <v>368</v>
      </c>
      <c r="E60" s="470" t="s">
        <v>280</v>
      </c>
      <c r="F60" s="470">
        <v>836.87999999999965</v>
      </c>
      <c r="G60" s="470"/>
      <c r="H60" s="470">
        <v>1</v>
      </c>
      <c r="I60" s="470"/>
      <c r="J60" s="470">
        <v>1</v>
      </c>
      <c r="K60" s="470"/>
      <c r="L60" s="470"/>
    </row>
    <row r="61" spans="1:12" s="74" customFormat="1" ht="28" x14ac:dyDescent="0.25">
      <c r="A61" s="470">
        <v>58</v>
      </c>
      <c r="B61" s="470" t="s">
        <v>214</v>
      </c>
      <c r="C61" s="470" t="s">
        <v>303</v>
      </c>
      <c r="D61" s="470" t="s">
        <v>368</v>
      </c>
      <c r="E61" s="470" t="s">
        <v>280</v>
      </c>
      <c r="F61" s="470">
        <v>1175.2200000000005</v>
      </c>
      <c r="G61" s="470"/>
      <c r="H61" s="470">
        <v>1</v>
      </c>
      <c r="I61" s="470"/>
      <c r="J61" s="470">
        <v>1</v>
      </c>
      <c r="K61" s="470"/>
      <c r="L61" s="470"/>
    </row>
    <row r="62" spans="1:12" s="74" customFormat="1" ht="28" x14ac:dyDescent="0.25">
      <c r="A62" s="470">
        <v>59</v>
      </c>
      <c r="B62" s="470" t="s">
        <v>221</v>
      </c>
      <c r="C62" s="470" t="s">
        <v>303</v>
      </c>
      <c r="D62" s="470" t="s">
        <v>368</v>
      </c>
      <c r="E62" s="470" t="s">
        <v>280</v>
      </c>
      <c r="F62" s="470">
        <v>337.41999999999979</v>
      </c>
      <c r="G62" s="470"/>
      <c r="H62" s="470">
        <v>1</v>
      </c>
      <c r="I62" s="470"/>
      <c r="J62" s="470">
        <v>1</v>
      </c>
      <c r="K62" s="470"/>
      <c r="L62" s="470"/>
    </row>
    <row r="63" spans="1:12" s="74" customFormat="1" ht="28" x14ac:dyDescent="0.25">
      <c r="A63" s="470">
        <v>60</v>
      </c>
      <c r="B63" s="470" t="s">
        <v>213</v>
      </c>
      <c r="C63" s="470" t="s">
        <v>409</v>
      </c>
      <c r="D63" s="470" t="s">
        <v>369</v>
      </c>
      <c r="E63" s="470" t="s">
        <v>280</v>
      </c>
      <c r="F63" s="470">
        <v>162.28</v>
      </c>
      <c r="G63" s="470">
        <v>1</v>
      </c>
      <c r="H63" s="470"/>
      <c r="I63" s="470">
        <v>1</v>
      </c>
      <c r="J63" s="470"/>
      <c r="K63" s="470"/>
      <c r="L63" s="470" t="s">
        <v>425</v>
      </c>
    </row>
    <row r="64" spans="1:12" s="74" customFormat="1" ht="28" x14ac:dyDescent="0.25">
      <c r="A64" s="470">
        <v>61</v>
      </c>
      <c r="B64" s="470" t="s">
        <v>200</v>
      </c>
      <c r="C64" s="470" t="s">
        <v>304</v>
      </c>
      <c r="D64" s="470" t="s">
        <v>370</v>
      </c>
      <c r="E64" s="470" t="s">
        <v>280</v>
      </c>
      <c r="F64" s="470">
        <v>135.34000000000003</v>
      </c>
      <c r="G64" s="470">
        <v>1</v>
      </c>
      <c r="H64" s="470"/>
      <c r="I64" s="470">
        <v>1</v>
      </c>
      <c r="J64" s="470"/>
      <c r="K64" s="470"/>
      <c r="L64" s="470" t="s">
        <v>333</v>
      </c>
    </row>
    <row r="65" spans="1:15" s="74" customFormat="1" ht="28" x14ac:dyDescent="0.25">
      <c r="A65" s="470">
        <v>62</v>
      </c>
      <c r="B65" s="470" t="s">
        <v>23</v>
      </c>
      <c r="C65" s="470" t="s">
        <v>304</v>
      </c>
      <c r="D65" s="470" t="s">
        <v>370</v>
      </c>
      <c r="E65" s="470" t="s">
        <v>280</v>
      </c>
      <c r="F65" s="470">
        <v>3430.3400000000042</v>
      </c>
      <c r="G65" s="470">
        <v>1</v>
      </c>
      <c r="H65" s="470"/>
      <c r="I65" s="470">
        <v>1</v>
      </c>
      <c r="J65" s="470"/>
      <c r="K65" s="470"/>
      <c r="L65" s="470" t="s">
        <v>333</v>
      </c>
    </row>
    <row r="66" spans="1:15" s="74" customFormat="1" ht="28" x14ac:dyDescent="0.25">
      <c r="A66" s="470">
        <v>63</v>
      </c>
      <c r="B66" s="470" t="s">
        <v>206</v>
      </c>
      <c r="C66" s="470" t="s">
        <v>305</v>
      </c>
      <c r="D66" s="470" t="s">
        <v>371</v>
      </c>
      <c r="E66" s="470" t="s">
        <v>280</v>
      </c>
      <c r="F66" s="470">
        <v>1768.319999999999</v>
      </c>
      <c r="G66" s="470"/>
      <c r="H66" s="470">
        <v>1</v>
      </c>
      <c r="I66" s="470"/>
      <c r="J66" s="470">
        <v>1</v>
      </c>
      <c r="K66" s="470"/>
      <c r="L66" s="470"/>
    </row>
    <row r="67" spans="1:15" s="74" customFormat="1" ht="28" x14ac:dyDescent="0.25">
      <c r="A67" s="470">
        <v>64</v>
      </c>
      <c r="B67" s="470" t="s">
        <v>213</v>
      </c>
      <c r="C67" s="470" t="s">
        <v>410</v>
      </c>
      <c r="D67" s="470" t="s">
        <v>372</v>
      </c>
      <c r="E67" s="470" t="s">
        <v>280</v>
      </c>
      <c r="F67" s="470">
        <v>192.69</v>
      </c>
      <c r="G67" s="470"/>
      <c r="H67" s="470"/>
      <c r="I67" s="470"/>
      <c r="J67" s="470"/>
      <c r="K67" s="470">
        <v>1</v>
      </c>
      <c r="L67" s="470"/>
    </row>
    <row r="68" spans="1:15" s="74" customFormat="1" ht="28" x14ac:dyDescent="0.25">
      <c r="A68" s="470">
        <v>65</v>
      </c>
      <c r="B68" s="470" t="s">
        <v>206</v>
      </c>
      <c r="C68" s="470" t="s">
        <v>306</v>
      </c>
      <c r="D68" s="470" t="s">
        <v>373</v>
      </c>
      <c r="E68" s="470" t="s">
        <v>280</v>
      </c>
      <c r="F68" s="470">
        <v>1803.2099999999982</v>
      </c>
      <c r="G68" s="470">
        <v>1</v>
      </c>
      <c r="H68" s="470"/>
      <c r="I68" s="470"/>
      <c r="J68" s="470"/>
      <c r="K68" s="470"/>
      <c r="L68" s="470" t="s">
        <v>334</v>
      </c>
    </row>
    <row r="69" spans="1:15" s="74" customFormat="1" ht="28" x14ac:dyDescent="0.25">
      <c r="A69" s="470">
        <v>66</v>
      </c>
      <c r="B69" s="470" t="s">
        <v>199</v>
      </c>
      <c r="C69" s="470" t="s">
        <v>307</v>
      </c>
      <c r="D69" s="470" t="s">
        <v>374</v>
      </c>
      <c r="E69" s="470" t="s">
        <v>280</v>
      </c>
      <c r="F69" s="470">
        <v>1867.729999999998</v>
      </c>
      <c r="G69" s="470"/>
      <c r="H69" s="470">
        <v>1</v>
      </c>
      <c r="I69" s="470"/>
      <c r="J69" s="470">
        <v>1</v>
      </c>
      <c r="K69" s="470"/>
      <c r="L69" s="470"/>
    </row>
    <row r="70" spans="1:15" s="74" customFormat="1" ht="28" x14ac:dyDescent="0.25">
      <c r="A70" s="470">
        <v>67</v>
      </c>
      <c r="B70" s="470" t="s">
        <v>200</v>
      </c>
      <c r="C70" s="470" t="s">
        <v>307</v>
      </c>
      <c r="D70" s="470" t="s">
        <v>374</v>
      </c>
      <c r="E70" s="470" t="s">
        <v>280</v>
      </c>
      <c r="F70" s="470">
        <v>7353.7400000000252</v>
      </c>
      <c r="G70" s="470"/>
      <c r="H70" s="470">
        <v>1</v>
      </c>
      <c r="I70" s="470"/>
      <c r="J70" s="470">
        <v>1</v>
      </c>
      <c r="K70" s="470"/>
      <c r="L70" s="470"/>
    </row>
    <row r="71" spans="1:15" s="74" customFormat="1" ht="28" x14ac:dyDescent="0.25">
      <c r="A71" s="470">
        <v>68</v>
      </c>
      <c r="B71" s="470" t="s">
        <v>206</v>
      </c>
      <c r="C71" s="470" t="s">
        <v>307</v>
      </c>
      <c r="D71" s="470" t="s">
        <v>374</v>
      </c>
      <c r="E71" s="470" t="s">
        <v>280</v>
      </c>
      <c r="F71" s="470">
        <v>167.74</v>
      </c>
      <c r="G71" s="470"/>
      <c r="H71" s="470">
        <v>1</v>
      </c>
      <c r="I71" s="470"/>
      <c r="J71" s="470">
        <v>1</v>
      </c>
      <c r="K71" s="470"/>
      <c r="L71" s="470"/>
    </row>
    <row r="72" spans="1:15" s="74" customFormat="1" ht="28" x14ac:dyDescent="0.25">
      <c r="A72" s="470">
        <v>69</v>
      </c>
      <c r="B72" s="470" t="s">
        <v>208</v>
      </c>
      <c r="C72" s="470" t="s">
        <v>307</v>
      </c>
      <c r="D72" s="470" t="s">
        <v>374</v>
      </c>
      <c r="E72" s="470" t="s">
        <v>280</v>
      </c>
      <c r="F72" s="470">
        <v>3340.9500000000089</v>
      </c>
      <c r="G72" s="470"/>
      <c r="H72" s="470">
        <v>1</v>
      </c>
      <c r="I72" s="470"/>
      <c r="J72" s="470">
        <v>1</v>
      </c>
      <c r="K72" s="470"/>
      <c r="L72" s="470"/>
    </row>
    <row r="73" spans="1:15" s="74" customFormat="1" ht="28" x14ac:dyDescent="0.25">
      <c r="A73" s="470">
        <v>70</v>
      </c>
      <c r="B73" s="470" t="s">
        <v>219</v>
      </c>
      <c r="C73" s="470" t="s">
        <v>307</v>
      </c>
      <c r="D73" s="470" t="s">
        <v>374</v>
      </c>
      <c r="E73" s="470" t="s">
        <v>280</v>
      </c>
      <c r="F73" s="470">
        <v>2118.2300000000037</v>
      </c>
      <c r="G73" s="470"/>
      <c r="H73" s="470">
        <v>1</v>
      </c>
      <c r="I73" s="470"/>
      <c r="J73" s="470">
        <v>1</v>
      </c>
      <c r="K73" s="470"/>
      <c r="L73" s="470"/>
    </row>
    <row r="74" spans="1:15" s="74" customFormat="1" ht="28" x14ac:dyDescent="0.25">
      <c r="A74" s="470">
        <v>71</v>
      </c>
      <c r="B74" s="470" t="s">
        <v>221</v>
      </c>
      <c r="C74" s="470" t="s">
        <v>307</v>
      </c>
      <c r="D74" s="470" t="s">
        <v>374</v>
      </c>
      <c r="E74" s="470" t="s">
        <v>280</v>
      </c>
      <c r="F74" s="470">
        <v>1666.2099999999987</v>
      </c>
      <c r="G74" s="470"/>
      <c r="H74" s="470">
        <v>1</v>
      </c>
      <c r="I74" s="470"/>
      <c r="J74" s="470">
        <v>1</v>
      </c>
      <c r="K74" s="470"/>
      <c r="L74" s="470"/>
    </row>
    <row r="75" spans="1:15" s="74" customFormat="1" ht="28" x14ac:dyDescent="0.25">
      <c r="A75" s="470">
        <v>72</v>
      </c>
      <c r="B75" s="470" t="s">
        <v>204</v>
      </c>
      <c r="C75" s="470" t="s">
        <v>308</v>
      </c>
      <c r="D75" s="470" t="s">
        <v>375</v>
      </c>
      <c r="E75" s="470" t="s">
        <v>280</v>
      </c>
      <c r="F75" s="470">
        <v>9557.4200000000583</v>
      </c>
      <c r="G75" s="470">
        <v>1</v>
      </c>
      <c r="H75" s="470"/>
      <c r="I75" s="470"/>
      <c r="J75" s="470"/>
      <c r="K75" s="470"/>
      <c r="L75" s="470" t="s">
        <v>428</v>
      </c>
    </row>
    <row r="76" spans="1:15" s="74" customFormat="1" ht="28" x14ac:dyDescent="0.25">
      <c r="A76" s="470">
        <v>73</v>
      </c>
      <c r="B76" s="470" t="s">
        <v>217</v>
      </c>
      <c r="C76" s="470" t="s">
        <v>308</v>
      </c>
      <c r="D76" s="470" t="s">
        <v>375</v>
      </c>
      <c r="E76" s="470" t="s">
        <v>280</v>
      </c>
      <c r="F76" s="470">
        <v>437.62000000000029</v>
      </c>
      <c r="G76" s="470">
        <v>1</v>
      </c>
      <c r="H76" s="470"/>
      <c r="I76" s="470"/>
      <c r="J76" s="470"/>
      <c r="K76" s="470"/>
      <c r="L76" s="470" t="s">
        <v>428</v>
      </c>
    </row>
    <row r="77" spans="1:15" s="74" customFormat="1" ht="28" x14ac:dyDescent="0.25">
      <c r="A77" s="470">
        <v>74</v>
      </c>
      <c r="B77" s="470" t="s">
        <v>226</v>
      </c>
      <c r="C77" s="470" t="s">
        <v>309</v>
      </c>
      <c r="D77" s="470" t="s">
        <v>376</v>
      </c>
      <c r="E77" s="470" t="s">
        <v>280</v>
      </c>
      <c r="F77" s="470">
        <v>1830.8399999999976</v>
      </c>
      <c r="G77" s="470"/>
      <c r="H77" s="470">
        <v>1</v>
      </c>
      <c r="I77" s="470"/>
      <c r="J77" s="470">
        <v>1</v>
      </c>
      <c r="K77" s="470"/>
      <c r="L77" s="470"/>
    </row>
    <row r="78" spans="1:15" ht="28" x14ac:dyDescent="0.3">
      <c r="A78" s="470">
        <v>75</v>
      </c>
      <c r="B78" s="523" t="s">
        <v>223</v>
      </c>
      <c r="C78" s="17" t="s">
        <v>310</v>
      </c>
      <c r="D78" s="18" t="s">
        <v>377</v>
      </c>
      <c r="E78" s="18" t="s">
        <v>280</v>
      </c>
      <c r="F78" s="471">
        <v>503.00000000000045</v>
      </c>
      <c r="G78" s="472">
        <v>1</v>
      </c>
      <c r="H78" s="473"/>
      <c r="I78" s="473"/>
      <c r="J78" s="473"/>
      <c r="K78" s="473"/>
      <c r="L78" s="474" t="s">
        <v>336</v>
      </c>
      <c r="N78" s="74"/>
      <c r="O78" s="74"/>
    </row>
    <row r="79" spans="1:15" ht="28" x14ac:dyDescent="0.3">
      <c r="A79" s="470">
        <v>76</v>
      </c>
      <c r="B79" s="456" t="s">
        <v>202</v>
      </c>
      <c r="C79" s="524" t="s">
        <v>311</v>
      </c>
      <c r="D79" s="525" t="s">
        <v>378</v>
      </c>
      <c r="E79" s="525" t="s">
        <v>280</v>
      </c>
      <c r="F79" s="526">
        <v>10826.480000000027</v>
      </c>
      <c r="G79" s="472">
        <v>1</v>
      </c>
      <c r="H79" s="473"/>
      <c r="I79" s="473">
        <v>1</v>
      </c>
      <c r="J79" s="473"/>
      <c r="K79" s="473"/>
      <c r="L79" s="474" t="s">
        <v>323</v>
      </c>
      <c r="N79" s="74"/>
      <c r="O79" s="74"/>
    </row>
    <row r="80" spans="1:15" ht="28" x14ac:dyDescent="0.3">
      <c r="A80" s="470">
        <v>77</v>
      </c>
      <c r="B80" s="456" t="s">
        <v>212</v>
      </c>
      <c r="C80" s="17" t="s">
        <v>311</v>
      </c>
      <c r="D80" s="18" t="s">
        <v>378</v>
      </c>
      <c r="E80" s="18" t="s">
        <v>280</v>
      </c>
      <c r="F80" s="471">
        <v>2301.8299999999963</v>
      </c>
      <c r="G80" s="472">
        <v>1</v>
      </c>
      <c r="H80" s="473"/>
      <c r="I80" s="473">
        <v>1</v>
      </c>
      <c r="J80" s="473"/>
      <c r="K80" s="473"/>
      <c r="L80" s="474" t="s">
        <v>323</v>
      </c>
      <c r="N80" s="74"/>
      <c r="O80" s="74"/>
    </row>
    <row r="81" spans="1:15" ht="28" x14ac:dyDescent="0.3">
      <c r="A81" s="470">
        <v>78</v>
      </c>
      <c r="B81" s="456" t="s">
        <v>214</v>
      </c>
      <c r="C81" s="17" t="s">
        <v>311</v>
      </c>
      <c r="D81" s="18" t="s">
        <v>378</v>
      </c>
      <c r="E81" s="18" t="s">
        <v>280</v>
      </c>
      <c r="F81" s="471">
        <v>2.4</v>
      </c>
      <c r="G81" s="472">
        <v>1</v>
      </c>
      <c r="H81" s="473"/>
      <c r="I81" s="473">
        <v>1</v>
      </c>
      <c r="J81" s="473"/>
      <c r="K81" s="473"/>
      <c r="L81" s="474" t="s">
        <v>323</v>
      </c>
      <c r="N81" s="74"/>
      <c r="O81" s="74"/>
    </row>
    <row r="82" spans="1:15" ht="28" x14ac:dyDescent="0.3">
      <c r="A82" s="470">
        <v>79</v>
      </c>
      <c r="B82" s="457" t="s">
        <v>222</v>
      </c>
      <c r="C82" s="458" t="s">
        <v>311</v>
      </c>
      <c r="D82" s="459" t="s">
        <v>378</v>
      </c>
      <c r="E82" s="459" t="s">
        <v>280</v>
      </c>
      <c r="F82" s="475">
        <v>729.83</v>
      </c>
      <c r="G82" s="476">
        <v>1</v>
      </c>
      <c r="H82" s="473"/>
      <c r="I82" s="473">
        <v>1</v>
      </c>
      <c r="J82" s="473"/>
      <c r="K82" s="473"/>
      <c r="L82" s="474" t="s">
        <v>323</v>
      </c>
      <c r="N82" s="74"/>
      <c r="O82" s="74"/>
    </row>
    <row r="83" spans="1:15" ht="28" x14ac:dyDescent="0.3">
      <c r="A83" s="470">
        <v>80</v>
      </c>
      <c r="B83" s="457" t="s">
        <v>217</v>
      </c>
      <c r="C83" s="458" t="s">
        <v>311</v>
      </c>
      <c r="D83" s="459" t="s">
        <v>378</v>
      </c>
      <c r="E83" s="459" t="s">
        <v>280</v>
      </c>
      <c r="F83" s="475">
        <v>1479.5499999999956</v>
      </c>
      <c r="G83" s="476">
        <v>1</v>
      </c>
      <c r="H83" s="473"/>
      <c r="I83" s="473"/>
      <c r="J83" s="473"/>
      <c r="K83" s="473"/>
      <c r="L83" s="474" t="s">
        <v>323</v>
      </c>
      <c r="N83" s="74"/>
      <c r="O83" s="74"/>
    </row>
    <row r="84" spans="1:15" ht="28" x14ac:dyDescent="0.3">
      <c r="A84" s="470">
        <v>81</v>
      </c>
      <c r="B84" s="457" t="s">
        <v>200</v>
      </c>
      <c r="C84" s="458" t="s">
        <v>312</v>
      </c>
      <c r="D84" s="459" t="s">
        <v>379</v>
      </c>
      <c r="E84" s="459" t="s">
        <v>280</v>
      </c>
      <c r="F84" s="475">
        <v>428.39999999999992</v>
      </c>
      <c r="G84" s="476"/>
      <c r="H84" s="473">
        <v>1</v>
      </c>
      <c r="I84" s="473"/>
      <c r="J84" s="473">
        <v>1</v>
      </c>
      <c r="K84" s="473"/>
      <c r="L84" s="474"/>
      <c r="N84" s="74"/>
      <c r="O84" s="74"/>
    </row>
    <row r="85" spans="1:15" ht="28" x14ac:dyDescent="0.3">
      <c r="A85" s="470">
        <v>82</v>
      </c>
      <c r="B85" s="457" t="s">
        <v>209</v>
      </c>
      <c r="C85" s="458" t="s">
        <v>312</v>
      </c>
      <c r="D85" s="459" t="s">
        <v>379</v>
      </c>
      <c r="E85" s="459" t="s">
        <v>280</v>
      </c>
      <c r="F85" s="475">
        <v>1109.3899999999996</v>
      </c>
      <c r="G85" s="476"/>
      <c r="H85" s="473">
        <v>1</v>
      </c>
      <c r="I85" s="473"/>
      <c r="J85" s="473">
        <v>1</v>
      </c>
      <c r="K85" s="473"/>
      <c r="L85" s="474"/>
      <c r="N85" s="74"/>
      <c r="O85" s="74"/>
    </row>
    <row r="86" spans="1:15" ht="28" x14ac:dyDescent="0.3">
      <c r="A86" s="470">
        <v>83</v>
      </c>
      <c r="B86" s="457" t="s">
        <v>219</v>
      </c>
      <c r="C86" s="458" t="s">
        <v>312</v>
      </c>
      <c r="D86" s="459" t="s">
        <v>379</v>
      </c>
      <c r="E86" s="459" t="s">
        <v>280</v>
      </c>
      <c r="F86" s="475">
        <v>312.82000000000016</v>
      </c>
      <c r="G86" s="476"/>
      <c r="H86" s="473">
        <v>1</v>
      </c>
      <c r="I86" s="473"/>
      <c r="J86" s="473">
        <v>1</v>
      </c>
      <c r="K86" s="473"/>
      <c r="L86" s="474"/>
      <c r="N86" s="74"/>
      <c r="O86" s="74"/>
    </row>
    <row r="87" spans="1:15" ht="28" x14ac:dyDescent="0.3">
      <c r="A87" s="470">
        <v>84</v>
      </c>
      <c r="B87" s="457" t="s">
        <v>218</v>
      </c>
      <c r="C87" s="458" t="s">
        <v>411</v>
      </c>
      <c r="D87" s="459" t="s">
        <v>380</v>
      </c>
      <c r="E87" s="459" t="s">
        <v>280</v>
      </c>
      <c r="F87" s="475">
        <v>795.93999999999983</v>
      </c>
      <c r="G87" s="476">
        <v>1</v>
      </c>
      <c r="H87" s="473"/>
      <c r="I87" s="473"/>
      <c r="J87" s="473">
        <v>1</v>
      </c>
      <c r="K87" s="473"/>
      <c r="L87" s="474" t="s">
        <v>426</v>
      </c>
      <c r="N87" s="74"/>
      <c r="O87" s="74"/>
    </row>
    <row r="88" spans="1:15" ht="28" x14ac:dyDescent="0.3">
      <c r="A88" s="470">
        <v>85</v>
      </c>
      <c r="B88" s="457" t="s">
        <v>223</v>
      </c>
      <c r="C88" s="458" t="s">
        <v>313</v>
      </c>
      <c r="D88" s="459" t="s">
        <v>381</v>
      </c>
      <c r="E88" s="459" t="s">
        <v>280</v>
      </c>
      <c r="F88" s="475">
        <v>48.519999999999996</v>
      </c>
      <c r="G88" s="476">
        <v>1</v>
      </c>
      <c r="H88" s="473"/>
      <c r="I88" s="473"/>
      <c r="J88" s="473"/>
      <c r="K88" s="473"/>
      <c r="L88" s="474" t="s">
        <v>336</v>
      </c>
      <c r="N88" s="74"/>
      <c r="O88" s="74"/>
    </row>
    <row r="89" spans="1:15" ht="28" x14ac:dyDescent="0.3">
      <c r="A89" s="470">
        <v>86</v>
      </c>
      <c r="B89" s="457" t="s">
        <v>214</v>
      </c>
      <c r="C89" s="458" t="s">
        <v>412</v>
      </c>
      <c r="D89" s="459" t="s">
        <v>382</v>
      </c>
      <c r="E89" s="459" t="s">
        <v>280</v>
      </c>
      <c r="F89" s="475">
        <v>586.13000000000045</v>
      </c>
      <c r="G89" s="476"/>
      <c r="H89" s="473">
        <v>1</v>
      </c>
      <c r="I89" s="473"/>
      <c r="J89" s="473"/>
      <c r="K89" s="473"/>
      <c r="L89" s="474"/>
      <c r="N89" s="74"/>
      <c r="O89" s="74"/>
    </row>
    <row r="90" spans="1:15" ht="28" x14ac:dyDescent="0.3">
      <c r="A90" s="470">
        <v>87</v>
      </c>
      <c r="B90" s="457" t="s">
        <v>206</v>
      </c>
      <c r="C90" s="458" t="s">
        <v>314</v>
      </c>
      <c r="D90" s="459" t="s">
        <v>383</v>
      </c>
      <c r="E90" s="459" t="s">
        <v>280</v>
      </c>
      <c r="F90" s="475">
        <v>1013.6999999999998</v>
      </c>
      <c r="G90" s="476">
        <v>1</v>
      </c>
      <c r="H90" s="473"/>
      <c r="I90" s="473"/>
      <c r="J90" s="473"/>
      <c r="K90" s="473"/>
      <c r="L90" s="474" t="s">
        <v>337</v>
      </c>
      <c r="N90" s="74"/>
      <c r="O90" s="74"/>
    </row>
    <row r="91" spans="1:15" ht="28" x14ac:dyDescent="0.3">
      <c r="A91" s="470">
        <v>88</v>
      </c>
      <c r="B91" s="457" t="s">
        <v>226</v>
      </c>
      <c r="C91" s="458" t="s">
        <v>315</v>
      </c>
      <c r="D91" s="459" t="s">
        <v>384</v>
      </c>
      <c r="E91" s="459" t="s">
        <v>280</v>
      </c>
      <c r="F91" s="475">
        <v>739.81000000000006</v>
      </c>
      <c r="G91" s="476">
        <v>1</v>
      </c>
      <c r="H91" s="473"/>
      <c r="I91" s="473"/>
      <c r="J91" s="473"/>
      <c r="K91" s="473"/>
      <c r="L91" s="474" t="s">
        <v>335</v>
      </c>
      <c r="N91" s="74"/>
      <c r="O91" s="74"/>
    </row>
    <row r="92" spans="1:15" ht="28" x14ac:dyDescent="0.3">
      <c r="A92" s="470">
        <v>89</v>
      </c>
      <c r="B92" s="457" t="s">
        <v>223</v>
      </c>
      <c r="C92" s="458" t="s">
        <v>315</v>
      </c>
      <c r="D92" s="459" t="s">
        <v>384</v>
      </c>
      <c r="E92" s="459" t="s">
        <v>280</v>
      </c>
      <c r="F92" s="475">
        <v>2364.0800000000027</v>
      </c>
      <c r="G92" s="476">
        <v>1</v>
      </c>
      <c r="H92" s="473"/>
      <c r="I92" s="473">
        <v>1</v>
      </c>
      <c r="J92" s="473"/>
      <c r="K92" s="473"/>
      <c r="L92" s="474" t="s">
        <v>335</v>
      </c>
      <c r="N92" s="74"/>
      <c r="O92" s="74"/>
    </row>
    <row r="93" spans="1:15" ht="28" x14ac:dyDescent="0.3">
      <c r="A93" s="470">
        <v>90</v>
      </c>
      <c r="B93" s="457" t="s">
        <v>206</v>
      </c>
      <c r="C93" s="458" t="s">
        <v>316</v>
      </c>
      <c r="D93" s="459" t="s">
        <v>385</v>
      </c>
      <c r="E93" s="459" t="s">
        <v>280</v>
      </c>
      <c r="F93" s="475">
        <v>542.4799999999999</v>
      </c>
      <c r="G93" s="476"/>
      <c r="H93" s="473">
        <v>1</v>
      </c>
      <c r="I93" s="473"/>
      <c r="J93" s="473">
        <v>1</v>
      </c>
      <c r="K93" s="473"/>
      <c r="L93" s="474"/>
      <c r="N93" s="74"/>
      <c r="O93" s="74"/>
    </row>
    <row r="94" spans="1:15" ht="28" x14ac:dyDescent="0.3">
      <c r="A94" s="470">
        <v>91</v>
      </c>
      <c r="B94" s="457" t="s">
        <v>214</v>
      </c>
      <c r="C94" s="458" t="s">
        <v>316</v>
      </c>
      <c r="D94" s="459" t="s">
        <v>385</v>
      </c>
      <c r="E94" s="459" t="s">
        <v>280</v>
      </c>
      <c r="F94" s="475">
        <v>1953.8199999999965</v>
      </c>
      <c r="G94" s="476"/>
      <c r="H94" s="473">
        <v>1</v>
      </c>
      <c r="I94" s="473"/>
      <c r="J94" s="473">
        <v>1</v>
      </c>
      <c r="K94" s="473"/>
      <c r="L94" s="474"/>
      <c r="N94" s="74"/>
      <c r="O94" s="74"/>
    </row>
    <row r="95" spans="1:15" ht="28" x14ac:dyDescent="0.3">
      <c r="A95" s="470">
        <v>92</v>
      </c>
      <c r="B95" s="457" t="s">
        <v>218</v>
      </c>
      <c r="C95" s="458" t="s">
        <v>413</v>
      </c>
      <c r="D95" s="459" t="s">
        <v>386</v>
      </c>
      <c r="E95" s="459" t="s">
        <v>280</v>
      </c>
      <c r="F95" s="475">
        <v>363.02000000000021</v>
      </c>
      <c r="G95" s="476"/>
      <c r="H95" s="473">
        <v>1</v>
      </c>
      <c r="I95" s="473"/>
      <c r="J95" s="473">
        <v>1</v>
      </c>
      <c r="K95" s="473"/>
      <c r="L95" s="474"/>
      <c r="N95" s="74"/>
      <c r="O95" s="74"/>
    </row>
    <row r="96" spans="1:15" ht="28" x14ac:dyDescent="0.3">
      <c r="A96" s="470">
        <v>93</v>
      </c>
      <c r="B96" s="457" t="s">
        <v>208</v>
      </c>
      <c r="C96" s="458" t="s">
        <v>414</v>
      </c>
      <c r="D96" s="459" t="s">
        <v>387</v>
      </c>
      <c r="E96" s="459" t="s">
        <v>280</v>
      </c>
      <c r="F96" s="475">
        <v>55.24</v>
      </c>
      <c r="G96" s="476">
        <v>1</v>
      </c>
      <c r="H96" s="473"/>
      <c r="I96" s="473">
        <v>1</v>
      </c>
      <c r="J96" s="473"/>
      <c r="K96" s="473"/>
      <c r="L96" s="474" t="s">
        <v>427</v>
      </c>
      <c r="N96" s="74"/>
      <c r="O96" s="74"/>
    </row>
    <row r="97" spans="1:15" ht="28" x14ac:dyDescent="0.3">
      <c r="A97" s="470">
        <v>94</v>
      </c>
      <c r="B97" s="457" t="s">
        <v>213</v>
      </c>
      <c r="C97" s="458" t="s">
        <v>415</v>
      </c>
      <c r="D97" s="459" t="s">
        <v>388</v>
      </c>
      <c r="E97" s="459" t="s">
        <v>280</v>
      </c>
      <c r="F97" s="475">
        <v>126.85000000000002</v>
      </c>
      <c r="G97" s="476"/>
      <c r="H97" s="473">
        <v>1</v>
      </c>
      <c r="I97" s="473"/>
      <c r="J97" s="473">
        <v>1</v>
      </c>
      <c r="K97" s="473"/>
      <c r="L97" s="474"/>
      <c r="N97" s="74"/>
      <c r="O97" s="74"/>
    </row>
    <row r="98" spans="1:15" ht="28" x14ac:dyDescent="0.3">
      <c r="A98" s="470">
        <v>95</v>
      </c>
      <c r="B98" s="457" t="s">
        <v>214</v>
      </c>
      <c r="C98" s="458" t="s">
        <v>416</v>
      </c>
      <c r="D98" s="459" t="s">
        <v>389</v>
      </c>
      <c r="E98" s="459" t="s">
        <v>280</v>
      </c>
      <c r="F98" s="475">
        <v>647.61</v>
      </c>
      <c r="G98" s="476"/>
      <c r="H98" s="473">
        <v>1</v>
      </c>
      <c r="I98" s="473"/>
      <c r="J98" s="473">
        <v>1</v>
      </c>
      <c r="K98" s="473"/>
      <c r="L98" s="474"/>
      <c r="N98" s="74"/>
      <c r="O98" s="74"/>
    </row>
    <row r="99" spans="1:15" ht="28" x14ac:dyDescent="0.3">
      <c r="A99" s="470">
        <v>96</v>
      </c>
      <c r="B99" s="457" t="s">
        <v>218</v>
      </c>
      <c r="C99" s="458" t="s">
        <v>417</v>
      </c>
      <c r="D99" s="459" t="s">
        <v>390</v>
      </c>
      <c r="E99" s="459" t="s">
        <v>280</v>
      </c>
      <c r="F99" s="475">
        <v>944.20999999999992</v>
      </c>
      <c r="G99" s="476"/>
      <c r="H99" s="473">
        <v>1</v>
      </c>
      <c r="I99" s="473"/>
      <c r="J99" s="473"/>
      <c r="K99" s="473"/>
      <c r="L99" s="474"/>
      <c r="N99" s="74"/>
      <c r="O99" s="74"/>
    </row>
    <row r="100" spans="1:15" ht="28" x14ac:dyDescent="0.3">
      <c r="A100" s="470">
        <v>97</v>
      </c>
      <c r="B100" s="457" t="s">
        <v>206</v>
      </c>
      <c r="C100" s="458" t="s">
        <v>317</v>
      </c>
      <c r="D100" s="459" t="s">
        <v>391</v>
      </c>
      <c r="E100" s="459" t="s">
        <v>280</v>
      </c>
      <c r="F100" s="475">
        <v>564.63999999999965</v>
      </c>
      <c r="G100" s="476"/>
      <c r="H100" s="473">
        <v>1</v>
      </c>
      <c r="I100" s="473"/>
      <c r="J100" s="473"/>
      <c r="K100" s="473"/>
      <c r="L100" s="474"/>
      <c r="N100" s="74"/>
      <c r="O100" s="74"/>
    </row>
    <row r="101" spans="1:15" ht="28" x14ac:dyDescent="0.3">
      <c r="A101" s="470">
        <v>98</v>
      </c>
      <c r="B101" s="457" t="s">
        <v>208</v>
      </c>
      <c r="C101" s="458" t="s">
        <v>418</v>
      </c>
      <c r="D101" s="459" t="s">
        <v>392</v>
      </c>
      <c r="E101" s="459" t="s">
        <v>280</v>
      </c>
      <c r="F101" s="475">
        <v>481.27</v>
      </c>
      <c r="G101" s="476"/>
      <c r="H101" s="473">
        <v>1</v>
      </c>
      <c r="I101" s="473"/>
      <c r="J101" s="473"/>
      <c r="K101" s="473"/>
      <c r="L101" s="474"/>
      <c r="N101" s="74"/>
      <c r="O101" s="74"/>
    </row>
    <row r="102" spans="1:15" ht="28" x14ac:dyDescent="0.3">
      <c r="A102" s="470">
        <v>99</v>
      </c>
      <c r="B102" s="457" t="s">
        <v>204</v>
      </c>
      <c r="C102" s="458" t="s">
        <v>318</v>
      </c>
      <c r="D102" s="459" t="s">
        <v>393</v>
      </c>
      <c r="E102" s="459" t="s">
        <v>280</v>
      </c>
      <c r="F102" s="475">
        <v>127.95999999999995</v>
      </c>
      <c r="G102" s="476"/>
      <c r="H102" s="473">
        <v>1</v>
      </c>
      <c r="I102" s="473"/>
      <c r="J102" s="473">
        <v>1</v>
      </c>
      <c r="K102" s="473"/>
      <c r="L102" s="474"/>
      <c r="N102" s="74"/>
      <c r="O102" s="74"/>
    </row>
    <row r="103" spans="1:15" ht="28" x14ac:dyDescent="0.3">
      <c r="A103" s="470">
        <v>100</v>
      </c>
      <c r="B103" s="457" t="s">
        <v>215</v>
      </c>
      <c r="C103" s="458" t="s">
        <v>419</v>
      </c>
      <c r="D103" s="459" t="s">
        <v>394</v>
      </c>
      <c r="E103" s="459" t="s">
        <v>280</v>
      </c>
      <c r="F103" s="475">
        <v>1062.2500000000007</v>
      </c>
      <c r="G103" s="476"/>
      <c r="H103" s="473">
        <v>1</v>
      </c>
      <c r="I103" s="473"/>
      <c r="J103" s="473">
        <v>1</v>
      </c>
      <c r="K103" s="473"/>
      <c r="L103" s="474"/>
      <c r="N103" s="74"/>
      <c r="O103" s="74"/>
    </row>
    <row r="104" spans="1:15" ht="15" x14ac:dyDescent="0.3">
      <c r="A104" s="16"/>
      <c r="B104" s="457"/>
      <c r="C104" s="458"/>
      <c r="D104" s="459"/>
      <c r="E104" s="459"/>
      <c r="F104" s="460"/>
      <c r="G104" s="465"/>
      <c r="H104" s="326"/>
      <c r="I104" s="326"/>
      <c r="J104" s="326"/>
      <c r="K104" s="326"/>
      <c r="L104" s="327"/>
    </row>
    <row r="105" spans="1:15" ht="15" x14ac:dyDescent="0.3">
      <c r="A105" s="16"/>
      <c r="B105" s="457"/>
      <c r="C105" s="458"/>
      <c r="D105" s="459"/>
      <c r="E105" s="459"/>
      <c r="F105" s="460"/>
      <c r="G105" s="465"/>
      <c r="H105" s="326"/>
      <c r="I105" s="326"/>
      <c r="J105" s="326"/>
      <c r="K105" s="326"/>
      <c r="L105" s="327"/>
    </row>
    <row r="106" spans="1:15" ht="15" x14ac:dyDescent="0.3">
      <c r="A106" s="16"/>
      <c r="B106" s="457"/>
      <c r="C106" s="458"/>
      <c r="D106" s="459"/>
      <c r="E106" s="459"/>
      <c r="F106" s="460"/>
      <c r="G106" s="465"/>
      <c r="H106" s="326"/>
      <c r="I106" s="326"/>
      <c r="J106" s="326"/>
      <c r="K106" s="326"/>
      <c r="L106" s="327"/>
    </row>
    <row r="107" spans="1:15" ht="15" x14ac:dyDescent="0.3">
      <c r="A107" s="16"/>
      <c r="B107" s="457"/>
      <c r="C107" s="458"/>
      <c r="D107" s="459"/>
      <c r="E107" s="459"/>
      <c r="F107" s="460"/>
      <c r="G107" s="465"/>
      <c r="H107" s="326"/>
      <c r="I107" s="326"/>
      <c r="J107" s="326"/>
      <c r="K107" s="326"/>
      <c r="L107" s="327"/>
    </row>
    <row r="108" spans="1:15" ht="15" x14ac:dyDescent="0.3">
      <c r="A108" s="16"/>
      <c r="B108" s="457"/>
      <c r="C108" s="458"/>
      <c r="D108" s="459"/>
      <c r="E108" s="459"/>
      <c r="F108" s="460"/>
      <c r="G108" s="465"/>
      <c r="H108" s="326"/>
      <c r="I108" s="326"/>
      <c r="J108" s="326"/>
      <c r="K108" s="326"/>
      <c r="L108" s="327"/>
    </row>
    <row r="109" spans="1:15" ht="15" x14ac:dyDescent="0.3">
      <c r="A109" s="16"/>
      <c r="B109" s="457"/>
      <c r="C109" s="458"/>
      <c r="D109" s="459"/>
      <c r="E109" s="459"/>
      <c r="F109" s="460"/>
      <c r="G109" s="465"/>
      <c r="H109" s="326"/>
      <c r="I109" s="326"/>
      <c r="J109" s="326"/>
      <c r="K109" s="326"/>
      <c r="L109" s="327"/>
    </row>
    <row r="110" spans="1:15" ht="15" x14ac:dyDescent="0.3">
      <c r="A110" s="16"/>
      <c r="B110" s="457"/>
      <c r="C110" s="458"/>
      <c r="D110" s="459"/>
      <c r="E110" s="459"/>
      <c r="F110" s="460"/>
      <c r="G110" s="465"/>
      <c r="H110" s="326"/>
      <c r="I110" s="326"/>
      <c r="J110" s="326"/>
      <c r="K110" s="326"/>
      <c r="L110" s="327"/>
    </row>
    <row r="111" spans="1:15" ht="15" x14ac:dyDescent="0.3">
      <c r="A111" s="16"/>
      <c r="B111" s="457"/>
      <c r="C111" s="458"/>
      <c r="D111" s="459"/>
      <c r="E111" s="459"/>
      <c r="F111" s="460"/>
      <c r="G111" s="465"/>
      <c r="H111" s="326"/>
      <c r="I111" s="326"/>
      <c r="J111" s="326"/>
      <c r="K111" s="326"/>
      <c r="L111" s="327"/>
    </row>
    <row r="112" spans="1:15" ht="15" x14ac:dyDescent="0.3">
      <c r="A112" s="16"/>
      <c r="B112" s="457"/>
      <c r="C112" s="458"/>
      <c r="D112" s="459"/>
      <c r="E112" s="459"/>
      <c r="F112" s="460"/>
      <c r="G112" s="465"/>
      <c r="H112" s="326"/>
      <c r="I112" s="326"/>
      <c r="J112" s="326"/>
      <c r="K112" s="326"/>
      <c r="L112" s="327"/>
    </row>
    <row r="113" spans="1:12" ht="15" x14ac:dyDescent="0.3">
      <c r="A113" s="16"/>
      <c r="B113" s="457"/>
      <c r="C113" s="458"/>
      <c r="D113" s="459"/>
      <c r="E113" s="459"/>
      <c r="F113" s="460"/>
      <c r="G113" s="465"/>
      <c r="H113" s="326"/>
      <c r="I113" s="326"/>
      <c r="J113" s="326"/>
      <c r="K113" s="326"/>
      <c r="L113" s="327"/>
    </row>
    <row r="114" spans="1:12" ht="15" x14ac:dyDescent="0.3">
      <c r="A114" s="16"/>
      <c r="B114" s="457"/>
      <c r="C114" s="458"/>
      <c r="D114" s="459"/>
      <c r="E114" s="459"/>
      <c r="F114" s="460"/>
      <c r="G114" s="465"/>
      <c r="H114" s="326"/>
      <c r="I114" s="326"/>
      <c r="J114" s="326"/>
      <c r="K114" s="326"/>
      <c r="L114" s="327"/>
    </row>
    <row r="115" spans="1:12" ht="15" x14ac:dyDescent="0.3">
      <c r="A115" s="16"/>
      <c r="B115" s="457"/>
      <c r="C115" s="458"/>
      <c r="D115" s="459"/>
      <c r="E115" s="459"/>
      <c r="F115" s="460"/>
      <c r="G115" s="465"/>
      <c r="H115" s="326"/>
      <c r="I115" s="326"/>
      <c r="J115" s="326"/>
      <c r="K115" s="326"/>
      <c r="L115" s="327"/>
    </row>
    <row r="116" spans="1:12" ht="15.5" thickBot="1" x14ac:dyDescent="0.35">
      <c r="A116" s="16"/>
      <c r="B116" s="22"/>
      <c r="C116" s="23"/>
      <c r="D116" s="24"/>
      <c r="E116" s="24"/>
      <c r="F116" s="25"/>
      <c r="G116" s="465"/>
      <c r="H116" s="326"/>
      <c r="I116" s="326"/>
      <c r="J116" s="326"/>
      <c r="K116" s="326"/>
      <c r="L116" s="327"/>
    </row>
    <row r="117" spans="1:12" s="1" customFormat="1" ht="16.5" customHeight="1" thickBot="1" x14ac:dyDescent="0.3">
      <c r="A117" s="728" t="s">
        <v>65</v>
      </c>
      <c r="B117" s="729"/>
      <c r="C117" s="729"/>
      <c r="D117" s="332" t="s">
        <v>431</v>
      </c>
      <c r="E117" s="332" t="s">
        <v>102</v>
      </c>
      <c r="F117" s="333">
        <f>SUM(F4:F103)</f>
        <v>132185.61000000013</v>
      </c>
      <c r="G117" s="477">
        <f t="shared" ref="G117:K117" si="0">SUM(G4:G103)</f>
        <v>45</v>
      </c>
      <c r="H117" s="478">
        <f t="shared" si="0"/>
        <v>54</v>
      </c>
      <c r="I117" s="478">
        <f t="shared" si="0"/>
        <v>20</v>
      </c>
      <c r="J117" s="478">
        <f t="shared" si="0"/>
        <v>32</v>
      </c>
      <c r="K117" s="478">
        <f t="shared" si="0"/>
        <v>1</v>
      </c>
      <c r="L117" s="334"/>
    </row>
    <row r="118" spans="1:12" ht="4.25" customHeight="1" x14ac:dyDescent="0.2"/>
    <row r="119" spans="1:12" ht="11.5" x14ac:dyDescent="0.2">
      <c r="A119" s="28" t="s">
        <v>76</v>
      </c>
      <c r="B119" s="29" t="s">
        <v>84</v>
      </c>
      <c r="C119" s="29"/>
      <c r="F119" s="30"/>
      <c r="G119" s="329"/>
    </row>
    <row r="120" spans="1:12" ht="14.25" customHeight="1" x14ac:dyDescent="0.2">
      <c r="A120" s="28" t="s">
        <v>77</v>
      </c>
      <c r="B120" s="29" t="s">
        <v>143</v>
      </c>
      <c r="C120" s="29"/>
    </row>
    <row r="121" spans="1:12" s="74" customFormat="1" ht="11.5" x14ac:dyDescent="0.25">
      <c r="A121" s="330"/>
      <c r="B121" s="29" t="s">
        <v>179</v>
      </c>
      <c r="C121" s="29"/>
      <c r="D121" s="29"/>
      <c r="G121" s="331"/>
      <c r="H121" s="331"/>
      <c r="I121" s="331"/>
      <c r="J121" s="331"/>
      <c r="K121" s="331"/>
      <c r="L121" s="331"/>
    </row>
    <row r="122" spans="1:12" s="74" customFormat="1" ht="11.5" x14ac:dyDescent="0.25">
      <c r="A122" s="330"/>
      <c r="B122" s="29" t="s">
        <v>174</v>
      </c>
      <c r="C122" s="29" t="s">
        <v>180</v>
      </c>
      <c r="D122" s="29"/>
      <c r="G122" s="331"/>
      <c r="H122" s="331"/>
      <c r="I122" s="331"/>
      <c r="J122" s="331"/>
      <c r="K122" s="331"/>
      <c r="L122" s="331"/>
    </row>
    <row r="123" spans="1:12" s="74" customFormat="1" ht="11.5" x14ac:dyDescent="0.25">
      <c r="A123" s="330"/>
      <c r="B123" s="29" t="s">
        <v>173</v>
      </c>
      <c r="C123" s="29" t="s">
        <v>180</v>
      </c>
      <c r="D123" s="29"/>
      <c r="G123" s="331"/>
      <c r="H123" s="331"/>
      <c r="I123" s="331"/>
      <c r="J123" s="331"/>
      <c r="K123" s="331"/>
      <c r="L123" s="331"/>
    </row>
    <row r="124" spans="1:12" s="74" customFormat="1" ht="11.5" x14ac:dyDescent="0.25">
      <c r="A124" s="330"/>
      <c r="B124" s="29" t="s">
        <v>175</v>
      </c>
      <c r="C124" s="29" t="s">
        <v>180</v>
      </c>
      <c r="D124" s="29"/>
      <c r="G124" s="331"/>
      <c r="H124" s="331"/>
      <c r="I124" s="331"/>
      <c r="J124" s="331"/>
      <c r="K124" s="331"/>
      <c r="L124" s="331"/>
    </row>
    <row r="125" spans="1:12" s="74" customFormat="1" ht="11.5" x14ac:dyDescent="0.25">
      <c r="A125" s="330"/>
      <c r="B125" s="29" t="s">
        <v>176</v>
      </c>
      <c r="C125" s="29" t="s">
        <v>180</v>
      </c>
      <c r="D125" s="29"/>
      <c r="G125" s="331"/>
      <c r="H125" s="331"/>
      <c r="I125" s="331"/>
      <c r="J125" s="331"/>
      <c r="K125" s="331"/>
      <c r="L125" s="331"/>
    </row>
    <row r="126" spans="1:12" s="74" customFormat="1" ht="11.5" x14ac:dyDescent="0.25">
      <c r="A126" s="330"/>
      <c r="B126" s="29" t="s">
        <v>177</v>
      </c>
      <c r="C126" s="29" t="s">
        <v>180</v>
      </c>
      <c r="D126" s="29"/>
      <c r="G126" s="331"/>
      <c r="H126" s="331"/>
      <c r="I126" s="331"/>
      <c r="J126" s="331"/>
      <c r="K126" s="331"/>
      <c r="L126" s="331"/>
    </row>
    <row r="127" spans="1:12" s="74" customFormat="1" ht="9.9" customHeight="1" x14ac:dyDescent="0.25">
      <c r="A127" s="330"/>
      <c r="G127" s="331"/>
      <c r="H127" s="331"/>
      <c r="I127" s="331"/>
      <c r="J127" s="331"/>
      <c r="K127" s="331"/>
      <c r="L127" s="331"/>
    </row>
    <row r="128" spans="1:12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  <row r="156" ht="9.9" customHeight="1" x14ac:dyDescent="0.2"/>
    <row r="157" ht="9.9" customHeight="1" x14ac:dyDescent="0.2"/>
    <row r="158" ht="9.9" customHeight="1" x14ac:dyDescent="0.2"/>
    <row r="159" ht="9.9" customHeight="1" x14ac:dyDescent="0.2"/>
    <row r="160" ht="9.9" customHeight="1" x14ac:dyDescent="0.2"/>
    <row r="161" ht="9.9" customHeight="1" x14ac:dyDescent="0.2"/>
    <row r="162" ht="9.9" customHeight="1" x14ac:dyDescent="0.2"/>
    <row r="163" ht="9.9" customHeight="1" x14ac:dyDescent="0.2"/>
    <row r="164" ht="9.9" customHeight="1" x14ac:dyDescent="0.2"/>
    <row r="165" ht="9.9" customHeight="1" x14ac:dyDescent="0.2"/>
    <row r="166" ht="9.9" customHeight="1" x14ac:dyDescent="0.2"/>
    <row r="167" ht="9.9" customHeight="1" x14ac:dyDescent="0.2"/>
    <row r="168" ht="9.9" customHeight="1" x14ac:dyDescent="0.2"/>
    <row r="169" ht="9.9" customHeight="1" x14ac:dyDescent="0.2"/>
    <row r="170" ht="9.9" customHeight="1" x14ac:dyDescent="0.2"/>
    <row r="171" ht="9.9" customHeight="1" x14ac:dyDescent="0.2"/>
    <row r="172" ht="9.9" customHeight="1" x14ac:dyDescent="0.2"/>
    <row r="173" ht="9.9" customHeight="1" x14ac:dyDescent="0.2"/>
    <row r="174" ht="9.9" customHeight="1" x14ac:dyDescent="0.2"/>
    <row r="175" ht="9.9" customHeight="1" x14ac:dyDescent="0.2"/>
    <row r="176" ht="9.9" customHeight="1" x14ac:dyDescent="0.2"/>
    <row r="177" spans="4:4" ht="9.9" customHeight="1" x14ac:dyDescent="0.2"/>
    <row r="178" spans="4:4" ht="9.9" customHeight="1" x14ac:dyDescent="0.2"/>
    <row r="179" spans="4:4" ht="9.9" customHeight="1" x14ac:dyDescent="0.2"/>
    <row r="180" spans="4:4" ht="9.9" customHeight="1" x14ac:dyDescent="0.2"/>
    <row r="181" spans="4:4" ht="9.9" customHeight="1" x14ac:dyDescent="0.2"/>
    <row r="182" spans="4:4" ht="9.9" customHeight="1" x14ac:dyDescent="0.2"/>
    <row r="183" spans="4:4" ht="9.9" customHeight="1" x14ac:dyDescent="0.2"/>
    <row r="184" spans="4:4" ht="9.9" customHeight="1" x14ac:dyDescent="0.2"/>
    <row r="185" spans="4:4" ht="9.9" customHeight="1" x14ac:dyDescent="0.2"/>
    <row r="186" spans="4:4" ht="9.9" customHeight="1" x14ac:dyDescent="0.2"/>
    <row r="187" spans="4:4" ht="9.9" customHeight="1" x14ac:dyDescent="0.2"/>
    <row r="188" spans="4:4" ht="9.9" customHeight="1" x14ac:dyDescent="0.2"/>
    <row r="189" spans="4:4" ht="9.9" customHeight="1" x14ac:dyDescent="0.2"/>
    <row r="190" spans="4:4" ht="9.9" customHeight="1" x14ac:dyDescent="0.2"/>
    <row r="191" spans="4:4" ht="9.9" customHeight="1" x14ac:dyDescent="0.25">
      <c r="D191"/>
    </row>
    <row r="192" spans="4:4" ht="9.9" customHeight="1" x14ac:dyDescent="0.25">
      <c r="D192"/>
    </row>
    <row r="193" spans="4:4" ht="9.9" customHeight="1" x14ac:dyDescent="0.25">
      <c r="D193"/>
    </row>
    <row r="194" spans="4:4" ht="9.9" customHeight="1" x14ac:dyDescent="0.25">
      <c r="D194"/>
    </row>
    <row r="195" spans="4:4" ht="9.9" customHeight="1" x14ac:dyDescent="0.25">
      <c r="D195"/>
    </row>
    <row r="196" spans="4:4" ht="9.9" customHeight="1" x14ac:dyDescent="0.25">
      <c r="D196"/>
    </row>
    <row r="197" spans="4:4" ht="9.9" customHeight="1" x14ac:dyDescent="0.25">
      <c r="D197"/>
    </row>
    <row r="198" spans="4:4" ht="9.9" customHeight="1" x14ac:dyDescent="0.25">
      <c r="D198"/>
    </row>
    <row r="199" spans="4:4" ht="9.9" customHeight="1" x14ac:dyDescent="0.25">
      <c r="D199"/>
    </row>
    <row r="200" spans="4:4" ht="9.9" customHeight="1" x14ac:dyDescent="0.25">
      <c r="D200"/>
    </row>
    <row r="201" spans="4:4" ht="9.9" customHeight="1" x14ac:dyDescent="0.25">
      <c r="D201"/>
    </row>
    <row r="202" spans="4:4" ht="9.9" customHeight="1" x14ac:dyDescent="0.25">
      <c r="D202"/>
    </row>
    <row r="203" spans="4:4" ht="9.9" customHeight="1" x14ac:dyDescent="0.25">
      <c r="D203"/>
    </row>
    <row r="204" spans="4:4" ht="9.9" customHeight="1" x14ac:dyDescent="0.25">
      <c r="D204"/>
    </row>
    <row r="205" spans="4:4" ht="9.9" customHeight="1" x14ac:dyDescent="0.25">
      <c r="D205"/>
    </row>
    <row r="206" spans="4:4" ht="9.9" customHeight="1" x14ac:dyDescent="0.25">
      <c r="D206"/>
    </row>
    <row r="207" spans="4:4" ht="9.9" customHeight="1" x14ac:dyDescent="0.25">
      <c r="D207"/>
    </row>
    <row r="208" spans="4:4" ht="9.9" customHeight="1" x14ac:dyDescent="0.25">
      <c r="D208"/>
    </row>
    <row r="209" spans="4:4" ht="9.9" customHeight="1" x14ac:dyDescent="0.25">
      <c r="D209"/>
    </row>
    <row r="210" spans="4:4" ht="9.9" customHeight="1" x14ac:dyDescent="0.25">
      <c r="D210"/>
    </row>
    <row r="211" spans="4:4" ht="9.9" customHeight="1" x14ac:dyDescent="0.25">
      <c r="D211"/>
    </row>
    <row r="212" spans="4:4" ht="9.9" customHeight="1" x14ac:dyDescent="0.25">
      <c r="D212"/>
    </row>
    <row r="213" spans="4:4" ht="9.9" customHeight="1" x14ac:dyDescent="0.25">
      <c r="D213"/>
    </row>
    <row r="214" spans="4:4" ht="9.9" customHeight="1" x14ac:dyDescent="0.25">
      <c r="D214"/>
    </row>
    <row r="215" spans="4:4" ht="9.9" customHeight="1" x14ac:dyDescent="0.25">
      <c r="D215"/>
    </row>
    <row r="216" spans="4:4" ht="9.9" customHeight="1" x14ac:dyDescent="0.25">
      <c r="D216"/>
    </row>
    <row r="217" spans="4:4" ht="9.9" customHeight="1" x14ac:dyDescent="0.25">
      <c r="D217"/>
    </row>
    <row r="218" spans="4:4" ht="9.9" customHeight="1" x14ac:dyDescent="0.25">
      <c r="D218"/>
    </row>
    <row r="219" spans="4:4" ht="9.9" customHeight="1" x14ac:dyDescent="0.25">
      <c r="D219"/>
    </row>
    <row r="220" spans="4:4" ht="9.9" customHeight="1" x14ac:dyDescent="0.25">
      <c r="D220"/>
    </row>
    <row r="221" spans="4:4" ht="9.9" customHeight="1" x14ac:dyDescent="0.25">
      <c r="D221"/>
    </row>
    <row r="222" spans="4:4" ht="9.9" customHeight="1" x14ac:dyDescent="0.25">
      <c r="D222"/>
    </row>
    <row r="223" spans="4:4" ht="9.9" customHeight="1" x14ac:dyDescent="0.25">
      <c r="D223"/>
    </row>
    <row r="224" spans="4:4" ht="9.9" customHeight="1" x14ac:dyDescent="0.25">
      <c r="D224"/>
    </row>
    <row r="225" spans="4:4" ht="9.9" customHeight="1" x14ac:dyDescent="0.25">
      <c r="D225"/>
    </row>
    <row r="226" spans="4:4" ht="9.9" customHeight="1" x14ac:dyDescent="0.25">
      <c r="D226"/>
    </row>
    <row r="227" spans="4:4" ht="9.9" customHeight="1" x14ac:dyDescent="0.2"/>
    <row r="228" spans="4:4" ht="9.9" customHeight="1" x14ac:dyDescent="0.2"/>
    <row r="229" spans="4:4" ht="9.9" customHeight="1" x14ac:dyDescent="0.2"/>
    <row r="230" spans="4:4" ht="9.9" customHeight="1" x14ac:dyDescent="0.2"/>
    <row r="231" spans="4:4" ht="9.9" customHeight="1" x14ac:dyDescent="0.2"/>
    <row r="232" spans="4:4" ht="9.9" customHeight="1" x14ac:dyDescent="0.2"/>
    <row r="233" spans="4:4" ht="9.9" customHeight="1" x14ac:dyDescent="0.2"/>
    <row r="234" spans="4:4" ht="9.9" customHeight="1" x14ac:dyDescent="0.2"/>
    <row r="235" spans="4:4" ht="9.9" customHeight="1" x14ac:dyDescent="0.2"/>
    <row r="236" spans="4:4" ht="9.9" customHeight="1" x14ac:dyDescent="0.2"/>
    <row r="237" spans="4:4" ht="9.9" customHeight="1" x14ac:dyDescent="0.2"/>
    <row r="238" spans="4:4" ht="9.9" customHeight="1" x14ac:dyDescent="0.2"/>
    <row r="239" spans="4:4" ht="9.9" customHeight="1" x14ac:dyDescent="0.2"/>
    <row r="240" spans="4:4" ht="9.9" customHeight="1" x14ac:dyDescent="0.2"/>
    <row r="241" spans="1:12" ht="9.9" customHeight="1" x14ac:dyDescent="0.2"/>
    <row r="242" spans="1:12" ht="9.9" customHeight="1" x14ac:dyDescent="0.2"/>
    <row r="243" spans="1:12" ht="9.9" customHeight="1" x14ac:dyDescent="0.2"/>
    <row r="244" spans="1:12" ht="9.9" customHeight="1" x14ac:dyDescent="0.2"/>
    <row r="245" spans="1:12" ht="9.9" customHeight="1" x14ac:dyDescent="0.2"/>
    <row r="246" spans="1:12" ht="9.9" customHeight="1" x14ac:dyDescent="0.2"/>
    <row r="247" spans="1:12" ht="9.9" customHeight="1" x14ac:dyDescent="0.2"/>
    <row r="248" spans="1:12" ht="9.9" customHeight="1" x14ac:dyDescent="0.2"/>
    <row r="249" spans="1:12" ht="9.9" customHeight="1" x14ac:dyDescent="0.2"/>
    <row r="250" spans="1:12" s="10" customFormat="1" ht="23.25" customHeight="1" x14ac:dyDescent="0.3">
      <c r="A250" s="27"/>
      <c r="B250" s="15"/>
      <c r="C250" s="15"/>
      <c r="D250" s="15"/>
      <c r="E250" s="15"/>
      <c r="F250" s="15"/>
      <c r="G250" s="328"/>
      <c r="H250" s="328"/>
      <c r="I250" s="324"/>
      <c r="J250" s="324"/>
      <c r="K250" s="324"/>
      <c r="L250" s="324"/>
    </row>
  </sheetData>
  <sortState ref="A4:M103">
    <sortCondition ref="C4:C103"/>
  </sortState>
  <mergeCells count="3">
    <mergeCell ref="A117:C117"/>
    <mergeCell ref="A1:H1"/>
    <mergeCell ref="G2:L2"/>
  </mergeCells>
  <phoneticPr fontId="2" type="noConversion"/>
  <dataValidations count="11">
    <dataValidation allowBlank="1" showInputMessage="1" showErrorMessage="1" prompt="PW:ROBOCZY załacznik 7212.1.2021 tabele RDLP- formy ochrony przyrody2020.xlsxAW:Tab.7KW:$M$4KlW:7PŹ:Zestawienie form ochrony przyrody - tabele 1-10Nadleśnictwa.xlsxAŹ:Tab.7KŹ:$M$4KlŹ:7" sqref="G78 G4"/>
    <dataValidation allowBlank="1" showInputMessage="1" showErrorMessage="1" prompt="PW:ROBOCZY załacznik 7212.1.2021 tabele RDLP- formy ochrony przyrody2020.xlsxAW:Tab.7KW:$M$4KlW:8PŹ:Zestawienie form ochrony przyrody - tabele 1-10Nadleśnictwa.xlsxAŹ:Tab.7KŹ:$M$4KlŹ:8" sqref="H78 H4"/>
    <dataValidation allowBlank="1" showInputMessage="1" showErrorMessage="1" prompt="PW:ROBOCZY załacznik 7212.1.2021 tabele RDLP- formy ochrony przyrody2020.xlsxAW:Tab.7KW:$M$4KlW:9PŹ:Zestawienie form ochrony przyrody - tabele 1-10Nadleśnictwa.xlsxAŹ:Tab.7KŹ:$M$4KlŹ:9" sqref="I78 I4"/>
    <dataValidation allowBlank="1" showInputMessage="1" showErrorMessage="1" prompt="PW:ROBOCZY załacznik 7212.1.2021 tabele RDLP- formy ochrony przyrody2020.xlsxAW:Tab.7KW:$M$4KlW:10PŹ:Zestawienie form ochrony przyrody - tabele 1-10Nadleśnictwa.xlsxAŹ:Tab.7KŹ:$M$4KlŹ:10" sqref="J78 J4"/>
    <dataValidation allowBlank="1" showInputMessage="1" showErrorMessage="1" prompt="PW:ROBOCZY załacznik 7212.1.2021 tabele RDLP- formy ochrony przyrody2020.xlsxAW:Tab.7KW:$M$4KlW:11PŹ:Zestawienie form ochrony przyrody - tabele 1-10Nadleśnictwa.xlsxAŹ:Tab.7KŹ:$M$4KlŹ:11" sqref="K78 K4"/>
    <dataValidation allowBlank="1" showInputMessage="1" showErrorMessage="1" prompt="PW:ROBOCZY załacznik 7212.1.2021 tabele RDLP- formy ochrony przyrody2020.xlsxAW:Tab.7KW:$M$4KlW:12PŹ:Zestawienie form ochrony przyrody - tabele 1-10Nadleśnictwa.xlsxAŹ:Tab.7KŹ:$M$4KlŹ:12" sqref="L78 L4"/>
    <dataValidation allowBlank="1" showInputMessage="1" showErrorMessage="1" prompt="PW:ROBOCZY załacznik 7212.1.2021 tabele RDLP- formy ochrony przyrody2020.xlsxAW:Tab.7KW:$M$4KlW:6PŹ:PLB_PLH_Poprawione.xlsxAŹ:PLB_PLH_IlośćKŹ:$D$2KlŹ:6" sqref="F4"/>
    <dataValidation allowBlank="1" showInputMessage="1" showErrorMessage="1" prompt="PW:ROBOCZY załacznik 7212.1.2021 tabele RDLP- formy ochrony przyrody2020.xlsxAW:Tab.7KW:$M$4KlW:4PŹ:PLB_PLH_Poprawione.xlsxAŹ:PLB_PLH_IlośćKŹ:$D$2KlŹ:1" sqref="D4"/>
    <dataValidation allowBlank="1" showInputMessage="1" showErrorMessage="1" prompt="PW:ROBOCZY załacznik 7212.1.2021 tabele RDLP- formy ochrony przyrody2020.xlsxAW:Tab.7KW:$M$4KlW:3PŹ:PLB_PLH_Poprawione.xlsxAŹ:PLB_PLH_IlośćKŹ:$D$2KlŹ:2" sqref="C4"/>
    <dataValidation allowBlank="1" showInputMessage="1" showErrorMessage="1" prompt="PW:ROBOCZY załacznik 7212.1.2021 tabele RDLP- formy ochrony przyrody2020.xlsxAW:Tab.7KW:$M$4KlW:2PŹ:PLB_PLH_Poprawione.xlsxAŹ:PLB_PLH_IlośćKŹ:$D$2KlŹ:3" sqref="B4"/>
    <dataValidation allowBlank="1" showInputMessage="1" showErrorMessage="1" prompt="PW:ROBOCZY załacznik 7212.1.2021 tabele RDLP- formy ochrony przyrody2020.xlsxAW:Tab.7KW:$O$4KlW:16PŹ:ObszaryChronioneBaza.xlsmAŹ:SpisTreściKŹ:$A$2KlŹ:1" sqref="P4"/>
  </dataValidations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87" fitToHeight="0" orientation="landscape" r:id="rId1"/>
  <headerFooter alignWithMargins="0"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zoomScaleNormal="100" workbookViewId="0">
      <selection activeCell="I18" sqref="I18"/>
    </sheetView>
  </sheetViews>
  <sheetFormatPr defaultColWidth="8.90625" defaultRowHeight="12.5" x14ac:dyDescent="0.25"/>
  <cols>
    <col min="1" max="1" width="4" style="1" customWidth="1"/>
    <col min="2" max="2" width="4.453125" style="1" customWidth="1"/>
    <col min="3" max="3" width="23.54296875" style="1" customWidth="1"/>
    <col min="4" max="4" width="22.36328125" style="1" customWidth="1"/>
    <col min="5" max="5" width="17.6328125" style="1" customWidth="1"/>
    <col min="6" max="6" width="20.08984375" style="1" bestFit="1" customWidth="1"/>
    <col min="7" max="7" width="22.08984375" style="1" customWidth="1"/>
    <col min="8" max="8" width="27.90625" style="1" bestFit="1" customWidth="1"/>
    <col min="9" max="9" width="21.6328125" style="1" customWidth="1"/>
    <col min="10" max="16384" width="8.90625" style="1"/>
  </cols>
  <sheetData>
    <row r="1" spans="1:10" s="230" customFormat="1" ht="40.5" customHeight="1" x14ac:dyDescent="0.3">
      <c r="A1" s="742" t="s">
        <v>136</v>
      </c>
      <c r="B1" s="742"/>
      <c r="C1" s="742"/>
      <c r="D1" s="742"/>
      <c r="E1" s="742"/>
      <c r="F1" s="742"/>
      <c r="G1" s="742"/>
      <c r="H1" s="742"/>
      <c r="I1" s="229"/>
    </row>
    <row r="2" spans="1:10" s="231" customFormat="1" ht="26.4" customHeight="1" thickBot="1" x14ac:dyDescent="0.35">
      <c r="B2" s="232" t="s">
        <v>0</v>
      </c>
      <c r="C2" s="233"/>
      <c r="D2" s="234"/>
      <c r="E2" s="235"/>
      <c r="F2" s="235"/>
      <c r="G2" s="236"/>
      <c r="H2" s="357" t="s">
        <v>184</v>
      </c>
      <c r="I2" s="237"/>
      <c r="J2" s="238"/>
    </row>
    <row r="3" spans="1:10" s="240" customFormat="1" ht="162.75" customHeight="1" x14ac:dyDescent="0.25">
      <c r="A3" s="239"/>
      <c r="B3" s="736" t="s">
        <v>5</v>
      </c>
      <c r="C3" s="739" t="s">
        <v>75</v>
      </c>
      <c r="D3" s="432" t="s">
        <v>72</v>
      </c>
      <c r="E3" s="433" t="s">
        <v>73</v>
      </c>
      <c r="F3" s="434" t="s">
        <v>74</v>
      </c>
      <c r="G3" s="434" t="s">
        <v>114</v>
      </c>
      <c r="H3" s="435" t="s">
        <v>137</v>
      </c>
      <c r="J3" s="241"/>
    </row>
    <row r="4" spans="1:10" s="240" customFormat="1" ht="14.5" thickBot="1" x14ac:dyDescent="0.35">
      <c r="A4" s="239"/>
      <c r="B4" s="737"/>
      <c r="C4" s="740"/>
      <c r="D4" s="436" t="s">
        <v>2</v>
      </c>
      <c r="E4" s="437" t="s">
        <v>2</v>
      </c>
      <c r="F4" s="437" t="s">
        <v>2</v>
      </c>
      <c r="G4" s="437" t="s">
        <v>2</v>
      </c>
      <c r="H4" s="437" t="s">
        <v>2</v>
      </c>
      <c r="J4" s="242"/>
    </row>
    <row r="5" spans="1:10" s="240" customFormat="1" ht="14.5" thickBot="1" x14ac:dyDescent="0.35">
      <c r="A5" s="239"/>
      <c r="B5" s="737"/>
      <c r="C5" s="740"/>
      <c r="D5" s="436" t="s">
        <v>86</v>
      </c>
      <c r="E5" s="437" t="s">
        <v>86</v>
      </c>
      <c r="F5" s="437" t="s">
        <v>86</v>
      </c>
      <c r="G5" s="437" t="s">
        <v>86</v>
      </c>
      <c r="H5" s="437" t="s">
        <v>86</v>
      </c>
      <c r="J5" s="242"/>
    </row>
    <row r="6" spans="1:10" s="240" customFormat="1" ht="14.5" thickBot="1" x14ac:dyDescent="0.35">
      <c r="A6" s="239"/>
      <c r="B6" s="738"/>
      <c r="C6" s="741"/>
      <c r="D6" s="438" t="s">
        <v>88</v>
      </c>
      <c r="E6" s="439" t="s">
        <v>88</v>
      </c>
      <c r="F6" s="439" t="s">
        <v>87</v>
      </c>
      <c r="G6" s="439" t="s">
        <v>88</v>
      </c>
      <c r="H6" s="439" t="s">
        <v>88</v>
      </c>
      <c r="I6" s="243"/>
      <c r="J6" s="242"/>
    </row>
    <row r="7" spans="1:10" ht="15.5" thickTop="1" x14ac:dyDescent="0.3">
      <c r="B7" s="244" t="s">
        <v>6</v>
      </c>
      <c r="C7" s="245" t="s">
        <v>202</v>
      </c>
      <c r="D7" s="246"/>
      <c r="E7" s="247"/>
      <c r="F7" s="248"/>
      <c r="G7" s="249"/>
      <c r="H7" s="250">
        <v>24</v>
      </c>
      <c r="I7" s="65"/>
      <c r="J7" s="251"/>
    </row>
    <row r="8" spans="1:10" ht="15" x14ac:dyDescent="0.3">
      <c r="B8" s="244"/>
      <c r="C8" s="245"/>
      <c r="D8" s="246"/>
      <c r="E8" s="247"/>
      <c r="F8" s="248"/>
      <c r="G8" s="249"/>
      <c r="H8" s="250">
        <v>159.71</v>
      </c>
      <c r="I8" s="65"/>
      <c r="J8" s="251"/>
    </row>
    <row r="9" spans="1:10" ht="15" x14ac:dyDescent="0.3">
      <c r="B9" s="252"/>
      <c r="C9" s="253"/>
      <c r="D9" s="254"/>
      <c r="E9" s="255"/>
      <c r="F9" s="256"/>
      <c r="G9" s="257"/>
      <c r="H9" s="258" t="s">
        <v>436</v>
      </c>
      <c r="J9" s="251"/>
    </row>
    <row r="10" spans="1:10" ht="15" x14ac:dyDescent="0.3">
      <c r="B10" s="244" t="s">
        <v>7</v>
      </c>
      <c r="C10" s="245" t="s">
        <v>202</v>
      </c>
      <c r="D10" s="259"/>
      <c r="E10" s="247"/>
      <c r="F10" s="248"/>
      <c r="G10" s="249"/>
      <c r="H10" s="249">
        <v>3</v>
      </c>
      <c r="J10" s="251"/>
    </row>
    <row r="11" spans="1:10" ht="15" x14ac:dyDescent="0.3">
      <c r="B11" s="244"/>
      <c r="C11" s="245"/>
      <c r="D11" s="259"/>
      <c r="E11" s="247"/>
      <c r="F11" s="248"/>
      <c r="G11" s="249"/>
      <c r="H11" s="249">
        <v>1.58</v>
      </c>
      <c r="J11" s="251"/>
    </row>
    <row r="12" spans="1:10" ht="15" x14ac:dyDescent="0.3">
      <c r="B12" s="244"/>
      <c r="C12" s="245"/>
      <c r="D12" s="260"/>
      <c r="E12" s="261"/>
      <c r="F12" s="248"/>
      <c r="G12" s="249"/>
      <c r="H12" s="249" t="s">
        <v>437</v>
      </c>
      <c r="J12" s="251"/>
    </row>
    <row r="13" spans="1:10" ht="15" x14ac:dyDescent="0.3">
      <c r="B13" s="262" t="s">
        <v>8</v>
      </c>
      <c r="C13" s="263" t="s">
        <v>202</v>
      </c>
      <c r="D13" s="264"/>
      <c r="E13" s="265"/>
      <c r="F13" s="266"/>
      <c r="G13" s="267"/>
      <c r="H13" s="267">
        <v>2</v>
      </c>
    </row>
    <row r="14" spans="1:10" ht="15" x14ac:dyDescent="0.3">
      <c r="B14" s="244"/>
      <c r="C14" s="245"/>
      <c r="D14" s="268"/>
      <c r="E14" s="269"/>
      <c r="F14" s="270"/>
      <c r="G14" s="271"/>
      <c r="H14" s="271">
        <v>9.6999999999999993</v>
      </c>
    </row>
    <row r="15" spans="1:10" ht="15" x14ac:dyDescent="0.3">
      <c r="B15" s="252"/>
      <c r="C15" s="253"/>
      <c r="D15" s="272"/>
      <c r="E15" s="273"/>
      <c r="F15" s="274"/>
      <c r="G15" s="275"/>
      <c r="H15" s="275" t="s">
        <v>438</v>
      </c>
    </row>
    <row r="16" spans="1:10" ht="15" x14ac:dyDescent="0.3">
      <c r="B16" s="244" t="s">
        <v>9</v>
      </c>
      <c r="C16" s="245"/>
      <c r="D16" s="259">
        <v>0</v>
      </c>
      <c r="E16" s="261">
        <v>0</v>
      </c>
      <c r="F16" s="248">
        <v>0</v>
      </c>
      <c r="G16" s="480">
        <v>1</v>
      </c>
      <c r="H16" s="249">
        <v>0</v>
      </c>
    </row>
    <row r="17" spans="2:8" ht="15" x14ac:dyDescent="0.3">
      <c r="B17" s="244"/>
      <c r="C17" s="245" t="s">
        <v>201</v>
      </c>
      <c r="D17" s="259">
        <v>0</v>
      </c>
      <c r="E17" s="261">
        <v>0</v>
      </c>
      <c r="F17" s="248">
        <v>0</v>
      </c>
      <c r="G17" s="249">
        <v>1</v>
      </c>
      <c r="H17" s="249">
        <v>0</v>
      </c>
    </row>
    <row r="18" spans="2:8" ht="15" x14ac:dyDescent="0.3">
      <c r="B18" s="244"/>
      <c r="C18" s="245"/>
      <c r="D18" s="259"/>
      <c r="E18" s="261"/>
      <c r="F18" s="248"/>
      <c r="G18" s="249" t="s">
        <v>439</v>
      </c>
      <c r="H18" s="249"/>
    </row>
    <row r="19" spans="2:8" ht="15" x14ac:dyDescent="0.3">
      <c r="B19" s="262" t="s">
        <v>10</v>
      </c>
      <c r="C19" s="263" t="s">
        <v>218</v>
      </c>
      <c r="D19" s="276">
        <v>1</v>
      </c>
      <c r="E19" s="277">
        <v>0</v>
      </c>
      <c r="F19" s="278">
        <v>0</v>
      </c>
      <c r="G19" s="279">
        <v>0</v>
      </c>
      <c r="H19" s="279">
        <v>0</v>
      </c>
    </row>
    <row r="20" spans="2:8" ht="15" x14ac:dyDescent="0.3">
      <c r="B20" s="244"/>
      <c r="C20" s="245"/>
      <c r="D20" s="259">
        <v>19.04</v>
      </c>
      <c r="E20" s="261">
        <v>0</v>
      </c>
      <c r="F20" s="248">
        <v>0</v>
      </c>
      <c r="G20" s="249">
        <v>0</v>
      </c>
      <c r="H20" s="249">
        <v>0</v>
      </c>
    </row>
    <row r="21" spans="2:8" ht="15" x14ac:dyDescent="0.3">
      <c r="B21" s="252"/>
      <c r="C21" s="253"/>
      <c r="D21" s="280" t="s">
        <v>448</v>
      </c>
      <c r="E21" s="281"/>
      <c r="F21" s="256"/>
      <c r="G21" s="257"/>
      <c r="H21" s="257"/>
    </row>
    <row r="22" spans="2:8" ht="15" x14ac:dyDescent="0.3">
      <c r="B22" s="244" t="s">
        <v>11</v>
      </c>
      <c r="C22" s="245" t="s">
        <v>451</v>
      </c>
      <c r="D22" s="259"/>
      <c r="E22" s="261"/>
      <c r="F22" s="248"/>
      <c r="G22" s="249">
        <v>1</v>
      </c>
      <c r="H22" s="249"/>
    </row>
    <row r="23" spans="2:8" ht="15" x14ac:dyDescent="0.3">
      <c r="B23" s="244"/>
      <c r="C23" s="245"/>
      <c r="D23" s="259"/>
      <c r="E23" s="261"/>
      <c r="F23" s="248"/>
      <c r="G23" s="249">
        <v>5.69</v>
      </c>
      <c r="H23" s="249"/>
    </row>
    <row r="24" spans="2:8" ht="15" x14ac:dyDescent="0.3">
      <c r="B24" s="244"/>
      <c r="C24" s="245"/>
      <c r="D24" s="282"/>
      <c r="E24" s="261"/>
      <c r="F24" s="248"/>
      <c r="G24" s="249" t="s">
        <v>452</v>
      </c>
      <c r="H24" s="249"/>
    </row>
    <row r="25" spans="2:8" ht="15" x14ac:dyDescent="0.3">
      <c r="B25" s="262" t="s">
        <v>12</v>
      </c>
      <c r="C25" s="263" t="s">
        <v>219</v>
      </c>
      <c r="D25" s="276"/>
      <c r="E25" s="277"/>
      <c r="F25" s="278"/>
      <c r="G25" s="279">
        <v>1</v>
      </c>
      <c r="H25" s="279"/>
    </row>
    <row r="26" spans="2:8" ht="15" x14ac:dyDescent="0.3">
      <c r="B26" s="244"/>
      <c r="C26" s="245"/>
      <c r="D26" s="259"/>
      <c r="E26" s="261"/>
      <c r="F26" s="248"/>
      <c r="G26" s="249">
        <v>1.9</v>
      </c>
      <c r="H26" s="249"/>
    </row>
    <row r="27" spans="2:8" ht="15" x14ac:dyDescent="0.3">
      <c r="B27" s="252"/>
      <c r="C27" s="253"/>
      <c r="D27" s="280"/>
      <c r="E27" s="281"/>
      <c r="F27" s="256"/>
      <c r="G27" s="257" t="s">
        <v>454</v>
      </c>
      <c r="H27" s="257"/>
    </row>
    <row r="28" spans="2:8" ht="15" x14ac:dyDescent="0.3">
      <c r="B28" s="244" t="s">
        <v>13</v>
      </c>
      <c r="C28" s="245"/>
      <c r="D28" s="259"/>
      <c r="E28" s="261"/>
      <c r="F28" s="248"/>
      <c r="G28" s="249">
        <v>1</v>
      </c>
      <c r="H28" s="249"/>
    </row>
    <row r="29" spans="2:8" ht="15" x14ac:dyDescent="0.3">
      <c r="B29" s="244"/>
      <c r="C29" s="245" t="s">
        <v>213</v>
      </c>
      <c r="D29" s="259"/>
      <c r="E29" s="261"/>
      <c r="F29" s="248"/>
      <c r="G29" s="249">
        <v>3.37</v>
      </c>
      <c r="H29" s="249"/>
    </row>
    <row r="30" spans="2:8" ht="15" x14ac:dyDescent="0.3">
      <c r="B30" s="244"/>
      <c r="C30" s="245"/>
      <c r="D30" s="260"/>
      <c r="E30" s="261"/>
      <c r="F30" s="248"/>
      <c r="G30" s="249" t="s">
        <v>456</v>
      </c>
      <c r="H30" s="249"/>
    </row>
    <row r="31" spans="2:8" ht="15" x14ac:dyDescent="0.3">
      <c r="B31" s="262" t="s">
        <v>14</v>
      </c>
      <c r="C31" s="263"/>
      <c r="D31" s="276"/>
      <c r="E31" s="277"/>
      <c r="F31" s="278"/>
      <c r="G31" s="279">
        <v>14</v>
      </c>
      <c r="H31" s="279"/>
    </row>
    <row r="32" spans="2:8" ht="15" x14ac:dyDescent="0.3">
      <c r="B32" s="244"/>
      <c r="C32" s="245" t="s">
        <v>222</v>
      </c>
      <c r="D32" s="259"/>
      <c r="E32" s="261"/>
      <c r="F32" s="248"/>
      <c r="G32" s="249">
        <v>54.02</v>
      </c>
      <c r="H32" s="249"/>
    </row>
    <row r="33" spans="2:8" ht="15" x14ac:dyDescent="0.3">
      <c r="B33" s="252"/>
      <c r="C33" s="253"/>
      <c r="D33" s="283"/>
      <c r="E33" s="281"/>
      <c r="F33" s="256"/>
      <c r="G33" s="257" t="s">
        <v>457</v>
      </c>
      <c r="H33" s="257"/>
    </row>
    <row r="34" spans="2:8" ht="15" x14ac:dyDescent="0.3">
      <c r="B34" s="244" t="s">
        <v>15</v>
      </c>
      <c r="C34" s="245"/>
      <c r="D34" s="284"/>
      <c r="E34" s="285"/>
      <c r="F34" s="286"/>
      <c r="G34" s="287">
        <v>1</v>
      </c>
      <c r="H34" s="287"/>
    </row>
    <row r="35" spans="2:8" ht="15" x14ac:dyDescent="0.3">
      <c r="B35" s="244"/>
      <c r="C35" s="245" t="s">
        <v>222</v>
      </c>
      <c r="D35" s="284"/>
      <c r="E35" s="285"/>
      <c r="F35" s="286"/>
      <c r="G35" s="287">
        <v>0.19</v>
      </c>
      <c r="H35" s="287"/>
    </row>
    <row r="36" spans="2:8" ht="15" x14ac:dyDescent="0.3">
      <c r="B36" s="244"/>
      <c r="C36" s="245"/>
      <c r="D36" s="284"/>
      <c r="E36" s="285"/>
      <c r="F36" s="286"/>
      <c r="G36" s="287" t="s">
        <v>458</v>
      </c>
      <c r="H36" s="287"/>
    </row>
    <row r="37" spans="2:8" ht="15" x14ac:dyDescent="0.3">
      <c r="B37" s="262" t="s">
        <v>16</v>
      </c>
      <c r="C37" s="263"/>
      <c r="D37" s="288"/>
      <c r="E37" s="289"/>
      <c r="F37" s="290"/>
      <c r="G37" s="291">
        <v>1</v>
      </c>
      <c r="H37" s="291"/>
    </row>
    <row r="38" spans="2:8" ht="15" x14ac:dyDescent="0.3">
      <c r="B38" s="244"/>
      <c r="C38" s="245" t="s">
        <v>459</v>
      </c>
      <c r="D38" s="292"/>
      <c r="E38" s="293"/>
      <c r="F38" s="294"/>
      <c r="G38" s="295">
        <v>1.8</v>
      </c>
      <c r="H38" s="295"/>
    </row>
    <row r="39" spans="2:8" ht="15" x14ac:dyDescent="0.3">
      <c r="B39" s="252"/>
      <c r="C39" s="253"/>
      <c r="D39" s="296"/>
      <c r="E39" s="297"/>
      <c r="F39" s="298"/>
      <c r="G39" s="299" t="s">
        <v>460</v>
      </c>
      <c r="H39" s="299"/>
    </row>
    <row r="40" spans="2:8" ht="15" x14ac:dyDescent="0.3">
      <c r="B40" s="244">
        <v>12</v>
      </c>
      <c r="C40" s="245"/>
      <c r="D40" s="284"/>
      <c r="E40" s="285"/>
      <c r="F40" s="286"/>
      <c r="G40" s="287">
        <v>1</v>
      </c>
      <c r="H40" s="287"/>
    </row>
    <row r="41" spans="2:8" ht="15" x14ac:dyDescent="0.3">
      <c r="B41" s="244"/>
      <c r="C41" s="245" t="s">
        <v>459</v>
      </c>
      <c r="D41" s="284"/>
      <c r="E41" s="285"/>
      <c r="F41" s="286"/>
      <c r="G41" s="287">
        <v>26.6</v>
      </c>
      <c r="H41" s="287"/>
    </row>
    <row r="42" spans="2:8" ht="15" x14ac:dyDescent="0.3">
      <c r="B42" s="244"/>
      <c r="C42" s="245"/>
      <c r="D42" s="284"/>
      <c r="E42" s="285"/>
      <c r="F42" s="286"/>
      <c r="G42" s="287" t="s">
        <v>461</v>
      </c>
      <c r="H42" s="287"/>
    </row>
    <row r="43" spans="2:8" ht="15" x14ac:dyDescent="0.3">
      <c r="B43" s="262">
        <v>13</v>
      </c>
      <c r="C43" s="263"/>
      <c r="D43" s="300"/>
      <c r="E43" s="301"/>
      <c r="F43" s="302"/>
      <c r="G43" s="303">
        <v>2</v>
      </c>
      <c r="H43" s="303"/>
    </row>
    <row r="44" spans="2:8" ht="15" x14ac:dyDescent="0.3">
      <c r="B44" s="244"/>
      <c r="C44" s="245" t="s">
        <v>459</v>
      </c>
      <c r="D44" s="284"/>
      <c r="E44" s="285"/>
      <c r="F44" s="286"/>
      <c r="G44" s="287">
        <v>3.42</v>
      </c>
      <c r="H44" s="287"/>
    </row>
    <row r="45" spans="2:8" ht="15" x14ac:dyDescent="0.3">
      <c r="B45" s="252"/>
      <c r="C45" s="253"/>
      <c r="D45" s="304"/>
      <c r="E45" s="305"/>
      <c r="F45" s="306"/>
      <c r="G45" s="307" t="s">
        <v>462</v>
      </c>
      <c r="H45" s="307"/>
    </row>
    <row r="46" spans="2:8" ht="15" x14ac:dyDescent="0.3">
      <c r="B46" s="244">
        <v>14</v>
      </c>
      <c r="C46" s="245"/>
      <c r="D46" s="292"/>
      <c r="E46" s="293"/>
      <c r="F46" s="294"/>
      <c r="G46" s="295">
        <v>2</v>
      </c>
      <c r="H46" s="295"/>
    </row>
    <row r="47" spans="2:8" ht="15" x14ac:dyDescent="0.3">
      <c r="B47" s="244"/>
      <c r="C47" s="245" t="s">
        <v>459</v>
      </c>
      <c r="D47" s="292"/>
      <c r="E47" s="293"/>
      <c r="F47" s="294"/>
      <c r="G47" s="295">
        <v>0.63</v>
      </c>
      <c r="H47" s="295"/>
    </row>
    <row r="48" spans="2:8" ht="15" x14ac:dyDescent="0.3">
      <c r="B48" s="244"/>
      <c r="C48" s="245"/>
      <c r="D48" s="292"/>
      <c r="E48" s="293"/>
      <c r="F48" s="294"/>
      <c r="G48" s="295" t="s">
        <v>463</v>
      </c>
      <c r="H48" s="295"/>
    </row>
    <row r="49" spans="2:8" ht="15" x14ac:dyDescent="0.3">
      <c r="B49" s="262">
        <v>15</v>
      </c>
      <c r="C49" s="263" t="s">
        <v>221</v>
      </c>
      <c r="D49" s="288"/>
      <c r="E49" s="289"/>
      <c r="F49" s="290"/>
      <c r="G49" s="291">
        <v>2</v>
      </c>
      <c r="H49" s="291"/>
    </row>
    <row r="50" spans="2:8" ht="15" x14ac:dyDescent="0.3">
      <c r="B50" s="244"/>
      <c r="C50" s="245"/>
      <c r="D50" s="292"/>
      <c r="E50" s="293"/>
      <c r="F50" s="294"/>
      <c r="G50" s="295">
        <v>5.85</v>
      </c>
      <c r="H50" s="295"/>
    </row>
    <row r="51" spans="2:8" ht="15" x14ac:dyDescent="0.3">
      <c r="B51" s="252"/>
      <c r="C51" s="253"/>
      <c r="D51" s="296"/>
      <c r="E51" s="297"/>
      <c r="F51" s="298"/>
      <c r="G51" s="299" t="s">
        <v>464</v>
      </c>
      <c r="H51" s="299"/>
    </row>
    <row r="52" spans="2:8" ht="15" x14ac:dyDescent="0.3">
      <c r="B52" s="244">
        <v>16</v>
      </c>
      <c r="C52" s="245"/>
      <c r="D52" s="292"/>
      <c r="E52" s="293"/>
      <c r="F52" s="294"/>
      <c r="G52" s="295"/>
      <c r="H52" s="295"/>
    </row>
    <row r="53" spans="2:8" ht="15" x14ac:dyDescent="0.3">
      <c r="B53" s="244"/>
      <c r="C53" s="245"/>
      <c r="D53" s="292"/>
      <c r="E53" s="293"/>
      <c r="F53" s="294"/>
      <c r="G53" s="295"/>
      <c r="H53" s="295"/>
    </row>
    <row r="54" spans="2:8" ht="15" x14ac:dyDescent="0.3">
      <c r="B54" s="244"/>
      <c r="C54" s="245"/>
      <c r="D54" s="292"/>
      <c r="E54" s="293"/>
      <c r="F54" s="294"/>
      <c r="G54" s="295"/>
      <c r="H54" s="295"/>
    </row>
    <row r="55" spans="2:8" ht="15" x14ac:dyDescent="0.3">
      <c r="B55" s="262">
        <v>17</v>
      </c>
      <c r="C55" s="263"/>
      <c r="D55" s="300"/>
      <c r="E55" s="301"/>
      <c r="F55" s="302"/>
      <c r="G55" s="303"/>
      <c r="H55" s="303"/>
    </row>
    <row r="56" spans="2:8" ht="15" x14ac:dyDescent="0.3">
      <c r="B56" s="244"/>
      <c r="C56" s="245"/>
      <c r="D56" s="284"/>
      <c r="E56" s="285"/>
      <c r="F56" s="286"/>
      <c r="G56" s="287"/>
      <c r="H56" s="287"/>
    </row>
    <row r="57" spans="2:8" ht="15.5" thickBot="1" x14ac:dyDescent="0.35">
      <c r="B57" s="308"/>
      <c r="C57" s="309"/>
      <c r="D57" s="310"/>
      <c r="E57" s="311"/>
      <c r="F57" s="312"/>
      <c r="G57" s="313"/>
      <c r="H57" s="313"/>
    </row>
    <row r="58" spans="2:8" ht="28.5" customHeight="1" thickBot="1" x14ac:dyDescent="0.35">
      <c r="B58" s="732" t="s">
        <v>65</v>
      </c>
      <c r="C58" s="733"/>
      <c r="D58" s="314">
        <f>SUM(D7,D10,D13,D16,D19,D22,D25,D28,D31,D34,D37,D40,D43,D46,D49,D52,D55)</f>
        <v>1</v>
      </c>
      <c r="E58" s="314">
        <f t="shared" ref="E58:F58" si="0">SUM(E7,E10,E13,E16,E19,E22,E25,E28,E31,E34,E37,E40,E43,E46,E49,E52,E55)</f>
        <v>0</v>
      </c>
      <c r="F58" s="314">
        <f t="shared" si="0"/>
        <v>0</v>
      </c>
      <c r="G58" s="315">
        <f>SUM(G7,G10,G13,G16,G19,G22,G25,G28,G31,G34,G37,G40,G43,G46,G49,G52,G55)</f>
        <v>27</v>
      </c>
      <c r="H58" s="316">
        <f>SUM(H7,H10,H13,H16,H19,H22,H25,H28,H31,H34,H37,H40,H43,H46,H49,H52,H55)</f>
        <v>29</v>
      </c>
    </row>
    <row r="59" spans="2:8" ht="15.5" thickBot="1" x14ac:dyDescent="0.35">
      <c r="B59" s="734"/>
      <c r="C59" s="735"/>
      <c r="D59" s="317">
        <f>SUM(D8,D11,D14,D17,D20,D23,D26,D29,D32,D35,D38,D41,D44,D47,D50,D53,D56)</f>
        <v>19.04</v>
      </c>
      <c r="E59" s="317">
        <f t="shared" ref="E59:G59" si="1">SUM(E8,E11,E14,E17,E20,E23,E26,E29,E32,E35,E38,E41,E44,E47,E50,E53,E56)</f>
        <v>0</v>
      </c>
      <c r="F59" s="317">
        <f t="shared" si="1"/>
        <v>0</v>
      </c>
      <c r="G59" s="318">
        <f t="shared" si="1"/>
        <v>104.46999999999998</v>
      </c>
      <c r="H59" s="319">
        <f t="shared" ref="H59" si="2">SUM(H8,H11,H14,H17,H20,H23,H26,H29,H32,H35,H38,H41,H44,H47,H50,H53,H56)</f>
        <v>170.99</v>
      </c>
    </row>
    <row r="61" spans="2:8" x14ac:dyDescent="0.25">
      <c r="E61" s="239"/>
    </row>
    <row r="62" spans="2:8" x14ac:dyDescent="0.25">
      <c r="C62" s="320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Rezerwaty</vt:lpstr>
      <vt:lpstr>ParkiKrajobrazowe</vt:lpstr>
      <vt:lpstr>ObChronionKrajobrazu</vt:lpstr>
      <vt:lpstr>PomnikiPrzyrody</vt:lpstr>
      <vt:lpstr>PtakiStrefyOchrony</vt:lpstr>
      <vt:lpstr>InneStrefyOchrony</vt:lpstr>
      <vt:lpstr>PLB</vt:lpstr>
      <vt:lpstr>PLH</vt:lpstr>
      <vt:lpstr>OgrodyBotaniczne_Osobliwości</vt:lpstr>
      <vt:lpstr>HCVF</vt:lpstr>
      <vt:lpstr>BIORÓŻNORODNOŚĆ</vt:lpstr>
      <vt:lpstr>OgrodyBotaniczne_Osobliwości!Obszar_wydruku</vt:lpstr>
      <vt:lpstr>ParkiKrajobrazowe!Obszar_wydruku</vt:lpstr>
      <vt:lpstr>PLB!Obszar_wydruku</vt:lpstr>
      <vt:lpstr>PLH!Obszar_wydruku</vt:lpstr>
      <vt:lpstr>PomnikiPrzyrody!Obszar_wydruku</vt:lpstr>
      <vt:lpstr>Rezerwaty!Obszar_wydruku</vt:lpstr>
      <vt:lpstr>PLH!Tytuły_wydruku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Grzegorz Herbaczewski (RDLP Szczecinek)</cp:lastModifiedBy>
  <cp:lastPrinted>2021-01-14T16:28:35Z</cp:lastPrinted>
  <dcterms:created xsi:type="dcterms:W3CDTF">2005-01-25T07:57:37Z</dcterms:created>
  <dcterms:modified xsi:type="dcterms:W3CDTF">2021-08-11T09:38:39Z</dcterms:modified>
  <cp:category>ochrona przyrody</cp:category>
</cp:coreProperties>
</file>