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13_ncr:1_{3490CD94-5EFE-44F7-A44A-28ACE5C989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d IV kw.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E17" i="1" s="1"/>
  <c r="F17" i="1" s="1"/>
  <c r="H16" i="1"/>
  <c r="D16" i="1"/>
  <c r="C16" i="1"/>
  <c r="H15" i="1"/>
  <c r="D15" i="1"/>
  <c r="C15" i="1"/>
  <c r="E15" i="1" s="1"/>
  <c r="F15" i="1" s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E10" i="1" s="1"/>
  <c r="F10" i="1" s="1"/>
  <c r="H9" i="1"/>
  <c r="D9" i="1"/>
  <c r="C9" i="1"/>
  <c r="H8" i="1"/>
  <c r="D8" i="1"/>
  <c r="C8" i="1"/>
  <c r="E8" i="1" s="1"/>
  <c r="F8" i="1" s="1"/>
  <c r="H7" i="1"/>
  <c r="D7" i="1"/>
  <c r="C7" i="1"/>
  <c r="H6" i="1"/>
  <c r="C6" i="1"/>
  <c r="E6" i="1" s="1"/>
  <c r="F6" i="1" s="1"/>
  <c r="I18" i="1" l="1"/>
  <c r="I17" i="1"/>
  <c r="I14" i="1"/>
  <c r="I13" i="1"/>
  <c r="I11" i="1"/>
  <c r="I10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<sst xmlns="http://schemas.openxmlformats.org/spreadsheetml/2006/main" count="54" uniqueCount="39">
  <si>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</si>
  <si>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</si>
  <si>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</si>
  <si>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</si>
  <si>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</si>
  <si>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</si>
  <si>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</si>
  <si>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</si>
  <si>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</si>
  <si>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</si>
  <si>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</si>
  <si>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</si>
  <si>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</si>
  <si>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</si>
  <si>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</si>
  <si>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</si>
  <si>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</si>
  <si>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</si>
  <si>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</si>
  <si>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</si>
  <si>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</si>
  <si>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</si>
  <si>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</si>
  <si>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</si>
  <si>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</si>
  <si>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</si>
  <si>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</si>
  <si>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</si>
  <si>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</si>
  <si>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</si>
  <si>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</si>
  <si>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</si>
  <si>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</si>
  <si>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</si>
  <si>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</si>
  <si>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ubezpieczenie emerytalno-rentowe</t>
  </si>
  <si>
    <t>ubezpieczenie wypadkowe, chorobowe i macierzyńskie</t>
  </si>
  <si>
    <t>od 1 marca 2023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</si>
  <si>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IV kw.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</si>
</sst>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sqref="A1:I1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1429.6</v>
      </c>
      <c r="M1" s="2" t="s">
        <v>37</v>
      </c>
    </row>
    <row r="2" spans="1:14" ht="33.75" customHeight="1" thickBot="1" x14ac:dyDescent="0.25">
      <c r="A2" s="48" t="s">
        <v>0</v>
      </c>
      <c r="B2" s="50" t="s">
        <v>35</v>
      </c>
      <c r="C2" s="51"/>
      <c r="D2" s="51"/>
      <c r="E2" s="51"/>
      <c r="F2" s="52"/>
      <c r="G2" s="53" t="s">
        <v>36</v>
      </c>
      <c r="H2" s="54"/>
      <c r="I2" s="55" t="s">
        <v>1</v>
      </c>
      <c r="J2" s="4"/>
    </row>
    <row r="3" spans="1:14" ht="51.75" thickBot="1" x14ac:dyDescent="0.25">
      <c r="A3" s="49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9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10</v>
      </c>
      <c r="B6" s="24" t="s">
        <v>11</v>
      </c>
      <c r="C6" s="25">
        <f t="shared" ref="C6:C11" si="0">ROUND(10%*$L$1,0)</f>
        <v>143</v>
      </c>
      <c r="D6" s="25">
        <v>0</v>
      </c>
      <c r="E6" s="25">
        <f t="shared" ref="E6:E11" si="1">C6+D6</f>
        <v>143</v>
      </c>
      <c r="F6" s="26">
        <f t="shared" ref="F6:F11" si="2">E6*3</f>
        <v>429</v>
      </c>
      <c r="G6" s="25">
        <v>60</v>
      </c>
      <c r="H6" s="26">
        <f t="shared" ref="H6:H11" si="3">G6*3</f>
        <v>180</v>
      </c>
      <c r="I6" s="26">
        <f t="shared" ref="I6:I11" si="4">F6+H6</f>
        <v>609</v>
      </c>
      <c r="J6" s="8"/>
      <c r="L6" s="27" t="s">
        <v>12</v>
      </c>
      <c r="M6" s="28" t="s">
        <v>13</v>
      </c>
      <c r="N6" s="28" t="s">
        <v>14</v>
      </c>
    </row>
    <row r="7" spans="1:14" ht="25.5" x14ac:dyDescent="0.2">
      <c r="A7" s="29" t="s">
        <v>15</v>
      </c>
      <c r="B7" s="24" t="s">
        <v>16</v>
      </c>
      <c r="C7" s="25">
        <f t="shared" si="0"/>
        <v>143</v>
      </c>
      <c r="D7" s="25">
        <f>ROUND(12%*$L$1,0)</f>
        <v>172</v>
      </c>
      <c r="E7" s="25">
        <f t="shared" si="1"/>
        <v>315</v>
      </c>
      <c r="F7" s="26">
        <f t="shared" si="2"/>
        <v>945</v>
      </c>
      <c r="G7" s="25">
        <v>60</v>
      </c>
      <c r="H7" s="26">
        <f t="shared" si="3"/>
        <v>180</v>
      </c>
      <c r="I7" s="26">
        <f t="shared" si="4"/>
        <v>1125</v>
      </c>
      <c r="J7" s="8"/>
      <c r="L7" s="30" t="s">
        <v>17</v>
      </c>
      <c r="M7" s="31" t="s">
        <v>16</v>
      </c>
      <c r="N7" s="31" t="s">
        <v>18</v>
      </c>
    </row>
    <row r="8" spans="1:14" ht="25.5" x14ac:dyDescent="0.2">
      <c r="A8" s="29" t="s">
        <v>19</v>
      </c>
      <c r="B8" s="24" t="s">
        <v>20</v>
      </c>
      <c r="C8" s="25">
        <f t="shared" si="0"/>
        <v>143</v>
      </c>
      <c r="D8" s="25">
        <f>ROUND(24%*$L$1,0)</f>
        <v>343</v>
      </c>
      <c r="E8" s="25">
        <f t="shared" si="1"/>
        <v>486</v>
      </c>
      <c r="F8" s="26">
        <f t="shared" si="2"/>
        <v>1458</v>
      </c>
      <c r="G8" s="25">
        <v>60</v>
      </c>
      <c r="H8" s="26">
        <f t="shared" si="3"/>
        <v>180</v>
      </c>
      <c r="I8" s="26">
        <f t="shared" si="4"/>
        <v>1638</v>
      </c>
      <c r="J8" s="8"/>
      <c r="L8" s="30" t="s">
        <v>21</v>
      </c>
      <c r="M8" s="31" t="s">
        <v>20</v>
      </c>
      <c r="N8" s="31" t="s">
        <v>22</v>
      </c>
    </row>
    <row r="9" spans="1:14" ht="25.5" x14ac:dyDescent="0.2">
      <c r="A9" s="29" t="s">
        <v>23</v>
      </c>
      <c r="B9" s="24" t="s">
        <v>24</v>
      </c>
      <c r="C9" s="25">
        <f t="shared" si="0"/>
        <v>143</v>
      </c>
      <c r="D9" s="25">
        <f>ROUND(36%*$L$1,0)</f>
        <v>515</v>
      </c>
      <c r="E9" s="25">
        <f t="shared" si="1"/>
        <v>658</v>
      </c>
      <c r="F9" s="26">
        <f t="shared" si="2"/>
        <v>1974</v>
      </c>
      <c r="G9" s="25">
        <v>60</v>
      </c>
      <c r="H9" s="26">
        <f t="shared" si="3"/>
        <v>180</v>
      </c>
      <c r="I9" s="26">
        <f t="shared" si="4"/>
        <v>2154</v>
      </c>
      <c r="J9" s="8"/>
      <c r="L9" s="30" t="s">
        <v>25</v>
      </c>
      <c r="M9" s="31" t="s">
        <v>24</v>
      </c>
      <c r="N9" s="31" t="s">
        <v>26</v>
      </c>
    </row>
    <row r="10" spans="1:14" ht="25.5" x14ac:dyDescent="0.2">
      <c r="A10" s="29" t="s">
        <v>27</v>
      </c>
      <c r="B10" s="24" t="s">
        <v>28</v>
      </c>
      <c r="C10" s="25">
        <f t="shared" si="0"/>
        <v>143</v>
      </c>
      <c r="D10" s="25">
        <f>ROUND(48%*$L$1,0)</f>
        <v>686</v>
      </c>
      <c r="E10" s="25">
        <f t="shared" si="1"/>
        <v>829</v>
      </c>
      <c r="F10" s="26">
        <f t="shared" si="2"/>
        <v>2487</v>
      </c>
      <c r="G10" s="25">
        <v>60</v>
      </c>
      <c r="H10" s="26">
        <f t="shared" si="3"/>
        <v>180</v>
      </c>
      <c r="I10" s="26">
        <f t="shared" si="4"/>
        <v>2667</v>
      </c>
      <c r="J10" s="8"/>
      <c r="K10" s="9"/>
      <c r="L10" s="30" t="s">
        <v>27</v>
      </c>
      <c r="M10" s="31" t="s">
        <v>28</v>
      </c>
      <c r="N10" s="31" t="s">
        <v>29</v>
      </c>
    </row>
    <row r="11" spans="1:14" ht="45" customHeight="1" thickBot="1" x14ac:dyDescent="0.25">
      <c r="A11" s="32" t="s">
        <v>30</v>
      </c>
      <c r="B11" s="33" t="s">
        <v>11</v>
      </c>
      <c r="C11" s="34">
        <f t="shared" si="0"/>
        <v>143</v>
      </c>
      <c r="D11" s="34">
        <v>0</v>
      </c>
      <c r="E11" s="34">
        <f t="shared" si="1"/>
        <v>143</v>
      </c>
      <c r="F11" s="35">
        <f t="shared" si="2"/>
        <v>429</v>
      </c>
      <c r="G11" s="36">
        <v>60</v>
      </c>
      <c r="H11" s="35">
        <f t="shared" si="3"/>
        <v>180</v>
      </c>
      <c r="I11" s="35">
        <f t="shared" si="4"/>
        <v>609</v>
      </c>
      <c r="J11" s="8"/>
      <c r="K11" s="9"/>
    </row>
    <row r="12" spans="1:14" ht="72" x14ac:dyDescent="0.2">
      <c r="A12" s="17" t="s">
        <v>31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32</v>
      </c>
      <c r="B13" s="40" t="s">
        <v>33</v>
      </c>
      <c r="C13" s="25">
        <f>ROUND(10%*$L$1,0)*2</f>
        <v>286</v>
      </c>
      <c r="D13" s="25">
        <v>0</v>
      </c>
      <c r="E13" s="25">
        <f t="shared" ref="E13:E18" si="5">C13+D13</f>
        <v>286</v>
      </c>
      <c r="F13" s="26">
        <f t="shared" ref="F13:F18" si="6">E13*3</f>
        <v>858</v>
      </c>
      <c r="G13" s="25">
        <v>60</v>
      </c>
      <c r="H13" s="26">
        <f t="shared" ref="H13:H18" si="7">G13*3</f>
        <v>180</v>
      </c>
      <c r="I13" s="26">
        <f t="shared" ref="I13:I18" si="8">F13+H13</f>
        <v>1038</v>
      </c>
      <c r="J13" s="8"/>
    </row>
    <row r="14" spans="1:14" ht="25.5" x14ac:dyDescent="0.2">
      <c r="A14" s="29" t="s">
        <v>15</v>
      </c>
      <c r="B14" s="24" t="s">
        <v>18</v>
      </c>
      <c r="C14" s="25">
        <f t="shared" ref="C14:C18" si="9">ROUND(10%*$L$1,0)*2</f>
        <v>286</v>
      </c>
      <c r="D14" s="25">
        <f>ROUND(12%*$L$1,0)</f>
        <v>172</v>
      </c>
      <c r="E14" s="25">
        <f t="shared" si="5"/>
        <v>458</v>
      </c>
      <c r="F14" s="26">
        <f t="shared" si="6"/>
        <v>1374</v>
      </c>
      <c r="G14" s="25">
        <v>60</v>
      </c>
      <c r="H14" s="26">
        <f t="shared" si="7"/>
        <v>180</v>
      </c>
      <c r="I14" s="26">
        <f t="shared" si="8"/>
        <v>1554</v>
      </c>
      <c r="J14" s="8"/>
    </row>
    <row r="15" spans="1:14" ht="25.5" x14ac:dyDescent="0.2">
      <c r="A15" s="29" t="s">
        <v>19</v>
      </c>
      <c r="B15" s="24" t="s">
        <v>22</v>
      </c>
      <c r="C15" s="25">
        <f t="shared" si="9"/>
        <v>286</v>
      </c>
      <c r="D15" s="25">
        <f>ROUND(24%*$L$1,0)</f>
        <v>343</v>
      </c>
      <c r="E15" s="25">
        <f t="shared" si="5"/>
        <v>629</v>
      </c>
      <c r="F15" s="26">
        <f t="shared" si="6"/>
        <v>1887</v>
      </c>
      <c r="G15" s="25">
        <v>60</v>
      </c>
      <c r="H15" s="26">
        <f t="shared" si="7"/>
        <v>180</v>
      </c>
      <c r="I15" s="26">
        <f t="shared" si="8"/>
        <v>2067</v>
      </c>
      <c r="J15" s="8"/>
    </row>
    <row r="16" spans="1:14" ht="25.5" x14ac:dyDescent="0.2">
      <c r="A16" s="29" t="s">
        <v>23</v>
      </c>
      <c r="B16" s="24" t="s">
        <v>26</v>
      </c>
      <c r="C16" s="25">
        <f t="shared" si="9"/>
        <v>286</v>
      </c>
      <c r="D16" s="25">
        <f>ROUND(36%*$L$1,0)</f>
        <v>515</v>
      </c>
      <c r="E16" s="25">
        <f t="shared" si="5"/>
        <v>801</v>
      </c>
      <c r="F16" s="26">
        <f t="shared" si="6"/>
        <v>2403</v>
      </c>
      <c r="G16" s="25">
        <v>60</v>
      </c>
      <c r="H16" s="26">
        <f t="shared" si="7"/>
        <v>180</v>
      </c>
      <c r="I16" s="26">
        <f t="shared" si="8"/>
        <v>2583</v>
      </c>
      <c r="J16" s="8"/>
    </row>
    <row r="17" spans="1:12" ht="25.5" x14ac:dyDescent="0.2">
      <c r="A17" s="29" t="s">
        <v>27</v>
      </c>
      <c r="B17" s="24" t="s">
        <v>29</v>
      </c>
      <c r="C17" s="25">
        <f t="shared" si="9"/>
        <v>286</v>
      </c>
      <c r="D17" s="25">
        <f>ROUND(48%*$L$1,0)</f>
        <v>686</v>
      </c>
      <c r="E17" s="25">
        <f t="shared" si="5"/>
        <v>972</v>
      </c>
      <c r="F17" s="26">
        <f t="shared" si="6"/>
        <v>2916</v>
      </c>
      <c r="G17" s="25">
        <v>60</v>
      </c>
      <c r="H17" s="26">
        <f t="shared" si="7"/>
        <v>180</v>
      </c>
      <c r="I17" s="26">
        <f t="shared" si="8"/>
        <v>3096</v>
      </c>
      <c r="J17" s="8"/>
    </row>
    <row r="18" spans="1:12" ht="66" customHeight="1" thickBot="1" x14ac:dyDescent="0.25">
      <c r="A18" s="32" t="s">
        <v>34</v>
      </c>
      <c r="B18" s="41" t="s">
        <v>33</v>
      </c>
      <c r="C18" s="34">
        <f t="shared" si="9"/>
        <v>286</v>
      </c>
      <c r="D18" s="42">
        <v>0</v>
      </c>
      <c r="E18" s="34">
        <f t="shared" si="5"/>
        <v>286</v>
      </c>
      <c r="F18" s="35">
        <f t="shared" si="6"/>
        <v>858</v>
      </c>
      <c r="G18" s="34">
        <v>60</v>
      </c>
      <c r="H18" s="35">
        <f t="shared" si="7"/>
        <v>180</v>
      </c>
      <c r="I18" s="35">
        <f t="shared" si="8"/>
        <v>1038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IV kw.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2023-06-02T12:11:42Z</cp:lastPrinted>
  <dcterms:created xsi:type="dcterms:W3CDTF">2020-03-23T08:58:54Z</dcterms:created>
  <dcterms:modified xsi:type="dcterms:W3CDTF">2023-12-05T09:20:11Z</dcterms:modified>
</cp:coreProperties>
</file>