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770" windowHeight="12360"/>
  </bookViews>
  <sheets>
    <sheet name="GMINY" sheetId="1" r:id="rId1"/>
    <sheet name="Arkusz1" sheetId="6" state="hidden" r:id="rId2"/>
    <sheet name="POWIATY" sheetId="2" r:id="rId3"/>
    <sheet name="SAMORZĄD WOJEWÓDZTWA" sheetId="3" r:id="rId4"/>
    <sheet name="MALUCH" sheetId="4" r:id="rId5"/>
    <sheet name="ORGANIZACJE POZARZĄDOWE " sheetId="7" r:id="rId6"/>
  </sheets>
  <calcPr calcId="152511" calcOnSave="0"/>
</workbook>
</file>

<file path=xl/calcChain.xml><?xml version="1.0" encoding="utf-8"?>
<calcChain xmlns="http://schemas.openxmlformats.org/spreadsheetml/2006/main">
  <c r="BJ125" i="1" l="1"/>
  <c r="BJ11" i="1"/>
  <c r="BJ12" i="1"/>
  <c r="BJ13" i="1"/>
  <c r="BJ14" i="1"/>
  <c r="BJ15" i="1"/>
  <c r="BJ16" i="1"/>
  <c r="BJ17" i="1"/>
  <c r="BJ18" i="1"/>
  <c r="BJ19" i="1"/>
  <c r="BJ20" i="1"/>
  <c r="BJ21" i="1"/>
  <c r="BJ22" i="1"/>
  <c r="BJ23" i="1"/>
  <c r="BJ24" i="1"/>
  <c r="BJ25" i="1"/>
  <c r="BJ26" i="1"/>
  <c r="BJ27" i="1"/>
  <c r="BJ28" i="1"/>
  <c r="BJ29" i="1"/>
  <c r="BJ30" i="1"/>
  <c r="BJ31" i="1"/>
  <c r="BJ32" i="1"/>
  <c r="BJ33" i="1"/>
  <c r="BJ34" i="1"/>
  <c r="BJ35" i="1"/>
  <c r="BJ36" i="1"/>
  <c r="BJ37" i="1"/>
  <c r="BJ38" i="1"/>
  <c r="BJ39" i="1"/>
  <c r="BJ40" i="1"/>
  <c r="BJ41" i="1"/>
  <c r="BJ42" i="1"/>
  <c r="BJ43" i="1"/>
  <c r="BJ44" i="1"/>
  <c r="BJ45" i="1"/>
  <c r="BJ46" i="1"/>
  <c r="BJ47" i="1"/>
  <c r="BJ48" i="1"/>
  <c r="BJ49" i="1"/>
  <c r="BJ50" i="1"/>
  <c r="BJ51" i="1"/>
  <c r="BJ52" i="1"/>
  <c r="BJ53" i="1"/>
  <c r="BJ54" i="1"/>
  <c r="BJ55" i="1"/>
  <c r="BJ56" i="1"/>
  <c r="BJ57" i="1"/>
  <c r="BJ58" i="1"/>
  <c r="BJ59" i="1"/>
  <c r="BJ60" i="1"/>
  <c r="BJ61" i="1"/>
  <c r="BJ62" i="1"/>
  <c r="BJ63" i="1"/>
  <c r="BJ64" i="1"/>
  <c r="BJ65" i="1"/>
  <c r="BJ66" i="1"/>
  <c r="BJ67" i="1"/>
  <c r="BJ68" i="1"/>
  <c r="BJ69" i="1"/>
  <c r="BJ70" i="1"/>
  <c r="BJ71" i="1"/>
  <c r="BJ72" i="1"/>
  <c r="BJ73" i="1"/>
  <c r="BJ74" i="1"/>
  <c r="BJ75" i="1"/>
  <c r="BJ76" i="1"/>
  <c r="BJ77" i="1"/>
  <c r="BJ78" i="1"/>
  <c r="BJ79" i="1"/>
  <c r="BJ80" i="1"/>
  <c r="BJ81" i="1"/>
  <c r="BJ82" i="1"/>
  <c r="BJ83" i="1"/>
  <c r="BJ84" i="1"/>
  <c r="BJ85" i="1"/>
  <c r="BJ86" i="1"/>
  <c r="BJ87" i="1"/>
  <c r="BJ88" i="1"/>
  <c r="BJ89" i="1"/>
  <c r="BJ90" i="1"/>
  <c r="BJ91" i="1"/>
  <c r="BJ92" i="1"/>
  <c r="BJ93" i="1"/>
  <c r="BJ94" i="1"/>
  <c r="BJ95" i="1"/>
  <c r="BJ96" i="1"/>
  <c r="BJ97" i="1"/>
  <c r="BJ98" i="1"/>
  <c r="BJ99" i="1"/>
  <c r="BJ100" i="1"/>
  <c r="BJ101" i="1"/>
  <c r="BJ102" i="1"/>
  <c r="BJ103" i="1"/>
  <c r="BJ104" i="1"/>
  <c r="BJ105" i="1"/>
  <c r="BJ106" i="1"/>
  <c r="BJ107" i="1"/>
  <c r="BJ108" i="1"/>
  <c r="BJ109" i="1"/>
  <c r="BJ110" i="1"/>
  <c r="BJ111" i="1"/>
  <c r="BJ112" i="1"/>
  <c r="BJ113" i="1"/>
  <c r="BJ114" i="1"/>
  <c r="BJ115" i="1"/>
  <c r="BJ116" i="1"/>
  <c r="BJ117" i="1"/>
  <c r="BJ118" i="1"/>
  <c r="BJ119" i="1"/>
  <c r="BJ120" i="1"/>
  <c r="BJ121" i="1"/>
  <c r="BJ122" i="1"/>
  <c r="BJ123" i="1"/>
  <c r="BJ124" i="1"/>
  <c r="BJ10" i="1"/>
  <c r="BA11" i="1"/>
  <c r="BA12" i="1"/>
  <c r="BA13" i="1"/>
  <c r="BA14" i="1"/>
  <c r="BA15" i="1"/>
  <c r="BA16" i="1"/>
  <c r="BA17" i="1"/>
  <c r="BA18" i="1"/>
  <c r="BA19" i="1"/>
  <c r="BA20" i="1"/>
  <c r="BA21" i="1"/>
  <c r="BA22" i="1"/>
  <c r="BA23" i="1"/>
  <c r="BA24" i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A41" i="1"/>
  <c r="BA42" i="1"/>
  <c r="BA43" i="1"/>
  <c r="BA44" i="1"/>
  <c r="BA45" i="1"/>
  <c r="BA46" i="1"/>
  <c r="BA47" i="1"/>
  <c r="BA48" i="1"/>
  <c r="BA49" i="1"/>
  <c r="BA50" i="1"/>
  <c r="BA51" i="1"/>
  <c r="BA52" i="1"/>
  <c r="BA53" i="1"/>
  <c r="BA54" i="1"/>
  <c r="BA55" i="1"/>
  <c r="BA56" i="1"/>
  <c r="BA57" i="1"/>
  <c r="BA58" i="1"/>
  <c r="BA59" i="1"/>
  <c r="BA60" i="1"/>
  <c r="BA61" i="1"/>
  <c r="BA62" i="1"/>
  <c r="BA63" i="1"/>
  <c r="BA64" i="1"/>
  <c r="BA65" i="1"/>
  <c r="BA66" i="1"/>
  <c r="BA67" i="1"/>
  <c r="BA68" i="1"/>
  <c r="BA69" i="1"/>
  <c r="BA70" i="1"/>
  <c r="BA71" i="1"/>
  <c r="BA72" i="1"/>
  <c r="BA73" i="1"/>
  <c r="BA74" i="1"/>
  <c r="BA75" i="1"/>
  <c r="BA76" i="1"/>
  <c r="BA77" i="1"/>
  <c r="BA78" i="1"/>
  <c r="BA79" i="1"/>
  <c r="BA80" i="1"/>
  <c r="BA81" i="1"/>
  <c r="BA82" i="1"/>
  <c r="BA83" i="1"/>
  <c r="BA84" i="1"/>
  <c r="BA85" i="1"/>
  <c r="BA86" i="1"/>
  <c r="BA87" i="1"/>
  <c r="BA88" i="1"/>
  <c r="BA89" i="1"/>
  <c r="BA90" i="1"/>
  <c r="BA91" i="1"/>
  <c r="BA92" i="1"/>
  <c r="BA93" i="1"/>
  <c r="BA94" i="1"/>
  <c r="BA95" i="1"/>
  <c r="BA96" i="1"/>
  <c r="BA97" i="1"/>
  <c r="BA98" i="1"/>
  <c r="BA99" i="1"/>
  <c r="BA100" i="1"/>
  <c r="BA101" i="1"/>
  <c r="BA102" i="1"/>
  <c r="BA103" i="1"/>
  <c r="BA104" i="1"/>
  <c r="BA105" i="1"/>
  <c r="BA106" i="1"/>
  <c r="BA107" i="1"/>
  <c r="BA108" i="1"/>
  <c r="BA109" i="1"/>
  <c r="BA110" i="1"/>
  <c r="BA111" i="1"/>
  <c r="BA112" i="1"/>
  <c r="BA113" i="1"/>
  <c r="BA114" i="1"/>
  <c r="BA115" i="1"/>
  <c r="BA116" i="1"/>
  <c r="BA117" i="1"/>
  <c r="BA118" i="1"/>
  <c r="BA119" i="1"/>
  <c r="BA120" i="1"/>
  <c r="BA121" i="1"/>
  <c r="BA122" i="1"/>
  <c r="BA123" i="1"/>
  <c r="BA124" i="1"/>
  <c r="BA125" i="1"/>
  <c r="BA10" i="1"/>
  <c r="BA126" i="1" s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0" i="1"/>
  <c r="K126" i="1"/>
  <c r="H43" i="2"/>
  <c r="Z126" i="1"/>
  <c r="G57" i="7" l="1"/>
  <c r="H57" i="7"/>
  <c r="I57" i="7"/>
  <c r="F57" i="7"/>
  <c r="I56" i="7"/>
  <c r="I55" i="7"/>
  <c r="I50" i="7"/>
  <c r="I51" i="7"/>
  <c r="I53" i="7" s="1"/>
  <c r="I58" i="7" s="1"/>
  <c r="I52" i="7"/>
  <c r="I49" i="7"/>
  <c r="G53" i="7"/>
  <c r="G58" i="7" s="1"/>
  <c r="H53" i="7"/>
  <c r="H58" i="7" s="1"/>
  <c r="F53" i="7"/>
  <c r="G15" i="3"/>
  <c r="G11" i="3"/>
  <c r="H11" i="3"/>
  <c r="F11" i="3"/>
  <c r="I11" i="3"/>
  <c r="I7" i="3"/>
  <c r="I8" i="3"/>
  <c r="I9" i="3"/>
  <c r="I10" i="3"/>
  <c r="I6" i="3"/>
  <c r="H41" i="2"/>
  <c r="H40" i="2"/>
  <c r="H39" i="2"/>
  <c r="H38" i="2"/>
  <c r="H37" i="2"/>
  <c r="H36" i="2"/>
  <c r="H35" i="2"/>
  <c r="Z13" i="2"/>
  <c r="Z29" i="2"/>
  <c r="C12" i="2"/>
  <c r="C13" i="2"/>
  <c r="C14" i="2"/>
  <c r="C15" i="2"/>
  <c r="Z15" i="2" s="1"/>
  <c r="C16" i="2"/>
  <c r="C17" i="2"/>
  <c r="C18" i="2"/>
  <c r="C19" i="2"/>
  <c r="Z19" i="2" s="1"/>
  <c r="C20" i="2"/>
  <c r="C21" i="2"/>
  <c r="C22" i="2"/>
  <c r="C23" i="2"/>
  <c r="Z23" i="2" s="1"/>
  <c r="C24" i="2"/>
  <c r="C25" i="2"/>
  <c r="C26" i="2"/>
  <c r="C27" i="2"/>
  <c r="Z27" i="2" s="1"/>
  <c r="C28" i="2"/>
  <c r="C29" i="2"/>
  <c r="C30" i="2"/>
  <c r="C31" i="2"/>
  <c r="Z31" i="2" s="1"/>
  <c r="C11" i="2"/>
  <c r="M12" i="2"/>
  <c r="M13" i="2"/>
  <c r="M14" i="2"/>
  <c r="M15" i="2"/>
  <c r="M16" i="2"/>
  <c r="M17" i="2"/>
  <c r="Z17" i="2" s="1"/>
  <c r="M18" i="2"/>
  <c r="M19" i="2"/>
  <c r="M20" i="2"/>
  <c r="M21" i="2"/>
  <c r="Z21" i="2" s="1"/>
  <c r="M22" i="2"/>
  <c r="M23" i="2"/>
  <c r="M24" i="2"/>
  <c r="M25" i="2"/>
  <c r="Z25" i="2" s="1"/>
  <c r="M26" i="2"/>
  <c r="M27" i="2"/>
  <c r="M28" i="2"/>
  <c r="M29" i="2"/>
  <c r="M30" i="2"/>
  <c r="M31" i="2"/>
  <c r="M11" i="2"/>
  <c r="Q32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11" i="2"/>
  <c r="Y32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11" i="2"/>
  <c r="U32" i="2"/>
  <c r="I32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11" i="2"/>
  <c r="F58" i="7" l="1"/>
  <c r="Z30" i="2"/>
  <c r="Z26" i="2"/>
  <c r="Z22" i="2"/>
  <c r="Z18" i="2"/>
  <c r="Z14" i="2"/>
  <c r="Z11" i="2"/>
  <c r="Z28" i="2"/>
  <c r="Z24" i="2"/>
  <c r="Z20" i="2"/>
  <c r="Z16" i="2"/>
  <c r="Z12" i="2"/>
  <c r="S32" i="2"/>
  <c r="G32" i="2"/>
  <c r="BE126" i="1"/>
  <c r="E136" i="1" s="1"/>
  <c r="BL126" i="1"/>
  <c r="BF11" i="1"/>
  <c r="BF12" i="1"/>
  <c r="BF13" i="1"/>
  <c r="BF14" i="1"/>
  <c r="BF15" i="1"/>
  <c r="BF16" i="1"/>
  <c r="BF17" i="1"/>
  <c r="BF18" i="1"/>
  <c r="BF19" i="1"/>
  <c r="BF20" i="1"/>
  <c r="BF21" i="1"/>
  <c r="BF22" i="1"/>
  <c r="BF23" i="1"/>
  <c r="BF24" i="1"/>
  <c r="BF25" i="1"/>
  <c r="BF26" i="1"/>
  <c r="BF27" i="1"/>
  <c r="BF28" i="1"/>
  <c r="BF29" i="1"/>
  <c r="BF30" i="1"/>
  <c r="BF31" i="1"/>
  <c r="BF32" i="1"/>
  <c r="BF33" i="1"/>
  <c r="BF34" i="1"/>
  <c r="BF35" i="1"/>
  <c r="BF36" i="1"/>
  <c r="BF37" i="1"/>
  <c r="BF38" i="1"/>
  <c r="BF39" i="1"/>
  <c r="BF40" i="1"/>
  <c r="BF41" i="1"/>
  <c r="BF42" i="1"/>
  <c r="BF43" i="1"/>
  <c r="BF44" i="1"/>
  <c r="BF45" i="1"/>
  <c r="BF46" i="1"/>
  <c r="BF47" i="1"/>
  <c r="BF48" i="1"/>
  <c r="BF49" i="1"/>
  <c r="BF50" i="1"/>
  <c r="BF51" i="1"/>
  <c r="BF52" i="1"/>
  <c r="BF53" i="1"/>
  <c r="BF54" i="1"/>
  <c r="BF55" i="1"/>
  <c r="BF56" i="1"/>
  <c r="BF57" i="1"/>
  <c r="BF58" i="1"/>
  <c r="BF59" i="1"/>
  <c r="BF60" i="1"/>
  <c r="BF61" i="1"/>
  <c r="BF62" i="1"/>
  <c r="BF63" i="1"/>
  <c r="BF64" i="1"/>
  <c r="BF65" i="1"/>
  <c r="BF66" i="1"/>
  <c r="BF67" i="1"/>
  <c r="BF68" i="1"/>
  <c r="BF69" i="1"/>
  <c r="BF70" i="1"/>
  <c r="BF71" i="1"/>
  <c r="BF72" i="1"/>
  <c r="BF73" i="1"/>
  <c r="BF74" i="1"/>
  <c r="BF75" i="1"/>
  <c r="BF76" i="1"/>
  <c r="BF77" i="1"/>
  <c r="BF78" i="1"/>
  <c r="BF79" i="1"/>
  <c r="BF80" i="1"/>
  <c r="BF81" i="1"/>
  <c r="BF82" i="1"/>
  <c r="BF83" i="1"/>
  <c r="BF84" i="1"/>
  <c r="BF85" i="1"/>
  <c r="BF86" i="1"/>
  <c r="BF87" i="1"/>
  <c r="BF88" i="1"/>
  <c r="BF89" i="1"/>
  <c r="BF90" i="1"/>
  <c r="BF91" i="1"/>
  <c r="BF92" i="1"/>
  <c r="BF93" i="1"/>
  <c r="BF94" i="1"/>
  <c r="BF95" i="1"/>
  <c r="BF96" i="1"/>
  <c r="BF97" i="1"/>
  <c r="BF98" i="1"/>
  <c r="BF99" i="1"/>
  <c r="BF100" i="1"/>
  <c r="BF101" i="1"/>
  <c r="BF102" i="1"/>
  <c r="BF103" i="1"/>
  <c r="BF104" i="1"/>
  <c r="BF105" i="1"/>
  <c r="BF106" i="1"/>
  <c r="BF107" i="1"/>
  <c r="BF108" i="1"/>
  <c r="BF109" i="1"/>
  <c r="BF110" i="1"/>
  <c r="BF111" i="1"/>
  <c r="BF112" i="1"/>
  <c r="BF113" i="1"/>
  <c r="BF114" i="1"/>
  <c r="BF115" i="1"/>
  <c r="BF116" i="1"/>
  <c r="BF117" i="1"/>
  <c r="BF118" i="1"/>
  <c r="BF119" i="1"/>
  <c r="BF120" i="1"/>
  <c r="BF121" i="1"/>
  <c r="BF122" i="1"/>
  <c r="BF123" i="1"/>
  <c r="BF124" i="1"/>
  <c r="BF125" i="1"/>
  <c r="BF10" i="1"/>
  <c r="AW11" i="1"/>
  <c r="AW12" i="1"/>
  <c r="AW13" i="1"/>
  <c r="AW14" i="1"/>
  <c r="AW15" i="1"/>
  <c r="AW16" i="1"/>
  <c r="AW17" i="1"/>
  <c r="AW18" i="1"/>
  <c r="AW19" i="1"/>
  <c r="AW20" i="1"/>
  <c r="AW21" i="1"/>
  <c r="AW22" i="1"/>
  <c r="AW23" i="1"/>
  <c r="AW24" i="1"/>
  <c r="AW25" i="1"/>
  <c r="AW26" i="1"/>
  <c r="AW27" i="1"/>
  <c r="AW28" i="1"/>
  <c r="AW29" i="1"/>
  <c r="AW30" i="1"/>
  <c r="AW31" i="1"/>
  <c r="AW32" i="1"/>
  <c r="AW33" i="1"/>
  <c r="AW34" i="1"/>
  <c r="AW35" i="1"/>
  <c r="AW36" i="1"/>
  <c r="AW37" i="1"/>
  <c r="AW38" i="1"/>
  <c r="AW39" i="1"/>
  <c r="AW40" i="1"/>
  <c r="AW41" i="1"/>
  <c r="AW42" i="1"/>
  <c r="AW43" i="1"/>
  <c r="AW44" i="1"/>
  <c r="AW45" i="1"/>
  <c r="AW46" i="1"/>
  <c r="AW47" i="1"/>
  <c r="AW48" i="1"/>
  <c r="AW49" i="1"/>
  <c r="AW50" i="1"/>
  <c r="AW51" i="1"/>
  <c r="AW52" i="1"/>
  <c r="AW53" i="1"/>
  <c r="AW54" i="1"/>
  <c r="AW55" i="1"/>
  <c r="AW56" i="1"/>
  <c r="AW57" i="1"/>
  <c r="AW58" i="1"/>
  <c r="AW59" i="1"/>
  <c r="AW60" i="1"/>
  <c r="AW61" i="1"/>
  <c r="AW62" i="1"/>
  <c r="AW63" i="1"/>
  <c r="AW64" i="1"/>
  <c r="AW65" i="1"/>
  <c r="AW66" i="1"/>
  <c r="AW67" i="1"/>
  <c r="AW68" i="1"/>
  <c r="AW69" i="1"/>
  <c r="AW70" i="1"/>
  <c r="AW71" i="1"/>
  <c r="AW72" i="1"/>
  <c r="AW73" i="1"/>
  <c r="AW74" i="1"/>
  <c r="AW75" i="1"/>
  <c r="AW76" i="1"/>
  <c r="AW77" i="1"/>
  <c r="AW78" i="1"/>
  <c r="AW79" i="1"/>
  <c r="AW80" i="1"/>
  <c r="AW81" i="1"/>
  <c r="AW82" i="1"/>
  <c r="AW83" i="1"/>
  <c r="AW84" i="1"/>
  <c r="AW85" i="1"/>
  <c r="AW86" i="1"/>
  <c r="AW87" i="1"/>
  <c r="AW88" i="1"/>
  <c r="AW89" i="1"/>
  <c r="AW90" i="1"/>
  <c r="AW91" i="1"/>
  <c r="AW92" i="1"/>
  <c r="AW93" i="1"/>
  <c r="AW94" i="1"/>
  <c r="AW95" i="1"/>
  <c r="AW96" i="1"/>
  <c r="AW97" i="1"/>
  <c r="AW98" i="1"/>
  <c r="AW99" i="1"/>
  <c r="AW100" i="1"/>
  <c r="AW101" i="1"/>
  <c r="AW102" i="1"/>
  <c r="AW103" i="1"/>
  <c r="AW104" i="1"/>
  <c r="AW105" i="1"/>
  <c r="AW106" i="1"/>
  <c r="AW107" i="1"/>
  <c r="AW108" i="1"/>
  <c r="AW109" i="1"/>
  <c r="AW110" i="1"/>
  <c r="AW111" i="1"/>
  <c r="AW112" i="1"/>
  <c r="AW113" i="1"/>
  <c r="AW114" i="1"/>
  <c r="AW115" i="1"/>
  <c r="AW116" i="1"/>
  <c r="AW117" i="1"/>
  <c r="AW118" i="1"/>
  <c r="AW119" i="1"/>
  <c r="AW120" i="1"/>
  <c r="AW121" i="1"/>
  <c r="AW122" i="1"/>
  <c r="AW123" i="1"/>
  <c r="AW124" i="1"/>
  <c r="AW125" i="1"/>
  <c r="AW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S32" i="1"/>
  <c r="AS33" i="1"/>
  <c r="AS34" i="1"/>
  <c r="AS35" i="1"/>
  <c r="AS36" i="1"/>
  <c r="AS37" i="1"/>
  <c r="AS38" i="1"/>
  <c r="AS39" i="1"/>
  <c r="AS40" i="1"/>
  <c r="AS41" i="1"/>
  <c r="AS42" i="1"/>
  <c r="AS43" i="1"/>
  <c r="AS44" i="1"/>
  <c r="AS45" i="1"/>
  <c r="AS46" i="1"/>
  <c r="AS47" i="1"/>
  <c r="AS48" i="1"/>
  <c r="AS49" i="1"/>
  <c r="AS50" i="1"/>
  <c r="AS51" i="1"/>
  <c r="AS52" i="1"/>
  <c r="AS53" i="1"/>
  <c r="AS54" i="1"/>
  <c r="AS55" i="1"/>
  <c r="AS56" i="1"/>
  <c r="AS57" i="1"/>
  <c r="AS58" i="1"/>
  <c r="AS59" i="1"/>
  <c r="AS60" i="1"/>
  <c r="AS61" i="1"/>
  <c r="AS62" i="1"/>
  <c r="AS63" i="1"/>
  <c r="AS64" i="1"/>
  <c r="AS65" i="1"/>
  <c r="AS66" i="1"/>
  <c r="AS67" i="1"/>
  <c r="AS68" i="1"/>
  <c r="AS69" i="1"/>
  <c r="AS70" i="1"/>
  <c r="AS71" i="1"/>
  <c r="AS72" i="1"/>
  <c r="AS73" i="1"/>
  <c r="AS74" i="1"/>
  <c r="AS75" i="1"/>
  <c r="AS76" i="1"/>
  <c r="AS77" i="1"/>
  <c r="AS78" i="1"/>
  <c r="AS79" i="1"/>
  <c r="AS80" i="1"/>
  <c r="AS81" i="1"/>
  <c r="AS82" i="1"/>
  <c r="AS83" i="1"/>
  <c r="AS84" i="1"/>
  <c r="AS85" i="1"/>
  <c r="AS86" i="1"/>
  <c r="AS87" i="1"/>
  <c r="AS88" i="1"/>
  <c r="AS89" i="1"/>
  <c r="AS90" i="1"/>
  <c r="AS91" i="1"/>
  <c r="AS92" i="1"/>
  <c r="AS93" i="1"/>
  <c r="AS94" i="1"/>
  <c r="AS95" i="1"/>
  <c r="AS96" i="1"/>
  <c r="AS97" i="1"/>
  <c r="AS98" i="1"/>
  <c r="AS99" i="1"/>
  <c r="AS100" i="1"/>
  <c r="AS101" i="1"/>
  <c r="AS102" i="1"/>
  <c r="AS103" i="1"/>
  <c r="AS104" i="1"/>
  <c r="AS105" i="1"/>
  <c r="AS106" i="1"/>
  <c r="AS107" i="1"/>
  <c r="AS108" i="1"/>
  <c r="AS109" i="1"/>
  <c r="AS110" i="1"/>
  <c r="AS111" i="1"/>
  <c r="AS112" i="1"/>
  <c r="AS113" i="1"/>
  <c r="AS114" i="1"/>
  <c r="AS115" i="1"/>
  <c r="AS116" i="1"/>
  <c r="AS117" i="1"/>
  <c r="AS118" i="1"/>
  <c r="AS119" i="1"/>
  <c r="AS120" i="1"/>
  <c r="AS121" i="1"/>
  <c r="AS122" i="1"/>
  <c r="AS123" i="1"/>
  <c r="AS124" i="1"/>
  <c r="AS125" i="1"/>
  <c r="AS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N38" i="1"/>
  <c r="AN39" i="1"/>
  <c r="AN40" i="1"/>
  <c r="AN41" i="1"/>
  <c r="AN42" i="1"/>
  <c r="AN43" i="1"/>
  <c r="AN44" i="1"/>
  <c r="AN45" i="1"/>
  <c r="AN46" i="1"/>
  <c r="AN47" i="1"/>
  <c r="AN48" i="1"/>
  <c r="AN49" i="1"/>
  <c r="AN50" i="1"/>
  <c r="AN51" i="1"/>
  <c r="AN52" i="1"/>
  <c r="AN53" i="1"/>
  <c r="AN54" i="1"/>
  <c r="AN55" i="1"/>
  <c r="AN56" i="1"/>
  <c r="AN57" i="1"/>
  <c r="AN58" i="1"/>
  <c r="AN59" i="1"/>
  <c r="AN60" i="1"/>
  <c r="AN61" i="1"/>
  <c r="AN62" i="1"/>
  <c r="AN63" i="1"/>
  <c r="AN64" i="1"/>
  <c r="AN65" i="1"/>
  <c r="AN66" i="1"/>
  <c r="AN67" i="1"/>
  <c r="AN68" i="1"/>
  <c r="AN69" i="1"/>
  <c r="AN70" i="1"/>
  <c r="AN71" i="1"/>
  <c r="AN72" i="1"/>
  <c r="AN73" i="1"/>
  <c r="AN74" i="1"/>
  <c r="AN75" i="1"/>
  <c r="AN76" i="1"/>
  <c r="AN77" i="1"/>
  <c r="AN78" i="1"/>
  <c r="AN79" i="1"/>
  <c r="AN80" i="1"/>
  <c r="AN81" i="1"/>
  <c r="AN82" i="1"/>
  <c r="AN83" i="1"/>
  <c r="AN84" i="1"/>
  <c r="AN85" i="1"/>
  <c r="AN86" i="1"/>
  <c r="AN87" i="1"/>
  <c r="AN88" i="1"/>
  <c r="AN89" i="1"/>
  <c r="AN90" i="1"/>
  <c r="AN91" i="1"/>
  <c r="AN92" i="1"/>
  <c r="AN93" i="1"/>
  <c r="AN94" i="1"/>
  <c r="AN95" i="1"/>
  <c r="AN96" i="1"/>
  <c r="AN97" i="1"/>
  <c r="AN98" i="1"/>
  <c r="AN99" i="1"/>
  <c r="AN100" i="1"/>
  <c r="AN101" i="1"/>
  <c r="AN102" i="1"/>
  <c r="AN103" i="1"/>
  <c r="AN104" i="1"/>
  <c r="AN105" i="1"/>
  <c r="AN106" i="1"/>
  <c r="AN107" i="1"/>
  <c r="AN108" i="1"/>
  <c r="AN109" i="1"/>
  <c r="AN110" i="1"/>
  <c r="AN111" i="1"/>
  <c r="AN112" i="1"/>
  <c r="AN113" i="1"/>
  <c r="AN114" i="1"/>
  <c r="AN115" i="1"/>
  <c r="AN116" i="1"/>
  <c r="AN117" i="1"/>
  <c r="AN118" i="1"/>
  <c r="AN119" i="1"/>
  <c r="AN120" i="1"/>
  <c r="AN121" i="1"/>
  <c r="AN122" i="1"/>
  <c r="AN123" i="1"/>
  <c r="AN124" i="1"/>
  <c r="AN125" i="1"/>
  <c r="AN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0" i="1"/>
  <c r="AI111" i="1"/>
  <c r="AI112" i="1"/>
  <c r="AI113" i="1"/>
  <c r="AI114" i="1"/>
  <c r="AI115" i="1"/>
  <c r="AI116" i="1"/>
  <c r="AI117" i="1"/>
  <c r="AI118" i="1"/>
  <c r="AI119" i="1"/>
  <c r="AI120" i="1"/>
  <c r="AI121" i="1"/>
  <c r="AI122" i="1"/>
  <c r="AI123" i="1"/>
  <c r="AI124" i="1"/>
  <c r="AI125" i="1"/>
  <c r="AI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2" i="1"/>
  <c r="AE73" i="1"/>
  <c r="AE74" i="1"/>
  <c r="AE75" i="1"/>
  <c r="AE76" i="1"/>
  <c r="AE77" i="1"/>
  <c r="AE78" i="1"/>
  <c r="AE79" i="1"/>
  <c r="AE80" i="1"/>
  <c r="AE81" i="1"/>
  <c r="AE82" i="1"/>
  <c r="AE83" i="1"/>
  <c r="AE84" i="1"/>
  <c r="AE85" i="1"/>
  <c r="AE86" i="1"/>
  <c r="AE87" i="1"/>
  <c r="AE88" i="1"/>
  <c r="AE89" i="1"/>
  <c r="AE90" i="1"/>
  <c r="AE91" i="1"/>
  <c r="AE92" i="1"/>
  <c r="AE93" i="1"/>
  <c r="AE94" i="1"/>
  <c r="AE95" i="1"/>
  <c r="AE96" i="1"/>
  <c r="AE97" i="1"/>
  <c r="AE98" i="1"/>
  <c r="AE99" i="1"/>
  <c r="AE100" i="1"/>
  <c r="AE101" i="1"/>
  <c r="AE102" i="1"/>
  <c r="AE103" i="1"/>
  <c r="AE104" i="1"/>
  <c r="AE105" i="1"/>
  <c r="AE106" i="1"/>
  <c r="AE107" i="1"/>
  <c r="AE108" i="1"/>
  <c r="AE109" i="1"/>
  <c r="AE110" i="1"/>
  <c r="AE111" i="1"/>
  <c r="AE112" i="1"/>
  <c r="AE113" i="1"/>
  <c r="AE114" i="1"/>
  <c r="AE115" i="1"/>
  <c r="AE116" i="1"/>
  <c r="AE117" i="1"/>
  <c r="AE118" i="1"/>
  <c r="AE119" i="1"/>
  <c r="AE120" i="1"/>
  <c r="AE121" i="1"/>
  <c r="AE122" i="1"/>
  <c r="AE123" i="1"/>
  <c r="AE124" i="1"/>
  <c r="AE125" i="1"/>
  <c r="AE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0" i="1"/>
  <c r="F11" i="1"/>
  <c r="BM11" i="1" s="1"/>
  <c r="F12" i="1"/>
  <c r="BM12" i="1" s="1"/>
  <c r="F13" i="1"/>
  <c r="BM13" i="1" s="1"/>
  <c r="F14" i="1"/>
  <c r="BM14" i="1" s="1"/>
  <c r="F15" i="1"/>
  <c r="BM15" i="1" s="1"/>
  <c r="F16" i="1"/>
  <c r="BM16" i="1" s="1"/>
  <c r="F17" i="1"/>
  <c r="BM17" i="1" s="1"/>
  <c r="F18" i="1"/>
  <c r="BM18" i="1" s="1"/>
  <c r="F19" i="1"/>
  <c r="BM19" i="1" s="1"/>
  <c r="F20" i="1"/>
  <c r="BM20" i="1" s="1"/>
  <c r="F21" i="1"/>
  <c r="BM21" i="1" s="1"/>
  <c r="F22" i="1"/>
  <c r="BM22" i="1" s="1"/>
  <c r="F23" i="1"/>
  <c r="BM23" i="1" s="1"/>
  <c r="F24" i="1"/>
  <c r="BM24" i="1" s="1"/>
  <c r="F25" i="1"/>
  <c r="BM25" i="1" s="1"/>
  <c r="F26" i="1"/>
  <c r="BM26" i="1" s="1"/>
  <c r="F27" i="1"/>
  <c r="BM27" i="1" s="1"/>
  <c r="F28" i="1"/>
  <c r="BM28" i="1" s="1"/>
  <c r="F29" i="1"/>
  <c r="BM29" i="1" s="1"/>
  <c r="F30" i="1"/>
  <c r="BM30" i="1" s="1"/>
  <c r="F31" i="1"/>
  <c r="BM31" i="1" s="1"/>
  <c r="F32" i="1"/>
  <c r="BM32" i="1" s="1"/>
  <c r="F33" i="1"/>
  <c r="BM33" i="1" s="1"/>
  <c r="F34" i="1"/>
  <c r="BM34" i="1" s="1"/>
  <c r="F35" i="1"/>
  <c r="BM35" i="1" s="1"/>
  <c r="F36" i="1"/>
  <c r="BM36" i="1" s="1"/>
  <c r="F37" i="1"/>
  <c r="BM37" i="1" s="1"/>
  <c r="F38" i="1"/>
  <c r="BM38" i="1" s="1"/>
  <c r="F39" i="1"/>
  <c r="BM39" i="1" s="1"/>
  <c r="F40" i="1"/>
  <c r="BM40" i="1" s="1"/>
  <c r="F41" i="1"/>
  <c r="BM41" i="1" s="1"/>
  <c r="F42" i="1"/>
  <c r="BM42" i="1" s="1"/>
  <c r="F43" i="1"/>
  <c r="BM43" i="1" s="1"/>
  <c r="F44" i="1"/>
  <c r="BM44" i="1" s="1"/>
  <c r="F45" i="1"/>
  <c r="BM45" i="1" s="1"/>
  <c r="F46" i="1"/>
  <c r="BM46" i="1" s="1"/>
  <c r="F47" i="1"/>
  <c r="BM47" i="1" s="1"/>
  <c r="F48" i="1"/>
  <c r="BM48" i="1" s="1"/>
  <c r="F49" i="1"/>
  <c r="BM49" i="1" s="1"/>
  <c r="F50" i="1"/>
  <c r="BM50" i="1" s="1"/>
  <c r="F51" i="1"/>
  <c r="BM51" i="1" s="1"/>
  <c r="F52" i="1"/>
  <c r="BM52" i="1" s="1"/>
  <c r="F53" i="1"/>
  <c r="BM53" i="1" s="1"/>
  <c r="F54" i="1"/>
  <c r="BM54" i="1" s="1"/>
  <c r="F55" i="1"/>
  <c r="BM55" i="1" s="1"/>
  <c r="F56" i="1"/>
  <c r="BM56" i="1" s="1"/>
  <c r="F57" i="1"/>
  <c r="BM57" i="1" s="1"/>
  <c r="F58" i="1"/>
  <c r="BM58" i="1" s="1"/>
  <c r="F59" i="1"/>
  <c r="BM59" i="1" s="1"/>
  <c r="F60" i="1"/>
  <c r="BM60" i="1" s="1"/>
  <c r="F61" i="1"/>
  <c r="BM61" i="1" s="1"/>
  <c r="F62" i="1"/>
  <c r="BM62" i="1" s="1"/>
  <c r="F63" i="1"/>
  <c r="BM63" i="1" s="1"/>
  <c r="F64" i="1"/>
  <c r="BM64" i="1" s="1"/>
  <c r="F65" i="1"/>
  <c r="BM65" i="1" s="1"/>
  <c r="F66" i="1"/>
  <c r="BM66" i="1" s="1"/>
  <c r="F67" i="1"/>
  <c r="BM67" i="1" s="1"/>
  <c r="F68" i="1"/>
  <c r="BM68" i="1" s="1"/>
  <c r="F69" i="1"/>
  <c r="BM69" i="1" s="1"/>
  <c r="F70" i="1"/>
  <c r="BM70" i="1" s="1"/>
  <c r="F71" i="1"/>
  <c r="BM71" i="1" s="1"/>
  <c r="F72" i="1"/>
  <c r="BM72" i="1" s="1"/>
  <c r="F73" i="1"/>
  <c r="BM73" i="1" s="1"/>
  <c r="F74" i="1"/>
  <c r="BM74" i="1" s="1"/>
  <c r="F75" i="1"/>
  <c r="BM75" i="1" s="1"/>
  <c r="F76" i="1"/>
  <c r="BM76" i="1" s="1"/>
  <c r="F77" i="1"/>
  <c r="BM77" i="1" s="1"/>
  <c r="F78" i="1"/>
  <c r="BM78" i="1" s="1"/>
  <c r="F79" i="1"/>
  <c r="BM79" i="1" s="1"/>
  <c r="F80" i="1"/>
  <c r="BM80" i="1" s="1"/>
  <c r="F81" i="1"/>
  <c r="BM81" i="1" s="1"/>
  <c r="F82" i="1"/>
  <c r="BM82" i="1" s="1"/>
  <c r="F83" i="1"/>
  <c r="BM83" i="1" s="1"/>
  <c r="F84" i="1"/>
  <c r="BM84" i="1" s="1"/>
  <c r="F85" i="1"/>
  <c r="BM85" i="1" s="1"/>
  <c r="F86" i="1"/>
  <c r="BM86" i="1" s="1"/>
  <c r="F87" i="1"/>
  <c r="BM87" i="1" s="1"/>
  <c r="F88" i="1"/>
  <c r="BM88" i="1" s="1"/>
  <c r="F89" i="1"/>
  <c r="BM89" i="1" s="1"/>
  <c r="F90" i="1"/>
  <c r="BM90" i="1" s="1"/>
  <c r="F91" i="1"/>
  <c r="BM91" i="1" s="1"/>
  <c r="F92" i="1"/>
  <c r="BM92" i="1" s="1"/>
  <c r="F93" i="1"/>
  <c r="BM93" i="1" s="1"/>
  <c r="F94" i="1"/>
  <c r="BM94" i="1" s="1"/>
  <c r="F95" i="1"/>
  <c r="BM95" i="1" s="1"/>
  <c r="F96" i="1"/>
  <c r="BM96" i="1" s="1"/>
  <c r="F97" i="1"/>
  <c r="BM97" i="1" s="1"/>
  <c r="F98" i="1"/>
  <c r="BM98" i="1" s="1"/>
  <c r="F99" i="1"/>
  <c r="BM99" i="1" s="1"/>
  <c r="F100" i="1"/>
  <c r="BM100" i="1" s="1"/>
  <c r="F101" i="1"/>
  <c r="BM101" i="1" s="1"/>
  <c r="F102" i="1"/>
  <c r="BM102" i="1" s="1"/>
  <c r="F103" i="1"/>
  <c r="BM103" i="1" s="1"/>
  <c r="F104" i="1"/>
  <c r="BM104" i="1" s="1"/>
  <c r="F105" i="1"/>
  <c r="BM105" i="1" s="1"/>
  <c r="F106" i="1"/>
  <c r="BM106" i="1" s="1"/>
  <c r="F107" i="1"/>
  <c r="BM107" i="1" s="1"/>
  <c r="F108" i="1"/>
  <c r="BM108" i="1" s="1"/>
  <c r="F109" i="1"/>
  <c r="BM109" i="1" s="1"/>
  <c r="F110" i="1"/>
  <c r="BM110" i="1" s="1"/>
  <c r="F111" i="1"/>
  <c r="BM111" i="1" s="1"/>
  <c r="F112" i="1"/>
  <c r="BM112" i="1" s="1"/>
  <c r="F113" i="1"/>
  <c r="BM113" i="1" s="1"/>
  <c r="F114" i="1"/>
  <c r="BM114" i="1" s="1"/>
  <c r="F115" i="1"/>
  <c r="BM115" i="1" s="1"/>
  <c r="F116" i="1"/>
  <c r="BM116" i="1" s="1"/>
  <c r="F117" i="1"/>
  <c r="BM117" i="1" s="1"/>
  <c r="F118" i="1"/>
  <c r="BM118" i="1" s="1"/>
  <c r="F119" i="1"/>
  <c r="BM119" i="1" s="1"/>
  <c r="F120" i="1"/>
  <c r="BM120" i="1" s="1"/>
  <c r="F121" i="1"/>
  <c r="BM121" i="1" s="1"/>
  <c r="F122" i="1"/>
  <c r="BM122" i="1" s="1"/>
  <c r="F123" i="1"/>
  <c r="BM123" i="1" s="1"/>
  <c r="F124" i="1"/>
  <c r="BM124" i="1" s="1"/>
  <c r="F125" i="1"/>
  <c r="BM125" i="1" s="1"/>
  <c r="F10" i="1"/>
  <c r="BM10" i="1" s="1"/>
  <c r="BD126" i="1"/>
  <c r="AZ126" i="1"/>
  <c r="Y126" i="1"/>
  <c r="AH126" i="1"/>
  <c r="X126" i="1"/>
  <c r="D126" i="1"/>
  <c r="BM126" i="1" l="1"/>
  <c r="E15" i="6"/>
  <c r="D15" i="6"/>
  <c r="C15" i="6"/>
  <c r="F15" i="6"/>
  <c r="AY126" i="1"/>
  <c r="AT126" i="1"/>
  <c r="M32" i="2"/>
  <c r="Z32" i="2"/>
  <c r="V32" i="2" l="1"/>
  <c r="C32" i="2"/>
  <c r="BJ126" i="1"/>
  <c r="BF126" i="1"/>
  <c r="AI126" i="1"/>
  <c r="F126" i="1"/>
  <c r="AW126" i="1"/>
  <c r="L126" i="1"/>
  <c r="H15" i="6"/>
  <c r="P32" i="2"/>
  <c r="BC126" i="1"/>
  <c r="R126" i="1"/>
  <c r="AD126" i="1"/>
  <c r="AM126" i="1"/>
  <c r="E135" i="1" l="1"/>
  <c r="X32" i="2"/>
  <c r="Q126" i="1"/>
  <c r="H29" i="4" l="1"/>
  <c r="G29" i="4"/>
  <c r="F29" i="4"/>
  <c r="E29" i="4"/>
  <c r="D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P126" i="1"/>
  <c r="BH126" i="1"/>
  <c r="AL126" i="1"/>
  <c r="AQ126" i="1"/>
  <c r="AR126" i="1"/>
  <c r="BK126" i="1"/>
  <c r="I29" i="4" l="1"/>
  <c r="BL129" i="1" s="1"/>
  <c r="E32" i="2"/>
  <c r="AK126" i="1"/>
  <c r="O126" i="1"/>
  <c r="AU126" i="1"/>
  <c r="E134" i="1" s="1"/>
  <c r="O32" i="2"/>
  <c r="D32" i="2" l="1"/>
  <c r="N126" i="1"/>
  <c r="H32" i="2" l="1"/>
  <c r="N32" i="2"/>
  <c r="M126" i="1"/>
  <c r="K32" i="2" l="1"/>
  <c r="J126" i="1" l="1"/>
  <c r="H126" i="1" l="1"/>
  <c r="AS126" i="1"/>
  <c r="S126" i="1"/>
  <c r="AA126" i="1"/>
  <c r="AE126" i="1"/>
  <c r="AN126" i="1"/>
  <c r="W32" i="2"/>
  <c r="T32" i="2"/>
  <c r="R32" i="2"/>
  <c r="L32" i="2"/>
  <c r="J32" i="2"/>
  <c r="F32" i="2"/>
  <c r="BI126" i="1"/>
  <c r="BG126" i="1"/>
  <c r="E130" i="1" s="1"/>
  <c r="BB126" i="1"/>
  <c r="AX126" i="1"/>
  <c r="AV126" i="1"/>
  <c r="AP126" i="1"/>
  <c r="AO126" i="1"/>
  <c r="AJ126" i="1"/>
  <c r="AG126" i="1"/>
  <c r="AF126" i="1"/>
  <c r="AC126" i="1"/>
  <c r="AB126" i="1"/>
  <c r="W126" i="1"/>
  <c r="V126" i="1"/>
  <c r="E132" i="1" s="1"/>
  <c r="U126" i="1"/>
  <c r="T126" i="1"/>
  <c r="I126" i="1"/>
  <c r="G126" i="1"/>
  <c r="E126" i="1"/>
  <c r="E131" i="1" l="1"/>
  <c r="E129" i="1"/>
  <c r="E133" i="1"/>
  <c r="M23" i="6"/>
  <c r="E137" i="1" l="1"/>
  <c r="G137" i="1" s="1"/>
</calcChain>
</file>

<file path=xl/sharedStrings.xml><?xml version="1.0" encoding="utf-8"?>
<sst xmlns="http://schemas.openxmlformats.org/spreadsheetml/2006/main" count="986" uniqueCount="563">
  <si>
    <t>Lp</t>
  </si>
  <si>
    <t>Rozdzaj jednostki</t>
  </si>
  <si>
    <t>Jednostka Samorządu Terytorialnego</t>
  </si>
  <si>
    <t>Rozdział 
85156 § 2010</t>
  </si>
  <si>
    <t>Rozdział      
85213 § 2010</t>
  </si>
  <si>
    <t>Rozdział 
85213 § 2030</t>
  </si>
  <si>
    <t>Rozdział 
85214 § 2030</t>
  </si>
  <si>
    <t>Rodział 
85215 § 2010</t>
  </si>
  <si>
    <t>Rozdział 
85216 § 2030</t>
  </si>
  <si>
    <t>Rozdział 
85219 § 2030</t>
  </si>
  <si>
    <t>Rozdział 
85295 § 2030</t>
  </si>
  <si>
    <t>Rozdział 85305 § 2030</t>
  </si>
  <si>
    <t>Rozdział 85307 § 2030</t>
  </si>
  <si>
    <t xml:space="preserve">Razem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</si>
  <si>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</si>
  <si>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</si>
  <si>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</si>
  <si>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</si>
  <si>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</si>
  <si>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</si>
  <si>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</si>
  <si>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</si>
  <si>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</si>
  <si>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</si>
  <si>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</si>
  <si>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</si>
  <si>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</si>
  <si>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</si>
  <si>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</si>
  <si>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</si>
  <si>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</si>
  <si>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</si>
  <si>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</si>
  <si>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</si>
  <si>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</si>
  <si>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</si>
  <si>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</si>
  <si>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</si>
  <si>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</si>
  <si>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</si>
  <si>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</si>
  <si>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</si>
  <si>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</si>
  <si>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</si>
  <si>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</si>
  <si>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</si>
  <si>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Urząd Miasta</t>
  </si>
  <si>
    <t>Barczewo</t>
  </si>
  <si>
    <t>Bartoszyce</t>
  </si>
  <si>
    <t>Biała Piska</t>
  </si>
  <si>
    <t>Biskupiec</t>
  </si>
  <si>
    <t>Bisztynek</t>
  </si>
  <si>
    <t>Braniewo</t>
  </si>
  <si>
    <t>Dobre Miasto</t>
  </si>
  <si>
    <t>Działdowo</t>
  </si>
  <si>
    <t>Elbląg</t>
  </si>
  <si>
    <t>Ełk</t>
  </si>
  <si>
    <t>Frombork</t>
  </si>
  <si>
    <t>Giżycko</t>
  </si>
  <si>
    <t>Gołdap</t>
  </si>
  <si>
    <t>Górowo Ilaw.</t>
  </si>
  <si>
    <t>Iława</t>
  </si>
  <si>
    <t>Jeziorany</t>
  </si>
  <si>
    <t>Kętrzyn</t>
  </si>
  <si>
    <t>Kisielice</t>
  </si>
  <si>
    <t>Korsze</t>
  </si>
  <si>
    <t>Lidzbark Warm.</t>
  </si>
  <si>
    <t>Lidzbark Welski</t>
  </si>
  <si>
    <t>Lubawa</t>
  </si>
  <si>
    <t>Mikołajki</t>
  </si>
  <si>
    <t>Miłakowo</t>
  </si>
  <si>
    <t>Miłomłyn</t>
  </si>
  <si>
    <t>Młynary</t>
  </si>
  <si>
    <t>Morąg</t>
  </si>
  <si>
    <t>Mrągowo</t>
  </si>
  <si>
    <t>Nidzica</t>
  </si>
  <si>
    <t>Nowe Miasto Lub.</t>
  </si>
  <si>
    <t>Olecko</t>
  </si>
  <si>
    <t>Olsztyn</t>
  </si>
  <si>
    <t>33.</t>
  </si>
  <si>
    <t>Olsztynek</t>
  </si>
  <si>
    <t>34.</t>
  </si>
  <si>
    <t>Orneta</t>
  </si>
  <si>
    <t>35.</t>
  </si>
  <si>
    <t>Orzysz</t>
  </si>
  <si>
    <t>36.</t>
  </si>
  <si>
    <t>Ostróda</t>
  </si>
  <si>
    <t>37.</t>
  </si>
  <si>
    <t>Pasłęk</t>
  </si>
  <si>
    <t>38.</t>
  </si>
  <si>
    <t>Pasym</t>
  </si>
  <si>
    <t>39.</t>
  </si>
  <si>
    <t>Pieniężno</t>
  </si>
  <si>
    <t>40.</t>
  </si>
  <si>
    <t>Pisz</t>
  </si>
  <si>
    <t>41.</t>
  </si>
  <si>
    <t>Reszel</t>
  </si>
  <si>
    <t>42.</t>
  </si>
  <si>
    <t>Ruciane Nida</t>
  </si>
  <si>
    <t>43.</t>
  </si>
  <si>
    <t>Ryn</t>
  </si>
  <si>
    <t>44.</t>
  </si>
  <si>
    <t>Sępopol</t>
  </si>
  <si>
    <t>45.</t>
  </si>
  <si>
    <t xml:space="preserve">Susz </t>
  </si>
  <si>
    <t>46.</t>
  </si>
  <si>
    <t>Szczytno</t>
  </si>
  <si>
    <t>47.</t>
  </si>
  <si>
    <t>Tolkmicko</t>
  </si>
  <si>
    <t>48.</t>
  </si>
  <si>
    <t>Węgorzewo</t>
  </si>
  <si>
    <t>49.</t>
  </si>
  <si>
    <t>Zalewo</t>
  </si>
  <si>
    <t>50.</t>
  </si>
  <si>
    <t>Urząd Gminy</t>
  </si>
  <si>
    <t>Banie Mazurskie</t>
  </si>
  <si>
    <t>51.</t>
  </si>
  <si>
    <t>Barciany</t>
  </si>
  <si>
    <t>52.</t>
  </si>
  <si>
    <t>53.</t>
  </si>
  <si>
    <t>Biskupiec Pom.</t>
  </si>
  <si>
    <t>54.</t>
  </si>
  <si>
    <t>55.</t>
  </si>
  <si>
    <t>Budry</t>
  </si>
  <si>
    <t>56.</t>
  </si>
  <si>
    <t>Dąbrówno</t>
  </si>
  <si>
    <t>57.</t>
  </si>
  <si>
    <t>Dubeninki</t>
  </si>
  <si>
    <t>58.</t>
  </si>
  <si>
    <t>Dywity</t>
  </si>
  <si>
    <t>59.</t>
  </si>
  <si>
    <t>60.</t>
  </si>
  <si>
    <t>Dżwierzuty</t>
  </si>
  <si>
    <t>61.</t>
  </si>
  <si>
    <t>62.</t>
  </si>
  <si>
    <t>63.</t>
  </si>
  <si>
    <t>Gietrzwałd</t>
  </si>
  <si>
    <t>64.</t>
  </si>
  <si>
    <t>65.</t>
  </si>
  <si>
    <t>Godkowo</t>
  </si>
  <si>
    <t>66.</t>
  </si>
  <si>
    <t>Górowo Iław.</t>
  </si>
  <si>
    <t>67.</t>
  </si>
  <si>
    <t>Grodziczno</t>
  </si>
  <si>
    <t>68.</t>
  </si>
  <si>
    <t>Gronowo Elb.</t>
  </si>
  <si>
    <t>69.</t>
  </si>
  <si>
    <t>Grunwald</t>
  </si>
  <si>
    <t>70.</t>
  </si>
  <si>
    <t>71.</t>
  </si>
  <si>
    <t>Iłowo Osada</t>
  </si>
  <si>
    <t>72.</t>
  </si>
  <si>
    <t>Janowiec Kośc.</t>
  </si>
  <si>
    <t>73.</t>
  </si>
  <si>
    <t>Janowo</t>
  </si>
  <si>
    <t>74.</t>
  </si>
  <si>
    <t>Jedwabno</t>
  </si>
  <si>
    <t>75.</t>
  </si>
  <si>
    <t>Jonkowo</t>
  </si>
  <si>
    <t>76.</t>
  </si>
  <si>
    <t>Kalinowo</t>
  </si>
  <si>
    <t>77.</t>
  </si>
  <si>
    <t>78.</t>
  </si>
  <si>
    <t>Kiwity</t>
  </si>
  <si>
    <t>79.</t>
  </si>
  <si>
    <t>Kolno</t>
  </si>
  <si>
    <t>80.</t>
  </si>
  <si>
    <t>Kowale Oleckie</t>
  </si>
  <si>
    <t>81.</t>
  </si>
  <si>
    <t>Kozłowo</t>
  </si>
  <si>
    <t>82.</t>
  </si>
  <si>
    <t>Kruklanki</t>
  </si>
  <si>
    <t>83.</t>
  </si>
  <si>
    <t>Kurzętnik</t>
  </si>
  <si>
    <t>84.</t>
  </si>
  <si>
    <t>Lelkowo</t>
  </si>
  <si>
    <t>85.</t>
  </si>
  <si>
    <t>86.</t>
  </si>
  <si>
    <t>87.</t>
  </si>
  <si>
    <t>Lubomino</t>
  </si>
  <si>
    <t>88.</t>
  </si>
  <si>
    <t>Łukta</t>
  </si>
  <si>
    <t>89.</t>
  </si>
  <si>
    <t>Małdyty</t>
  </si>
  <si>
    <t>90.</t>
  </si>
  <si>
    <t>Markusy</t>
  </si>
  <si>
    <t>91.</t>
  </si>
  <si>
    <t>Milejewo</t>
  </si>
  <si>
    <t>92.</t>
  </si>
  <si>
    <t>Miłki</t>
  </si>
  <si>
    <t>93.</t>
  </si>
  <si>
    <t>94.</t>
  </si>
  <si>
    <t>95.</t>
  </si>
  <si>
    <t>96.</t>
  </si>
  <si>
    <t>Piecki</t>
  </si>
  <si>
    <t>97.</t>
  </si>
  <si>
    <t>Płoskinia</t>
  </si>
  <si>
    <t>98.</t>
  </si>
  <si>
    <t>Płośnica</t>
  </si>
  <si>
    <t>99.</t>
  </si>
  <si>
    <t>Pozezdrze</t>
  </si>
  <si>
    <t>100.</t>
  </si>
  <si>
    <t>Prostki</t>
  </si>
  <si>
    <t>101.</t>
  </si>
  <si>
    <t>Purda</t>
  </si>
  <si>
    <t>102.</t>
  </si>
  <si>
    <t>Rozogi</t>
  </si>
  <si>
    <t>103.</t>
  </si>
  <si>
    <t>Rybno</t>
  </si>
  <si>
    <t>104.</t>
  </si>
  <si>
    <t>Rychliki</t>
  </si>
  <si>
    <t>105.</t>
  </si>
  <si>
    <t>Sorkwity</t>
  </si>
  <si>
    <t>106.</t>
  </si>
  <si>
    <t>Srokowo</t>
  </si>
  <si>
    <t>107.</t>
  </si>
  <si>
    <t>Stare Juchy</t>
  </si>
  <si>
    <t>108.</t>
  </si>
  <si>
    <t>Stawiguda</t>
  </si>
  <si>
    <t>109.</t>
  </si>
  <si>
    <t>110.</t>
  </si>
  <si>
    <t>Świątki</t>
  </si>
  <si>
    <t>111.</t>
  </si>
  <si>
    <t>Świętajno Szcz.</t>
  </si>
  <si>
    <t>112.</t>
  </si>
  <si>
    <t>Świętajno Oleckie</t>
  </si>
  <si>
    <t>113.</t>
  </si>
  <si>
    <t>Wielbark</t>
  </si>
  <si>
    <t>114.</t>
  </si>
  <si>
    <t>Wieliczki</t>
  </si>
  <si>
    <t>115.</t>
  </si>
  <si>
    <t>Wilczęta</t>
  </si>
  <si>
    <t>116.</t>
  </si>
  <si>
    <t>Wydminy</t>
  </si>
  <si>
    <t>Ogółem Urzędy Miast i Gmin</t>
  </si>
  <si>
    <t>Lp.</t>
  </si>
  <si>
    <t>Powiat</t>
  </si>
  <si>
    <t>Rozdział
 85156 § 2110</t>
  </si>
  <si>
    <t>Rozdział 
85202 § 2130</t>
  </si>
  <si>
    <t>Rozdział                       85204 § 2110</t>
  </si>
  <si>
    <t>Rozdział 
85205 § 2110</t>
  </si>
  <si>
    <t>Rozdział
 85321 § 2110</t>
  </si>
  <si>
    <t>Razem</t>
  </si>
  <si>
    <t>specjalistyczne ośrodki wsparcia</t>
  </si>
  <si>
    <t>programy korekcyjno - edukacyjne</t>
  </si>
  <si>
    <t xml:space="preserve">1. </t>
  </si>
  <si>
    <t xml:space="preserve">2. </t>
  </si>
  <si>
    <t xml:space="preserve">3. </t>
  </si>
  <si>
    <t xml:space="preserve">4. </t>
  </si>
  <si>
    <t xml:space="preserve">7. </t>
  </si>
  <si>
    <t xml:space="preserve">9. </t>
  </si>
  <si>
    <t xml:space="preserve">10. </t>
  </si>
  <si>
    <t xml:space="preserve">11. </t>
  </si>
  <si>
    <t xml:space="preserve">12. </t>
  </si>
  <si>
    <t xml:space="preserve">13. </t>
  </si>
  <si>
    <t>m. Elbląg</t>
  </si>
  <si>
    <t>m. Olsztyn</t>
  </si>
  <si>
    <t>Rozdział</t>
  </si>
  <si>
    <t>§</t>
  </si>
  <si>
    <t>Wydatek w układzie zadaniowym</t>
  </si>
  <si>
    <t>RAZEM</t>
  </si>
  <si>
    <t>OGÓŁEM</t>
  </si>
  <si>
    <t>Nazwa podmiotu (organizacji)</t>
  </si>
  <si>
    <t>Nr rachunku bankowego</t>
  </si>
  <si>
    <t>85305 § 2830</t>
  </si>
  <si>
    <t>85305 § 2810</t>
  </si>
  <si>
    <t>85306 § 2830</t>
  </si>
  <si>
    <t>85307 § 2810</t>
  </si>
  <si>
    <t>05 1140 2004 0000 3402 7513 5824</t>
  </si>
  <si>
    <t>76 1090 2590 0000 0001 3046 7703</t>
  </si>
  <si>
    <t>59 1440 1390 0000 0000 1652 3526</t>
  </si>
  <si>
    <t>84 1160 2202 0000 0002 7155 5157</t>
  </si>
  <si>
    <t>31 1160 2202 0000 0002 5883 7568</t>
  </si>
  <si>
    <t>52 1020 3639 0000 8402 0124 2221</t>
  </si>
  <si>
    <t>02 2030 0045 1110 0000 0228 4710</t>
  </si>
  <si>
    <t>26 1320 1537 2191 9134 3000 0001</t>
  </si>
  <si>
    <t>13 1020 4753 0000 0202 0094 1484</t>
  </si>
  <si>
    <t>98 8823 1017 2002 0200 3929 0001</t>
  </si>
  <si>
    <t>Tytuł zadania
(wg oferty)</t>
  </si>
  <si>
    <t>Nr umowy</t>
  </si>
  <si>
    <t>Nr konta</t>
  </si>
  <si>
    <t xml:space="preserve">5. </t>
  </si>
  <si>
    <t xml:space="preserve">14. </t>
  </si>
  <si>
    <t>Rozdział 
85204 § 2160</t>
  </si>
  <si>
    <t>13.1.2.1.Wsparcie finansowe zadań i programów realizacji zadań pomocy społecznej</t>
  </si>
  <si>
    <t xml:space="preserve">13.1.2.2
Wspieranie osób z zaburzeniami psychicznymi </t>
  </si>
  <si>
    <t>Rozdział 
75515 § 2110</t>
  </si>
  <si>
    <t xml:space="preserve">15. </t>
  </si>
  <si>
    <t xml:space="preserve">16. </t>
  </si>
  <si>
    <t>WARMIŃSKO-MAZURSKI</t>
  </si>
  <si>
    <t xml:space="preserve">  URZĄD WOJEWÓDZKI </t>
  </si>
  <si>
    <t xml:space="preserve">            w Olsztynie</t>
  </si>
  <si>
    <t>Wydział Polityki Społecznej</t>
  </si>
  <si>
    <t>Podmiot</t>
  </si>
  <si>
    <t>85306 § 2820</t>
  </si>
  <si>
    <t>Żłobek Niepubliczny "Bączek" w Elku, Ewa Topolska</t>
  </si>
  <si>
    <t>80 1020 4724 0000 3002 0109 1636</t>
  </si>
  <si>
    <t>Klub Rozwoju Malucha "U TYGRYSKA" w Elblągu, Sandra Szyca</t>
  </si>
  <si>
    <t>Domowa Akademia "SMYK" w Ornecie, Magdalena Chrząszcz</t>
  </si>
  <si>
    <t>Żłobek "Nasze Pociechy" w Mrągowie, Agnieszka Paradowska</t>
  </si>
  <si>
    <t>Klub Malucha "KU KU RY KUUU" w Dąbrównie, Ewa Mówińska</t>
  </si>
  <si>
    <t>Żłobek "Małe Misie" w Giżycku, Magdalena Chrząszcz</t>
  </si>
  <si>
    <t>POYEL Sp. z o.o. w Olsztynie Żłobek KRAINA BAJEK</t>
  </si>
  <si>
    <t>26 2490 0005 0000 4520 4456 9596</t>
  </si>
  <si>
    <t>Klub Malucha "SMOCZEK" w Morągu, Ewelina Gotówko</t>
  </si>
  <si>
    <t>Klub Dziecięcy "Krasnoludek" w Działdowie, Joanna Stachewicz</t>
  </si>
  <si>
    <t>16 1020 3583 0000 3902 0134 0017</t>
  </si>
  <si>
    <t>Fundacja Rozwoju Warmii i Mazur w Iławie, Żłobek "Majka" w Iławie</t>
  </si>
  <si>
    <t>13 1020 3583 0000 3702 0143 2319</t>
  </si>
  <si>
    <t>Centrum Rozwoju dziecka "OSTOJA" w Idzbarku - Klub "OSTOJA"</t>
  </si>
  <si>
    <t>Karolina Czyżykowska Olsztyn Klub Dziecięcy "LISEK"</t>
  </si>
  <si>
    <t>65 1320 1537 2961 9797 2000 0001</t>
  </si>
  <si>
    <t>Żłobek "URWIS" w Olsztynie</t>
  </si>
  <si>
    <t>78 1160 2202 0000 0001 9844 6656</t>
  </si>
  <si>
    <t>Olsztyńska Grupa Edukacji Dziecięcej EDU w Olsztynie, Żłobek ArtSchool</t>
  </si>
  <si>
    <t xml:space="preserve">11 2030 0045 1110 0000 0388 9510 </t>
  </si>
  <si>
    <t>Fundacja PRO-EKO-FEMINA w Olsztynie</t>
  </si>
  <si>
    <t>Żłobek Niepubliczny "PUCHATEK" w Ełku, Katarzyna Krynicka</t>
  </si>
  <si>
    <t>Żłobek "Bajkowy Świat Malucha" w Nidzicy, Katarzyna Kamińska-Siepsiak</t>
  </si>
  <si>
    <t>Żłobek Maluszek Braniewo</t>
  </si>
  <si>
    <t>52 2030 0045 1110 0000 0421 8960</t>
  </si>
  <si>
    <t>Stowarzyszenie Oświata-Wychowanie-Aktywizacja „SOWA” w Olsztynie, ul. Bartąska 3n/5 10-680 Olsztyn</t>
  </si>
  <si>
    <t>59 1140 2004 0000 3402 7602 4633</t>
  </si>
  <si>
    <t>RAZEM 85305 § 6330</t>
  </si>
  <si>
    <t>GMINY</t>
  </si>
  <si>
    <t>POWIATY</t>
  </si>
  <si>
    <t>samorząd</t>
  </si>
  <si>
    <t>maluch</t>
  </si>
  <si>
    <t>4.07</t>
  </si>
  <si>
    <t>Lokalizacja środków dla gmin na miesiąc SIERPIEŃ 2016 r.</t>
  </si>
  <si>
    <t>Sporządził: Kamila Małachowska</t>
  </si>
  <si>
    <t>Rozdział                                                                                                                                                                                                        85203 § 2010</t>
  </si>
  <si>
    <t>przekazane 3.08</t>
  </si>
  <si>
    <t>13.4.1.5 
Pomoc państwa w wychowywaniu dzieci</t>
  </si>
  <si>
    <t xml:space="preserve"> 13.1.2.1
Wsparcie finansowe zadań i programów realizacji zadań pomocy społecznej</t>
  </si>
  <si>
    <t xml:space="preserve"> 20.1.3.1
Opłacanie i refundacja składek na ubezpieczenie zdrowotne z budżetu państwa za osoby uprawnione</t>
  </si>
  <si>
    <t xml:space="preserve"> 13.1.2.1
 Wsparcie finansowe zadań i programów realizacji zadań pomocy społecznej</t>
  </si>
  <si>
    <t>Rozdział 85211 § 2060</t>
  </si>
  <si>
    <t>przekazane 5.08</t>
  </si>
  <si>
    <t>13.1.2.6
 Pomoc państwa w zakresie dożywiania oraz pomoc żywnościowa dla najuboższych</t>
  </si>
  <si>
    <t>przekazane 9.08</t>
  </si>
  <si>
    <t>Rozdział 
85195 § 2010</t>
  </si>
  <si>
    <t>20.1.4.3
  Świadczenia opieki zdrowotnej dla osób nieobjętych obowiązkiem ubezpieczenia zdrowotnego oraz cudzoziemcom w Polsce i Polakom za granicą</t>
  </si>
  <si>
    <t>przekazane 11.08</t>
  </si>
  <si>
    <t>13.1.2.1 
Wsparcie finansowe zadań i programów realizacji zadań pomocy społecznej</t>
  </si>
  <si>
    <t>przekazane 16.08</t>
  </si>
  <si>
    <t xml:space="preserve"> przekazane 16.08</t>
  </si>
  <si>
    <t>Rozdział 
71035 § 2020</t>
  </si>
  <si>
    <t xml:space="preserve"> 9.1.1.7 
Sprawowanie opieki nad miejscami walk i męczeństwa oraz grobami i cmentarzami wojennymi</t>
  </si>
  <si>
    <t>przekazane 22.08</t>
  </si>
  <si>
    <t>przekazane 26.08</t>
  </si>
  <si>
    <t>20.1.3.1 
Opłacanie i refundacja składek na ubezpieczenie zdrowotne z budżetu państwa za osoby uprawnione</t>
  </si>
  <si>
    <t>Rozdział 
85278 § 2010</t>
  </si>
  <si>
    <t>przekazane 31.08</t>
  </si>
  <si>
    <t xml:space="preserve"> 13.1.2.1 
Wsparcie finansowe zadań i programów realizacji zadań pomocy społecznej</t>
  </si>
  <si>
    <t>Rozdział 
85219 § 2010</t>
  </si>
  <si>
    <t>Rozdział 
85228 § 2010</t>
  </si>
  <si>
    <t>13.4.1.2 
Rozwój instytucji opieki nad dziećmi w wieku do lat 3</t>
  </si>
  <si>
    <t>Rozdział 
85305 § 6330</t>
  </si>
  <si>
    <t>Lokalizacja środków dla powiatów na miesiąc SIERPIEŃ 2016 r.</t>
  </si>
  <si>
    <t xml:space="preserve">Rozdział 
85201 § 2160 </t>
  </si>
  <si>
    <t>13.4.1.5
 Pomoc państwa w wychowywaniu dzieci</t>
  </si>
  <si>
    <t xml:space="preserve"> 18.7.2.8 
Nieodpłatna pomoc prawna oraz edukacja prawna</t>
  </si>
  <si>
    <t>13.1.2.1
Wsparcie finansowe zadań i programów realizacji zadań pomocy społecznej</t>
  </si>
  <si>
    <t xml:space="preserve"> 20.1.3.1
 Opłacanie i refundacja składek na ubezpieczenie zdrowotne z budżetu państwa za osoby uprawnione</t>
  </si>
  <si>
    <t>Rozdział  
85203 § 2110</t>
  </si>
  <si>
    <t xml:space="preserve"> 13.4.2.2  Finansowanie pobytu dzieci cudzoziemców umieszczonych 
w pieczy zastępczej
</t>
  </si>
  <si>
    <t xml:space="preserve"> 13.1.2.5
 Przeciwdzialanie przemocy w rodzinie</t>
  </si>
  <si>
    <t>13.1.3.3 
Prowadzenie nadzoru i wykonywanie funkcji kontrolnych nad orzekaniem o niepełnosprawności i stopniu niepełnosprawności</t>
  </si>
  <si>
    <t>Sporządziła:   Kamila Małachowska</t>
  </si>
  <si>
    <t xml:space="preserve">17. </t>
  </si>
  <si>
    <t xml:space="preserve">18. </t>
  </si>
  <si>
    <t xml:space="preserve">19. </t>
  </si>
  <si>
    <t xml:space="preserve">20. </t>
  </si>
  <si>
    <t xml:space="preserve">21. </t>
  </si>
  <si>
    <t xml:space="preserve">22. </t>
  </si>
  <si>
    <t xml:space="preserve">23. </t>
  </si>
  <si>
    <t xml:space="preserve">24. </t>
  </si>
  <si>
    <t xml:space="preserve">25. </t>
  </si>
  <si>
    <t xml:space="preserve">26. </t>
  </si>
  <si>
    <t xml:space="preserve">27. </t>
  </si>
  <si>
    <t>Lokalizacja  środków  dotacji celowych na realizację zadan samorządu województwa na miesiąc SIERPIEŃ 2016 r.</t>
  </si>
  <si>
    <t>14.3.1.2
 Współpraca z partnerami społecznymi na rzecz wzmocnienia instytucji dialogu społecznego oraz kształtowanie form dialogu i rozwiązań w zakresie zbiorowego prawa pracy</t>
  </si>
  <si>
    <t xml:space="preserve"> 13.1.2.5 
Przeciwdzialanie przemocy w rodzinie</t>
  </si>
  <si>
    <t xml:space="preserve">13.4.1.1                                                                                                                                                                                           Świadczenia rodzinne 
i świadczenia z funduszu alimentacyjnego
</t>
  </si>
  <si>
    <t xml:space="preserve"> 13.4.2.4 
Finansowanie, monitorowanie oraz kontrola realizacji zadań w obszarze wspierania rodziny i systemu pieczy zastępczej
</t>
  </si>
  <si>
    <t>Sporządziła: Kamila Małachowska</t>
  </si>
  <si>
    <t xml:space="preserve"> Stowarzyszenie Oświatowo-Kulturalne Gminy Kętrzyn
Karolewo 9
11-400 Kętrzyn</t>
  </si>
  <si>
    <t>Wakacyjne warsztaty profilaktyczno-edukacyjne nad Bałtykiem dla dzieci i młodzieży z rodzin dysfunkcyjnych z terenu gminy wiejskiej Kętrzyn</t>
  </si>
  <si>
    <t>PS-I.3146.8.1.2016.OP</t>
  </si>
  <si>
    <t>87 9343 0005 0014 7965 2000 0010</t>
  </si>
  <si>
    <t>Caritas Diecezji Elbląskiej
ul. Zamkowa 17
82-300 Elbląg</t>
  </si>
  <si>
    <t>Aktywizacja i przeciwdziałanie marginalizacji osób starszych poprzez umożliwienie rozwoju zainteresowań oraz pomoc w spełnianiu marzeń</t>
  </si>
  <si>
    <t>PS-I.3146.8.2.2016.OP</t>
  </si>
  <si>
    <t>61 8309 0000 0063 6565 2000 0010</t>
  </si>
  <si>
    <t>"Prowadzenie działań kompleksowego, specjalistycznego i psychologicznego wsparcia dla rodzin dotkniętych dysfunkcją i kryzysem oraz ofiar przemocy"</t>
  </si>
  <si>
    <t>PS-I.3146.8.3.2016.OP</t>
  </si>
  <si>
    <t xml:space="preserve">Towarzystwo Przyjaciół Dzieci Warmińsko-Mazurski Oddział Miejski w Ełku 
ul. Małeckich 3 lok. 31 
19-300 Ełk </t>
  </si>
  <si>
    <t>"Można inaczej - rozwój zainteresowań i uzdolnień dizeci i młodzieży oraz promocja zdrowego stylu życia jako profilaktyki uzależnień  i zachowań agresywnych wśród dzieci i młodzieży - realizowane w świetlicy środowiskowej TPD w Ełku - III etap"</t>
  </si>
  <si>
    <t>PS-I.3146.8.4.2016.OP</t>
  </si>
  <si>
    <t>84 1020 4724 0000 3402 0028 2582</t>
  </si>
  <si>
    <t>Towarzystwo Przyjaciół Dzieci Zarząd Oddziału Okręgowego w Elblągu
 ul. 1 Maja 37 
82-300 Elbląg</t>
  </si>
  <si>
    <t>Integralny System Pomocy Dziecku i Rodzinie</t>
  </si>
  <si>
    <t>PS-I.3146.8.5.2016.OP</t>
  </si>
  <si>
    <t>07 1160 2202 0000 0000 5025 7445</t>
  </si>
  <si>
    <t>Polskie Stowarzyszeni na Rzecz Osób z Upośledzeniem Umysłowym Koło w Iławie (Polskie Stowarzyszenie na Rzecz Osób z Niepełnosprawnością Intelektualną Koło w Iławie) 
ul. 1 Maja 5A
14-200 Iława</t>
  </si>
  <si>
    <t>Kompleksowa pomoc dla rodzin dotkniętych niepełnosprawnością dziecka</t>
  </si>
  <si>
    <t>PS-I.3146.8.9.2016.OP</t>
  </si>
  <si>
    <t>63 8831 0002 2001 0007 7086 0001</t>
  </si>
  <si>
    <t>Wsparcie dzieci i młodzieży niepełnosprawnej w dążeniu do samodzielnego funkcjonowania</t>
  </si>
  <si>
    <t>PS-I.3146.8.10.2016.OP</t>
  </si>
  <si>
    <t>Towarzystwo Przyjaciół Dzieci Warmińsko-Mazurski Oddział Regionalny 
ul. Panasa 1A/18 
10-691 Olsztyn</t>
  </si>
  <si>
    <t>Moderator rodziny II</t>
  </si>
  <si>
    <t>PS-I.3146.8.11.2016.OP</t>
  </si>
  <si>
    <t>07 8858 0001 2001 0026 6145 0501</t>
  </si>
  <si>
    <t>Fundacja "DROGOWSKAZY" 
Nielbark 84
13-306 Kurzętnik</t>
  </si>
  <si>
    <t>Akademia aktywnego seniora</t>
  </si>
  <si>
    <t>PS-I.3146.8.12.2016.OP</t>
  </si>
  <si>
    <t>32 2030 0045 1110 0000 0407 8670</t>
  </si>
  <si>
    <t>Towarzystwo Nasz Dom
ul. Zjednoczenia 34
01-830 Warszawa 
(Domy dla Dzieci Towarzystwa Nasz Dom) 
ul. Mrongowiusza 65B
11-700 Mrągowo</t>
  </si>
  <si>
    <t>KIERUNKOWSKAZ</t>
  </si>
  <si>
    <t>PS-I.3146.8.13.2016.OP</t>
  </si>
  <si>
    <t>77 1750 0009 0000 0000 0808 7927</t>
  </si>
  <si>
    <t>Olsztyńska Fundacja Inicjatyw Prospołecznych
ul. Franciszka Barcza 15/30 
10-685 Olsztyn</t>
  </si>
  <si>
    <t xml:space="preserve">W zdrowiu przez całe życie </t>
  </si>
  <si>
    <t>PS-I.3146.8.14.2016.OP</t>
  </si>
  <si>
    <t>64 2030 0045 1110 0000 0227 5640</t>
  </si>
  <si>
    <t>Stowarzyszenie Na Rzecz Osób Niepełnosprawnych Powiatu Iławskiego "Promyk"
ul. Kard. St. Wyszyńskiego 2 A
14-200 Iława</t>
  </si>
  <si>
    <t>Utworzenie Klubu Aktywności Osób Starszych, Niepełnosprawnych"</t>
  </si>
  <si>
    <t>PS-I.3146.8.15.2016.OP</t>
  </si>
  <si>
    <t>14 2030 0045 1110 0000 0250 1580</t>
  </si>
  <si>
    <t>Caritas Archidiecezji Warmińskiej ul. Grunwaldza 45
 10-125 Olsztyn</t>
  </si>
  <si>
    <t>Odnaleźć się na nowo</t>
  </si>
  <si>
    <t>PS-I.3146.8.16.2016.OP</t>
  </si>
  <si>
    <t>71 1240 5598 1111 0000 5033 4618</t>
  </si>
  <si>
    <t>Stowarzyszenie Pomocy Dzieciom i Rodzinie "ARKA" 
ul. Niepodległości 85
10-046 Olsztyn</t>
  </si>
  <si>
    <t>Prowadzenie grupy profilaktyczno-rozwojowej dla dzieci w wieku przedszkolnym</t>
  </si>
  <si>
    <t>PS-I.3146.8.17.2016.OP</t>
  </si>
  <si>
    <t>77 1440 1228 0000 0000 0189 0611</t>
  </si>
  <si>
    <t>Prowadzenie Klubu młodzieżowego ze zintegrowanym programem edukacyjno-profilaktycznym</t>
  </si>
  <si>
    <t>PS-I.3146.8.18.2016.OP</t>
  </si>
  <si>
    <t>Towarzystwo Przyjaciół Dzieci Warmińsko-Mazurski Oddział Regionalny w Olsztynie 
ul. Panasa 1A/18
10-691 Olsztyn</t>
  </si>
  <si>
    <t>Wiem. Radzę sobie.</t>
  </si>
  <si>
    <t>PS-I.3146.8.19.2016.OP</t>
  </si>
  <si>
    <t>Uniwersytet Trzeciego Wieku w Nowym Mieście Lubawskim 
ul. Działyńskich 2a
13-300 Nowe Miasto Lubawskie</t>
  </si>
  <si>
    <t>Najwyższa pora na aktywność seniora</t>
  </si>
  <si>
    <t>PS-I.3146.8.20.2016.OP</t>
  </si>
  <si>
    <t>50 2030 0045 1110 0000 0328 4110</t>
  </si>
  <si>
    <t>Stowarzyszenie na Rzecz Pomocy Rodzinie "Synapsa" w Mrągowie
os. Mazurskie 37 lok. 2
11-700 Mrągowo</t>
  </si>
  <si>
    <t>Mediacja w ochronie trwałości rodziny</t>
  </si>
  <si>
    <t>PS-I.3146.8.21.2016.OP</t>
  </si>
  <si>
    <t>88 9350 0001 0215 2437 2062 0001</t>
  </si>
  <si>
    <t>Do radości przez aktywność i zdrowie</t>
  </si>
  <si>
    <t>PS-I.3146.8.22.2016.OP</t>
  </si>
  <si>
    <t>Stowarzyszenie Na Rzecz Pomocy Dzieciom i Młodzieży Niepełnosprawnej i Osób Pokszywdzonych w Wyniku Wypadków Komunikacyjnych "Promyk"
ul. Pasymska 21A
12-100 Szczytno</t>
  </si>
  <si>
    <t>Seniorzy z Promykiem</t>
  </si>
  <si>
    <t>PS-I.3146.8.23.2016.OP</t>
  </si>
  <si>
    <t>61 1160 2202 0000 0000 3729 8631</t>
  </si>
  <si>
    <t>Akademia Kreatywnego Seniora</t>
  </si>
  <si>
    <t>PS-I.3146.8.24.2016.OP</t>
  </si>
  <si>
    <t>"OCZYMA DZIECKA FUNDACJA POMOCY DZIECIOM"
 Woryty 79G
 11-036 Gietrzwałd</t>
  </si>
  <si>
    <t>Odnajdźmy wspólnie prawdziwy "smak życia" - warsztaty edukacyjne dla dzieci, młodzieży i osób dorosłych</t>
  </si>
  <si>
    <t>PS-I.3146.8.25.2016.OP</t>
  </si>
  <si>
    <t>55 1240 1590 1111 0010 2804 6582</t>
  </si>
  <si>
    <t>Dla każego jest jakaś cząstka nieba, jego Promyk zza chmury</t>
  </si>
  <si>
    <t>PS-I.3146.8.26.2016.OP</t>
  </si>
  <si>
    <t>Warmińsko-Mazurskie Stowarzyszenie Pomocy Rodzinie "Sukurs" 
ul. Kopernika 45
10-512 Olsztyn</t>
  </si>
  <si>
    <t>„Jeśli nie możesz, co chcesz – Chciej, co możesz” – alternatywne zajęcia dla dzieci i młodzieży z grupy podwyższonego ryzyka w świetlicach opiekuńczo-wychowawczych „Iskierka” i „Chata” oraz Klubie Młodzieżowym „Iskra”</t>
  </si>
  <si>
    <t>PS-I.3146.8.27.2016.OP</t>
  </si>
  <si>
    <t>76 1540 1072 2107 5015 2065 0001</t>
  </si>
  <si>
    <t>Program interwencyjno-wspierający dla rodzin z problemem przemocy i uzależnienia od alkoholu, dla rodzin będących w sytuacji rozpadu rodziny i w innych trudnych sytuacjach życiowych</t>
  </si>
  <si>
    <t>PS-I.3146.8.28.2016.OP</t>
  </si>
  <si>
    <t>Stowarzyszenie Na Rzecz Normalizacji Życia Osób z Niepełnosprawnością Intelektualną
ul. Al. Piłsudskiego 42
10-950 Olsztyn</t>
  </si>
  <si>
    <t>Razem potrafimy więcej</t>
  </si>
  <si>
    <t>PS-I.3146.8.29.2016.OP</t>
  </si>
  <si>
    <t>86 1020 3541 0000 5202 0114 2165</t>
  </si>
  <si>
    <t>Polski Komitet Pomocy Społecznej Warmińsko-Mazurski Zarząd Wojewódzki w Olsztynie
ul. Dąbrowszczaków 34-3
10-541 Olsztyn</t>
  </si>
  <si>
    <t>Prowadzenie Jadłodajni dla najbiedniejszych mieszkańców Olsztyna i okolic</t>
  </si>
  <si>
    <t>PS-I.3146.8.30.2016.OP</t>
  </si>
  <si>
    <t>05 1240 5598 1111 0010 3358 4842</t>
  </si>
  <si>
    <t>Stowarzyszenie "SZANSA na ROZWÓJ "
ul. Zw. Jaszczurczego 17
82-300 Elbląg</t>
  </si>
  <si>
    <t>Punkt konsultacyjny – Szansa na zmianę dla osób uzależnionych i ich rodzin”</t>
  </si>
  <si>
    <t>PS-I.3146.8.31.2016.OP</t>
  </si>
  <si>
    <t>78 2030 0045 1110 0000 0270 3740</t>
  </si>
  <si>
    <t>Rodzina-Reaktywacja-Rozwój</t>
  </si>
  <si>
    <t>PS-I.3146.8.32.2016.OP</t>
  </si>
  <si>
    <t>78 82030 0045 1110 0000 0270 3740</t>
  </si>
  <si>
    <t>Liga Kobiet Polskich Oddział Terenewy w Elblągu, ul. Grunwaldzka 31 
82-300 Elbląg</t>
  </si>
  <si>
    <t>Aktywny Senior</t>
  </si>
  <si>
    <t>PS-I.3146.8.36.2016.OP</t>
  </si>
  <si>
    <t>31 2030 0045 1110 0000 0236 3340</t>
  </si>
  <si>
    <t>ZDROWA KOBIETA - SZCZĘŚLIWA RODZINA</t>
  </si>
  <si>
    <t>PS-I.3146.8.37.2016.OP</t>
  </si>
  <si>
    <t>Elbląskie Stowarzyszenie Organizatorów Pomocy Społecznej 
ul. Czerwonego Krzyża 2
82-300 Elbląg</t>
  </si>
  <si>
    <t>Poradnictwo Specjalistyczne dla rodzin, w tym dotkniętych kryzysem, w tym w szczególności przemocą „TWÓJ PROBLEM – NASZ PROBLEM jesteśmy po to, aby Ci pomóc”</t>
  </si>
  <si>
    <t>PS-I.3146.8.38.2016.OP</t>
  </si>
  <si>
    <t>08 1160 2202 0000 0000 5034 5406</t>
  </si>
  <si>
    <t>Stowarzyszenie Wspierania Działań na Rzecz Osób Potrzebujących Pomocy DROGA 
ul. Świerczewskiego 19
11-015 Olsztynek</t>
  </si>
  <si>
    <t>Warsztaty teatralno-muzyczne "Swojska Nutka"</t>
  </si>
  <si>
    <t>PS-I.3146.8.39.2016.OP</t>
  </si>
  <si>
    <t>79 8823 0007 2001 0100 5008 0001</t>
  </si>
  <si>
    <t>Polski Komitet Pomocy Społecznej Zarząd Rejonowy w Ostródzie
ul. Sienkiewicza 15
14-100 Ostróda</t>
  </si>
  <si>
    <t>Pozyskiwanie i dystrybucja żywności na terenie województwa warmińsko-mazurskiego, 
w tym dystrybucja żywności pozyskanej w ramach FEAD</t>
  </si>
  <si>
    <t>PS-I.3146.8.1.2016.PDŻ</t>
  </si>
  <si>
    <t>42 1160 2202 0000 0000 8055 4571</t>
  </si>
  <si>
    <t>Bank Żywności 
w Elblągu
ul. Stefczyka 7/8
82-300 Elbląg</t>
  </si>
  <si>
    <t>Pomoc żywnościowa dla najbiedniejszych mieszkańców regionu elbląskiego</t>
  </si>
  <si>
    <t>PS-I.3146.8.2.2016.PDŻ</t>
  </si>
  <si>
    <t>43 1240 1226 1111 0010 0208 6849</t>
  </si>
  <si>
    <t>Bank Żywności w Olsztynie
 ul. Bohaterów Monte Cassino 4
10-165 Olsztyn</t>
  </si>
  <si>
    <t>Pomoc żywnościowa mieszkańcom województwa warmińsko-mazurskiego</t>
  </si>
  <si>
    <t>PS-I.3146.8.3.2016.PDŻ</t>
  </si>
  <si>
    <t>41 1930 1653 2001 0000 8543 0001</t>
  </si>
  <si>
    <t>Polski Komitet Pomocy Społecznej Warmińsko-Mazurski Zarząd Wojewódzki 
ul. Dąbrowszczaków 34/3 
10-541 Olsztyn</t>
  </si>
  <si>
    <t>Prowadzenie magazynu żywnościowego w Olsztynie</t>
  </si>
  <si>
    <t>PS-I.3146.8.4.2016.PDŻ</t>
  </si>
  <si>
    <t>Prowadzenie magazynu żywnościowego w Bartoszycach</t>
  </si>
  <si>
    <t>PS-I.3146.8.5.2016.PDŻ</t>
  </si>
  <si>
    <t>Caritas Archidiecezji Warmińskiej
ul. Grunwaldzka 45
10-125 Olsztyn</t>
  </si>
  <si>
    <t>PS-I.3146.8.6.2016.PDŻ</t>
  </si>
  <si>
    <t>38 1240 5598 1111 0010 6645 8033</t>
  </si>
  <si>
    <t>Rozdział 85295</t>
  </si>
  <si>
    <t>§ 2810</t>
  </si>
  <si>
    <t xml:space="preserve"> § 2820</t>
  </si>
  <si>
    <t>§ 2830</t>
  </si>
  <si>
    <t>OGÓŁEM PRZEKAZANE 9.08</t>
  </si>
  <si>
    <t xml:space="preserve">40. </t>
  </si>
  <si>
    <t>Stowarzyszenie Inicjatorów Społecznych "PRZYJAZNY KRĄG" w Elblągu
ul. Płk. Dąbka 79
 82-300 Elbląg</t>
  </si>
  <si>
    <t>Stowarzyszenie Przyjaciół Ziemi Lidzbarskiej
ul. Słowackiego 4
11-100 Lidzbark Warmiński</t>
  </si>
  <si>
    <t>Stowarzyszenie na Rzecz Osób z Upośledzeniem Umysłowym Koło 
ul. Garnizonowa 20
11-040 Dobre Miasto</t>
  </si>
  <si>
    <t xml:space="preserve">41. </t>
  </si>
  <si>
    <t xml:space="preserve">42. </t>
  </si>
  <si>
    <t xml:space="preserve">43. </t>
  </si>
  <si>
    <t>Ucząc się chętnie - starzejemy się ciekawiej</t>
  </si>
  <si>
    <t>Pochylamy się nad problemami najsłabszych - prowadzenie Placówki Wsparcia Dziennego dla dzieci i młodzieży z rodzin dysfunkcyjnych</t>
  </si>
  <si>
    <t>Mój dobry czas - program profilaktyczno-edukacyjny realizowany w ramach świetlicy</t>
  </si>
  <si>
    <t>Razem do przyszłości</t>
  </si>
  <si>
    <t>PS-I.3146.8.6.2016.OP</t>
  </si>
  <si>
    <t>82 1090 2617 0000 0001 1754 6782</t>
  </si>
  <si>
    <t>PS-I.3146.8.7.2016.OP</t>
  </si>
  <si>
    <t>PS-I.3146.8.8.2016.OP</t>
  </si>
  <si>
    <t>80 1160 2202 0000 0000 5887 4387</t>
  </si>
  <si>
    <t>PS-I.3146.8.33.2016.OP</t>
  </si>
  <si>
    <t>65 8857 1041 3001 0000 2466 0001</t>
  </si>
  <si>
    <t>Federacja Organizacji Socjalnych Województwa Warmińsko-Mazurskiego Fosa w Olsztynie 
ul. Marka Kotańskiego 1
10-167 Olsztyn</t>
  </si>
  <si>
    <t>Stop przemocy w rodzinie</t>
  </si>
  <si>
    <t>PS-I.3146.8.34.2016.OP</t>
  </si>
  <si>
    <t>80 1930 1611 2400 0409 7642 0001</t>
  </si>
  <si>
    <t>Akademia III Wieku Warmii i Mazur</t>
  </si>
  <si>
    <t>PS-I.3146.8.35.2016.OP</t>
  </si>
  <si>
    <t>OGÓŁEM PRZEKAZANE 22.08</t>
  </si>
  <si>
    <t>Rozdział 
85212 § 2010</t>
  </si>
  <si>
    <t>13.4.1.1 
Świadczenia rodzinne 
i świadczenia z funduszu alimentacyjnego</t>
  </si>
  <si>
    <t>13.1.2.1   
Wsparcie finansowe zadań i programów realizacji zadań pomocy społecznej</t>
  </si>
  <si>
    <t>środki przekazane 9.08</t>
  </si>
  <si>
    <t>ŚRODKI PRZEKAZANE 11.08</t>
  </si>
  <si>
    <t>OGÓŁEM ŚRODKI PRZEKAZANE 11.08</t>
  </si>
  <si>
    <t>ŚRODKI PRZEKAZANE 22.08</t>
  </si>
  <si>
    <t>ŚRODKI PRZEKAZANE W MIESIĄCU SIERPIEŃ ŁĄCZNIE</t>
  </si>
  <si>
    <t>Lokalizacja środków dla organizacji pozarządowych w miesiącu SIERPIEŃ 2016</t>
  </si>
  <si>
    <t>LOKALIZACJA "MALUCH" SIERPIEŃ 2016</t>
  </si>
  <si>
    <t xml:space="preserve"> 13.4.1.2 
Rozwój instytucji opieki nad dziećmi w wieku do lat 3</t>
  </si>
  <si>
    <t xml:space="preserve">Sporządziła: Kamila Małachowska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</si>
</sst>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#,##0.00_ ;\-#,##0.00\ 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 CE"/>
      <charset val="238"/>
    </font>
    <font>
      <b/>
      <sz val="18"/>
      <name val="Garamond"/>
      <family val="1"/>
      <charset val="238"/>
    </font>
    <font>
      <b/>
      <sz val="11"/>
      <name val="Garamond"/>
      <family val="1"/>
      <charset val="238"/>
    </font>
    <font>
      <sz val="10"/>
      <name val="Arial CE"/>
      <charset val="238"/>
    </font>
    <font>
      <b/>
      <sz val="12"/>
      <name val="Garamond"/>
      <family val="1"/>
      <charset val="238"/>
    </font>
    <font>
      <sz val="12"/>
      <name val="Garamond"/>
      <family val="1"/>
      <charset val="238"/>
    </font>
    <font>
      <sz val="10"/>
      <name val="Arial CE"/>
      <family val="2"/>
      <charset val="238"/>
    </font>
    <font>
      <b/>
      <sz val="14"/>
      <name val="Garamond"/>
      <family val="1"/>
      <charset val="238"/>
    </font>
    <font>
      <sz val="11"/>
      <color theme="1"/>
      <name val="Garamond"/>
      <family val="2"/>
      <charset val="238"/>
    </font>
    <font>
      <sz val="10"/>
      <name val="Arial"/>
      <family val="2"/>
      <charset val="238"/>
    </font>
    <font>
      <sz val="11"/>
      <color theme="1"/>
      <name val="Garamond"/>
      <family val="1"/>
      <charset val="238"/>
    </font>
    <font>
      <sz val="10"/>
      <name val="Garamond"/>
      <family val="1"/>
      <charset val="238"/>
    </font>
    <font>
      <sz val="10"/>
      <color theme="1"/>
      <name val="Garamond"/>
      <family val="1"/>
      <charset val="238"/>
    </font>
    <font>
      <b/>
      <sz val="10"/>
      <name val="Garamond"/>
      <family val="1"/>
      <charset val="238"/>
    </font>
    <font>
      <sz val="12"/>
      <color theme="1"/>
      <name val="Garamond"/>
      <family val="1"/>
      <charset val="238"/>
    </font>
    <font>
      <b/>
      <sz val="12"/>
      <color indexed="8"/>
      <name val="Garamond"/>
      <family val="1"/>
      <charset val="238"/>
    </font>
    <font>
      <sz val="12"/>
      <name val="Bookman Old Style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i/>
      <sz val="12"/>
      <name val="Garamond"/>
      <family val="1"/>
      <charset val="238"/>
    </font>
    <font>
      <i/>
      <sz val="11"/>
      <name val="Times New Roman"/>
      <family val="1"/>
      <charset val="238"/>
    </font>
    <font>
      <b/>
      <i/>
      <sz val="12"/>
      <name val="Garamond"/>
      <family val="1"/>
      <charset val="238"/>
    </font>
    <font>
      <b/>
      <sz val="22"/>
      <name val="Garamond"/>
      <family val="1"/>
      <charset val="238"/>
    </font>
    <font>
      <i/>
      <sz val="11"/>
      <color theme="1"/>
      <name val="Garamond"/>
      <family val="1"/>
      <charset val="238"/>
    </font>
    <font>
      <i/>
      <sz val="12"/>
      <color theme="1"/>
      <name val="Garamond"/>
      <family val="1"/>
      <charset val="238"/>
    </font>
    <font>
      <b/>
      <sz val="12"/>
      <color theme="1"/>
      <name val="Garamond"/>
      <family val="1"/>
      <charset val="238"/>
    </font>
    <font>
      <i/>
      <sz val="12"/>
      <color indexed="8"/>
      <name val="Garamond"/>
      <family val="1"/>
      <charset val="238"/>
    </font>
    <font>
      <b/>
      <sz val="20"/>
      <name val="Garamond"/>
      <family val="1"/>
      <charset val="238"/>
    </font>
    <font>
      <b/>
      <i/>
      <sz val="12"/>
      <color theme="1"/>
      <name val="Garamond"/>
      <family val="1"/>
      <charset val="238"/>
    </font>
    <font>
      <b/>
      <sz val="16"/>
      <color theme="1"/>
      <name val="Garamond"/>
      <family val="1"/>
      <charset val="238"/>
    </font>
    <font>
      <b/>
      <sz val="14"/>
      <color theme="1"/>
      <name val="Garamond"/>
      <family val="1"/>
      <charset val="238"/>
    </font>
    <font>
      <b/>
      <sz val="14"/>
      <color theme="1"/>
      <name val="Times New Roman"/>
      <family val="1"/>
      <charset val="238"/>
    </font>
    <font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5" fillId="0" borderId="0"/>
    <xf numFmtId="43" fontId="2" fillId="0" borderId="0" applyFont="0" applyFill="0" applyBorder="0" applyAlignment="0" applyProtection="0"/>
    <xf numFmtId="0" fontId="8" fillId="0" borderId="0"/>
    <xf numFmtId="0" fontId="10" fillId="0" borderId="0"/>
    <xf numFmtId="0" fontId="11" fillId="0" borderId="0"/>
    <xf numFmtId="0" fontId="5" fillId="0" borderId="0"/>
    <xf numFmtId="0" fontId="11" fillId="0" borderId="0"/>
    <xf numFmtId="0" fontId="5" fillId="0" borderId="0"/>
    <xf numFmtId="0" fontId="11" fillId="0" borderId="0"/>
    <xf numFmtId="0" fontId="5" fillId="0" borderId="0"/>
    <xf numFmtId="43" fontId="5" fillId="0" borderId="0" applyFont="0" applyFill="0" applyBorder="0" applyAlignment="0" applyProtection="0"/>
    <xf numFmtId="0" fontId="18" fillId="0" borderId="0"/>
  </cellStyleXfs>
  <cellXfs count="312">
    <xf numFmtId="0" fontId="0" fillId="0" borderId="0" xfId="0"/>
    <xf numFmtId="4" fontId="6" fillId="0" borderId="3" xfId="3" applyNumberFormat="1" applyFont="1" applyFill="1" applyBorder="1" applyAlignment="1">
      <alignment horizontal="center" vertical="center" wrapText="1"/>
    </xf>
    <xf numFmtId="4" fontId="6" fillId="0" borderId="3" xfId="2" applyNumberFormat="1" applyFont="1" applyFill="1" applyBorder="1" applyAlignment="1">
      <alignment horizontal="right" vertical="center"/>
    </xf>
    <xf numFmtId="4" fontId="4" fillId="0" borderId="0" xfId="2" applyNumberFormat="1" applyFont="1" applyFill="1" applyBorder="1" applyAlignment="1">
      <alignment horizontal="center" wrapText="1"/>
    </xf>
    <xf numFmtId="0" fontId="0" fillId="0" borderId="0" xfId="0" applyFill="1"/>
    <xf numFmtId="0" fontId="13" fillId="0" borderId="0" xfId="8" applyFont="1" applyAlignment="1">
      <alignment horizontal="center" vertical="center"/>
    </xf>
    <xf numFmtId="0" fontId="13" fillId="0" borderId="0" xfId="8" applyFont="1" applyFill="1" applyAlignment="1">
      <alignment horizontal="center" vertical="center"/>
    </xf>
    <xf numFmtId="0" fontId="15" fillId="0" borderId="0" xfId="8" applyFont="1" applyAlignment="1">
      <alignment horizontal="center" vertical="center"/>
    </xf>
    <xf numFmtId="0" fontId="13" fillId="0" borderId="0" xfId="8" applyFont="1" applyAlignment="1">
      <alignment horizontal="center" vertical="center" wrapText="1"/>
    </xf>
    <xf numFmtId="0" fontId="13" fillId="0" borderId="0" xfId="8" applyFont="1" applyFill="1" applyAlignment="1">
      <alignment horizontal="center" vertical="center" wrapText="1"/>
    </xf>
    <xf numFmtId="0" fontId="13" fillId="2" borderId="0" xfId="8" applyFont="1" applyFill="1" applyAlignment="1">
      <alignment horizontal="center" vertical="center" wrapText="1"/>
    </xf>
    <xf numFmtId="0" fontId="6" fillId="2" borderId="3" xfId="8" applyFont="1" applyFill="1" applyBorder="1" applyAlignment="1">
      <alignment horizontal="center" vertical="center" wrapText="1"/>
    </xf>
    <xf numFmtId="3" fontId="6" fillId="2" borderId="3" xfId="8" applyNumberFormat="1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3" borderId="0" xfId="0" applyFill="1"/>
    <xf numFmtId="4" fontId="6" fillId="3" borderId="3" xfId="3" applyNumberFormat="1" applyFont="1" applyFill="1" applyBorder="1" applyAlignment="1">
      <alignment vertical="center" wrapText="1"/>
    </xf>
    <xf numFmtId="0" fontId="0" fillId="4" borderId="0" xfId="0" applyFill="1"/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wrapText="1"/>
    </xf>
    <xf numFmtId="0" fontId="21" fillId="0" borderId="0" xfId="0" applyFont="1"/>
    <xf numFmtId="4" fontId="19" fillId="0" borderId="3" xfId="0" applyNumberFormat="1" applyFont="1" applyFill="1" applyBorder="1" applyAlignment="1">
      <alignment horizontal="center" vertical="center"/>
    </xf>
    <xf numFmtId="0" fontId="0" fillId="6" borderId="0" xfId="0" applyFill="1"/>
    <xf numFmtId="0" fontId="4" fillId="0" borderId="0" xfId="8" applyFont="1" applyFill="1" applyAlignment="1">
      <alignment horizontal="center" vertical="center" wrapText="1"/>
    </xf>
    <xf numFmtId="4" fontId="6" fillId="0" borderId="13" xfId="8" applyNumberFormat="1" applyFont="1" applyFill="1" applyBorder="1" applyAlignment="1">
      <alignment horizontal="center" vertical="center" wrapText="1"/>
    </xf>
    <xf numFmtId="0" fontId="13" fillId="0" borderId="0" xfId="8" applyFont="1" applyFill="1" applyBorder="1" applyAlignment="1">
      <alignment horizontal="center" vertical="center" wrapText="1"/>
    </xf>
    <xf numFmtId="164" fontId="13" fillId="0" borderId="0" xfId="8" applyNumberFormat="1" applyFont="1" applyFill="1" applyBorder="1" applyAlignment="1">
      <alignment horizontal="center" vertical="center" wrapText="1"/>
    </xf>
    <xf numFmtId="0" fontId="15" fillId="0" borderId="0" xfId="8" applyFont="1" applyFill="1" applyBorder="1" applyAlignment="1">
      <alignment horizontal="center" vertical="center"/>
    </xf>
    <xf numFmtId="0" fontId="15" fillId="0" borderId="0" xfId="10" applyFont="1" applyFill="1" applyAlignment="1">
      <alignment horizontal="left" vertical="center"/>
    </xf>
    <xf numFmtId="0" fontId="15" fillId="0" borderId="0" xfId="10" applyFont="1" applyFill="1" applyBorder="1" applyAlignment="1">
      <alignment horizontal="left" vertical="center"/>
    </xf>
    <xf numFmtId="0" fontId="6" fillId="3" borderId="3" xfId="8" applyFont="1" applyFill="1" applyBorder="1" applyAlignment="1">
      <alignment horizontal="center" vertical="center"/>
    </xf>
    <xf numFmtId="164" fontId="7" fillId="3" borderId="3" xfId="1" applyNumberFormat="1" applyFont="1" applyFill="1" applyBorder="1" applyAlignment="1">
      <alignment horizontal="center" vertical="center"/>
    </xf>
    <xf numFmtId="164" fontId="6" fillId="3" borderId="3" xfId="1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Fill="1"/>
    <xf numFmtId="4" fontId="4" fillId="2" borderId="3" xfId="2" applyNumberFormat="1" applyFont="1" applyFill="1" applyBorder="1" applyAlignment="1">
      <alignment horizontal="center" vertical="center" wrapText="1"/>
    </xf>
    <xf numFmtId="4" fontId="0" fillId="0" borderId="0" xfId="0" applyNumberFormat="1"/>
    <xf numFmtId="4" fontId="26" fillId="5" borderId="0" xfId="0" applyNumberFormat="1" applyFont="1" applyFill="1"/>
    <xf numFmtId="0" fontId="0" fillId="5" borderId="0" xfId="0" applyFill="1"/>
    <xf numFmtId="4" fontId="6" fillId="3" borderId="6" xfId="3" applyNumberFormat="1" applyFont="1" applyFill="1" applyBorder="1" applyAlignment="1">
      <alignment horizontal="center" vertical="center" wrapText="1"/>
    </xf>
    <xf numFmtId="4" fontId="7" fillId="0" borderId="3" xfId="3" applyNumberFormat="1" applyFont="1" applyFill="1" applyBorder="1" applyAlignment="1">
      <alignment vertical="center" wrapText="1"/>
    </xf>
    <xf numFmtId="4" fontId="7" fillId="0" borderId="3" xfId="2" applyNumberFormat="1" applyFont="1" applyFill="1" applyBorder="1" applyAlignment="1">
      <alignment horizontal="right" vertical="center"/>
    </xf>
    <xf numFmtId="4" fontId="4" fillId="0" borderId="0" xfId="2" applyNumberFormat="1" applyFont="1" applyFill="1" applyBorder="1" applyAlignment="1">
      <alignment horizontal="left" wrapText="1"/>
    </xf>
    <xf numFmtId="0" fontId="25" fillId="0" borderId="0" xfId="0" applyFont="1" applyFill="1"/>
    <xf numFmtId="0" fontId="25" fillId="6" borderId="0" xfId="0" applyFont="1" applyFill="1"/>
    <xf numFmtId="4" fontId="6" fillId="3" borderId="3" xfId="2" applyNumberFormat="1" applyFont="1" applyFill="1" applyBorder="1" applyAlignment="1">
      <alignment horizontal="right" vertical="center"/>
    </xf>
    <xf numFmtId="0" fontId="27" fillId="0" borderId="0" xfId="0" applyFont="1"/>
    <xf numFmtId="4" fontId="7" fillId="2" borderId="3" xfId="3" applyNumberFormat="1" applyFont="1" applyFill="1" applyBorder="1" applyAlignment="1">
      <alignment vertical="center" wrapText="1"/>
    </xf>
    <xf numFmtId="4" fontId="7" fillId="2" borderId="3" xfId="3" applyNumberFormat="1" applyFont="1" applyFill="1" applyBorder="1" applyAlignment="1">
      <alignment horizontal="right" vertical="center" wrapText="1"/>
    </xf>
    <xf numFmtId="4" fontId="6" fillId="2" borderId="6" xfId="3" applyNumberFormat="1" applyFont="1" applyFill="1" applyBorder="1" applyAlignment="1">
      <alignment horizontal="center" vertical="center" wrapText="1"/>
    </xf>
    <xf numFmtId="0" fontId="0" fillId="2" borderId="0" xfId="0" applyFill="1"/>
    <xf numFmtId="4" fontId="6" fillId="0" borderId="6" xfId="3" applyNumberFormat="1" applyFont="1" applyFill="1" applyBorder="1" applyAlignment="1">
      <alignment horizontal="center" vertical="center" wrapText="1"/>
    </xf>
    <xf numFmtId="4" fontId="4" fillId="2" borderId="0" xfId="2" applyNumberFormat="1" applyFont="1" applyFill="1" applyAlignment="1">
      <alignment horizontal="center" vertical="center" wrapText="1"/>
    </xf>
    <xf numFmtId="4" fontId="3" fillId="2" borderId="0" xfId="2" applyNumberFormat="1" applyFont="1" applyFill="1" applyAlignment="1">
      <alignment vertical="center" wrapText="1"/>
    </xf>
    <xf numFmtId="4" fontId="4" fillId="2" borderId="0" xfId="2" applyNumberFormat="1" applyFont="1" applyFill="1" applyAlignment="1">
      <alignment vertical="center" wrapText="1"/>
    </xf>
    <xf numFmtId="4" fontId="13" fillId="0" borderId="11" xfId="2" applyNumberFormat="1" applyFont="1" applyFill="1" applyBorder="1" applyAlignment="1">
      <alignment vertical="center" wrapText="1"/>
    </xf>
    <xf numFmtId="4" fontId="3" fillId="0" borderId="0" xfId="2" applyNumberFormat="1" applyFont="1" applyFill="1" applyBorder="1" applyAlignment="1">
      <alignment wrapText="1"/>
    </xf>
    <xf numFmtId="4" fontId="6" fillId="3" borderId="3" xfId="3" applyNumberFormat="1" applyFont="1" applyFill="1" applyBorder="1" applyAlignment="1">
      <alignment horizontal="center" vertical="center" wrapText="1"/>
    </xf>
    <xf numFmtId="4" fontId="6" fillId="2" borderId="3" xfId="3" applyNumberFormat="1" applyFont="1" applyFill="1" applyBorder="1" applyAlignment="1">
      <alignment horizontal="center" vertical="center" wrapText="1"/>
    </xf>
    <xf numFmtId="3" fontId="6" fillId="2" borderId="3" xfId="3" applyNumberFormat="1" applyFont="1" applyFill="1" applyBorder="1" applyAlignment="1">
      <alignment horizontal="center" vertical="center" wrapText="1"/>
    </xf>
    <xf numFmtId="4" fontId="6" fillId="2" borderId="3" xfId="3" applyNumberFormat="1" applyFont="1" applyFill="1" applyBorder="1" applyAlignment="1">
      <alignment vertical="center" wrapText="1"/>
    </xf>
    <xf numFmtId="4" fontId="6" fillId="2" borderId="4" xfId="3" applyNumberFormat="1" applyFont="1" applyFill="1" applyBorder="1" applyAlignment="1">
      <alignment vertical="center" wrapText="1"/>
    </xf>
    <xf numFmtId="4" fontId="6" fillId="2" borderId="5" xfId="3" applyNumberFormat="1" applyFont="1" applyFill="1" applyBorder="1" applyAlignment="1">
      <alignment vertical="center" wrapText="1"/>
    </xf>
    <xf numFmtId="4" fontId="6" fillId="2" borderId="6" xfId="3" applyNumberFormat="1" applyFont="1" applyFill="1" applyBorder="1" applyAlignment="1">
      <alignment vertical="center" wrapText="1"/>
    </xf>
    <xf numFmtId="4" fontId="13" fillId="2" borderId="11" xfId="2" applyNumberFormat="1" applyFont="1" applyFill="1" applyBorder="1" applyAlignment="1">
      <alignment vertical="center" wrapText="1"/>
    </xf>
    <xf numFmtId="4" fontId="3" fillId="2" borderId="0" xfId="2" applyNumberFormat="1" applyFont="1" applyFill="1" applyBorder="1" applyAlignment="1">
      <alignment wrapText="1"/>
    </xf>
    <xf numFmtId="16" fontId="0" fillId="2" borderId="0" xfId="0" applyNumberFormat="1" applyFill="1"/>
    <xf numFmtId="4" fontId="25" fillId="2" borderId="0" xfId="0" applyNumberFormat="1" applyFont="1" applyFill="1"/>
    <xf numFmtId="0" fontId="25" fillId="2" borderId="0" xfId="0" applyFont="1" applyFill="1"/>
    <xf numFmtId="4" fontId="30" fillId="2" borderId="3" xfId="3" applyNumberFormat="1" applyFont="1" applyFill="1" applyBorder="1" applyAlignment="1">
      <alignment horizontal="center" vertical="center" wrapText="1"/>
    </xf>
    <xf numFmtId="4" fontId="30" fillId="2" borderId="8" xfId="3" applyNumberFormat="1" applyFont="1" applyFill="1" applyBorder="1" applyAlignment="1">
      <alignment horizontal="center" vertical="center" wrapText="1"/>
    </xf>
    <xf numFmtId="4" fontId="7" fillId="2" borderId="3" xfId="2" applyNumberFormat="1" applyFont="1" applyFill="1" applyBorder="1" applyAlignment="1">
      <alignment horizontal="right" vertical="center"/>
    </xf>
    <xf numFmtId="4" fontId="30" fillId="2" borderId="7" xfId="4" applyNumberFormat="1" applyFont="1" applyFill="1" applyBorder="1" applyAlignment="1">
      <alignment horizontal="center" vertical="center" wrapText="1"/>
    </xf>
    <xf numFmtId="4" fontId="30" fillId="2" borderId="8" xfId="0" applyNumberFormat="1" applyFont="1" applyFill="1" applyBorder="1" applyAlignment="1">
      <alignment horizontal="center" vertical="center" wrapText="1"/>
    </xf>
    <xf numFmtId="1" fontId="13" fillId="2" borderId="3" xfId="3" applyNumberFormat="1" applyFont="1" applyFill="1" applyBorder="1" applyAlignment="1">
      <alignment horizontal="center" vertical="center" wrapText="1"/>
    </xf>
    <xf numFmtId="0" fontId="34" fillId="7" borderId="3" xfId="0" applyFont="1" applyFill="1" applyBorder="1" applyAlignment="1">
      <alignment horizontal="center" vertical="center"/>
    </xf>
    <xf numFmtId="4" fontId="7" fillId="7" borderId="3" xfId="6" applyNumberFormat="1" applyFont="1" applyFill="1" applyBorder="1"/>
    <xf numFmtId="4" fontId="6" fillId="7" borderId="3" xfId="6" applyNumberFormat="1" applyFont="1" applyFill="1" applyBorder="1" applyAlignment="1">
      <alignment horizontal="right" vertical="center" wrapText="1"/>
    </xf>
    <xf numFmtId="0" fontId="7" fillId="0" borderId="0" xfId="6" applyFont="1" applyFill="1"/>
    <xf numFmtId="0" fontId="6" fillId="0" borderId="0" xfId="6" applyFont="1" applyFill="1" applyAlignment="1"/>
    <xf numFmtId="0" fontId="6" fillId="0" borderId="0" xfId="6" applyFont="1" applyFill="1" applyAlignment="1">
      <alignment horizontal="left"/>
    </xf>
    <xf numFmtId="0" fontId="16" fillId="0" borderId="0" xfId="0" applyFont="1" applyFill="1"/>
    <xf numFmtId="4" fontId="7" fillId="0" borderId="3" xfId="6" applyNumberFormat="1" applyFont="1" applyFill="1" applyBorder="1"/>
    <xf numFmtId="4" fontId="6" fillId="0" borderId="3" xfId="6" applyNumberFormat="1" applyFont="1" applyFill="1" applyBorder="1" applyAlignment="1">
      <alignment horizontal="right" vertical="center" wrapText="1"/>
    </xf>
    <xf numFmtId="0" fontId="6" fillId="0" borderId="3" xfId="6" applyFont="1" applyFill="1" applyBorder="1" applyAlignment="1">
      <alignment horizontal="center" vertical="center"/>
    </xf>
    <xf numFmtId="0" fontId="6" fillId="7" borderId="3" xfId="6" applyFont="1" applyFill="1" applyBorder="1" applyAlignment="1">
      <alignment horizontal="center" vertical="center"/>
    </xf>
    <xf numFmtId="0" fontId="34" fillId="0" borderId="3" xfId="0" applyFont="1" applyFill="1" applyBorder="1" applyAlignment="1">
      <alignment horizontal="center" vertical="center"/>
    </xf>
    <xf numFmtId="0" fontId="34" fillId="0" borderId="0" xfId="0" applyFont="1" applyFill="1"/>
    <xf numFmtId="0" fontId="7" fillId="0" borderId="3" xfId="6" applyFont="1" applyFill="1" applyBorder="1" applyAlignment="1">
      <alignment horizontal="center"/>
    </xf>
    <xf numFmtId="0" fontId="7" fillId="0" borderId="3" xfId="6" applyFont="1" applyFill="1" applyBorder="1" applyAlignment="1">
      <alignment wrapText="1"/>
    </xf>
    <xf numFmtId="4" fontId="7" fillId="7" borderId="3" xfId="6" applyNumberFormat="1" applyFont="1" applyFill="1" applyBorder="1" applyAlignment="1">
      <alignment wrapText="1"/>
    </xf>
    <xf numFmtId="4" fontId="7" fillId="0" borderId="3" xfId="6" applyNumberFormat="1" applyFont="1" applyFill="1" applyBorder="1" applyAlignment="1">
      <alignment wrapText="1"/>
    </xf>
    <xf numFmtId="4" fontId="16" fillId="7" borderId="3" xfId="0" applyNumberFormat="1" applyFont="1" applyFill="1" applyBorder="1"/>
    <xf numFmtId="4" fontId="7" fillId="7" borderId="3" xfId="7" applyNumberFormat="1" applyFont="1" applyFill="1" applyBorder="1"/>
    <xf numFmtId="3" fontId="6" fillId="7" borderId="3" xfId="6" applyNumberFormat="1" applyFont="1" applyFill="1" applyBorder="1" applyAlignment="1">
      <alignment horizontal="center" vertical="center" wrapText="1"/>
    </xf>
    <xf numFmtId="4" fontId="6" fillId="0" borderId="3" xfId="6" applyNumberFormat="1" applyFont="1" applyFill="1" applyBorder="1" applyAlignment="1">
      <alignment horizontal="center" vertical="center" wrapText="1"/>
    </xf>
    <xf numFmtId="4" fontId="6" fillId="7" borderId="3" xfId="7" applyNumberFormat="1" applyFont="1" applyFill="1" applyBorder="1"/>
    <xf numFmtId="4" fontId="7" fillId="0" borderId="0" xfId="7" applyNumberFormat="1" applyFont="1" applyFill="1"/>
    <xf numFmtId="0" fontId="17" fillId="0" borderId="0" xfId="6" applyFont="1" applyFill="1"/>
    <xf numFmtId="0" fontId="6" fillId="0" borderId="0" xfId="6" applyFont="1" applyFill="1"/>
    <xf numFmtId="0" fontId="7" fillId="0" borderId="0" xfId="7" applyFont="1" applyFill="1"/>
    <xf numFmtId="0" fontId="13" fillId="0" borderId="3" xfId="6" applyFont="1" applyFill="1" applyBorder="1" applyAlignment="1">
      <alignment horizontal="center" vertical="center"/>
    </xf>
    <xf numFmtId="0" fontId="14" fillId="0" borderId="0" xfId="0" applyFont="1" applyFill="1"/>
    <xf numFmtId="0" fontId="34" fillId="2" borderId="3" xfId="0" applyFont="1" applyFill="1" applyBorder="1" applyAlignment="1">
      <alignment horizontal="center" vertical="center"/>
    </xf>
    <xf numFmtId="4" fontId="7" fillId="2" borderId="3" xfId="6" applyNumberFormat="1" applyFont="1" applyFill="1" applyBorder="1"/>
    <xf numFmtId="4" fontId="6" fillId="2" borderId="3" xfId="6" applyNumberFormat="1" applyFont="1" applyFill="1" applyBorder="1" applyAlignment="1">
      <alignment horizontal="right" vertical="center" wrapText="1"/>
    </xf>
    <xf numFmtId="0" fontId="30" fillId="0" borderId="4" xfId="6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 wrapText="1"/>
    </xf>
    <xf numFmtId="0" fontId="6" fillId="2" borderId="3" xfId="6" applyFont="1" applyFill="1" applyBorder="1" applyAlignment="1">
      <alignment horizontal="center" vertical="center"/>
    </xf>
    <xf numFmtId="4" fontId="7" fillId="2" borderId="3" xfId="7" applyNumberFormat="1" applyFont="1" applyFill="1" applyBorder="1"/>
    <xf numFmtId="0" fontId="34" fillId="7" borderId="3" xfId="0" applyFont="1" applyFill="1" applyBorder="1" applyAlignment="1">
      <alignment horizontal="center" vertical="center" wrapText="1"/>
    </xf>
    <xf numFmtId="0" fontId="30" fillId="0" borderId="3" xfId="6" applyFont="1" applyFill="1" applyBorder="1" applyAlignment="1">
      <alignment horizontal="center" vertical="center" wrapText="1"/>
    </xf>
    <xf numFmtId="16" fontId="16" fillId="0" borderId="0" xfId="0" applyNumberFormat="1" applyFont="1" applyFill="1"/>
    <xf numFmtId="16" fontId="7" fillId="0" borderId="0" xfId="6" applyNumberFormat="1" applyFont="1" applyFill="1" applyAlignment="1">
      <alignment horizontal="right"/>
    </xf>
    <xf numFmtId="4" fontId="6" fillId="0" borderId="0" xfId="6" applyNumberFormat="1" applyFont="1" applyFill="1" applyAlignment="1">
      <alignment horizontal="right"/>
    </xf>
    <xf numFmtId="4" fontId="34" fillId="0" borderId="0" xfId="0" applyNumberFormat="1" applyFont="1" applyFill="1" applyAlignment="1">
      <alignment horizontal="right"/>
    </xf>
    <xf numFmtId="4" fontId="16" fillId="0" borderId="0" xfId="0" applyNumberFormat="1" applyFont="1" applyFill="1"/>
    <xf numFmtId="0" fontId="30" fillId="0" borderId="8" xfId="8" applyFont="1" applyFill="1" applyBorder="1" applyAlignment="1">
      <alignment horizontal="center" vertical="center" wrapText="1"/>
    </xf>
    <xf numFmtId="4" fontId="32" fillId="0" borderId="3" xfId="0" applyNumberFormat="1" applyFont="1" applyFill="1" applyBorder="1" applyAlignment="1">
      <alignment horizontal="center" vertical="center" wrapText="1"/>
    </xf>
    <xf numFmtId="4" fontId="7" fillId="0" borderId="3" xfId="8" applyNumberFormat="1" applyFont="1" applyFill="1" applyBorder="1" applyAlignment="1">
      <alignment horizontal="center" vertical="center" wrapText="1"/>
    </xf>
    <xf numFmtId="3" fontId="28" fillId="2" borderId="3" xfId="8" applyNumberFormat="1" applyFont="1" applyFill="1" applyBorder="1" applyAlignment="1">
      <alignment horizontal="center" vertical="center" wrapText="1"/>
    </xf>
    <xf numFmtId="0" fontId="7" fillId="2" borderId="8" xfId="8" applyFont="1" applyFill="1" applyBorder="1" applyAlignment="1">
      <alignment horizontal="center" vertical="center" wrapText="1"/>
    </xf>
    <xf numFmtId="0" fontId="30" fillId="2" borderId="8" xfId="8" applyFont="1" applyFill="1" applyBorder="1" applyAlignment="1">
      <alignment horizontal="center" vertical="center" wrapText="1"/>
    </xf>
    <xf numFmtId="4" fontId="32" fillId="0" borderId="8" xfId="0" applyNumberFormat="1" applyFont="1" applyFill="1" applyBorder="1" applyAlignment="1">
      <alignment horizontal="center" vertical="center" wrapText="1"/>
    </xf>
    <xf numFmtId="0" fontId="33" fillId="0" borderId="3" xfId="9" applyFont="1" applyFill="1" applyBorder="1" applyAlignment="1">
      <alignment horizontal="center" vertical="center" wrapText="1"/>
    </xf>
    <xf numFmtId="0" fontId="16" fillId="0" borderId="0" xfId="0" applyFont="1"/>
    <xf numFmtId="0" fontId="16" fillId="0" borderId="0" xfId="0" applyFont="1" applyAlignment="1">
      <alignment vertical="center"/>
    </xf>
    <xf numFmtId="4" fontId="6" fillId="0" borderId="0" xfId="0" applyNumberFormat="1" applyFont="1" applyAlignment="1">
      <alignment horizontal="center" vertical="center"/>
    </xf>
    <xf numFmtId="0" fontId="6" fillId="0" borderId="0" xfId="0" applyFont="1"/>
    <xf numFmtId="0" fontId="16" fillId="0" borderId="0" xfId="0" applyFont="1" applyAlignment="1">
      <alignment wrapText="1"/>
    </xf>
    <xf numFmtId="0" fontId="16" fillId="0" borderId="3" xfId="0" applyFont="1" applyBorder="1" applyAlignment="1">
      <alignment horizontal="center" vertical="center"/>
    </xf>
    <xf numFmtId="4" fontId="16" fillId="0" borderId="3" xfId="0" applyNumberFormat="1" applyFont="1" applyBorder="1" applyAlignment="1">
      <alignment horizontal="center" vertical="center"/>
    </xf>
    <xf numFmtId="4" fontId="34" fillId="0" borderId="3" xfId="0" applyNumberFormat="1" applyFont="1" applyBorder="1" applyAlignment="1">
      <alignment horizontal="center" vertical="center"/>
    </xf>
    <xf numFmtId="0" fontId="37" fillId="0" borderId="3" xfId="0" applyFont="1" applyBorder="1" applyAlignment="1">
      <alignment horizontal="center" vertical="center" wrapText="1"/>
    </xf>
    <xf numFmtId="0" fontId="14" fillId="0" borderId="0" xfId="0" applyFont="1"/>
    <xf numFmtId="0" fontId="14" fillId="0" borderId="3" xfId="0" applyFont="1" applyBorder="1" applyAlignment="1">
      <alignment horizontal="center" vertical="center"/>
    </xf>
    <xf numFmtId="0" fontId="34" fillId="0" borderId="3" xfId="0" applyFont="1" applyBorder="1" applyAlignment="1">
      <alignment horizontal="center"/>
    </xf>
    <xf numFmtId="0" fontId="34" fillId="0" borderId="0" xfId="0" applyFont="1" applyBorder="1" applyAlignment="1">
      <alignment horizontal="center" vertical="center"/>
    </xf>
    <xf numFmtId="4" fontId="34" fillId="0" borderId="0" xfId="0" applyNumberFormat="1" applyFont="1" applyBorder="1" applyAlignment="1">
      <alignment horizontal="center" vertical="center"/>
    </xf>
    <xf numFmtId="4" fontId="6" fillId="2" borderId="8" xfId="3" applyNumberFormat="1" applyFont="1" applyFill="1" applyBorder="1" applyAlignment="1">
      <alignment horizontal="center" vertical="center" wrapText="1"/>
    </xf>
    <xf numFmtId="4" fontId="30" fillId="2" borderId="4" xfId="4" applyNumberFormat="1" applyFont="1" applyFill="1" applyBorder="1" applyAlignment="1">
      <alignment horizontal="center" vertical="center" wrapText="1"/>
    </xf>
    <xf numFmtId="4" fontId="30" fillId="2" borderId="5" xfId="4" applyNumberFormat="1" applyFont="1" applyFill="1" applyBorder="1" applyAlignment="1">
      <alignment horizontal="center" vertical="center" wrapText="1"/>
    </xf>
    <xf numFmtId="4" fontId="30" fillId="2" borderId="6" xfId="4" applyNumberFormat="1" applyFont="1" applyFill="1" applyBorder="1" applyAlignment="1">
      <alignment horizontal="center" vertical="center" wrapText="1"/>
    </xf>
    <xf numFmtId="4" fontId="29" fillId="2" borderId="3" xfId="3" applyNumberFormat="1" applyFont="1" applyFill="1" applyBorder="1" applyAlignment="1">
      <alignment horizontal="center" vertical="center" wrapText="1"/>
    </xf>
    <xf numFmtId="4" fontId="28" fillId="2" borderId="2" xfId="3" applyNumberFormat="1" applyFont="1" applyFill="1" applyBorder="1" applyAlignment="1">
      <alignment horizontal="center" vertical="center" wrapText="1"/>
    </xf>
    <xf numFmtId="4" fontId="28" fillId="2" borderId="8" xfId="3" applyNumberFormat="1" applyFont="1" applyFill="1" applyBorder="1" applyAlignment="1">
      <alignment horizontal="center" vertical="center" wrapText="1"/>
    </xf>
    <xf numFmtId="4" fontId="31" fillId="2" borderId="4" xfId="2" applyNumberFormat="1" applyFont="1" applyFill="1" applyBorder="1" applyAlignment="1">
      <alignment horizontal="center" vertical="center" wrapText="1"/>
    </xf>
    <xf numFmtId="4" fontId="31" fillId="2" borderId="5" xfId="2" applyNumberFormat="1" applyFont="1" applyFill="1" applyBorder="1" applyAlignment="1">
      <alignment horizontal="center" vertical="center" wrapText="1"/>
    </xf>
    <xf numFmtId="4" fontId="31" fillId="2" borderId="6" xfId="2" applyNumberFormat="1" applyFont="1" applyFill="1" applyBorder="1" applyAlignment="1">
      <alignment horizontal="center" vertical="center" wrapText="1"/>
    </xf>
    <xf numFmtId="4" fontId="28" fillId="2" borderId="10" xfId="3" applyNumberFormat="1" applyFont="1" applyFill="1" applyBorder="1" applyAlignment="1">
      <alignment horizontal="center" vertical="center" wrapText="1"/>
    </xf>
    <xf numFmtId="4" fontId="28" fillId="2" borderId="12" xfId="3" applyNumberFormat="1" applyFont="1" applyFill="1" applyBorder="1" applyAlignment="1">
      <alignment horizontal="center" vertical="center" wrapText="1"/>
    </xf>
    <xf numFmtId="4" fontId="28" fillId="2" borderId="7" xfId="3" applyNumberFormat="1" applyFont="1" applyFill="1" applyBorder="1" applyAlignment="1">
      <alignment horizontal="center" vertical="center" wrapText="1"/>
    </xf>
    <xf numFmtId="4" fontId="28" fillId="2" borderId="13" xfId="3" applyNumberFormat="1" applyFont="1" applyFill="1" applyBorder="1" applyAlignment="1">
      <alignment horizontal="center" vertical="center" wrapText="1"/>
    </xf>
    <xf numFmtId="4" fontId="28" fillId="2" borderId="11" xfId="3" applyNumberFormat="1" applyFont="1" applyFill="1" applyBorder="1" applyAlignment="1">
      <alignment horizontal="center" vertical="center" wrapText="1"/>
    </xf>
    <xf numFmtId="4" fontId="28" fillId="2" borderId="1" xfId="3" applyNumberFormat="1" applyFont="1" applyFill="1" applyBorder="1" applyAlignment="1">
      <alignment horizontal="center" vertical="center" wrapText="1"/>
    </xf>
    <xf numFmtId="4" fontId="30" fillId="2" borderId="4" xfId="3" applyNumberFormat="1" applyFont="1" applyFill="1" applyBorder="1" applyAlignment="1">
      <alignment horizontal="center" vertical="center" wrapText="1"/>
    </xf>
    <xf numFmtId="4" fontId="30" fillId="2" borderId="5" xfId="3" applyNumberFormat="1" applyFont="1" applyFill="1" applyBorder="1" applyAlignment="1">
      <alignment horizontal="center" vertical="center" wrapText="1"/>
    </xf>
    <xf numFmtId="4" fontId="30" fillId="2" borderId="6" xfId="3" applyNumberFormat="1" applyFont="1" applyFill="1" applyBorder="1" applyAlignment="1">
      <alignment horizontal="center" vertical="center" wrapText="1"/>
    </xf>
    <xf numFmtId="4" fontId="30" fillId="2" borderId="4" xfId="2" applyNumberFormat="1" applyFont="1" applyFill="1" applyBorder="1" applyAlignment="1">
      <alignment horizontal="center" vertical="center" wrapText="1"/>
    </xf>
    <xf numFmtId="4" fontId="30" fillId="2" borderId="5" xfId="2" applyNumberFormat="1" applyFont="1" applyFill="1" applyBorder="1" applyAlignment="1">
      <alignment horizontal="center" vertical="center" wrapText="1"/>
    </xf>
    <xf numFmtId="4" fontId="30" fillId="2" borderId="6" xfId="2" applyNumberFormat="1" applyFont="1" applyFill="1" applyBorder="1" applyAlignment="1">
      <alignment horizontal="center" vertical="center" wrapText="1"/>
    </xf>
    <xf numFmtId="2" fontId="28" fillId="2" borderId="10" xfId="5" applyNumberFormat="1" applyFont="1" applyFill="1" applyBorder="1" applyAlignment="1">
      <alignment horizontal="center" vertical="center" wrapText="1"/>
    </xf>
    <xf numFmtId="2" fontId="28" fillId="2" borderId="11" xfId="5" applyNumberFormat="1" applyFont="1" applyFill="1" applyBorder="1" applyAlignment="1">
      <alignment horizontal="center" vertical="center" wrapText="1"/>
    </xf>
    <xf numFmtId="2" fontId="28" fillId="2" borderId="12" xfId="5" applyNumberFormat="1" applyFont="1" applyFill="1" applyBorder="1" applyAlignment="1">
      <alignment horizontal="center" vertical="center" wrapText="1"/>
    </xf>
    <xf numFmtId="2" fontId="28" fillId="2" borderId="7" xfId="5" applyNumberFormat="1" applyFont="1" applyFill="1" applyBorder="1" applyAlignment="1">
      <alignment horizontal="center" vertical="center" wrapText="1"/>
    </xf>
    <xf numFmtId="2" fontId="28" fillId="2" borderId="1" xfId="5" applyNumberFormat="1" applyFont="1" applyFill="1" applyBorder="1" applyAlignment="1">
      <alignment horizontal="center" vertical="center" wrapText="1"/>
    </xf>
    <xf numFmtId="2" fontId="28" fillId="2" borderId="13" xfId="5" applyNumberFormat="1" applyFont="1" applyFill="1" applyBorder="1" applyAlignment="1">
      <alignment horizontal="center" vertical="center" wrapText="1"/>
    </xf>
    <xf numFmtId="4" fontId="28" fillId="2" borderId="10" xfId="2" applyNumberFormat="1" applyFont="1" applyFill="1" applyBorder="1" applyAlignment="1">
      <alignment horizontal="center" vertical="center" wrapText="1"/>
    </xf>
    <xf numFmtId="4" fontId="28" fillId="2" borderId="11" xfId="2" applyNumberFormat="1" applyFont="1" applyFill="1" applyBorder="1" applyAlignment="1">
      <alignment horizontal="center" vertical="center" wrapText="1"/>
    </xf>
    <xf numFmtId="4" fontId="28" fillId="2" borderId="12" xfId="2" applyNumberFormat="1" applyFont="1" applyFill="1" applyBorder="1" applyAlignment="1">
      <alignment horizontal="center" vertical="center" wrapText="1"/>
    </xf>
    <xf numFmtId="4" fontId="28" fillId="2" borderId="7" xfId="2" applyNumberFormat="1" applyFont="1" applyFill="1" applyBorder="1" applyAlignment="1">
      <alignment horizontal="center" vertical="center" wrapText="1"/>
    </xf>
    <xf numFmtId="4" fontId="28" fillId="2" borderId="1" xfId="2" applyNumberFormat="1" applyFont="1" applyFill="1" applyBorder="1" applyAlignment="1">
      <alignment horizontal="center" vertical="center" wrapText="1"/>
    </xf>
    <xf numFmtId="4" fontId="28" fillId="2" borderId="13" xfId="2" applyNumberFormat="1" applyFont="1" applyFill="1" applyBorder="1" applyAlignment="1">
      <alignment horizontal="center" vertical="center" wrapText="1"/>
    </xf>
    <xf numFmtId="4" fontId="28" fillId="2" borderId="10" xfId="4" applyNumberFormat="1" applyFont="1" applyFill="1" applyBorder="1" applyAlignment="1">
      <alignment horizontal="center" vertical="center" wrapText="1"/>
    </xf>
    <xf numFmtId="4" fontId="28" fillId="2" borderId="11" xfId="4" applyNumberFormat="1" applyFont="1" applyFill="1" applyBorder="1" applyAlignment="1">
      <alignment horizontal="center" vertical="center" wrapText="1"/>
    </xf>
    <xf numFmtId="4" fontId="28" fillId="2" borderId="12" xfId="4" applyNumberFormat="1" applyFont="1" applyFill="1" applyBorder="1" applyAlignment="1">
      <alignment horizontal="center" vertical="center" wrapText="1"/>
    </xf>
    <xf numFmtId="4" fontId="28" fillId="2" borderId="7" xfId="4" applyNumberFormat="1" applyFont="1" applyFill="1" applyBorder="1" applyAlignment="1">
      <alignment horizontal="center" vertical="center" wrapText="1"/>
    </xf>
    <xf numFmtId="4" fontId="28" fillId="2" borderId="1" xfId="4" applyNumberFormat="1" applyFont="1" applyFill="1" applyBorder="1" applyAlignment="1">
      <alignment horizontal="center" vertical="center" wrapText="1"/>
    </xf>
    <xf numFmtId="4" fontId="28" fillId="2" borderId="13" xfId="4" applyNumberFormat="1" applyFont="1" applyFill="1" applyBorder="1" applyAlignment="1">
      <alignment horizontal="center" vertical="center" wrapText="1"/>
    </xf>
    <xf numFmtId="3" fontId="6" fillId="2" borderId="2" xfId="3" applyNumberFormat="1" applyFont="1" applyFill="1" applyBorder="1" applyAlignment="1">
      <alignment horizontal="center" vertical="center" wrapText="1"/>
    </xf>
    <xf numFmtId="3" fontId="6" fillId="2" borderId="9" xfId="3" applyNumberFormat="1" applyFont="1" applyFill="1" applyBorder="1" applyAlignment="1">
      <alignment horizontal="center" vertical="center" wrapText="1"/>
    </xf>
    <xf numFmtId="3" fontId="6" fillId="2" borderId="8" xfId="3" applyNumberFormat="1" applyFont="1" applyFill="1" applyBorder="1" applyAlignment="1">
      <alignment horizontal="center" vertical="center" wrapText="1"/>
    </xf>
    <xf numFmtId="4" fontId="6" fillId="2" borderId="2" xfId="3" applyNumberFormat="1" applyFont="1" applyFill="1" applyBorder="1" applyAlignment="1">
      <alignment horizontal="center" vertical="center" wrapText="1"/>
    </xf>
    <xf numFmtId="4" fontId="6" fillId="2" borderId="9" xfId="3" applyNumberFormat="1" applyFont="1" applyFill="1" applyBorder="1" applyAlignment="1">
      <alignment horizontal="center" vertical="center" wrapText="1"/>
    </xf>
    <xf numFmtId="4" fontId="6" fillId="2" borderId="8" xfId="3" applyNumberFormat="1" applyFont="1" applyFill="1" applyBorder="1" applyAlignment="1">
      <alignment horizontal="center" vertical="center" wrapText="1"/>
    </xf>
    <xf numFmtId="4" fontId="13" fillId="2" borderId="11" xfId="2" applyNumberFormat="1" applyFont="1" applyFill="1" applyBorder="1" applyAlignment="1">
      <alignment horizontal="center" vertical="center" wrapText="1"/>
    </xf>
    <xf numFmtId="4" fontId="13" fillId="2" borderId="0" xfId="2" applyNumberFormat="1" applyFont="1" applyFill="1" applyBorder="1" applyAlignment="1">
      <alignment horizontal="center" vertical="center" wrapText="1"/>
    </xf>
    <xf numFmtId="4" fontId="6" fillId="2" borderId="2" xfId="2" applyNumberFormat="1" applyFont="1" applyFill="1" applyBorder="1" applyAlignment="1">
      <alignment horizontal="center" vertical="center" wrapText="1"/>
    </xf>
    <xf numFmtId="4" fontId="6" fillId="2" borderId="9" xfId="2" applyNumberFormat="1" applyFont="1" applyFill="1" applyBorder="1" applyAlignment="1">
      <alignment horizontal="center" vertical="center" wrapText="1"/>
    </xf>
    <xf numFmtId="4" fontId="28" fillId="2" borderId="2" xfId="4" applyNumberFormat="1" applyFont="1" applyFill="1" applyBorder="1" applyAlignment="1">
      <alignment horizontal="center" vertical="center" wrapText="1"/>
    </xf>
    <xf numFmtId="4" fontId="28" fillId="2" borderId="8" xfId="4" applyNumberFormat="1" applyFont="1" applyFill="1" applyBorder="1" applyAlignment="1">
      <alignment horizontal="center" vertical="center" wrapText="1"/>
    </xf>
    <xf numFmtId="4" fontId="36" fillId="0" borderId="0" xfId="2" applyNumberFormat="1" applyFont="1" applyFill="1" applyAlignment="1">
      <alignment horizontal="center" vertical="center" wrapText="1"/>
    </xf>
    <xf numFmtId="4" fontId="36" fillId="0" borderId="1" xfId="2" applyNumberFormat="1" applyFont="1" applyFill="1" applyBorder="1" applyAlignment="1">
      <alignment horizontal="center" vertical="center" wrapText="1"/>
    </xf>
    <xf numFmtId="0" fontId="6" fillId="0" borderId="2" xfId="6" applyFont="1" applyFill="1" applyBorder="1" applyAlignment="1">
      <alignment horizontal="center" vertical="center" wrapText="1"/>
    </xf>
    <xf numFmtId="0" fontId="6" fillId="0" borderId="9" xfId="6" applyFont="1" applyFill="1" applyBorder="1" applyAlignment="1">
      <alignment horizontal="center" vertical="center" wrapText="1"/>
    </xf>
    <xf numFmtId="0" fontId="6" fillId="0" borderId="2" xfId="6" applyFont="1" applyFill="1" applyBorder="1" applyAlignment="1">
      <alignment horizontal="center" vertical="center"/>
    </xf>
    <xf numFmtId="0" fontId="6" fillId="0" borderId="9" xfId="6" applyFont="1" applyFill="1" applyBorder="1" applyAlignment="1">
      <alignment horizontal="center" vertical="center"/>
    </xf>
    <xf numFmtId="4" fontId="33" fillId="0" borderId="2" xfId="0" applyNumberFormat="1" applyFont="1" applyFill="1" applyBorder="1" applyAlignment="1">
      <alignment horizontal="center" vertical="center" wrapText="1"/>
    </xf>
    <xf numFmtId="4" fontId="33" fillId="0" borderId="8" xfId="0" applyNumberFormat="1" applyFont="1" applyFill="1" applyBorder="1" applyAlignment="1">
      <alignment horizontal="center" vertical="center" wrapText="1"/>
    </xf>
    <xf numFmtId="0" fontId="35" fillId="0" borderId="2" xfId="6" applyFont="1" applyFill="1" applyBorder="1" applyAlignment="1">
      <alignment horizontal="center" vertical="center" wrapText="1"/>
    </xf>
    <xf numFmtId="0" fontId="35" fillId="0" borderId="8" xfId="6" applyFont="1" applyFill="1" applyBorder="1" applyAlignment="1">
      <alignment horizontal="center" vertical="center" wrapText="1"/>
    </xf>
    <xf numFmtId="4" fontId="30" fillId="0" borderId="4" xfId="3" applyNumberFormat="1" applyFont="1" applyFill="1" applyBorder="1" applyAlignment="1">
      <alignment horizontal="center" vertical="center" wrapText="1"/>
    </xf>
    <xf numFmtId="4" fontId="30" fillId="0" borderId="5" xfId="3" applyNumberFormat="1" applyFont="1" applyFill="1" applyBorder="1" applyAlignment="1">
      <alignment horizontal="center" vertical="center" wrapText="1"/>
    </xf>
    <xf numFmtId="4" fontId="30" fillId="0" borderId="6" xfId="3" applyNumberFormat="1" applyFont="1" applyFill="1" applyBorder="1" applyAlignment="1">
      <alignment horizontal="center" vertical="center" wrapText="1"/>
    </xf>
    <xf numFmtId="0" fontId="35" fillId="0" borderId="10" xfId="6" applyFont="1" applyFill="1" applyBorder="1" applyAlignment="1">
      <alignment horizontal="center" vertical="center" wrapText="1"/>
    </xf>
    <xf numFmtId="0" fontId="35" fillId="0" borderId="11" xfId="6" applyFont="1" applyFill="1" applyBorder="1" applyAlignment="1">
      <alignment horizontal="center" vertical="center" wrapText="1"/>
    </xf>
    <xf numFmtId="0" fontId="35" fillId="0" borderId="12" xfId="6" applyFont="1" applyFill="1" applyBorder="1" applyAlignment="1">
      <alignment horizontal="center" vertical="center" wrapText="1"/>
    </xf>
    <xf numFmtId="0" fontId="35" fillId="0" borderId="7" xfId="6" applyFont="1" applyFill="1" applyBorder="1" applyAlignment="1">
      <alignment horizontal="center" vertical="center" wrapText="1"/>
    </xf>
    <xf numFmtId="0" fontId="35" fillId="0" borderId="1" xfId="6" applyFont="1" applyFill="1" applyBorder="1" applyAlignment="1">
      <alignment horizontal="center" vertical="center" wrapText="1"/>
    </xf>
    <xf numFmtId="0" fontId="35" fillId="0" borderId="13" xfId="6" applyFont="1" applyFill="1" applyBorder="1" applyAlignment="1">
      <alignment horizontal="center" vertical="center" wrapText="1"/>
    </xf>
    <xf numFmtId="0" fontId="6" fillId="7" borderId="2" xfId="7" applyFont="1" applyFill="1" applyBorder="1" applyAlignment="1">
      <alignment horizontal="center" vertical="center"/>
    </xf>
    <xf numFmtId="0" fontId="6" fillId="7" borderId="9" xfId="7" applyFont="1" applyFill="1" applyBorder="1" applyAlignment="1">
      <alignment horizontal="center" vertical="center"/>
    </xf>
    <xf numFmtId="0" fontId="6" fillId="7" borderId="8" xfId="7" applyFont="1" applyFill="1" applyBorder="1" applyAlignment="1">
      <alignment horizontal="center" vertical="center"/>
    </xf>
    <xf numFmtId="3" fontId="6" fillId="0" borderId="3" xfId="6" applyNumberFormat="1" applyFont="1" applyFill="1" applyBorder="1" applyAlignment="1">
      <alignment horizontal="center" vertical="center" wrapText="1"/>
    </xf>
    <xf numFmtId="0" fontId="6" fillId="0" borderId="0" xfId="6" applyFont="1" applyFill="1" applyAlignment="1">
      <alignment horizontal="left"/>
    </xf>
    <xf numFmtId="0" fontId="28" fillId="0" borderId="10" xfId="0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center" vertical="center" wrapText="1"/>
    </xf>
    <xf numFmtId="0" fontId="37" fillId="0" borderId="4" xfId="0" applyFont="1" applyFill="1" applyBorder="1" applyAlignment="1">
      <alignment horizontal="center" vertical="center" wrapText="1"/>
    </xf>
    <xf numFmtId="0" fontId="37" fillId="0" borderId="5" xfId="0" applyFont="1" applyFill="1" applyBorder="1" applyAlignment="1">
      <alignment horizontal="center" vertical="center" wrapText="1"/>
    </xf>
    <xf numFmtId="0" fontId="37" fillId="0" borderId="6" xfId="0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 wrapText="1"/>
    </xf>
    <xf numFmtId="0" fontId="37" fillId="0" borderId="3" xfId="0" applyFont="1" applyFill="1" applyBorder="1" applyAlignment="1">
      <alignment horizontal="center" vertical="center" wrapText="1"/>
    </xf>
    <xf numFmtId="0" fontId="28" fillId="0" borderId="14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15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13" xfId="0" applyFont="1" applyFill="1" applyBorder="1" applyAlignment="1">
      <alignment horizontal="center" vertical="center" wrapText="1"/>
    </xf>
    <xf numFmtId="2" fontId="30" fillId="0" borderId="4" xfId="5" applyNumberFormat="1" applyFont="1" applyFill="1" applyBorder="1" applyAlignment="1">
      <alignment horizontal="center" vertical="center" wrapText="1"/>
    </xf>
    <xf numFmtId="2" fontId="30" fillId="0" borderId="5" xfId="5" applyNumberFormat="1" applyFont="1" applyFill="1" applyBorder="1" applyAlignment="1">
      <alignment horizontal="center" vertical="center" wrapText="1"/>
    </xf>
    <xf numFmtId="2" fontId="30" fillId="0" borderId="6" xfId="5" applyNumberFormat="1" applyFont="1" applyFill="1" applyBorder="1" applyAlignment="1">
      <alignment horizontal="center" vertical="center" wrapText="1"/>
    </xf>
    <xf numFmtId="0" fontId="28" fillId="0" borderId="10" xfId="6" applyFont="1" applyFill="1" applyBorder="1" applyAlignment="1">
      <alignment horizontal="center" vertical="center" wrapText="1"/>
    </xf>
    <xf numFmtId="0" fontId="28" fillId="0" borderId="11" xfId="6" applyFont="1" applyFill="1" applyBorder="1" applyAlignment="1">
      <alignment horizontal="center" vertical="center" wrapText="1"/>
    </xf>
    <xf numFmtId="0" fontId="28" fillId="0" borderId="12" xfId="6" applyFont="1" applyFill="1" applyBorder="1" applyAlignment="1">
      <alignment horizontal="center" vertical="center" wrapText="1"/>
    </xf>
    <xf numFmtId="0" fontId="28" fillId="0" borderId="7" xfId="6" applyFont="1" applyFill="1" applyBorder="1" applyAlignment="1">
      <alignment horizontal="center" vertical="center" wrapText="1"/>
    </xf>
    <xf numFmtId="0" fontId="28" fillId="0" borderId="1" xfId="6" applyFont="1" applyFill="1" applyBorder="1" applyAlignment="1">
      <alignment horizontal="center" vertical="center" wrapText="1"/>
    </xf>
    <xf numFmtId="0" fontId="28" fillId="0" borderId="13" xfId="6" applyFont="1" applyFill="1" applyBorder="1" applyAlignment="1">
      <alignment horizontal="center" vertical="center" wrapText="1"/>
    </xf>
    <xf numFmtId="4" fontId="33" fillId="0" borderId="10" xfId="0" applyNumberFormat="1" applyFont="1" applyFill="1" applyBorder="1" applyAlignment="1">
      <alignment horizontal="center" vertical="center" wrapText="1"/>
    </xf>
    <xf numFmtId="4" fontId="33" fillId="0" borderId="11" xfId="0" applyNumberFormat="1" applyFont="1" applyFill="1" applyBorder="1" applyAlignment="1">
      <alignment horizontal="center" vertical="center" wrapText="1"/>
    </xf>
    <xf numFmtId="4" fontId="33" fillId="0" borderId="12" xfId="0" applyNumberFormat="1" applyFont="1" applyFill="1" applyBorder="1" applyAlignment="1">
      <alignment horizontal="center" vertical="center" wrapText="1"/>
    </xf>
    <xf numFmtId="4" fontId="33" fillId="0" borderId="7" xfId="0" applyNumberFormat="1" applyFont="1" applyFill="1" applyBorder="1" applyAlignment="1">
      <alignment horizontal="center" vertical="center" wrapText="1"/>
    </xf>
    <xf numFmtId="4" fontId="33" fillId="0" borderId="1" xfId="0" applyNumberFormat="1" applyFont="1" applyFill="1" applyBorder="1" applyAlignment="1">
      <alignment horizontal="center" vertical="center" wrapText="1"/>
    </xf>
    <xf numFmtId="4" fontId="33" fillId="0" borderId="13" xfId="0" applyNumberFormat="1" applyFont="1" applyFill="1" applyBorder="1" applyAlignment="1">
      <alignment horizontal="center" vertical="center" wrapText="1"/>
    </xf>
    <xf numFmtId="4" fontId="33" fillId="0" borderId="3" xfId="0" applyNumberFormat="1" applyFont="1" applyFill="1" applyBorder="1" applyAlignment="1">
      <alignment horizontal="center" vertical="center" wrapText="1"/>
    </xf>
    <xf numFmtId="0" fontId="9" fillId="2" borderId="4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>
      <alignment horizontal="center" vertical="center" wrapText="1"/>
    </xf>
    <xf numFmtId="0" fontId="9" fillId="2" borderId="6" xfId="8" applyFont="1" applyFill="1" applyBorder="1" applyAlignment="1">
      <alignment horizontal="center" vertical="center" wrapText="1"/>
    </xf>
    <xf numFmtId="4" fontId="6" fillId="0" borderId="4" xfId="8" applyNumberFormat="1" applyFont="1" applyFill="1" applyBorder="1" applyAlignment="1">
      <alignment horizontal="center" vertical="center" wrapText="1"/>
    </xf>
    <xf numFmtId="4" fontId="6" fillId="0" borderId="5" xfId="8" applyNumberFormat="1" applyFont="1" applyFill="1" applyBorder="1" applyAlignment="1">
      <alignment horizontal="center" vertical="center" wrapText="1"/>
    </xf>
    <xf numFmtId="4" fontId="6" fillId="0" borderId="6" xfId="8" applyNumberFormat="1" applyFont="1" applyFill="1" applyBorder="1" applyAlignment="1">
      <alignment horizontal="center" vertical="center" wrapText="1"/>
    </xf>
    <xf numFmtId="0" fontId="15" fillId="0" borderId="0" xfId="10" applyFont="1" applyFill="1" applyAlignment="1">
      <alignment horizontal="left" vertical="center"/>
    </xf>
    <xf numFmtId="0" fontId="15" fillId="0" borderId="0" xfId="10" applyFont="1" applyFill="1" applyBorder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left"/>
    </xf>
    <xf numFmtId="0" fontId="33" fillId="0" borderId="4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 wrapText="1"/>
    </xf>
    <xf numFmtId="0" fontId="33" fillId="0" borderId="6" xfId="0" applyFont="1" applyBorder="1" applyAlignment="1">
      <alignment horizontal="center" vertical="center" wrapText="1"/>
    </xf>
    <xf numFmtId="0" fontId="38" fillId="0" borderId="3" xfId="0" applyFont="1" applyBorder="1" applyAlignment="1">
      <alignment horizontal="center"/>
    </xf>
    <xf numFmtId="0" fontId="34" fillId="0" borderId="4" xfId="0" applyFont="1" applyBorder="1" applyAlignment="1">
      <alignment horizontal="center" wrapText="1"/>
    </xf>
    <xf numFmtId="0" fontId="34" fillId="0" borderId="5" xfId="0" applyFont="1" applyBorder="1" applyAlignment="1">
      <alignment horizontal="center" wrapText="1"/>
    </xf>
    <xf numFmtId="0" fontId="34" fillId="0" borderId="2" xfId="0" applyFon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34" fillId="0" borderId="8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4" fontId="0" fillId="0" borderId="0" xfId="0" applyNumberFormat="1" applyFill="1"/>
    <xf numFmtId="4" fontId="30" fillId="2" borderId="3" xfId="4" applyNumberFormat="1" applyFont="1" applyFill="1" applyBorder="1" applyAlignment="1">
      <alignment horizontal="center" vertical="center" wrapText="1"/>
    </xf>
    <xf numFmtId="4" fontId="29" fillId="2" borderId="2" xfId="3" applyNumberFormat="1" applyFont="1" applyFill="1" applyBorder="1" applyAlignment="1">
      <alignment horizontal="center" vertical="center" wrapText="1"/>
    </xf>
    <xf numFmtId="4" fontId="29" fillId="2" borderId="8" xfId="3" applyNumberFormat="1" applyFont="1" applyFill="1" applyBorder="1" applyAlignment="1">
      <alignment horizontal="center" vertical="center" wrapText="1"/>
    </xf>
    <xf numFmtId="4" fontId="4" fillId="2" borderId="0" xfId="2" applyNumberFormat="1" applyFont="1" applyFill="1" applyBorder="1" applyAlignment="1">
      <alignment horizontal="center" wrapText="1"/>
    </xf>
    <xf numFmtId="0" fontId="34" fillId="9" borderId="3" xfId="0" applyFont="1" applyFill="1" applyBorder="1" applyAlignment="1">
      <alignment horizontal="center" vertical="center"/>
    </xf>
    <xf numFmtId="4" fontId="34" fillId="9" borderId="3" xfId="0" applyNumberFormat="1" applyFont="1" applyFill="1" applyBorder="1" applyAlignment="1">
      <alignment horizontal="center" vertical="center"/>
    </xf>
    <xf numFmtId="0" fontId="34" fillId="8" borderId="4" xfId="0" applyFont="1" applyFill="1" applyBorder="1" applyAlignment="1">
      <alignment horizontal="center" vertical="center" wrapText="1"/>
    </xf>
    <xf numFmtId="0" fontId="34" fillId="8" borderId="5" xfId="0" applyFont="1" applyFill="1" applyBorder="1" applyAlignment="1">
      <alignment horizontal="center" vertical="center" wrapText="1"/>
    </xf>
    <xf numFmtId="0" fontId="34" fillId="8" borderId="6" xfId="0" applyFont="1" applyFill="1" applyBorder="1" applyAlignment="1">
      <alignment horizontal="center" vertical="center" wrapText="1"/>
    </xf>
    <xf numFmtId="0" fontId="34" fillId="9" borderId="4" xfId="0" applyFont="1" applyFill="1" applyBorder="1" applyAlignment="1">
      <alignment horizontal="center" vertical="center"/>
    </xf>
    <xf numFmtId="0" fontId="34" fillId="9" borderId="5" xfId="0" applyFont="1" applyFill="1" applyBorder="1" applyAlignment="1">
      <alignment horizontal="center" vertical="center"/>
    </xf>
    <xf numFmtId="0" fontId="34" fillId="9" borderId="6" xfId="0" applyFont="1" applyFill="1" applyBorder="1" applyAlignment="1">
      <alignment horizontal="center" vertical="center"/>
    </xf>
    <xf numFmtId="0" fontId="34" fillId="8" borderId="4" xfId="0" applyFont="1" applyFill="1" applyBorder="1" applyAlignment="1">
      <alignment horizontal="center" vertical="center"/>
    </xf>
    <xf numFmtId="0" fontId="34" fillId="8" borderId="5" xfId="0" applyFont="1" applyFill="1" applyBorder="1" applyAlignment="1">
      <alignment horizontal="center" vertical="center"/>
    </xf>
    <xf numFmtId="0" fontId="34" fillId="8" borderId="6" xfId="0" applyFont="1" applyFill="1" applyBorder="1" applyAlignment="1">
      <alignment horizontal="center" vertical="center"/>
    </xf>
    <xf numFmtId="4" fontId="34" fillId="11" borderId="3" xfId="0" applyNumberFormat="1" applyFont="1" applyFill="1" applyBorder="1" applyAlignment="1">
      <alignment horizontal="center" vertical="center"/>
    </xf>
    <xf numFmtId="0" fontId="39" fillId="11" borderId="3" xfId="0" applyFont="1" applyFill="1" applyBorder="1" applyAlignment="1">
      <alignment horizontal="center" vertical="center"/>
    </xf>
    <xf numFmtId="4" fontId="6" fillId="0" borderId="4" xfId="3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" fontId="26" fillId="0" borderId="0" xfId="0" applyNumberFormat="1" applyFont="1" applyFill="1"/>
    <xf numFmtId="0" fontId="40" fillId="0" borderId="0" xfId="0" applyFont="1" applyAlignment="1">
      <alignment horizontal="center" wrapText="1"/>
    </xf>
    <xf numFmtId="4" fontId="28" fillId="0" borderId="10" xfId="3" applyNumberFormat="1" applyFont="1" applyFill="1" applyBorder="1" applyAlignment="1">
      <alignment horizontal="center" vertical="center" wrapText="1"/>
    </xf>
    <xf numFmtId="4" fontId="28" fillId="0" borderId="11" xfId="3" applyNumberFormat="1" applyFont="1" applyFill="1" applyBorder="1" applyAlignment="1">
      <alignment horizontal="center" vertical="center" wrapText="1"/>
    </xf>
    <xf numFmtId="4" fontId="28" fillId="0" borderId="12" xfId="3" applyNumberFormat="1" applyFont="1" applyFill="1" applyBorder="1" applyAlignment="1">
      <alignment horizontal="center" vertical="center" wrapText="1"/>
    </xf>
    <xf numFmtId="4" fontId="28" fillId="0" borderId="7" xfId="3" applyNumberFormat="1" applyFont="1" applyFill="1" applyBorder="1" applyAlignment="1">
      <alignment horizontal="center" vertical="center" wrapText="1"/>
    </xf>
    <xf numFmtId="4" fontId="28" fillId="0" borderId="1" xfId="3" applyNumberFormat="1" applyFont="1" applyFill="1" applyBorder="1" applyAlignment="1">
      <alignment horizontal="center" vertical="center" wrapText="1"/>
    </xf>
    <xf numFmtId="4" fontId="28" fillId="0" borderId="13" xfId="3" applyNumberFormat="1" applyFont="1" applyFill="1" applyBorder="1" applyAlignment="1">
      <alignment horizontal="center" vertical="center" wrapText="1"/>
    </xf>
    <xf numFmtId="0" fontId="23" fillId="2" borderId="0" xfId="0" applyFont="1" applyFill="1"/>
    <xf numFmtId="0" fontId="22" fillId="2" borderId="0" xfId="0" applyFont="1" applyFill="1" applyAlignment="1">
      <alignment horizontal="center" wrapText="1"/>
    </xf>
    <xf numFmtId="4" fontId="22" fillId="8" borderId="3" xfId="0" applyNumberFormat="1" applyFont="1" applyFill="1" applyBorder="1" applyAlignment="1">
      <alignment horizontal="center" vertical="center" wrapText="1"/>
    </xf>
    <xf numFmtId="4" fontId="22" fillId="2" borderId="3" xfId="0" applyNumberFormat="1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49" fontId="23" fillId="0" borderId="3" xfId="0" applyNumberFormat="1" applyFont="1" applyFill="1" applyBorder="1" applyAlignment="1">
      <alignment horizontal="center" vertical="center" wrapText="1"/>
    </xf>
    <xf numFmtId="4" fontId="23" fillId="0" borderId="3" xfId="0" applyNumberFormat="1" applyFont="1" applyFill="1" applyBorder="1" applyAlignment="1">
      <alignment horizontal="center" vertical="center" wrapText="1"/>
    </xf>
    <xf numFmtId="4" fontId="22" fillId="0" borderId="3" xfId="0" applyNumberFormat="1" applyFont="1" applyFill="1" applyBorder="1" applyAlignment="1">
      <alignment horizontal="center" vertical="center" wrapText="1"/>
    </xf>
    <xf numFmtId="4" fontId="23" fillId="0" borderId="9" xfId="0" applyNumberFormat="1" applyFont="1" applyFill="1" applyBorder="1" applyAlignment="1">
      <alignment horizontal="center" vertical="center" wrapText="1"/>
    </xf>
    <xf numFmtId="4" fontId="22" fillId="8" borderId="3" xfId="0" applyNumberFormat="1" applyFont="1" applyFill="1" applyBorder="1" applyAlignment="1">
      <alignment horizontal="center" vertical="center"/>
    </xf>
    <xf numFmtId="0" fontId="41" fillId="8" borderId="0" xfId="0" applyFont="1" applyFill="1"/>
    <xf numFmtId="4" fontId="22" fillId="10" borderId="4" xfId="0" applyNumberFormat="1" applyFont="1" applyFill="1" applyBorder="1" applyAlignment="1">
      <alignment horizontal="center" vertical="center" wrapText="1"/>
    </xf>
    <xf numFmtId="4" fontId="22" fillId="10" borderId="5" xfId="0" applyNumberFormat="1" applyFont="1" applyFill="1" applyBorder="1" applyAlignment="1">
      <alignment horizontal="center" vertical="center" wrapText="1"/>
    </xf>
    <xf numFmtId="4" fontId="22" fillId="10" borderId="6" xfId="0" applyNumberFormat="1" applyFont="1" applyFill="1" applyBorder="1" applyAlignment="1">
      <alignment horizontal="center" vertical="center" wrapText="1"/>
    </xf>
    <xf numFmtId="4" fontId="20" fillId="10" borderId="3" xfId="0" applyNumberFormat="1" applyFont="1" applyFill="1" applyBorder="1" applyAlignment="1">
      <alignment horizontal="center" vertical="center" wrapText="1"/>
    </xf>
    <xf numFmtId="0" fontId="0" fillId="10" borderId="0" xfId="0" applyFill="1"/>
  </cellXfs>
  <cellStyles count="15">
    <cellStyle name="Akcent 2 35" xfId="14"/>
    <cellStyle name="Dziesiętny" xfId="1" builtinId="3"/>
    <cellStyle name="Dziesiętny 2 3" xfId="13"/>
    <cellStyle name="Dziesiętny_i zmiany w planie-ze ŚR na zasiłki" xfId="4"/>
    <cellStyle name="Normalny" xfId="0" builtinId="0"/>
    <cellStyle name="Normalny 2" xfId="12"/>
    <cellStyle name="Normalny 2 1" xfId="11"/>
    <cellStyle name="Normalny 2 3" xfId="9"/>
    <cellStyle name="Normalny 8" xfId="6"/>
    <cellStyle name="Normalny 9" xfId="7"/>
    <cellStyle name="Normalny_do finansowego maj-poprawiona" xfId="10"/>
    <cellStyle name="Normalny_i zmiany w planie-ze ŚR na zasiłki" xfId="2"/>
    <cellStyle name="Normalny_lok. luty" xfId="3"/>
    <cellStyle name="Normalny_lok. luty 2" xfId="5"/>
    <cellStyle name="Normalny_lokalizacja styczeń 2009" xf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668"/>
  <sheetViews>
    <sheetView tabSelected="1" topLeftCell="BA1" workbookViewId="0">
      <pane ySplit="8" topLeftCell="A120" activePane="bottomLeft" state="frozen"/>
      <selection pane="bottomLeft" activeCell="BN128" sqref="BN128"/>
    </sheetView>
  </sheetViews>
  <sheetFormatPr defaultRowHeight="15" x14ac:dyDescent="0.25"/>
  <cols>
    <col min="1" max="1" width="9" style="50"/>
    <col min="2" max="2" width="13.125" style="50" customWidth="1"/>
    <col min="3" max="4" width="18.625" style="50" customWidth="1"/>
    <col min="5" max="5" width="17.375" style="68" customWidth="1"/>
    <col min="6" max="6" width="17.375" style="44" customWidth="1"/>
    <col min="7" max="7" width="17.375" style="17" customWidth="1"/>
    <col min="8" max="8" width="16.625" style="44" customWidth="1"/>
    <col min="9" max="9" width="14.5" style="50" customWidth="1"/>
    <col min="10" max="10" width="12.875" style="50" customWidth="1"/>
    <col min="11" max="11" width="14.75" style="50" customWidth="1"/>
    <col min="12" max="12" width="15.375" style="44" customWidth="1"/>
    <col min="13" max="15" width="15.375" style="50" customWidth="1"/>
    <col min="16" max="18" width="15.375" style="17" customWidth="1"/>
    <col min="19" max="19" width="18" style="44" customWidth="1"/>
    <col min="20" max="20" width="14.75" style="17" customWidth="1"/>
    <col min="21" max="21" width="14.125" style="17" customWidth="1"/>
    <col min="22" max="22" width="14.375" style="17" customWidth="1"/>
    <col min="23" max="25" width="13" style="17" customWidth="1"/>
    <col min="26" max="26" width="13" style="50" customWidth="1"/>
    <col min="27" max="27" width="13" style="44" customWidth="1"/>
    <col min="28" max="28" width="13.125" style="17" customWidth="1"/>
    <col min="29" max="30" width="12.75" style="17" customWidth="1"/>
    <col min="31" max="31" width="15.875" style="44" customWidth="1"/>
    <col min="32" max="32" width="13.875" style="17" customWidth="1"/>
    <col min="33" max="34" width="14.25" style="17" customWidth="1"/>
    <col min="35" max="35" width="14.25" style="44" customWidth="1"/>
    <col min="36" max="39" width="20.625" style="17" customWidth="1"/>
    <col min="40" max="40" width="16.875" style="44" customWidth="1"/>
    <col min="41" max="41" width="13.125" style="50" customWidth="1"/>
    <col min="42" max="42" width="13.25" style="50" customWidth="1"/>
    <col min="43" max="44" width="13.25" style="17" customWidth="1"/>
    <col min="45" max="45" width="17.25" style="44" customWidth="1"/>
    <col min="46" max="46" width="13.75" style="17" customWidth="1"/>
    <col min="47" max="47" width="18.375" style="17" customWidth="1"/>
    <col min="48" max="49" width="16.625" style="44" customWidth="1"/>
    <col min="50" max="52" width="13.875" style="17" customWidth="1"/>
    <col min="53" max="53" width="13.875" style="44" customWidth="1"/>
    <col min="54" max="56" width="13" style="17" customWidth="1"/>
    <col min="57" max="57" width="13" style="50" customWidth="1"/>
    <col min="58" max="58" width="13" style="44" customWidth="1"/>
    <col min="59" max="60" width="13.375" style="17" customWidth="1"/>
    <col min="61" max="61" width="13.375" style="22" customWidth="1"/>
    <col min="62" max="62" width="13.375" style="44" customWidth="1"/>
    <col min="63" max="63" width="13.375" style="17" customWidth="1"/>
    <col min="64" max="64" width="13.875" style="22" customWidth="1"/>
    <col min="65" max="65" width="13" bestFit="1" customWidth="1"/>
  </cols>
  <sheetData>
    <row r="1" spans="1:65" s="53" customFormat="1" ht="23.25" customHeight="1" x14ac:dyDescent="0.25"/>
    <row r="2" spans="1:65" s="54" customFormat="1" x14ac:dyDescent="0.25"/>
    <row r="3" spans="1:65" s="52" customFormat="1" x14ac:dyDescent="0.25"/>
    <row r="4" spans="1:65" s="35" customFormat="1" ht="28.5" customHeight="1" x14ac:dyDescent="0.25">
      <c r="A4" s="146" t="s">
        <v>329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47"/>
      <c r="AF4" s="147"/>
      <c r="AG4" s="147"/>
      <c r="AH4" s="147"/>
      <c r="AI4" s="147"/>
      <c r="AJ4" s="147"/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7"/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/>
      <c r="BG4" s="147"/>
      <c r="BH4" s="147"/>
      <c r="BI4" s="147"/>
      <c r="BJ4" s="147"/>
      <c r="BK4" s="147"/>
      <c r="BL4" s="147"/>
      <c r="BM4" s="148"/>
    </row>
    <row r="5" spans="1:65" s="50" customFormat="1" ht="47.25" customHeight="1" x14ac:dyDescent="0.25">
      <c r="A5" s="179" t="s">
        <v>0</v>
      </c>
      <c r="B5" s="182" t="s">
        <v>1</v>
      </c>
      <c r="C5" s="182" t="s">
        <v>2</v>
      </c>
      <c r="D5" s="69" t="s">
        <v>347</v>
      </c>
      <c r="E5" s="70" t="s">
        <v>3</v>
      </c>
      <c r="F5" s="155" t="s">
        <v>341</v>
      </c>
      <c r="G5" s="156"/>
      <c r="H5" s="155" t="s">
        <v>331</v>
      </c>
      <c r="I5" s="156"/>
      <c r="J5" s="156"/>
      <c r="K5" s="157"/>
      <c r="L5" s="158" t="s">
        <v>337</v>
      </c>
      <c r="M5" s="159"/>
      <c r="N5" s="159"/>
      <c r="O5" s="159"/>
      <c r="P5" s="159"/>
      <c r="Q5" s="159"/>
      <c r="R5" s="160"/>
      <c r="S5" s="158" t="s">
        <v>551</v>
      </c>
      <c r="T5" s="159"/>
      <c r="U5" s="159"/>
      <c r="V5" s="159"/>
      <c r="W5" s="159"/>
      <c r="X5" s="159"/>
      <c r="Y5" s="159"/>
      <c r="Z5" s="160"/>
      <c r="AA5" s="158" t="s">
        <v>4</v>
      </c>
      <c r="AB5" s="159"/>
      <c r="AC5" s="159"/>
      <c r="AD5" s="160"/>
      <c r="AE5" s="158" t="s">
        <v>5</v>
      </c>
      <c r="AF5" s="159"/>
      <c r="AG5" s="159"/>
      <c r="AH5" s="160"/>
      <c r="AI5" s="140" t="s">
        <v>6</v>
      </c>
      <c r="AJ5" s="141"/>
      <c r="AK5" s="141"/>
      <c r="AL5" s="141"/>
      <c r="AM5" s="142"/>
      <c r="AN5" s="140" t="s">
        <v>7</v>
      </c>
      <c r="AO5" s="141"/>
      <c r="AP5" s="141"/>
      <c r="AQ5" s="141"/>
      <c r="AR5" s="142"/>
      <c r="AS5" s="140" t="s">
        <v>8</v>
      </c>
      <c r="AT5" s="141"/>
      <c r="AU5" s="142"/>
      <c r="AV5" s="72" t="s">
        <v>9</v>
      </c>
      <c r="AW5" s="158" t="s">
        <v>355</v>
      </c>
      <c r="AX5" s="159"/>
      <c r="AY5" s="159"/>
      <c r="AZ5" s="160"/>
      <c r="BA5" s="140" t="s">
        <v>356</v>
      </c>
      <c r="BB5" s="141"/>
      <c r="BC5" s="141"/>
      <c r="BD5" s="142"/>
      <c r="BE5" s="269" t="s">
        <v>352</v>
      </c>
      <c r="BF5" s="140" t="s">
        <v>10</v>
      </c>
      <c r="BG5" s="141"/>
      <c r="BH5" s="142"/>
      <c r="BI5" s="70" t="s">
        <v>11</v>
      </c>
      <c r="BJ5" s="155" t="s">
        <v>358</v>
      </c>
      <c r="BK5" s="157"/>
      <c r="BL5" s="73" t="s">
        <v>12</v>
      </c>
      <c r="BM5" s="187" t="s">
        <v>13</v>
      </c>
    </row>
    <row r="6" spans="1:65" s="50" customFormat="1" ht="15.75" customHeight="1" x14ac:dyDescent="0.25">
      <c r="A6" s="180"/>
      <c r="B6" s="183"/>
      <c r="C6" s="183"/>
      <c r="D6" s="144" t="s">
        <v>348</v>
      </c>
      <c r="E6" s="144" t="s">
        <v>351</v>
      </c>
      <c r="F6" s="149" t="s">
        <v>342</v>
      </c>
      <c r="G6" s="150"/>
      <c r="H6" s="149" t="s">
        <v>285</v>
      </c>
      <c r="I6" s="153"/>
      <c r="J6" s="153"/>
      <c r="K6" s="150"/>
      <c r="L6" s="161" t="s">
        <v>333</v>
      </c>
      <c r="M6" s="162"/>
      <c r="N6" s="162"/>
      <c r="O6" s="162"/>
      <c r="P6" s="162"/>
      <c r="Q6" s="162"/>
      <c r="R6" s="163"/>
      <c r="S6" s="167" t="s">
        <v>552</v>
      </c>
      <c r="T6" s="168"/>
      <c r="U6" s="168"/>
      <c r="V6" s="168"/>
      <c r="W6" s="168"/>
      <c r="X6" s="168"/>
      <c r="Y6" s="168"/>
      <c r="Z6" s="169"/>
      <c r="AA6" s="167" t="s">
        <v>335</v>
      </c>
      <c r="AB6" s="168"/>
      <c r="AC6" s="168"/>
      <c r="AD6" s="169"/>
      <c r="AE6" s="167" t="s">
        <v>335</v>
      </c>
      <c r="AF6" s="168"/>
      <c r="AG6" s="168"/>
      <c r="AH6" s="169"/>
      <c r="AI6" s="173" t="s">
        <v>284</v>
      </c>
      <c r="AJ6" s="174"/>
      <c r="AK6" s="174"/>
      <c r="AL6" s="174"/>
      <c r="AM6" s="175"/>
      <c r="AN6" s="173" t="s">
        <v>334</v>
      </c>
      <c r="AO6" s="174"/>
      <c r="AP6" s="174"/>
      <c r="AQ6" s="174"/>
      <c r="AR6" s="175"/>
      <c r="AS6" s="173" t="s">
        <v>354</v>
      </c>
      <c r="AT6" s="174"/>
      <c r="AU6" s="175"/>
      <c r="AV6" s="189" t="s">
        <v>344</v>
      </c>
      <c r="AW6" s="173" t="s">
        <v>336</v>
      </c>
      <c r="AX6" s="174"/>
      <c r="AY6" s="174"/>
      <c r="AZ6" s="175"/>
      <c r="BA6" s="143" t="s">
        <v>285</v>
      </c>
      <c r="BB6" s="143"/>
      <c r="BC6" s="143"/>
      <c r="BD6" s="143"/>
      <c r="BE6" s="270" t="s">
        <v>553</v>
      </c>
      <c r="BF6" s="173" t="s">
        <v>339</v>
      </c>
      <c r="BG6" s="174"/>
      <c r="BH6" s="175"/>
      <c r="BI6" s="173" t="s">
        <v>357</v>
      </c>
      <c r="BJ6" s="174"/>
      <c r="BK6" s="174"/>
      <c r="BL6" s="175"/>
      <c r="BM6" s="188"/>
    </row>
    <row r="7" spans="1:65" s="50" customFormat="1" ht="157.5" customHeight="1" x14ac:dyDescent="0.25">
      <c r="A7" s="180"/>
      <c r="B7" s="183"/>
      <c r="C7" s="183"/>
      <c r="D7" s="145"/>
      <c r="E7" s="145"/>
      <c r="F7" s="151"/>
      <c r="G7" s="152"/>
      <c r="H7" s="151"/>
      <c r="I7" s="154"/>
      <c r="J7" s="154"/>
      <c r="K7" s="152"/>
      <c r="L7" s="164"/>
      <c r="M7" s="165"/>
      <c r="N7" s="165"/>
      <c r="O7" s="165"/>
      <c r="P7" s="165"/>
      <c r="Q7" s="165"/>
      <c r="R7" s="166"/>
      <c r="S7" s="170"/>
      <c r="T7" s="171"/>
      <c r="U7" s="171"/>
      <c r="V7" s="171"/>
      <c r="W7" s="171"/>
      <c r="X7" s="171"/>
      <c r="Y7" s="171"/>
      <c r="Z7" s="172"/>
      <c r="AA7" s="170"/>
      <c r="AB7" s="171"/>
      <c r="AC7" s="171"/>
      <c r="AD7" s="172"/>
      <c r="AE7" s="170"/>
      <c r="AF7" s="171"/>
      <c r="AG7" s="171"/>
      <c r="AH7" s="172"/>
      <c r="AI7" s="176"/>
      <c r="AJ7" s="177"/>
      <c r="AK7" s="177"/>
      <c r="AL7" s="177"/>
      <c r="AM7" s="178"/>
      <c r="AN7" s="176"/>
      <c r="AO7" s="177"/>
      <c r="AP7" s="177"/>
      <c r="AQ7" s="177"/>
      <c r="AR7" s="178"/>
      <c r="AS7" s="176"/>
      <c r="AT7" s="177"/>
      <c r="AU7" s="178"/>
      <c r="AV7" s="190"/>
      <c r="AW7" s="176"/>
      <c r="AX7" s="177"/>
      <c r="AY7" s="177"/>
      <c r="AZ7" s="178"/>
      <c r="BA7" s="143"/>
      <c r="BB7" s="143"/>
      <c r="BC7" s="143"/>
      <c r="BD7" s="143"/>
      <c r="BE7" s="271"/>
      <c r="BF7" s="176"/>
      <c r="BG7" s="177"/>
      <c r="BH7" s="178"/>
      <c r="BI7" s="176"/>
      <c r="BJ7" s="177"/>
      <c r="BK7" s="177"/>
      <c r="BL7" s="178"/>
      <c r="BM7" s="188"/>
    </row>
    <row r="8" spans="1:65" s="287" customFormat="1" ht="31.5" x14ac:dyDescent="0.25">
      <c r="A8" s="181"/>
      <c r="B8" s="184"/>
      <c r="C8" s="184"/>
      <c r="D8" s="139" t="s">
        <v>349</v>
      </c>
      <c r="E8" s="58" t="s">
        <v>340</v>
      </c>
      <c r="F8" s="57" t="s">
        <v>260</v>
      </c>
      <c r="G8" s="1" t="s">
        <v>340</v>
      </c>
      <c r="H8" s="57" t="s">
        <v>260</v>
      </c>
      <c r="I8" s="58" t="s">
        <v>332</v>
      </c>
      <c r="J8" s="58" t="s">
        <v>340</v>
      </c>
      <c r="K8" s="58" t="s">
        <v>353</v>
      </c>
      <c r="L8" s="57" t="s">
        <v>260</v>
      </c>
      <c r="M8" s="58" t="s">
        <v>332</v>
      </c>
      <c r="N8" s="58" t="s">
        <v>338</v>
      </c>
      <c r="O8" s="58" t="s">
        <v>340</v>
      </c>
      <c r="P8" s="1" t="s">
        <v>345</v>
      </c>
      <c r="Q8" s="1" t="s">
        <v>349</v>
      </c>
      <c r="R8" s="1" t="s">
        <v>350</v>
      </c>
      <c r="S8" s="57" t="s">
        <v>260</v>
      </c>
      <c r="T8" s="1" t="s">
        <v>332</v>
      </c>
      <c r="U8" s="1" t="s">
        <v>340</v>
      </c>
      <c r="V8" s="1" t="s">
        <v>343</v>
      </c>
      <c r="W8" s="1" t="s">
        <v>345</v>
      </c>
      <c r="X8" s="1" t="s">
        <v>349</v>
      </c>
      <c r="Y8" s="1" t="s">
        <v>350</v>
      </c>
      <c r="Z8" s="58" t="s">
        <v>353</v>
      </c>
      <c r="AA8" s="57" t="s">
        <v>260</v>
      </c>
      <c r="AB8" s="1" t="s">
        <v>332</v>
      </c>
      <c r="AC8" s="1" t="s">
        <v>340</v>
      </c>
      <c r="AD8" s="1" t="s">
        <v>350</v>
      </c>
      <c r="AE8" s="57" t="s">
        <v>260</v>
      </c>
      <c r="AF8" s="1" t="s">
        <v>332</v>
      </c>
      <c r="AG8" s="1" t="s">
        <v>340</v>
      </c>
      <c r="AH8" s="1" t="s">
        <v>349</v>
      </c>
      <c r="AI8" s="57" t="s">
        <v>260</v>
      </c>
      <c r="AJ8" s="1" t="s">
        <v>340</v>
      </c>
      <c r="AK8" s="1" t="s">
        <v>345</v>
      </c>
      <c r="AL8" s="1" t="s">
        <v>349</v>
      </c>
      <c r="AM8" s="1" t="s">
        <v>350</v>
      </c>
      <c r="AN8" s="57" t="s">
        <v>260</v>
      </c>
      <c r="AO8" s="58" t="s">
        <v>332</v>
      </c>
      <c r="AP8" s="58" t="s">
        <v>340</v>
      </c>
      <c r="AQ8" s="1" t="s">
        <v>343</v>
      </c>
      <c r="AR8" s="1" t="s">
        <v>349</v>
      </c>
      <c r="AS8" s="57" t="s">
        <v>260</v>
      </c>
      <c r="AT8" s="1" t="s">
        <v>340</v>
      </c>
      <c r="AU8" s="1" t="s">
        <v>349</v>
      </c>
      <c r="AV8" s="1" t="s">
        <v>346</v>
      </c>
      <c r="AW8" s="57" t="s">
        <v>260</v>
      </c>
      <c r="AX8" s="1" t="s">
        <v>332</v>
      </c>
      <c r="AY8" s="1" t="s">
        <v>340</v>
      </c>
      <c r="AZ8" s="1" t="s">
        <v>350</v>
      </c>
      <c r="BA8" s="57" t="s">
        <v>260</v>
      </c>
      <c r="BB8" s="1" t="s">
        <v>343</v>
      </c>
      <c r="BC8" s="1" t="s">
        <v>349</v>
      </c>
      <c r="BD8" s="1" t="s">
        <v>350</v>
      </c>
      <c r="BE8" s="58" t="s">
        <v>353</v>
      </c>
      <c r="BF8" s="57" t="s">
        <v>260</v>
      </c>
      <c r="BG8" s="1" t="s">
        <v>338</v>
      </c>
      <c r="BH8" s="1" t="s">
        <v>345</v>
      </c>
      <c r="BI8" s="286" t="s">
        <v>345</v>
      </c>
      <c r="BJ8" s="57" t="s">
        <v>323</v>
      </c>
      <c r="BK8" s="51" t="s">
        <v>345</v>
      </c>
      <c r="BL8" s="51" t="s">
        <v>345</v>
      </c>
      <c r="BM8" s="188"/>
    </row>
    <row r="9" spans="1:65" s="46" customFormat="1" ht="12.75" customHeight="1" x14ac:dyDescent="0.2">
      <c r="A9" s="74" t="s">
        <v>14</v>
      </c>
      <c r="B9" s="74" t="s">
        <v>15</v>
      </c>
      <c r="C9" s="74" t="s">
        <v>16</v>
      </c>
      <c r="D9" s="74" t="s">
        <v>17</v>
      </c>
      <c r="E9" s="74" t="s">
        <v>18</v>
      </c>
      <c r="F9" s="74" t="s">
        <v>19</v>
      </c>
      <c r="G9" s="74" t="s">
        <v>20</v>
      </c>
      <c r="H9" s="74" t="s">
        <v>21</v>
      </c>
      <c r="I9" s="74" t="s">
        <v>22</v>
      </c>
      <c r="J9" s="74" t="s">
        <v>23</v>
      </c>
      <c r="K9" s="74" t="s">
        <v>24</v>
      </c>
      <c r="L9" s="74" t="s">
        <v>25</v>
      </c>
      <c r="M9" s="74" t="s">
        <v>26</v>
      </c>
      <c r="N9" s="74" t="s">
        <v>27</v>
      </c>
      <c r="O9" s="74" t="s">
        <v>28</v>
      </c>
      <c r="P9" s="74" t="s">
        <v>29</v>
      </c>
      <c r="Q9" s="74" t="s">
        <v>30</v>
      </c>
      <c r="R9" s="74" t="s">
        <v>31</v>
      </c>
      <c r="S9" s="74" t="s">
        <v>32</v>
      </c>
      <c r="T9" s="74" t="s">
        <v>33</v>
      </c>
      <c r="U9" s="74" t="s">
        <v>34</v>
      </c>
      <c r="V9" s="74" t="s">
        <v>35</v>
      </c>
      <c r="W9" s="74" t="s">
        <v>36</v>
      </c>
      <c r="X9" s="74" t="s">
        <v>37</v>
      </c>
      <c r="Y9" s="74" t="s">
        <v>38</v>
      </c>
      <c r="Z9" s="74" t="s">
        <v>39</v>
      </c>
      <c r="AA9" s="74" t="s">
        <v>40</v>
      </c>
      <c r="AB9" s="74" t="s">
        <v>41</v>
      </c>
      <c r="AC9" s="74" t="s">
        <v>42</v>
      </c>
      <c r="AD9" s="74" t="s">
        <v>43</v>
      </c>
      <c r="AE9" s="74" t="s">
        <v>44</v>
      </c>
      <c r="AF9" s="74" t="s">
        <v>45</v>
      </c>
      <c r="AG9" s="74" t="s">
        <v>79</v>
      </c>
      <c r="AH9" s="74" t="s">
        <v>81</v>
      </c>
      <c r="AI9" s="74" t="s">
        <v>83</v>
      </c>
      <c r="AJ9" s="74" t="s">
        <v>85</v>
      </c>
      <c r="AK9" s="74" t="s">
        <v>87</v>
      </c>
      <c r="AL9" s="74" t="s">
        <v>89</v>
      </c>
      <c r="AM9" s="74" t="s">
        <v>91</v>
      </c>
      <c r="AN9" s="74" t="s">
        <v>93</v>
      </c>
      <c r="AO9" s="74" t="s">
        <v>95</v>
      </c>
      <c r="AP9" s="74" t="s">
        <v>97</v>
      </c>
      <c r="AQ9" s="74" t="s">
        <v>99</v>
      </c>
      <c r="AR9" s="74" t="s">
        <v>101</v>
      </c>
      <c r="AS9" s="74" t="s">
        <v>103</v>
      </c>
      <c r="AT9" s="74" t="s">
        <v>105</v>
      </c>
      <c r="AU9" s="74" t="s">
        <v>107</v>
      </c>
      <c r="AV9" s="74" t="s">
        <v>109</v>
      </c>
      <c r="AW9" s="74" t="s">
        <v>111</v>
      </c>
      <c r="AX9" s="74" t="s">
        <v>113</v>
      </c>
      <c r="AY9" s="74" t="s">
        <v>116</v>
      </c>
      <c r="AZ9" s="74" t="s">
        <v>118</v>
      </c>
      <c r="BA9" s="74" t="s">
        <v>119</v>
      </c>
      <c r="BB9" s="74" t="s">
        <v>121</v>
      </c>
      <c r="BC9" s="74" t="s">
        <v>122</v>
      </c>
      <c r="BD9" s="74" t="s">
        <v>124</v>
      </c>
      <c r="BE9" s="74" t="s">
        <v>126</v>
      </c>
      <c r="BF9" s="74" t="s">
        <v>128</v>
      </c>
      <c r="BG9" s="74" t="s">
        <v>130</v>
      </c>
      <c r="BH9" s="74" t="s">
        <v>131</v>
      </c>
      <c r="BI9" s="74" t="s">
        <v>133</v>
      </c>
      <c r="BJ9" s="74" t="s">
        <v>134</v>
      </c>
      <c r="BK9" s="74" t="s">
        <v>135</v>
      </c>
      <c r="BL9" s="74" t="s">
        <v>137</v>
      </c>
      <c r="BM9" s="74" t="s">
        <v>138</v>
      </c>
    </row>
    <row r="10" spans="1:65" ht="15.75" x14ac:dyDescent="0.25">
      <c r="A10" s="59" t="s">
        <v>14</v>
      </c>
      <c r="B10" s="58" t="s">
        <v>46</v>
      </c>
      <c r="C10" s="60" t="s">
        <v>47</v>
      </c>
      <c r="D10" s="60">
        <v>0</v>
      </c>
      <c r="E10" s="60">
        <v>0</v>
      </c>
      <c r="F10" s="16">
        <f t="shared" ref="F10:F41" si="0">SUM(G10:G10)</f>
        <v>0</v>
      </c>
      <c r="G10" s="40">
        <v>0</v>
      </c>
      <c r="H10" s="16">
        <f>SUM(I10:K10)</f>
        <v>0</v>
      </c>
      <c r="I10" s="47">
        <v>0</v>
      </c>
      <c r="J10" s="47">
        <v>0</v>
      </c>
      <c r="K10" s="47">
        <v>0</v>
      </c>
      <c r="L10" s="16">
        <f t="shared" ref="L10:L41" si="1">SUM(M10:R10)</f>
        <v>991854</v>
      </c>
      <c r="M10" s="47">
        <v>526536</v>
      </c>
      <c r="N10" s="47">
        <v>0</v>
      </c>
      <c r="O10" s="47">
        <v>465318</v>
      </c>
      <c r="P10" s="40">
        <v>0</v>
      </c>
      <c r="Q10" s="40">
        <v>0</v>
      </c>
      <c r="R10" s="40">
        <v>0</v>
      </c>
      <c r="S10" s="16">
        <f>SUM(T10:Z10)</f>
        <v>670636</v>
      </c>
      <c r="T10" s="41">
        <v>136664</v>
      </c>
      <c r="U10" s="41">
        <v>57227</v>
      </c>
      <c r="V10" s="41">
        <v>461745</v>
      </c>
      <c r="W10" s="41">
        <v>0</v>
      </c>
      <c r="X10" s="41">
        <v>0</v>
      </c>
      <c r="Y10" s="41">
        <v>0</v>
      </c>
      <c r="Z10" s="71">
        <v>15000</v>
      </c>
      <c r="AA10" s="45">
        <f t="shared" ref="AA10:AA41" si="2">SUM(AB10:AD10)</f>
        <v>4283</v>
      </c>
      <c r="AB10" s="41">
        <v>2942</v>
      </c>
      <c r="AC10" s="41">
        <v>1341</v>
      </c>
      <c r="AD10" s="41">
        <v>0</v>
      </c>
      <c r="AE10" s="45">
        <f>SUM(AF10:AH10)</f>
        <v>6685</v>
      </c>
      <c r="AF10" s="41">
        <v>6685</v>
      </c>
      <c r="AG10" s="41">
        <v>0</v>
      </c>
      <c r="AH10" s="41">
        <v>0</v>
      </c>
      <c r="AI10" s="45">
        <f t="shared" ref="AI10:AI41" si="3">SUM(AJ10:AM10)</f>
        <v>79973</v>
      </c>
      <c r="AJ10" s="41">
        <v>0</v>
      </c>
      <c r="AK10" s="41">
        <v>79973</v>
      </c>
      <c r="AL10" s="41">
        <v>0</v>
      </c>
      <c r="AM10" s="41">
        <v>0</v>
      </c>
      <c r="AN10" s="45">
        <f t="shared" ref="AN10:AN41" si="4">SUM(AO10:AR10)</f>
        <v>498</v>
      </c>
      <c r="AO10" s="71">
        <v>498</v>
      </c>
      <c r="AP10" s="71">
        <v>0</v>
      </c>
      <c r="AQ10" s="41">
        <v>0</v>
      </c>
      <c r="AR10" s="41">
        <v>0</v>
      </c>
      <c r="AS10" s="45">
        <f t="shared" ref="AS10:AS41" si="5">SUM(AT10:AU10)</f>
        <v>78360</v>
      </c>
      <c r="AT10" s="41">
        <v>78360</v>
      </c>
      <c r="AU10" s="41">
        <v>0</v>
      </c>
      <c r="AV10" s="2">
        <v>19969</v>
      </c>
      <c r="AW10" s="45">
        <f>SUM(AX10:AZ10)</f>
        <v>0</v>
      </c>
      <c r="AX10" s="41">
        <v>0</v>
      </c>
      <c r="AY10" s="41">
        <v>0</v>
      </c>
      <c r="AZ10" s="41">
        <v>0</v>
      </c>
      <c r="BA10" s="45">
        <f>SUM(BB10:BD10)</f>
        <v>0</v>
      </c>
      <c r="BB10" s="41">
        <v>0</v>
      </c>
      <c r="BC10" s="41">
        <v>0</v>
      </c>
      <c r="BD10" s="41">
        <v>0</v>
      </c>
      <c r="BE10" s="71">
        <v>0</v>
      </c>
      <c r="BF10" s="45">
        <f>SUM(BG10:BH10)</f>
        <v>31130</v>
      </c>
      <c r="BG10" s="41">
        <v>31130</v>
      </c>
      <c r="BH10" s="41">
        <v>0</v>
      </c>
      <c r="BI10" s="41">
        <v>0</v>
      </c>
      <c r="BJ10" s="45">
        <f>SUM(BK10:BL10)</f>
        <v>41000</v>
      </c>
      <c r="BK10" s="41">
        <v>41000</v>
      </c>
      <c r="BL10" s="41">
        <v>0</v>
      </c>
      <c r="BM10" s="45">
        <f>D10+E10+F10+H10+L10+S10+AA10+AE10+AI10+AN10+AS10+AV10+AW10+BA10+BE10+BF10+BI10+BJ10</f>
        <v>1924388</v>
      </c>
    </row>
    <row r="11" spans="1:65" ht="15.75" x14ac:dyDescent="0.25">
      <c r="A11" s="59" t="s">
        <v>15</v>
      </c>
      <c r="B11" s="58" t="s">
        <v>46</v>
      </c>
      <c r="C11" s="60" t="s">
        <v>48</v>
      </c>
      <c r="D11" s="60">
        <v>0</v>
      </c>
      <c r="E11" s="60">
        <v>0</v>
      </c>
      <c r="F11" s="16">
        <f t="shared" si="0"/>
        <v>161</v>
      </c>
      <c r="G11" s="40">
        <v>161</v>
      </c>
      <c r="H11" s="16">
        <f t="shared" ref="H11:H74" si="6">SUM(I11:K11)</f>
        <v>63400</v>
      </c>
      <c r="I11" s="47">
        <v>0</v>
      </c>
      <c r="J11" s="48">
        <v>63400</v>
      </c>
      <c r="K11" s="47">
        <v>0</v>
      </c>
      <c r="L11" s="16">
        <f t="shared" si="1"/>
        <v>811939</v>
      </c>
      <c r="M11" s="47">
        <v>431026</v>
      </c>
      <c r="N11" s="47">
        <v>0</v>
      </c>
      <c r="O11" s="47">
        <v>380913</v>
      </c>
      <c r="P11" s="40">
        <v>0</v>
      </c>
      <c r="Q11" s="40">
        <v>0</v>
      </c>
      <c r="R11" s="40">
        <v>0</v>
      </c>
      <c r="S11" s="16">
        <f t="shared" ref="S11:S74" si="7">SUM(T11:Z11)</f>
        <v>760782</v>
      </c>
      <c r="T11" s="41">
        <v>219028</v>
      </c>
      <c r="U11" s="41">
        <v>91716</v>
      </c>
      <c r="V11" s="41">
        <v>435038</v>
      </c>
      <c r="W11" s="41">
        <v>0</v>
      </c>
      <c r="X11" s="41">
        <v>0</v>
      </c>
      <c r="Y11" s="41">
        <v>0</v>
      </c>
      <c r="Z11" s="71">
        <v>15000</v>
      </c>
      <c r="AA11" s="45">
        <f t="shared" si="2"/>
        <v>5600</v>
      </c>
      <c r="AB11" s="41">
        <v>2408</v>
      </c>
      <c r="AC11" s="41">
        <v>3192</v>
      </c>
      <c r="AD11" s="41">
        <v>0</v>
      </c>
      <c r="AE11" s="45">
        <f t="shared" ref="AE11:AE74" si="8">SUM(AF11:AH11)</f>
        <v>11279</v>
      </c>
      <c r="AF11" s="41">
        <v>11279</v>
      </c>
      <c r="AG11" s="41">
        <v>0</v>
      </c>
      <c r="AH11" s="41">
        <v>0</v>
      </c>
      <c r="AI11" s="45">
        <f t="shared" si="3"/>
        <v>151000</v>
      </c>
      <c r="AJ11" s="41">
        <v>10145</v>
      </c>
      <c r="AK11" s="41">
        <v>140855</v>
      </c>
      <c r="AL11" s="41">
        <v>0</v>
      </c>
      <c r="AM11" s="41">
        <v>0</v>
      </c>
      <c r="AN11" s="45">
        <f t="shared" si="4"/>
        <v>844</v>
      </c>
      <c r="AO11" s="71">
        <v>844</v>
      </c>
      <c r="AP11" s="71">
        <v>0</v>
      </c>
      <c r="AQ11" s="41">
        <v>0</v>
      </c>
      <c r="AR11" s="41">
        <v>0</v>
      </c>
      <c r="AS11" s="45">
        <f t="shared" si="5"/>
        <v>136000</v>
      </c>
      <c r="AT11" s="41">
        <v>136000</v>
      </c>
      <c r="AU11" s="41">
        <v>0</v>
      </c>
      <c r="AV11" s="2">
        <v>28216</v>
      </c>
      <c r="AW11" s="45">
        <f t="shared" ref="AW11:AW74" si="9">SUM(AX11:AZ11)</f>
        <v>0</v>
      </c>
      <c r="AX11" s="41">
        <v>0</v>
      </c>
      <c r="AY11" s="41">
        <v>0</v>
      </c>
      <c r="AZ11" s="41">
        <v>0</v>
      </c>
      <c r="BA11" s="45">
        <f t="shared" ref="BA11:BA74" si="10">SUM(BB11:BD11)</f>
        <v>6132</v>
      </c>
      <c r="BB11" s="41">
        <v>6132</v>
      </c>
      <c r="BC11" s="41">
        <v>0</v>
      </c>
      <c r="BD11" s="41">
        <v>0</v>
      </c>
      <c r="BE11" s="71">
        <v>0</v>
      </c>
      <c r="BF11" s="45">
        <f t="shared" ref="BF11:BF74" si="11">SUM(BG11:BH11)</f>
        <v>45095</v>
      </c>
      <c r="BG11" s="41">
        <v>17807</v>
      </c>
      <c r="BH11" s="41">
        <v>27288</v>
      </c>
      <c r="BI11" s="41">
        <v>0</v>
      </c>
      <c r="BJ11" s="45">
        <f t="shared" ref="BJ11:BJ74" si="12">SUM(BK11:BL11)</f>
        <v>2706</v>
      </c>
      <c r="BK11" s="41">
        <v>0</v>
      </c>
      <c r="BL11" s="41">
        <v>2706</v>
      </c>
      <c r="BM11" s="45">
        <f t="shared" ref="BM11:BM74" si="13">D11+E11+F11+H11+L11+S11+AA11+AE11+AI11+AN11+AS11+AV11+AW11+BA11+BE11+BF11+BI11+BJ11</f>
        <v>2023154</v>
      </c>
    </row>
    <row r="12" spans="1:65" ht="15.75" x14ac:dyDescent="0.25">
      <c r="A12" s="59" t="s">
        <v>16</v>
      </c>
      <c r="B12" s="58" t="s">
        <v>46</v>
      </c>
      <c r="C12" s="60" t="s">
        <v>49</v>
      </c>
      <c r="D12" s="60">
        <v>0</v>
      </c>
      <c r="E12" s="60">
        <v>0</v>
      </c>
      <c r="F12" s="16">
        <f t="shared" si="0"/>
        <v>30</v>
      </c>
      <c r="G12" s="40">
        <v>30</v>
      </c>
      <c r="H12" s="16">
        <f t="shared" si="6"/>
        <v>0</v>
      </c>
      <c r="I12" s="47">
        <v>0</v>
      </c>
      <c r="J12" s="47">
        <v>0</v>
      </c>
      <c r="K12" s="47">
        <v>0</v>
      </c>
      <c r="L12" s="16">
        <f t="shared" si="1"/>
        <v>806219</v>
      </c>
      <c r="M12" s="47">
        <v>427990</v>
      </c>
      <c r="N12" s="47">
        <v>0</v>
      </c>
      <c r="O12" s="47">
        <v>378229</v>
      </c>
      <c r="P12" s="40">
        <v>0</v>
      </c>
      <c r="Q12" s="40">
        <v>0</v>
      </c>
      <c r="R12" s="40">
        <v>0</v>
      </c>
      <c r="S12" s="16">
        <f t="shared" si="7"/>
        <v>519229</v>
      </c>
      <c r="T12" s="41">
        <v>117994</v>
      </c>
      <c r="U12" s="41">
        <v>49408</v>
      </c>
      <c r="V12" s="41">
        <v>336827</v>
      </c>
      <c r="W12" s="41">
        <v>0</v>
      </c>
      <c r="X12" s="41">
        <v>0</v>
      </c>
      <c r="Y12" s="41">
        <v>0</v>
      </c>
      <c r="Z12" s="71">
        <v>15000</v>
      </c>
      <c r="AA12" s="45">
        <f t="shared" si="2"/>
        <v>3044</v>
      </c>
      <c r="AB12" s="41">
        <v>3044</v>
      </c>
      <c r="AC12" s="41">
        <v>0</v>
      </c>
      <c r="AD12" s="41">
        <v>0</v>
      </c>
      <c r="AE12" s="45">
        <f t="shared" si="8"/>
        <v>2764</v>
      </c>
      <c r="AF12" s="41">
        <v>2764</v>
      </c>
      <c r="AG12" s="41">
        <v>0</v>
      </c>
      <c r="AH12" s="41">
        <v>0</v>
      </c>
      <c r="AI12" s="45">
        <f t="shared" si="3"/>
        <v>163815</v>
      </c>
      <c r="AJ12" s="41">
        <v>0</v>
      </c>
      <c r="AK12" s="41">
        <v>163815</v>
      </c>
      <c r="AL12" s="41">
        <v>0</v>
      </c>
      <c r="AM12" s="41">
        <v>0</v>
      </c>
      <c r="AN12" s="45">
        <f t="shared" si="4"/>
        <v>157</v>
      </c>
      <c r="AO12" s="71">
        <v>157</v>
      </c>
      <c r="AP12" s="71">
        <v>0</v>
      </c>
      <c r="AQ12" s="41">
        <v>0</v>
      </c>
      <c r="AR12" s="41">
        <v>0</v>
      </c>
      <c r="AS12" s="45">
        <f t="shared" si="5"/>
        <v>20221</v>
      </c>
      <c r="AT12" s="41">
        <v>20221</v>
      </c>
      <c r="AU12" s="41">
        <v>0</v>
      </c>
      <c r="AV12" s="2">
        <v>13942</v>
      </c>
      <c r="AW12" s="45">
        <f t="shared" si="9"/>
        <v>0</v>
      </c>
      <c r="AX12" s="41">
        <v>0</v>
      </c>
      <c r="AY12" s="41">
        <v>0</v>
      </c>
      <c r="AZ12" s="41">
        <v>0</v>
      </c>
      <c r="BA12" s="45">
        <f t="shared" si="10"/>
        <v>0</v>
      </c>
      <c r="BB12" s="41">
        <v>0</v>
      </c>
      <c r="BC12" s="41">
        <v>0</v>
      </c>
      <c r="BD12" s="41">
        <v>0</v>
      </c>
      <c r="BE12" s="71">
        <v>0</v>
      </c>
      <c r="BF12" s="45">
        <f t="shared" si="11"/>
        <v>28346</v>
      </c>
      <c r="BG12" s="41">
        <v>17580</v>
      </c>
      <c r="BH12" s="41">
        <v>10766</v>
      </c>
      <c r="BI12" s="41">
        <v>0</v>
      </c>
      <c r="BJ12" s="45">
        <f t="shared" si="12"/>
        <v>0</v>
      </c>
      <c r="BK12" s="41">
        <v>0</v>
      </c>
      <c r="BL12" s="41">
        <v>0</v>
      </c>
      <c r="BM12" s="45">
        <f t="shared" si="13"/>
        <v>1557767</v>
      </c>
    </row>
    <row r="13" spans="1:65" ht="15.75" x14ac:dyDescent="0.25">
      <c r="A13" s="59" t="s">
        <v>17</v>
      </c>
      <c r="B13" s="58" t="s">
        <v>46</v>
      </c>
      <c r="C13" s="60" t="s">
        <v>50</v>
      </c>
      <c r="D13" s="60">
        <v>0</v>
      </c>
      <c r="E13" s="60">
        <v>0</v>
      </c>
      <c r="F13" s="16">
        <f t="shared" si="0"/>
        <v>0</v>
      </c>
      <c r="G13" s="40">
        <v>0</v>
      </c>
      <c r="H13" s="16">
        <f t="shared" si="6"/>
        <v>0</v>
      </c>
      <c r="I13" s="47">
        <v>0</v>
      </c>
      <c r="J13" s="47">
        <v>0</v>
      </c>
      <c r="K13" s="47">
        <v>0</v>
      </c>
      <c r="L13" s="16">
        <f t="shared" si="1"/>
        <v>1046586</v>
      </c>
      <c r="M13" s="47">
        <v>555591</v>
      </c>
      <c r="N13" s="47">
        <v>0</v>
      </c>
      <c r="O13" s="47">
        <v>490995</v>
      </c>
      <c r="P13" s="40">
        <v>0</v>
      </c>
      <c r="Q13" s="40">
        <v>0</v>
      </c>
      <c r="R13" s="40">
        <v>0</v>
      </c>
      <c r="S13" s="16">
        <f t="shared" si="7"/>
        <v>904599</v>
      </c>
      <c r="T13" s="41">
        <v>215408</v>
      </c>
      <c r="U13" s="41">
        <v>90199</v>
      </c>
      <c r="V13" s="41">
        <v>583992</v>
      </c>
      <c r="W13" s="41">
        <v>0</v>
      </c>
      <c r="X13" s="41">
        <v>0</v>
      </c>
      <c r="Y13" s="41">
        <v>0</v>
      </c>
      <c r="Z13" s="71">
        <v>15000</v>
      </c>
      <c r="AA13" s="45">
        <f t="shared" si="2"/>
        <v>7956</v>
      </c>
      <c r="AB13" s="41">
        <v>254</v>
      </c>
      <c r="AC13" s="41">
        <v>7702</v>
      </c>
      <c r="AD13" s="41">
        <v>0</v>
      </c>
      <c r="AE13" s="45">
        <f t="shared" si="8"/>
        <v>6318</v>
      </c>
      <c r="AF13" s="41">
        <v>6318</v>
      </c>
      <c r="AG13" s="41">
        <v>0</v>
      </c>
      <c r="AH13" s="41">
        <v>0</v>
      </c>
      <c r="AI13" s="45">
        <f t="shared" si="3"/>
        <v>94580</v>
      </c>
      <c r="AJ13" s="41">
        <v>52955</v>
      </c>
      <c r="AK13" s="41">
        <v>41625</v>
      </c>
      <c r="AL13" s="41">
        <v>0</v>
      </c>
      <c r="AM13" s="41">
        <v>0</v>
      </c>
      <c r="AN13" s="45">
        <f t="shared" si="4"/>
        <v>940</v>
      </c>
      <c r="AO13" s="71">
        <v>940</v>
      </c>
      <c r="AP13" s="71">
        <v>0</v>
      </c>
      <c r="AQ13" s="41">
        <v>0</v>
      </c>
      <c r="AR13" s="41">
        <v>0</v>
      </c>
      <c r="AS13" s="45">
        <f t="shared" si="5"/>
        <v>75444</v>
      </c>
      <c r="AT13" s="41">
        <v>75444</v>
      </c>
      <c r="AU13" s="41">
        <v>0</v>
      </c>
      <c r="AV13" s="2">
        <v>22073</v>
      </c>
      <c r="AW13" s="45">
        <f t="shared" si="9"/>
        <v>0</v>
      </c>
      <c r="AX13" s="41">
        <v>0</v>
      </c>
      <c r="AY13" s="41">
        <v>0</v>
      </c>
      <c r="AZ13" s="41">
        <v>0</v>
      </c>
      <c r="BA13" s="45">
        <f t="shared" si="10"/>
        <v>0</v>
      </c>
      <c r="BB13" s="41">
        <v>0</v>
      </c>
      <c r="BC13" s="41">
        <v>0</v>
      </c>
      <c r="BD13" s="41">
        <v>0</v>
      </c>
      <c r="BE13" s="71">
        <v>0</v>
      </c>
      <c r="BF13" s="45">
        <f t="shared" si="11"/>
        <v>38505</v>
      </c>
      <c r="BG13" s="41">
        <v>13765</v>
      </c>
      <c r="BH13" s="41">
        <v>24740</v>
      </c>
      <c r="BI13" s="41">
        <v>3442</v>
      </c>
      <c r="BJ13" s="45">
        <f t="shared" si="12"/>
        <v>0</v>
      </c>
      <c r="BK13" s="41">
        <v>0</v>
      </c>
      <c r="BL13" s="41">
        <v>0</v>
      </c>
      <c r="BM13" s="45">
        <f t="shared" si="13"/>
        <v>2200443</v>
      </c>
    </row>
    <row r="14" spans="1:65" ht="15.75" x14ac:dyDescent="0.25">
      <c r="A14" s="59" t="s">
        <v>18</v>
      </c>
      <c r="B14" s="58" t="s">
        <v>46</v>
      </c>
      <c r="C14" s="60" t="s">
        <v>51</v>
      </c>
      <c r="D14" s="60">
        <v>0</v>
      </c>
      <c r="E14" s="60">
        <v>0</v>
      </c>
      <c r="F14" s="16">
        <f t="shared" si="0"/>
        <v>0</v>
      </c>
      <c r="G14" s="40">
        <v>0</v>
      </c>
      <c r="H14" s="16">
        <f t="shared" si="6"/>
        <v>0</v>
      </c>
      <c r="I14" s="47">
        <v>0</v>
      </c>
      <c r="J14" s="47">
        <v>0</v>
      </c>
      <c r="K14" s="47">
        <v>0</v>
      </c>
      <c r="L14" s="16">
        <f t="shared" si="1"/>
        <v>371370</v>
      </c>
      <c r="M14" s="47">
        <v>197146</v>
      </c>
      <c r="N14" s="47">
        <v>0</v>
      </c>
      <c r="O14" s="47">
        <v>174224</v>
      </c>
      <c r="P14" s="40">
        <v>0</v>
      </c>
      <c r="Q14" s="40">
        <v>0</v>
      </c>
      <c r="R14" s="40">
        <v>0</v>
      </c>
      <c r="S14" s="16">
        <f t="shared" si="7"/>
        <v>367624</v>
      </c>
      <c r="T14" s="41">
        <v>88454</v>
      </c>
      <c r="U14" s="41">
        <v>37039</v>
      </c>
      <c r="V14" s="41">
        <v>227131</v>
      </c>
      <c r="W14" s="41">
        <v>0</v>
      </c>
      <c r="X14" s="41">
        <v>0</v>
      </c>
      <c r="Y14" s="41">
        <v>0</v>
      </c>
      <c r="Z14" s="71">
        <v>15000</v>
      </c>
      <c r="AA14" s="45">
        <f t="shared" si="2"/>
        <v>4291</v>
      </c>
      <c r="AB14" s="41">
        <v>0</v>
      </c>
      <c r="AC14" s="41">
        <v>4291</v>
      </c>
      <c r="AD14" s="41">
        <v>0</v>
      </c>
      <c r="AE14" s="45">
        <f t="shared" si="8"/>
        <v>3262</v>
      </c>
      <c r="AF14" s="41">
        <v>3262</v>
      </c>
      <c r="AG14" s="41">
        <v>0</v>
      </c>
      <c r="AH14" s="41">
        <v>0</v>
      </c>
      <c r="AI14" s="45">
        <f t="shared" si="3"/>
        <v>10736</v>
      </c>
      <c r="AJ14" s="41">
        <v>4208</v>
      </c>
      <c r="AK14" s="41">
        <v>6528</v>
      </c>
      <c r="AL14" s="41">
        <v>0</v>
      </c>
      <c r="AM14" s="41">
        <v>0</v>
      </c>
      <c r="AN14" s="45">
        <f t="shared" si="4"/>
        <v>288</v>
      </c>
      <c r="AO14" s="71">
        <v>288</v>
      </c>
      <c r="AP14" s="71">
        <v>0</v>
      </c>
      <c r="AQ14" s="41">
        <v>0</v>
      </c>
      <c r="AR14" s="41">
        <v>0</v>
      </c>
      <c r="AS14" s="45">
        <f t="shared" si="5"/>
        <v>36426</v>
      </c>
      <c r="AT14" s="41">
        <v>36426</v>
      </c>
      <c r="AU14" s="41">
        <v>0</v>
      </c>
      <c r="AV14" s="2">
        <v>7694</v>
      </c>
      <c r="AW14" s="45">
        <f t="shared" si="9"/>
        <v>0</v>
      </c>
      <c r="AX14" s="41">
        <v>0</v>
      </c>
      <c r="AY14" s="41">
        <v>0</v>
      </c>
      <c r="AZ14" s="41">
        <v>0</v>
      </c>
      <c r="BA14" s="45">
        <f t="shared" si="10"/>
        <v>0</v>
      </c>
      <c r="BB14" s="41">
        <v>0</v>
      </c>
      <c r="BC14" s="41">
        <v>0</v>
      </c>
      <c r="BD14" s="41">
        <v>0</v>
      </c>
      <c r="BE14" s="71">
        <v>0</v>
      </c>
      <c r="BF14" s="45">
        <f t="shared" si="11"/>
        <v>16620</v>
      </c>
      <c r="BG14" s="41">
        <v>10308</v>
      </c>
      <c r="BH14" s="41">
        <v>6312</v>
      </c>
      <c r="BI14" s="41">
        <v>0</v>
      </c>
      <c r="BJ14" s="45">
        <f t="shared" si="12"/>
        <v>0</v>
      </c>
      <c r="BK14" s="41">
        <v>0</v>
      </c>
      <c r="BL14" s="41">
        <v>0</v>
      </c>
      <c r="BM14" s="45">
        <f t="shared" si="13"/>
        <v>818311</v>
      </c>
    </row>
    <row r="15" spans="1:65" ht="15.75" x14ac:dyDescent="0.25">
      <c r="A15" s="59" t="s">
        <v>19</v>
      </c>
      <c r="B15" s="58" t="s">
        <v>46</v>
      </c>
      <c r="C15" s="60" t="s">
        <v>52</v>
      </c>
      <c r="D15" s="60">
        <v>0</v>
      </c>
      <c r="E15" s="60">
        <v>0</v>
      </c>
      <c r="F15" s="16">
        <f t="shared" si="0"/>
        <v>0</v>
      </c>
      <c r="G15" s="40">
        <v>0</v>
      </c>
      <c r="H15" s="16">
        <f t="shared" si="6"/>
        <v>0</v>
      </c>
      <c r="I15" s="47">
        <v>0</v>
      </c>
      <c r="J15" s="47">
        <v>0</v>
      </c>
      <c r="K15" s="47">
        <v>0</v>
      </c>
      <c r="L15" s="16">
        <f t="shared" si="1"/>
        <v>173514</v>
      </c>
      <c r="M15" s="47">
        <v>69035</v>
      </c>
      <c r="N15" s="47">
        <v>0</v>
      </c>
      <c r="O15" s="47">
        <v>61009</v>
      </c>
      <c r="P15" s="40">
        <v>0</v>
      </c>
      <c r="Q15" s="40">
        <v>0</v>
      </c>
      <c r="R15" s="40">
        <v>43470</v>
      </c>
      <c r="S15" s="16">
        <f t="shared" si="7"/>
        <v>583965</v>
      </c>
      <c r="T15" s="41">
        <v>205642</v>
      </c>
      <c r="U15" s="41">
        <v>86110</v>
      </c>
      <c r="V15" s="41">
        <v>277213</v>
      </c>
      <c r="W15" s="41">
        <v>0</v>
      </c>
      <c r="X15" s="41">
        <v>0</v>
      </c>
      <c r="Y15" s="41">
        <v>0</v>
      </c>
      <c r="Z15" s="71">
        <v>15000</v>
      </c>
      <c r="AA15" s="45">
        <f t="shared" si="2"/>
        <v>7008</v>
      </c>
      <c r="AB15" s="41">
        <v>5300</v>
      </c>
      <c r="AC15" s="41">
        <v>1708</v>
      </c>
      <c r="AD15" s="41">
        <v>0</v>
      </c>
      <c r="AE15" s="45">
        <f t="shared" si="8"/>
        <v>10549</v>
      </c>
      <c r="AF15" s="41">
        <v>10549</v>
      </c>
      <c r="AG15" s="41">
        <v>0</v>
      </c>
      <c r="AH15" s="41">
        <v>0</v>
      </c>
      <c r="AI15" s="45">
        <f t="shared" si="3"/>
        <v>6795</v>
      </c>
      <c r="AJ15" s="41">
        <v>6795</v>
      </c>
      <c r="AK15" s="41">
        <v>0</v>
      </c>
      <c r="AL15" s="41">
        <v>0</v>
      </c>
      <c r="AM15" s="41">
        <v>0</v>
      </c>
      <c r="AN15" s="45">
        <f t="shared" si="4"/>
        <v>1414</v>
      </c>
      <c r="AO15" s="71">
        <v>1414</v>
      </c>
      <c r="AP15" s="71">
        <v>0</v>
      </c>
      <c r="AQ15" s="41">
        <v>0</v>
      </c>
      <c r="AR15" s="41">
        <v>0</v>
      </c>
      <c r="AS15" s="45">
        <f t="shared" si="5"/>
        <v>86359</v>
      </c>
      <c r="AT15" s="41">
        <v>86359</v>
      </c>
      <c r="AU15" s="41">
        <v>0</v>
      </c>
      <c r="AV15" s="2">
        <v>20000</v>
      </c>
      <c r="AW15" s="45">
        <f t="shared" si="9"/>
        <v>2924</v>
      </c>
      <c r="AX15" s="41">
        <v>1714</v>
      </c>
      <c r="AY15" s="41">
        <v>1210</v>
      </c>
      <c r="AZ15" s="41">
        <v>0</v>
      </c>
      <c r="BA15" s="45">
        <f t="shared" si="10"/>
        <v>3192</v>
      </c>
      <c r="BB15" s="41">
        <v>3192</v>
      </c>
      <c r="BC15" s="41">
        <v>0</v>
      </c>
      <c r="BD15" s="41">
        <v>0</v>
      </c>
      <c r="BE15" s="71">
        <v>0</v>
      </c>
      <c r="BF15" s="45">
        <f t="shared" si="11"/>
        <v>22587</v>
      </c>
      <c r="BG15" s="41">
        <v>22587</v>
      </c>
      <c r="BH15" s="41">
        <v>0</v>
      </c>
      <c r="BI15" s="41">
        <v>0</v>
      </c>
      <c r="BJ15" s="45">
        <f t="shared" si="12"/>
        <v>0</v>
      </c>
      <c r="BK15" s="41">
        <v>0</v>
      </c>
      <c r="BL15" s="41">
        <v>0</v>
      </c>
      <c r="BM15" s="45">
        <f t="shared" si="13"/>
        <v>918307</v>
      </c>
    </row>
    <row r="16" spans="1:65" ht="15.75" x14ac:dyDescent="0.25">
      <c r="A16" s="59" t="s">
        <v>20</v>
      </c>
      <c r="B16" s="58" t="s">
        <v>46</v>
      </c>
      <c r="C16" s="60" t="s">
        <v>53</v>
      </c>
      <c r="D16" s="60">
        <v>0</v>
      </c>
      <c r="E16" s="60">
        <v>0</v>
      </c>
      <c r="F16" s="16">
        <f t="shared" si="0"/>
        <v>40</v>
      </c>
      <c r="G16" s="40">
        <v>40</v>
      </c>
      <c r="H16" s="16">
        <f t="shared" si="6"/>
        <v>50720</v>
      </c>
      <c r="I16" s="47">
        <v>0</v>
      </c>
      <c r="J16" s="47">
        <v>50720</v>
      </c>
      <c r="K16" s="47">
        <v>0</v>
      </c>
      <c r="L16" s="16">
        <f t="shared" si="1"/>
        <v>774283</v>
      </c>
      <c r="M16" s="47">
        <v>411036</v>
      </c>
      <c r="N16" s="47">
        <v>0</v>
      </c>
      <c r="O16" s="47">
        <v>363247</v>
      </c>
      <c r="P16" s="40">
        <v>0</v>
      </c>
      <c r="Q16" s="40">
        <v>0</v>
      </c>
      <c r="R16" s="40">
        <v>0</v>
      </c>
      <c r="S16" s="16">
        <f t="shared" si="7"/>
        <v>523987</v>
      </c>
      <c r="T16" s="41">
        <v>130065</v>
      </c>
      <c r="U16" s="41">
        <v>54463</v>
      </c>
      <c r="V16" s="41">
        <v>324459</v>
      </c>
      <c r="W16" s="41">
        <v>0</v>
      </c>
      <c r="X16" s="41">
        <v>0</v>
      </c>
      <c r="Y16" s="41">
        <v>0</v>
      </c>
      <c r="Z16" s="71">
        <v>15000</v>
      </c>
      <c r="AA16" s="45">
        <f t="shared" si="2"/>
        <v>8142</v>
      </c>
      <c r="AB16" s="41">
        <v>284</v>
      </c>
      <c r="AC16" s="41">
        <v>7858</v>
      </c>
      <c r="AD16" s="41">
        <v>0</v>
      </c>
      <c r="AE16" s="45">
        <f t="shared" si="8"/>
        <v>5373</v>
      </c>
      <c r="AF16" s="41">
        <v>5373</v>
      </c>
      <c r="AG16" s="41">
        <v>0</v>
      </c>
      <c r="AH16" s="41">
        <v>0</v>
      </c>
      <c r="AI16" s="45">
        <f t="shared" si="3"/>
        <v>29452</v>
      </c>
      <c r="AJ16" s="41">
        <v>16490</v>
      </c>
      <c r="AK16" s="41">
        <v>12962</v>
      </c>
      <c r="AL16" s="41">
        <v>0</v>
      </c>
      <c r="AM16" s="41">
        <v>0</v>
      </c>
      <c r="AN16" s="45">
        <f t="shared" si="4"/>
        <v>1962</v>
      </c>
      <c r="AO16" s="71">
        <v>1962</v>
      </c>
      <c r="AP16" s="71">
        <v>0</v>
      </c>
      <c r="AQ16" s="41">
        <v>0</v>
      </c>
      <c r="AR16" s="41">
        <v>0</v>
      </c>
      <c r="AS16" s="45">
        <f t="shared" si="5"/>
        <v>64716</v>
      </c>
      <c r="AT16" s="41">
        <v>64716</v>
      </c>
      <c r="AU16" s="41">
        <v>0</v>
      </c>
      <c r="AV16" s="2">
        <v>18613</v>
      </c>
      <c r="AW16" s="45">
        <f t="shared" si="9"/>
        <v>200</v>
      </c>
      <c r="AX16" s="41">
        <v>100</v>
      </c>
      <c r="AY16" s="41">
        <v>100</v>
      </c>
      <c r="AZ16" s="41">
        <v>0</v>
      </c>
      <c r="BA16" s="45">
        <f t="shared" si="10"/>
        <v>2348</v>
      </c>
      <c r="BB16" s="41">
        <v>2348</v>
      </c>
      <c r="BC16" s="41">
        <v>0</v>
      </c>
      <c r="BD16" s="41">
        <v>0</v>
      </c>
      <c r="BE16" s="71">
        <v>0</v>
      </c>
      <c r="BF16" s="45">
        <f t="shared" si="11"/>
        <v>35086</v>
      </c>
      <c r="BG16" s="41">
        <v>27068</v>
      </c>
      <c r="BH16" s="41">
        <v>8018</v>
      </c>
      <c r="BI16" s="41">
        <v>0</v>
      </c>
      <c r="BJ16" s="45">
        <f t="shared" si="12"/>
        <v>0</v>
      </c>
      <c r="BK16" s="41">
        <v>0</v>
      </c>
      <c r="BL16" s="41">
        <v>0</v>
      </c>
      <c r="BM16" s="45">
        <f t="shared" si="13"/>
        <v>1514922</v>
      </c>
    </row>
    <row r="17" spans="1:65" ht="15.75" x14ac:dyDescent="0.25">
      <c r="A17" s="59" t="s">
        <v>21</v>
      </c>
      <c r="B17" s="58" t="s">
        <v>46</v>
      </c>
      <c r="C17" s="60" t="s">
        <v>54</v>
      </c>
      <c r="D17" s="60">
        <v>0</v>
      </c>
      <c r="E17" s="60">
        <v>0</v>
      </c>
      <c r="F17" s="16">
        <f t="shared" si="0"/>
        <v>0</v>
      </c>
      <c r="G17" s="40">
        <v>0</v>
      </c>
      <c r="H17" s="16">
        <f t="shared" si="6"/>
        <v>0</v>
      </c>
      <c r="I17" s="47">
        <v>0</v>
      </c>
      <c r="J17" s="47">
        <v>0</v>
      </c>
      <c r="K17" s="47">
        <v>0</v>
      </c>
      <c r="L17" s="16">
        <f t="shared" si="1"/>
        <v>854890</v>
      </c>
      <c r="M17" s="47">
        <v>453827</v>
      </c>
      <c r="N17" s="47">
        <v>0</v>
      </c>
      <c r="O17" s="47">
        <v>401063</v>
      </c>
      <c r="P17" s="40">
        <v>0</v>
      </c>
      <c r="Q17" s="40">
        <v>0</v>
      </c>
      <c r="R17" s="40">
        <v>0</v>
      </c>
      <c r="S17" s="16">
        <f t="shared" si="7"/>
        <v>658182</v>
      </c>
      <c r="T17" s="41">
        <v>217111</v>
      </c>
      <c r="U17" s="41">
        <v>90913</v>
      </c>
      <c r="V17" s="41">
        <v>340089</v>
      </c>
      <c r="W17" s="41">
        <v>0</v>
      </c>
      <c r="X17" s="41">
        <v>0</v>
      </c>
      <c r="Y17" s="41">
        <v>0</v>
      </c>
      <c r="Z17" s="71">
        <v>10069</v>
      </c>
      <c r="AA17" s="45">
        <f t="shared" si="2"/>
        <v>4376</v>
      </c>
      <c r="AB17" s="41">
        <v>1705</v>
      </c>
      <c r="AC17" s="41">
        <v>2671</v>
      </c>
      <c r="AD17" s="41">
        <v>0</v>
      </c>
      <c r="AE17" s="45">
        <f t="shared" si="8"/>
        <v>3813</v>
      </c>
      <c r="AF17" s="41">
        <v>3813</v>
      </c>
      <c r="AG17" s="41">
        <v>0</v>
      </c>
      <c r="AH17" s="41">
        <v>0</v>
      </c>
      <c r="AI17" s="45">
        <f t="shared" si="3"/>
        <v>14671</v>
      </c>
      <c r="AJ17" s="41">
        <v>0</v>
      </c>
      <c r="AK17" s="41">
        <v>14671</v>
      </c>
      <c r="AL17" s="41">
        <v>0</v>
      </c>
      <c r="AM17" s="41">
        <v>0</v>
      </c>
      <c r="AN17" s="45">
        <f t="shared" si="4"/>
        <v>1787</v>
      </c>
      <c r="AO17" s="71">
        <v>1787</v>
      </c>
      <c r="AP17" s="71">
        <v>0</v>
      </c>
      <c r="AQ17" s="41">
        <v>0</v>
      </c>
      <c r="AR17" s="41">
        <v>0</v>
      </c>
      <c r="AS17" s="45">
        <f t="shared" si="5"/>
        <v>43726</v>
      </c>
      <c r="AT17" s="41">
        <v>43726</v>
      </c>
      <c r="AU17" s="41">
        <v>0</v>
      </c>
      <c r="AV17" s="2">
        <v>24794</v>
      </c>
      <c r="AW17" s="45">
        <f t="shared" si="9"/>
        <v>0</v>
      </c>
      <c r="AX17" s="41">
        <v>0</v>
      </c>
      <c r="AY17" s="41">
        <v>0</v>
      </c>
      <c r="AZ17" s="41">
        <v>0</v>
      </c>
      <c r="BA17" s="45">
        <f t="shared" si="10"/>
        <v>6026</v>
      </c>
      <c r="BB17" s="41">
        <v>6026</v>
      </c>
      <c r="BC17" s="41">
        <v>0</v>
      </c>
      <c r="BD17" s="41">
        <v>0</v>
      </c>
      <c r="BE17" s="71">
        <v>0</v>
      </c>
      <c r="BF17" s="45">
        <f t="shared" si="11"/>
        <v>23361</v>
      </c>
      <c r="BG17" s="41">
        <v>5740</v>
      </c>
      <c r="BH17" s="41">
        <v>17621</v>
      </c>
      <c r="BI17" s="41">
        <v>0</v>
      </c>
      <c r="BJ17" s="45">
        <f t="shared" si="12"/>
        <v>0</v>
      </c>
      <c r="BK17" s="41">
        <v>0</v>
      </c>
      <c r="BL17" s="41">
        <v>0</v>
      </c>
      <c r="BM17" s="45">
        <f t="shared" si="13"/>
        <v>1635626</v>
      </c>
    </row>
    <row r="18" spans="1:65" ht="15.75" x14ac:dyDescent="0.25">
      <c r="A18" s="59" t="s">
        <v>22</v>
      </c>
      <c r="B18" s="58" t="s">
        <v>46</v>
      </c>
      <c r="C18" s="60" t="s">
        <v>55</v>
      </c>
      <c r="D18" s="60">
        <v>0</v>
      </c>
      <c r="E18" s="60">
        <v>0</v>
      </c>
      <c r="F18" s="16">
        <f t="shared" si="0"/>
        <v>510</v>
      </c>
      <c r="G18" s="40">
        <v>510</v>
      </c>
      <c r="H18" s="16">
        <f t="shared" si="6"/>
        <v>272620</v>
      </c>
      <c r="I18" s="47">
        <v>0</v>
      </c>
      <c r="J18" s="47">
        <v>272620</v>
      </c>
      <c r="K18" s="47">
        <v>0</v>
      </c>
      <c r="L18" s="16">
        <f t="shared" si="1"/>
        <v>5083616</v>
      </c>
      <c r="M18" s="47">
        <v>2539433</v>
      </c>
      <c r="N18" s="47">
        <v>0</v>
      </c>
      <c r="O18" s="47">
        <v>2244183</v>
      </c>
      <c r="P18" s="40">
        <v>0</v>
      </c>
      <c r="Q18" s="40">
        <v>300000</v>
      </c>
      <c r="R18" s="40">
        <v>0</v>
      </c>
      <c r="S18" s="16">
        <f t="shared" si="7"/>
        <v>3801322</v>
      </c>
      <c r="T18" s="41">
        <v>934255</v>
      </c>
      <c r="U18" s="41">
        <v>391208</v>
      </c>
      <c r="V18" s="41">
        <v>2475859</v>
      </c>
      <c r="W18" s="41">
        <v>0</v>
      </c>
      <c r="X18" s="41">
        <v>0</v>
      </c>
      <c r="Y18" s="41">
        <v>0</v>
      </c>
      <c r="Z18" s="71">
        <v>0</v>
      </c>
      <c r="AA18" s="45">
        <f t="shared" si="2"/>
        <v>35936</v>
      </c>
      <c r="AB18" s="41">
        <v>0</v>
      </c>
      <c r="AC18" s="41">
        <v>35936</v>
      </c>
      <c r="AD18" s="41">
        <v>0</v>
      </c>
      <c r="AE18" s="45">
        <f t="shared" si="8"/>
        <v>44030</v>
      </c>
      <c r="AF18" s="41">
        <v>44030</v>
      </c>
      <c r="AG18" s="41">
        <v>0</v>
      </c>
      <c r="AH18" s="41">
        <v>0</v>
      </c>
      <c r="AI18" s="45">
        <f t="shared" si="3"/>
        <v>127556</v>
      </c>
      <c r="AJ18" s="41">
        <v>71418</v>
      </c>
      <c r="AK18" s="41">
        <v>56138</v>
      </c>
      <c r="AL18" s="41">
        <v>0</v>
      </c>
      <c r="AM18" s="41">
        <v>0</v>
      </c>
      <c r="AN18" s="45">
        <f t="shared" si="4"/>
        <v>3115</v>
      </c>
      <c r="AO18" s="71">
        <v>3115</v>
      </c>
      <c r="AP18" s="71">
        <v>0</v>
      </c>
      <c r="AQ18" s="41">
        <v>0</v>
      </c>
      <c r="AR18" s="41">
        <v>0</v>
      </c>
      <c r="AS18" s="45">
        <f t="shared" si="5"/>
        <v>510648</v>
      </c>
      <c r="AT18" s="41">
        <v>510648</v>
      </c>
      <c r="AU18" s="41">
        <v>0</v>
      </c>
      <c r="AV18" s="2">
        <v>141385</v>
      </c>
      <c r="AW18" s="45">
        <f t="shared" si="9"/>
        <v>20257</v>
      </c>
      <c r="AX18" s="41">
        <v>5805</v>
      </c>
      <c r="AY18" s="41">
        <v>10270</v>
      </c>
      <c r="AZ18" s="41">
        <v>4182</v>
      </c>
      <c r="BA18" s="45">
        <f t="shared" si="10"/>
        <v>13763</v>
      </c>
      <c r="BB18" s="41">
        <v>13763</v>
      </c>
      <c r="BC18" s="41">
        <v>0</v>
      </c>
      <c r="BD18" s="41">
        <v>0</v>
      </c>
      <c r="BE18" s="71">
        <v>0</v>
      </c>
      <c r="BF18" s="45">
        <f t="shared" si="11"/>
        <v>93176</v>
      </c>
      <c r="BG18" s="41">
        <v>93176</v>
      </c>
      <c r="BH18" s="41">
        <v>0</v>
      </c>
      <c r="BI18" s="41">
        <v>36814</v>
      </c>
      <c r="BJ18" s="45">
        <f t="shared" si="12"/>
        <v>0</v>
      </c>
      <c r="BK18" s="41">
        <v>0</v>
      </c>
      <c r="BL18" s="41">
        <v>0</v>
      </c>
      <c r="BM18" s="45">
        <f t="shared" si="13"/>
        <v>10184748</v>
      </c>
    </row>
    <row r="19" spans="1:65" s="15" customFormat="1" ht="15.75" x14ac:dyDescent="0.25">
      <c r="A19" s="59" t="s">
        <v>23</v>
      </c>
      <c r="B19" s="58" t="s">
        <v>46</v>
      </c>
      <c r="C19" s="60" t="s">
        <v>56</v>
      </c>
      <c r="D19" s="60">
        <v>0</v>
      </c>
      <c r="E19" s="60">
        <v>0</v>
      </c>
      <c r="F19" s="16">
        <f t="shared" si="0"/>
        <v>243</v>
      </c>
      <c r="G19" s="40">
        <v>243</v>
      </c>
      <c r="H19" s="16">
        <f t="shared" si="6"/>
        <v>89394</v>
      </c>
      <c r="I19" s="47">
        <v>0</v>
      </c>
      <c r="J19" s="47">
        <v>89394</v>
      </c>
      <c r="K19" s="47">
        <v>0</v>
      </c>
      <c r="L19" s="16">
        <f t="shared" si="1"/>
        <v>2896042</v>
      </c>
      <c r="M19" s="47">
        <v>1378137</v>
      </c>
      <c r="N19" s="47">
        <v>0</v>
      </c>
      <c r="O19" s="47">
        <v>1217905</v>
      </c>
      <c r="P19" s="40">
        <v>0</v>
      </c>
      <c r="Q19" s="40">
        <v>300000</v>
      </c>
      <c r="R19" s="40">
        <v>0</v>
      </c>
      <c r="S19" s="16">
        <f t="shared" si="7"/>
        <v>1827714</v>
      </c>
      <c r="T19" s="41">
        <v>426208</v>
      </c>
      <c r="U19" s="41">
        <v>178469</v>
      </c>
      <c r="V19" s="41">
        <v>1223037</v>
      </c>
      <c r="W19" s="41">
        <v>0</v>
      </c>
      <c r="X19" s="41">
        <v>0</v>
      </c>
      <c r="Y19" s="41">
        <v>0</v>
      </c>
      <c r="Z19" s="71">
        <v>0</v>
      </c>
      <c r="AA19" s="45">
        <f t="shared" si="2"/>
        <v>10202</v>
      </c>
      <c r="AB19" s="41">
        <v>10202</v>
      </c>
      <c r="AC19" s="41">
        <v>0</v>
      </c>
      <c r="AD19" s="41">
        <v>0</v>
      </c>
      <c r="AE19" s="45">
        <f t="shared" si="8"/>
        <v>12203</v>
      </c>
      <c r="AF19" s="41">
        <v>12203</v>
      </c>
      <c r="AG19" s="41">
        <v>0</v>
      </c>
      <c r="AH19" s="41">
        <v>0</v>
      </c>
      <c r="AI19" s="45">
        <f t="shared" si="3"/>
        <v>121733</v>
      </c>
      <c r="AJ19" s="41">
        <v>108485</v>
      </c>
      <c r="AK19" s="41">
        <v>13248</v>
      </c>
      <c r="AL19" s="41">
        <v>0</v>
      </c>
      <c r="AM19" s="41">
        <v>0</v>
      </c>
      <c r="AN19" s="45">
        <f t="shared" si="4"/>
        <v>363</v>
      </c>
      <c r="AO19" s="71">
        <v>363</v>
      </c>
      <c r="AP19" s="71">
        <v>0</v>
      </c>
      <c r="AQ19" s="41">
        <v>0</v>
      </c>
      <c r="AR19" s="41">
        <v>0</v>
      </c>
      <c r="AS19" s="45">
        <f t="shared" si="5"/>
        <v>121303</v>
      </c>
      <c r="AT19" s="41">
        <v>121303</v>
      </c>
      <c r="AU19" s="41">
        <v>0</v>
      </c>
      <c r="AV19" s="2">
        <v>68783</v>
      </c>
      <c r="AW19" s="45">
        <f t="shared" si="9"/>
        <v>600</v>
      </c>
      <c r="AX19" s="41">
        <v>300</v>
      </c>
      <c r="AY19" s="41">
        <v>300</v>
      </c>
      <c r="AZ19" s="41">
        <v>0</v>
      </c>
      <c r="BA19" s="45">
        <f t="shared" si="10"/>
        <v>77784</v>
      </c>
      <c r="BB19" s="41">
        <v>77784</v>
      </c>
      <c r="BC19" s="41">
        <v>0</v>
      </c>
      <c r="BD19" s="41">
        <v>0</v>
      </c>
      <c r="BE19" s="71">
        <v>0</v>
      </c>
      <c r="BF19" s="45">
        <f t="shared" si="11"/>
        <v>75456</v>
      </c>
      <c r="BG19" s="41">
        <v>52496</v>
      </c>
      <c r="BH19" s="41">
        <v>22960</v>
      </c>
      <c r="BI19" s="41">
        <v>0</v>
      </c>
      <c r="BJ19" s="45">
        <f t="shared" si="12"/>
        <v>427184</v>
      </c>
      <c r="BK19" s="41">
        <v>427184</v>
      </c>
      <c r="BL19" s="41">
        <v>0</v>
      </c>
      <c r="BM19" s="45">
        <f t="shared" si="13"/>
        <v>5729004</v>
      </c>
    </row>
    <row r="20" spans="1:65" ht="15.75" x14ac:dyDescent="0.25">
      <c r="A20" s="59" t="s">
        <v>24</v>
      </c>
      <c r="B20" s="58" t="s">
        <v>46</v>
      </c>
      <c r="C20" s="60" t="s">
        <v>57</v>
      </c>
      <c r="D20" s="60">
        <v>0</v>
      </c>
      <c r="E20" s="60">
        <v>0</v>
      </c>
      <c r="F20" s="16">
        <f t="shared" si="0"/>
        <v>0</v>
      </c>
      <c r="G20" s="40">
        <v>0</v>
      </c>
      <c r="H20" s="16">
        <f t="shared" si="6"/>
        <v>0</v>
      </c>
      <c r="I20" s="47">
        <v>0</v>
      </c>
      <c r="J20" s="47">
        <v>0</v>
      </c>
      <c r="K20" s="47">
        <v>0</v>
      </c>
      <c r="L20" s="16">
        <f t="shared" si="1"/>
        <v>193389</v>
      </c>
      <c r="M20" s="47">
        <v>102663</v>
      </c>
      <c r="N20" s="47">
        <v>0</v>
      </c>
      <c r="O20" s="47">
        <v>90726</v>
      </c>
      <c r="P20" s="40">
        <v>0</v>
      </c>
      <c r="Q20" s="40">
        <v>0</v>
      </c>
      <c r="R20" s="40">
        <v>0</v>
      </c>
      <c r="S20" s="16">
        <f t="shared" si="7"/>
        <v>153277</v>
      </c>
      <c r="T20" s="41">
        <v>51318</v>
      </c>
      <c r="U20" s="41">
        <v>21489</v>
      </c>
      <c r="V20" s="41">
        <v>80470</v>
      </c>
      <c r="W20" s="41">
        <v>0</v>
      </c>
      <c r="X20" s="41">
        <v>0</v>
      </c>
      <c r="Y20" s="41">
        <v>0</v>
      </c>
      <c r="Z20" s="71">
        <v>0</v>
      </c>
      <c r="AA20" s="45">
        <f t="shared" si="2"/>
        <v>2674</v>
      </c>
      <c r="AB20" s="41">
        <v>2542</v>
      </c>
      <c r="AC20" s="41">
        <v>132</v>
      </c>
      <c r="AD20" s="41">
        <v>0</v>
      </c>
      <c r="AE20" s="45">
        <f t="shared" si="8"/>
        <v>1894</v>
      </c>
      <c r="AF20" s="41">
        <v>1894</v>
      </c>
      <c r="AG20" s="41">
        <v>0</v>
      </c>
      <c r="AH20" s="41">
        <v>0</v>
      </c>
      <c r="AI20" s="45">
        <f t="shared" si="3"/>
        <v>11076</v>
      </c>
      <c r="AJ20" s="41">
        <v>2480</v>
      </c>
      <c r="AK20" s="41">
        <v>8596</v>
      </c>
      <c r="AL20" s="41">
        <v>0</v>
      </c>
      <c r="AM20" s="41">
        <v>0</v>
      </c>
      <c r="AN20" s="45">
        <f t="shared" si="4"/>
        <v>67</v>
      </c>
      <c r="AO20" s="71">
        <v>67</v>
      </c>
      <c r="AP20" s="71">
        <v>0</v>
      </c>
      <c r="AQ20" s="41">
        <v>0</v>
      </c>
      <c r="AR20" s="41">
        <v>0</v>
      </c>
      <c r="AS20" s="45">
        <f t="shared" si="5"/>
        <v>20872</v>
      </c>
      <c r="AT20" s="41">
        <v>20872</v>
      </c>
      <c r="AU20" s="41">
        <v>0</v>
      </c>
      <c r="AV20" s="2">
        <v>6902</v>
      </c>
      <c r="AW20" s="45">
        <f t="shared" si="9"/>
        <v>0</v>
      </c>
      <c r="AX20" s="41">
        <v>0</v>
      </c>
      <c r="AY20" s="41">
        <v>0</v>
      </c>
      <c r="AZ20" s="41">
        <v>0</v>
      </c>
      <c r="BA20" s="45">
        <f t="shared" si="10"/>
        <v>0</v>
      </c>
      <c r="BB20" s="41">
        <v>0</v>
      </c>
      <c r="BC20" s="41">
        <v>0</v>
      </c>
      <c r="BD20" s="41">
        <v>0</v>
      </c>
      <c r="BE20" s="71">
        <v>0</v>
      </c>
      <c r="BF20" s="45">
        <f t="shared" si="11"/>
        <v>11759</v>
      </c>
      <c r="BG20" s="41">
        <v>11759</v>
      </c>
      <c r="BH20" s="41">
        <v>0</v>
      </c>
      <c r="BI20" s="41">
        <v>0</v>
      </c>
      <c r="BJ20" s="45">
        <f t="shared" si="12"/>
        <v>0</v>
      </c>
      <c r="BK20" s="41">
        <v>0</v>
      </c>
      <c r="BL20" s="41">
        <v>0</v>
      </c>
      <c r="BM20" s="45">
        <f t="shared" si="13"/>
        <v>401910</v>
      </c>
    </row>
    <row r="21" spans="1:65" ht="15.75" x14ac:dyDescent="0.25">
      <c r="A21" s="59" t="s">
        <v>25</v>
      </c>
      <c r="B21" s="58" t="s">
        <v>46</v>
      </c>
      <c r="C21" s="60" t="s">
        <v>58</v>
      </c>
      <c r="D21" s="60">
        <v>0</v>
      </c>
      <c r="E21" s="60">
        <v>0</v>
      </c>
      <c r="F21" s="16">
        <f t="shared" si="0"/>
        <v>0</v>
      </c>
      <c r="G21" s="40">
        <v>0</v>
      </c>
      <c r="H21" s="16">
        <f t="shared" si="6"/>
        <v>0</v>
      </c>
      <c r="I21" s="47">
        <v>0</v>
      </c>
      <c r="J21" s="47">
        <v>0</v>
      </c>
      <c r="K21" s="47">
        <v>0</v>
      </c>
      <c r="L21" s="16">
        <f t="shared" si="1"/>
        <v>1300289</v>
      </c>
      <c r="M21" s="47">
        <v>690272</v>
      </c>
      <c r="N21" s="47">
        <v>0</v>
      </c>
      <c r="O21" s="47">
        <v>610017</v>
      </c>
      <c r="P21" s="40">
        <v>0</v>
      </c>
      <c r="Q21" s="40">
        <v>0</v>
      </c>
      <c r="R21" s="40">
        <v>0</v>
      </c>
      <c r="S21" s="16">
        <f t="shared" si="7"/>
        <v>935213</v>
      </c>
      <c r="T21" s="41">
        <v>247459</v>
      </c>
      <c r="U21" s="41">
        <v>103621</v>
      </c>
      <c r="V21" s="41">
        <v>584133</v>
      </c>
      <c r="W21" s="41">
        <v>0</v>
      </c>
      <c r="X21" s="41">
        <v>0</v>
      </c>
      <c r="Y21" s="41">
        <v>0</v>
      </c>
      <c r="Z21" s="71">
        <v>0</v>
      </c>
      <c r="AA21" s="45">
        <f t="shared" si="2"/>
        <v>6271</v>
      </c>
      <c r="AB21" s="41">
        <v>6271</v>
      </c>
      <c r="AC21" s="41">
        <v>0</v>
      </c>
      <c r="AD21" s="41">
        <v>0</v>
      </c>
      <c r="AE21" s="45">
        <f t="shared" si="8"/>
        <v>7023</v>
      </c>
      <c r="AF21" s="41">
        <v>7023</v>
      </c>
      <c r="AG21" s="41">
        <v>0</v>
      </c>
      <c r="AH21" s="41">
        <v>0</v>
      </c>
      <c r="AI21" s="45">
        <f t="shared" si="3"/>
        <v>72814</v>
      </c>
      <c r="AJ21" s="41">
        <v>65229</v>
      </c>
      <c r="AK21" s="41">
        <v>7585</v>
      </c>
      <c r="AL21" s="41">
        <v>0</v>
      </c>
      <c r="AM21" s="41">
        <v>0</v>
      </c>
      <c r="AN21" s="45">
        <f t="shared" si="4"/>
        <v>4580</v>
      </c>
      <c r="AO21" s="71">
        <v>4580</v>
      </c>
      <c r="AP21" s="71">
        <v>0</v>
      </c>
      <c r="AQ21" s="41">
        <v>0</v>
      </c>
      <c r="AR21" s="41">
        <v>0</v>
      </c>
      <c r="AS21" s="45">
        <f t="shared" si="5"/>
        <v>72477</v>
      </c>
      <c r="AT21" s="41">
        <v>72477</v>
      </c>
      <c r="AU21" s="41">
        <v>0</v>
      </c>
      <c r="AV21" s="2">
        <v>34452</v>
      </c>
      <c r="AW21" s="45">
        <f t="shared" si="9"/>
        <v>0</v>
      </c>
      <c r="AX21" s="41">
        <v>0</v>
      </c>
      <c r="AY21" s="41">
        <v>0</v>
      </c>
      <c r="AZ21" s="41">
        <v>0</v>
      </c>
      <c r="BA21" s="45">
        <f t="shared" si="10"/>
        <v>728</v>
      </c>
      <c r="BB21" s="41">
        <v>728</v>
      </c>
      <c r="BC21" s="41">
        <v>0</v>
      </c>
      <c r="BD21" s="41">
        <v>0</v>
      </c>
      <c r="BE21" s="71">
        <v>0</v>
      </c>
      <c r="BF21" s="45">
        <f t="shared" si="11"/>
        <v>33168</v>
      </c>
      <c r="BG21" s="41">
        <v>28107</v>
      </c>
      <c r="BH21" s="41">
        <v>5061</v>
      </c>
      <c r="BI21" s="41">
        <v>0</v>
      </c>
      <c r="BJ21" s="45">
        <f t="shared" si="12"/>
        <v>0</v>
      </c>
      <c r="BK21" s="41">
        <v>0</v>
      </c>
      <c r="BL21" s="41">
        <v>0</v>
      </c>
      <c r="BM21" s="45">
        <f t="shared" si="13"/>
        <v>2467015</v>
      </c>
    </row>
    <row r="22" spans="1:65" ht="15.75" x14ac:dyDescent="0.25">
      <c r="A22" s="59" t="s">
        <v>26</v>
      </c>
      <c r="B22" s="58" t="s">
        <v>46</v>
      </c>
      <c r="C22" s="60" t="s">
        <v>59</v>
      </c>
      <c r="D22" s="60">
        <v>0</v>
      </c>
      <c r="E22" s="60">
        <v>0</v>
      </c>
      <c r="F22" s="16">
        <f t="shared" si="0"/>
        <v>66</v>
      </c>
      <c r="G22" s="40">
        <v>66</v>
      </c>
      <c r="H22" s="16">
        <f t="shared" si="6"/>
        <v>49452</v>
      </c>
      <c r="I22" s="47">
        <v>0</v>
      </c>
      <c r="J22" s="47">
        <v>49452</v>
      </c>
      <c r="K22" s="47">
        <v>0</v>
      </c>
      <c r="L22" s="16">
        <f t="shared" si="1"/>
        <v>1517833</v>
      </c>
      <c r="M22" s="47">
        <v>805758</v>
      </c>
      <c r="N22" s="47">
        <v>0</v>
      </c>
      <c r="O22" s="47">
        <v>712075</v>
      </c>
      <c r="P22" s="40">
        <v>0</v>
      </c>
      <c r="Q22" s="40">
        <v>0</v>
      </c>
      <c r="R22" s="40">
        <v>0</v>
      </c>
      <c r="S22" s="16">
        <f t="shared" si="7"/>
        <v>902223</v>
      </c>
      <c r="T22" s="41">
        <v>215105</v>
      </c>
      <c r="U22" s="41">
        <v>90073</v>
      </c>
      <c r="V22" s="41">
        <v>597045</v>
      </c>
      <c r="W22" s="41">
        <v>0</v>
      </c>
      <c r="X22" s="41">
        <v>0</v>
      </c>
      <c r="Y22" s="41">
        <v>0</v>
      </c>
      <c r="Z22" s="71">
        <v>0</v>
      </c>
      <c r="AA22" s="45">
        <f t="shared" si="2"/>
        <v>5733</v>
      </c>
      <c r="AB22" s="41">
        <v>5733</v>
      </c>
      <c r="AC22" s="41">
        <v>0</v>
      </c>
      <c r="AD22" s="41">
        <v>0</v>
      </c>
      <c r="AE22" s="45">
        <f t="shared" si="8"/>
        <v>3994</v>
      </c>
      <c r="AF22" s="41">
        <v>3994</v>
      </c>
      <c r="AG22" s="41">
        <v>0</v>
      </c>
      <c r="AH22" s="41">
        <v>0</v>
      </c>
      <c r="AI22" s="45">
        <f t="shared" si="3"/>
        <v>26560</v>
      </c>
      <c r="AJ22" s="41">
        <v>892</v>
      </c>
      <c r="AK22" s="41">
        <v>25668</v>
      </c>
      <c r="AL22" s="41">
        <v>0</v>
      </c>
      <c r="AM22" s="41">
        <v>0</v>
      </c>
      <c r="AN22" s="45">
        <f t="shared" si="4"/>
        <v>2179</v>
      </c>
      <c r="AO22" s="71">
        <v>2179</v>
      </c>
      <c r="AP22" s="71">
        <v>0</v>
      </c>
      <c r="AQ22" s="41">
        <v>0</v>
      </c>
      <c r="AR22" s="41">
        <v>0</v>
      </c>
      <c r="AS22" s="45">
        <f t="shared" si="5"/>
        <v>44069</v>
      </c>
      <c r="AT22" s="41">
        <v>44069</v>
      </c>
      <c r="AU22" s="41">
        <v>0</v>
      </c>
      <c r="AV22" s="2">
        <v>23512</v>
      </c>
      <c r="AW22" s="45">
        <f t="shared" si="9"/>
        <v>500</v>
      </c>
      <c r="AX22" s="41">
        <v>250</v>
      </c>
      <c r="AY22" s="41">
        <v>250</v>
      </c>
      <c r="AZ22" s="41">
        <v>0</v>
      </c>
      <c r="BA22" s="45">
        <f t="shared" si="10"/>
        <v>0</v>
      </c>
      <c r="BB22" s="41">
        <v>0</v>
      </c>
      <c r="BC22" s="41">
        <v>0</v>
      </c>
      <c r="BD22" s="41">
        <v>0</v>
      </c>
      <c r="BE22" s="71">
        <v>0</v>
      </c>
      <c r="BF22" s="45">
        <f t="shared" si="11"/>
        <v>30487</v>
      </c>
      <c r="BG22" s="41">
        <v>7491</v>
      </c>
      <c r="BH22" s="41">
        <v>22996</v>
      </c>
      <c r="BI22" s="41">
        <v>0</v>
      </c>
      <c r="BJ22" s="45">
        <f t="shared" si="12"/>
        <v>0</v>
      </c>
      <c r="BK22" s="41">
        <v>0</v>
      </c>
      <c r="BL22" s="41">
        <v>0</v>
      </c>
      <c r="BM22" s="45">
        <f t="shared" si="13"/>
        <v>2606608</v>
      </c>
    </row>
    <row r="23" spans="1:65" ht="15.75" x14ac:dyDescent="0.25">
      <c r="A23" s="59" t="s">
        <v>27</v>
      </c>
      <c r="B23" s="58" t="s">
        <v>46</v>
      </c>
      <c r="C23" s="60" t="s">
        <v>60</v>
      </c>
      <c r="D23" s="60">
        <v>0</v>
      </c>
      <c r="E23" s="60">
        <v>0</v>
      </c>
      <c r="F23" s="16">
        <f t="shared" si="0"/>
        <v>0</v>
      </c>
      <c r="G23" s="40">
        <v>0</v>
      </c>
      <c r="H23" s="16">
        <f t="shared" si="6"/>
        <v>83688</v>
      </c>
      <c r="I23" s="47">
        <v>0</v>
      </c>
      <c r="J23" s="47">
        <v>83688</v>
      </c>
      <c r="K23" s="47">
        <v>0</v>
      </c>
      <c r="L23" s="16">
        <f t="shared" si="1"/>
        <v>197920</v>
      </c>
      <c r="M23" s="47">
        <v>105068</v>
      </c>
      <c r="N23" s="47">
        <v>0</v>
      </c>
      <c r="O23" s="47">
        <v>92852</v>
      </c>
      <c r="P23" s="40">
        <v>0</v>
      </c>
      <c r="Q23" s="40">
        <v>0</v>
      </c>
      <c r="R23" s="40">
        <v>0</v>
      </c>
      <c r="S23" s="16">
        <f t="shared" si="7"/>
        <v>154958</v>
      </c>
      <c r="T23" s="41">
        <v>60087</v>
      </c>
      <c r="U23" s="41">
        <v>25161</v>
      </c>
      <c r="V23" s="41">
        <v>69710</v>
      </c>
      <c r="W23" s="41">
        <v>0</v>
      </c>
      <c r="X23" s="41">
        <v>0</v>
      </c>
      <c r="Y23" s="41">
        <v>0</v>
      </c>
      <c r="Z23" s="71">
        <v>0</v>
      </c>
      <c r="AA23" s="45">
        <f t="shared" si="2"/>
        <v>3173</v>
      </c>
      <c r="AB23" s="41">
        <v>2763</v>
      </c>
      <c r="AC23" s="41">
        <v>410</v>
      </c>
      <c r="AD23" s="41">
        <v>0</v>
      </c>
      <c r="AE23" s="45">
        <f t="shared" si="8"/>
        <v>2326</v>
      </c>
      <c r="AF23" s="41">
        <v>2326</v>
      </c>
      <c r="AG23" s="41">
        <v>0</v>
      </c>
      <c r="AH23" s="41">
        <v>0</v>
      </c>
      <c r="AI23" s="45">
        <f t="shared" si="3"/>
        <v>42393</v>
      </c>
      <c r="AJ23" s="41">
        <v>0</v>
      </c>
      <c r="AK23" s="41">
        <v>42393</v>
      </c>
      <c r="AL23" s="41">
        <v>0</v>
      </c>
      <c r="AM23" s="41">
        <v>0</v>
      </c>
      <c r="AN23" s="45">
        <f t="shared" si="4"/>
        <v>418</v>
      </c>
      <c r="AO23" s="71">
        <v>418</v>
      </c>
      <c r="AP23" s="71">
        <v>0</v>
      </c>
      <c r="AQ23" s="41">
        <v>0</v>
      </c>
      <c r="AR23" s="41">
        <v>0</v>
      </c>
      <c r="AS23" s="45">
        <f t="shared" si="5"/>
        <v>31967</v>
      </c>
      <c r="AT23" s="41">
        <v>31967</v>
      </c>
      <c r="AU23" s="41">
        <v>0</v>
      </c>
      <c r="AV23" s="2">
        <v>6902</v>
      </c>
      <c r="AW23" s="45">
        <f t="shared" si="9"/>
        <v>0</v>
      </c>
      <c r="AX23" s="41">
        <v>0</v>
      </c>
      <c r="AY23" s="41">
        <v>0</v>
      </c>
      <c r="AZ23" s="41">
        <v>0</v>
      </c>
      <c r="BA23" s="45">
        <f t="shared" si="10"/>
        <v>0</v>
      </c>
      <c r="BB23" s="41">
        <v>0</v>
      </c>
      <c r="BC23" s="41">
        <v>0</v>
      </c>
      <c r="BD23" s="41">
        <v>0</v>
      </c>
      <c r="BE23" s="71">
        <v>0</v>
      </c>
      <c r="BF23" s="45">
        <f t="shared" si="11"/>
        <v>12507</v>
      </c>
      <c r="BG23" s="41">
        <v>3073</v>
      </c>
      <c r="BH23" s="41">
        <v>9434</v>
      </c>
      <c r="BI23" s="41">
        <v>0</v>
      </c>
      <c r="BJ23" s="45">
        <f t="shared" si="12"/>
        <v>0</v>
      </c>
      <c r="BK23" s="41">
        <v>0</v>
      </c>
      <c r="BL23" s="41">
        <v>0</v>
      </c>
      <c r="BM23" s="45">
        <f t="shared" si="13"/>
        <v>536252</v>
      </c>
    </row>
    <row r="24" spans="1:65" ht="15.75" x14ac:dyDescent="0.25">
      <c r="A24" s="59" t="s">
        <v>28</v>
      </c>
      <c r="B24" s="58" t="s">
        <v>46</v>
      </c>
      <c r="C24" s="60" t="s">
        <v>61</v>
      </c>
      <c r="D24" s="60">
        <v>0</v>
      </c>
      <c r="E24" s="60">
        <v>0</v>
      </c>
      <c r="F24" s="16">
        <f t="shared" si="0"/>
        <v>336</v>
      </c>
      <c r="G24" s="40">
        <v>336</v>
      </c>
      <c r="H24" s="16">
        <f t="shared" si="6"/>
        <v>0</v>
      </c>
      <c r="I24" s="47">
        <v>0</v>
      </c>
      <c r="J24" s="47">
        <v>0</v>
      </c>
      <c r="K24" s="47">
        <v>0</v>
      </c>
      <c r="L24" s="16">
        <f t="shared" si="1"/>
        <v>2466851</v>
      </c>
      <c r="M24" s="47">
        <v>1150296</v>
      </c>
      <c r="N24" s="47">
        <v>0</v>
      </c>
      <c r="O24" s="47">
        <v>1016555</v>
      </c>
      <c r="P24" s="40">
        <v>0</v>
      </c>
      <c r="Q24" s="40">
        <v>300000</v>
      </c>
      <c r="R24" s="40">
        <v>0</v>
      </c>
      <c r="S24" s="16">
        <f t="shared" si="7"/>
        <v>1187339</v>
      </c>
      <c r="T24" s="41">
        <v>373411</v>
      </c>
      <c r="U24" s="41">
        <v>156361</v>
      </c>
      <c r="V24" s="41">
        <v>657567</v>
      </c>
      <c r="W24" s="41">
        <v>0</v>
      </c>
      <c r="X24" s="41">
        <v>0</v>
      </c>
      <c r="Y24" s="41">
        <v>0</v>
      </c>
      <c r="Z24" s="71">
        <v>0</v>
      </c>
      <c r="AA24" s="45">
        <f t="shared" si="2"/>
        <v>12987</v>
      </c>
      <c r="AB24" s="41">
        <v>12987</v>
      </c>
      <c r="AC24" s="41">
        <v>0</v>
      </c>
      <c r="AD24" s="41">
        <v>0</v>
      </c>
      <c r="AE24" s="45">
        <f t="shared" si="8"/>
        <v>7352</v>
      </c>
      <c r="AF24" s="41">
        <v>7352</v>
      </c>
      <c r="AG24" s="41">
        <v>0</v>
      </c>
      <c r="AH24" s="41">
        <v>0</v>
      </c>
      <c r="AI24" s="45">
        <f t="shared" si="3"/>
        <v>26824</v>
      </c>
      <c r="AJ24" s="41">
        <v>21026</v>
      </c>
      <c r="AK24" s="41">
        <v>5798</v>
      </c>
      <c r="AL24" s="41">
        <v>0</v>
      </c>
      <c r="AM24" s="41">
        <v>0</v>
      </c>
      <c r="AN24" s="45">
        <f t="shared" si="4"/>
        <v>269</v>
      </c>
      <c r="AO24" s="71">
        <v>269</v>
      </c>
      <c r="AP24" s="71">
        <v>0</v>
      </c>
      <c r="AQ24" s="41">
        <v>0</v>
      </c>
      <c r="AR24" s="41">
        <v>0</v>
      </c>
      <c r="AS24" s="45">
        <f t="shared" si="5"/>
        <v>94248</v>
      </c>
      <c r="AT24" s="41">
        <v>94248</v>
      </c>
      <c r="AU24" s="41">
        <v>0</v>
      </c>
      <c r="AV24" s="2">
        <v>38353</v>
      </c>
      <c r="AW24" s="45">
        <f t="shared" si="9"/>
        <v>2600</v>
      </c>
      <c r="AX24" s="41">
        <v>1300</v>
      </c>
      <c r="AY24" s="41">
        <v>1300</v>
      </c>
      <c r="AZ24" s="41">
        <v>0</v>
      </c>
      <c r="BA24" s="45">
        <f t="shared" si="10"/>
        <v>5691</v>
      </c>
      <c r="BB24" s="41">
        <v>5226</v>
      </c>
      <c r="BC24" s="41">
        <v>0</v>
      </c>
      <c r="BD24" s="41">
        <v>465</v>
      </c>
      <c r="BE24" s="71">
        <v>0</v>
      </c>
      <c r="BF24" s="45">
        <f t="shared" si="11"/>
        <v>59505</v>
      </c>
      <c r="BG24" s="41">
        <v>59505</v>
      </c>
      <c r="BH24" s="41">
        <v>0</v>
      </c>
      <c r="BI24" s="41">
        <v>0</v>
      </c>
      <c r="BJ24" s="45">
        <f t="shared" si="12"/>
        <v>0</v>
      </c>
      <c r="BK24" s="41">
        <v>0</v>
      </c>
      <c r="BL24" s="41">
        <v>0</v>
      </c>
      <c r="BM24" s="45">
        <f t="shared" si="13"/>
        <v>3902355</v>
      </c>
    </row>
    <row r="25" spans="1:65" ht="15.75" x14ac:dyDescent="0.25">
      <c r="A25" s="59" t="s">
        <v>29</v>
      </c>
      <c r="B25" s="58" t="s">
        <v>46</v>
      </c>
      <c r="C25" s="60" t="s">
        <v>62</v>
      </c>
      <c r="D25" s="60">
        <v>0</v>
      </c>
      <c r="E25" s="60">
        <v>0</v>
      </c>
      <c r="F25" s="16">
        <f t="shared" si="0"/>
        <v>32</v>
      </c>
      <c r="G25" s="40">
        <v>32</v>
      </c>
      <c r="H25" s="16">
        <f t="shared" si="6"/>
        <v>0</v>
      </c>
      <c r="I25" s="47">
        <v>0</v>
      </c>
      <c r="J25" s="47">
        <v>0</v>
      </c>
      <c r="K25" s="47">
        <v>0</v>
      </c>
      <c r="L25" s="16">
        <f t="shared" si="1"/>
        <v>392581</v>
      </c>
      <c r="M25" s="47">
        <v>208406</v>
      </c>
      <c r="N25" s="47">
        <v>0</v>
      </c>
      <c r="O25" s="47">
        <v>184175</v>
      </c>
      <c r="P25" s="40">
        <v>0</v>
      </c>
      <c r="Q25" s="40">
        <v>0</v>
      </c>
      <c r="R25" s="40">
        <v>0</v>
      </c>
      <c r="S25" s="16">
        <f t="shared" si="7"/>
        <v>314639</v>
      </c>
      <c r="T25" s="41">
        <v>88128</v>
      </c>
      <c r="U25" s="41">
        <v>36902</v>
      </c>
      <c r="V25" s="41">
        <v>189609</v>
      </c>
      <c r="W25" s="41">
        <v>0</v>
      </c>
      <c r="X25" s="41">
        <v>0</v>
      </c>
      <c r="Y25" s="41">
        <v>0</v>
      </c>
      <c r="Z25" s="71">
        <v>0</v>
      </c>
      <c r="AA25" s="45">
        <f t="shared" si="2"/>
        <v>3041</v>
      </c>
      <c r="AB25" s="41">
        <v>1644</v>
      </c>
      <c r="AC25" s="41">
        <v>1397</v>
      </c>
      <c r="AD25" s="41">
        <v>0</v>
      </c>
      <c r="AE25" s="45">
        <f t="shared" si="8"/>
        <v>1664</v>
      </c>
      <c r="AF25" s="41">
        <v>1664</v>
      </c>
      <c r="AG25" s="41">
        <v>0</v>
      </c>
      <c r="AH25" s="41">
        <v>0</v>
      </c>
      <c r="AI25" s="45">
        <f t="shared" si="3"/>
        <v>2866</v>
      </c>
      <c r="AJ25" s="41">
        <v>994</v>
      </c>
      <c r="AK25" s="41">
        <v>1872</v>
      </c>
      <c r="AL25" s="41">
        <v>0</v>
      </c>
      <c r="AM25" s="41">
        <v>0</v>
      </c>
      <c r="AN25" s="45">
        <f t="shared" si="4"/>
        <v>562</v>
      </c>
      <c r="AO25" s="71">
        <v>562</v>
      </c>
      <c r="AP25" s="71">
        <v>0</v>
      </c>
      <c r="AQ25" s="41">
        <v>0</v>
      </c>
      <c r="AR25" s="41">
        <v>0</v>
      </c>
      <c r="AS25" s="45">
        <f t="shared" si="5"/>
        <v>19901</v>
      </c>
      <c r="AT25" s="41">
        <v>19901</v>
      </c>
      <c r="AU25" s="41">
        <v>0</v>
      </c>
      <c r="AV25" s="2">
        <v>9198</v>
      </c>
      <c r="AW25" s="45">
        <f t="shared" si="9"/>
        <v>0</v>
      </c>
      <c r="AX25" s="41">
        <v>0</v>
      </c>
      <c r="AY25" s="41">
        <v>0</v>
      </c>
      <c r="AZ25" s="41">
        <v>0</v>
      </c>
      <c r="BA25" s="45">
        <f t="shared" si="10"/>
        <v>0</v>
      </c>
      <c r="BB25" s="41">
        <v>0</v>
      </c>
      <c r="BC25" s="41">
        <v>0</v>
      </c>
      <c r="BD25" s="41">
        <v>0</v>
      </c>
      <c r="BE25" s="71">
        <v>0</v>
      </c>
      <c r="BF25" s="45">
        <f t="shared" si="11"/>
        <v>15118</v>
      </c>
      <c r="BG25" s="41">
        <v>4953</v>
      </c>
      <c r="BH25" s="41">
        <v>10165</v>
      </c>
      <c r="BI25" s="41">
        <v>0</v>
      </c>
      <c r="BJ25" s="45">
        <f t="shared" si="12"/>
        <v>0</v>
      </c>
      <c r="BK25" s="41">
        <v>0</v>
      </c>
      <c r="BL25" s="41">
        <v>0</v>
      </c>
      <c r="BM25" s="45">
        <f t="shared" si="13"/>
        <v>759602</v>
      </c>
    </row>
    <row r="26" spans="1:65" ht="15.75" x14ac:dyDescent="0.25">
      <c r="A26" s="59" t="s">
        <v>30</v>
      </c>
      <c r="B26" s="58" t="s">
        <v>46</v>
      </c>
      <c r="C26" s="60" t="s">
        <v>63</v>
      </c>
      <c r="D26" s="60">
        <v>0</v>
      </c>
      <c r="E26" s="60">
        <v>0</v>
      </c>
      <c r="F26" s="16">
        <f t="shared" si="0"/>
        <v>40</v>
      </c>
      <c r="G26" s="40">
        <v>40</v>
      </c>
      <c r="H26" s="16">
        <f t="shared" si="6"/>
        <v>75446</v>
      </c>
      <c r="I26" s="47">
        <v>0</v>
      </c>
      <c r="J26" s="47">
        <v>75446</v>
      </c>
      <c r="K26" s="47">
        <v>0</v>
      </c>
      <c r="L26" s="16">
        <f t="shared" si="1"/>
        <v>917642</v>
      </c>
      <c r="M26" s="47">
        <v>487140</v>
      </c>
      <c r="N26" s="47">
        <v>0</v>
      </c>
      <c r="O26" s="47">
        <v>430502</v>
      </c>
      <c r="P26" s="40">
        <v>0</v>
      </c>
      <c r="Q26" s="40">
        <v>0</v>
      </c>
      <c r="R26" s="40">
        <v>0</v>
      </c>
      <c r="S26" s="16">
        <f t="shared" si="7"/>
        <v>954451</v>
      </c>
      <c r="T26" s="41">
        <v>238832</v>
      </c>
      <c r="U26" s="41">
        <v>100008</v>
      </c>
      <c r="V26" s="41">
        <v>615611</v>
      </c>
      <c r="W26" s="41">
        <v>0</v>
      </c>
      <c r="X26" s="41">
        <v>0</v>
      </c>
      <c r="Y26" s="41">
        <v>0</v>
      </c>
      <c r="Z26" s="71">
        <v>0</v>
      </c>
      <c r="AA26" s="45">
        <f t="shared" si="2"/>
        <v>6903</v>
      </c>
      <c r="AB26" s="41">
        <v>6903</v>
      </c>
      <c r="AC26" s="41">
        <v>0</v>
      </c>
      <c r="AD26" s="41">
        <v>0</v>
      </c>
      <c r="AE26" s="45">
        <f t="shared" si="8"/>
        <v>11466</v>
      </c>
      <c r="AF26" s="41">
        <v>11466</v>
      </c>
      <c r="AG26" s="41">
        <v>0</v>
      </c>
      <c r="AH26" s="41">
        <v>0</v>
      </c>
      <c r="AI26" s="45">
        <f t="shared" si="3"/>
        <v>91868</v>
      </c>
      <c r="AJ26" s="41">
        <v>66867</v>
      </c>
      <c r="AK26" s="41">
        <v>25001</v>
      </c>
      <c r="AL26" s="41">
        <v>0</v>
      </c>
      <c r="AM26" s="41">
        <v>0</v>
      </c>
      <c r="AN26" s="45">
        <f t="shared" si="4"/>
        <v>1135</v>
      </c>
      <c r="AO26" s="71">
        <v>1135</v>
      </c>
      <c r="AP26" s="71">
        <v>0</v>
      </c>
      <c r="AQ26" s="41">
        <v>0</v>
      </c>
      <c r="AR26" s="41">
        <v>0</v>
      </c>
      <c r="AS26" s="45">
        <f t="shared" si="5"/>
        <v>125997</v>
      </c>
      <c r="AT26" s="41">
        <v>125997</v>
      </c>
      <c r="AU26" s="41">
        <v>0</v>
      </c>
      <c r="AV26" s="2">
        <v>32270</v>
      </c>
      <c r="AW26" s="45">
        <f t="shared" si="9"/>
        <v>0</v>
      </c>
      <c r="AX26" s="41">
        <v>0</v>
      </c>
      <c r="AY26" s="41">
        <v>0</v>
      </c>
      <c r="AZ26" s="41">
        <v>0</v>
      </c>
      <c r="BA26" s="45">
        <f t="shared" si="10"/>
        <v>2946</v>
      </c>
      <c r="BB26" s="41">
        <v>2946</v>
      </c>
      <c r="BC26" s="41">
        <v>0</v>
      </c>
      <c r="BD26" s="41">
        <v>0</v>
      </c>
      <c r="BE26" s="71">
        <v>0</v>
      </c>
      <c r="BF26" s="45">
        <f t="shared" si="11"/>
        <v>59324</v>
      </c>
      <c r="BG26" s="41">
        <v>43518</v>
      </c>
      <c r="BH26" s="41">
        <v>15806</v>
      </c>
      <c r="BI26" s="41">
        <v>5916</v>
      </c>
      <c r="BJ26" s="45">
        <f t="shared" si="12"/>
        <v>0</v>
      </c>
      <c r="BK26" s="41">
        <v>0</v>
      </c>
      <c r="BL26" s="41">
        <v>0</v>
      </c>
      <c r="BM26" s="45">
        <f t="shared" si="13"/>
        <v>2285404</v>
      </c>
    </row>
    <row r="27" spans="1:65" ht="15.75" x14ac:dyDescent="0.25">
      <c r="A27" s="59" t="s">
        <v>31</v>
      </c>
      <c r="B27" s="58" t="s">
        <v>46</v>
      </c>
      <c r="C27" s="60" t="s">
        <v>64</v>
      </c>
      <c r="D27" s="60">
        <v>0</v>
      </c>
      <c r="E27" s="60">
        <v>0</v>
      </c>
      <c r="F27" s="16">
        <f t="shared" si="0"/>
        <v>0</v>
      </c>
      <c r="G27" s="40">
        <v>0</v>
      </c>
      <c r="H27" s="16">
        <f t="shared" si="6"/>
        <v>0</v>
      </c>
      <c r="I27" s="47">
        <v>0</v>
      </c>
      <c r="J27" s="47">
        <v>0</v>
      </c>
      <c r="K27" s="47">
        <v>0</v>
      </c>
      <c r="L27" s="16">
        <f t="shared" si="1"/>
        <v>442220</v>
      </c>
      <c r="M27" s="47">
        <v>234757</v>
      </c>
      <c r="N27" s="47">
        <v>0</v>
      </c>
      <c r="O27" s="47">
        <v>207463</v>
      </c>
      <c r="P27" s="40">
        <v>0</v>
      </c>
      <c r="Q27" s="40">
        <v>0</v>
      </c>
      <c r="R27" s="40">
        <v>0</v>
      </c>
      <c r="S27" s="16">
        <f t="shared" si="7"/>
        <v>341156</v>
      </c>
      <c r="T27" s="41">
        <v>106088</v>
      </c>
      <c r="U27" s="41">
        <v>44423</v>
      </c>
      <c r="V27" s="41">
        <v>190645</v>
      </c>
      <c r="W27" s="41">
        <v>0</v>
      </c>
      <c r="X27" s="41">
        <v>0</v>
      </c>
      <c r="Y27" s="41">
        <v>0</v>
      </c>
      <c r="Z27" s="71">
        <v>0</v>
      </c>
      <c r="AA27" s="45">
        <f t="shared" si="2"/>
        <v>5741</v>
      </c>
      <c r="AB27" s="41">
        <v>5004</v>
      </c>
      <c r="AC27" s="41">
        <v>737</v>
      </c>
      <c r="AD27" s="41">
        <v>0</v>
      </c>
      <c r="AE27" s="45">
        <f t="shared" si="8"/>
        <v>1378</v>
      </c>
      <c r="AF27" s="41">
        <v>1378</v>
      </c>
      <c r="AG27" s="41">
        <v>0</v>
      </c>
      <c r="AH27" s="41">
        <v>0</v>
      </c>
      <c r="AI27" s="45">
        <f t="shared" si="3"/>
        <v>3887</v>
      </c>
      <c r="AJ27" s="41">
        <v>0</v>
      </c>
      <c r="AK27" s="41">
        <v>3887</v>
      </c>
      <c r="AL27" s="41">
        <v>0</v>
      </c>
      <c r="AM27" s="41">
        <v>0</v>
      </c>
      <c r="AN27" s="45">
        <f t="shared" si="4"/>
        <v>176</v>
      </c>
      <c r="AO27" s="71">
        <v>176</v>
      </c>
      <c r="AP27" s="71">
        <v>0</v>
      </c>
      <c r="AQ27" s="41">
        <v>0</v>
      </c>
      <c r="AR27" s="41">
        <v>0</v>
      </c>
      <c r="AS27" s="45">
        <f t="shared" si="5"/>
        <v>20123</v>
      </c>
      <c r="AT27" s="41">
        <v>20123</v>
      </c>
      <c r="AU27" s="41">
        <v>0</v>
      </c>
      <c r="AV27" s="2">
        <v>7060</v>
      </c>
      <c r="AW27" s="45">
        <f t="shared" si="9"/>
        <v>0</v>
      </c>
      <c r="AX27" s="41">
        <v>0</v>
      </c>
      <c r="AY27" s="41">
        <v>0</v>
      </c>
      <c r="AZ27" s="41">
        <v>0</v>
      </c>
      <c r="BA27" s="45">
        <f t="shared" si="10"/>
        <v>0</v>
      </c>
      <c r="BB27" s="41">
        <v>0</v>
      </c>
      <c r="BC27" s="41">
        <v>0</v>
      </c>
      <c r="BD27" s="41">
        <v>0</v>
      </c>
      <c r="BE27" s="71">
        <v>0</v>
      </c>
      <c r="BF27" s="45">
        <f t="shared" si="11"/>
        <v>10758</v>
      </c>
      <c r="BG27" s="41">
        <v>10758</v>
      </c>
      <c r="BH27" s="41">
        <v>0</v>
      </c>
      <c r="BI27" s="41">
        <v>0</v>
      </c>
      <c r="BJ27" s="45">
        <f t="shared" si="12"/>
        <v>0</v>
      </c>
      <c r="BK27" s="41">
        <v>0</v>
      </c>
      <c r="BL27" s="41">
        <v>0</v>
      </c>
      <c r="BM27" s="45">
        <f t="shared" si="13"/>
        <v>832499</v>
      </c>
    </row>
    <row r="28" spans="1:65" ht="15.75" x14ac:dyDescent="0.25">
      <c r="A28" s="59" t="s">
        <v>32</v>
      </c>
      <c r="B28" s="58" t="s">
        <v>46</v>
      </c>
      <c r="C28" s="60" t="s">
        <v>65</v>
      </c>
      <c r="D28" s="60">
        <v>0</v>
      </c>
      <c r="E28" s="60">
        <v>0</v>
      </c>
      <c r="F28" s="16">
        <f t="shared" si="0"/>
        <v>0</v>
      </c>
      <c r="G28" s="40">
        <v>0</v>
      </c>
      <c r="H28" s="16">
        <f t="shared" si="6"/>
        <v>0</v>
      </c>
      <c r="I28" s="47">
        <v>0</v>
      </c>
      <c r="J28" s="47">
        <v>0</v>
      </c>
      <c r="K28" s="47">
        <v>0</v>
      </c>
      <c r="L28" s="16">
        <f t="shared" si="1"/>
        <v>582564</v>
      </c>
      <c r="M28" s="47">
        <v>309260</v>
      </c>
      <c r="N28" s="47">
        <v>0</v>
      </c>
      <c r="O28" s="47">
        <v>273304</v>
      </c>
      <c r="P28" s="40">
        <v>0</v>
      </c>
      <c r="Q28" s="40">
        <v>0</v>
      </c>
      <c r="R28" s="40">
        <v>0</v>
      </c>
      <c r="S28" s="16">
        <f t="shared" si="7"/>
        <v>496882</v>
      </c>
      <c r="T28" s="41">
        <v>138717</v>
      </c>
      <c r="U28" s="41">
        <v>58086</v>
      </c>
      <c r="V28" s="41">
        <v>300079</v>
      </c>
      <c r="W28" s="41">
        <v>0</v>
      </c>
      <c r="X28" s="41">
        <v>0</v>
      </c>
      <c r="Y28" s="41">
        <v>0</v>
      </c>
      <c r="Z28" s="71">
        <v>0</v>
      </c>
      <c r="AA28" s="45">
        <f t="shared" si="2"/>
        <v>4018</v>
      </c>
      <c r="AB28" s="41">
        <v>4018</v>
      </c>
      <c r="AC28" s="41">
        <v>0</v>
      </c>
      <c r="AD28" s="41">
        <v>0</v>
      </c>
      <c r="AE28" s="45">
        <f t="shared" si="8"/>
        <v>7845</v>
      </c>
      <c r="AF28" s="41">
        <v>7435</v>
      </c>
      <c r="AG28" s="41">
        <v>0</v>
      </c>
      <c r="AH28" s="41">
        <v>410</v>
      </c>
      <c r="AI28" s="45">
        <f t="shared" si="3"/>
        <v>148063</v>
      </c>
      <c r="AJ28" s="41">
        <v>0</v>
      </c>
      <c r="AK28" s="41">
        <v>148063</v>
      </c>
      <c r="AL28" s="41">
        <v>0</v>
      </c>
      <c r="AM28" s="41">
        <v>0</v>
      </c>
      <c r="AN28" s="45">
        <f t="shared" si="4"/>
        <v>525</v>
      </c>
      <c r="AO28" s="71">
        <v>525</v>
      </c>
      <c r="AP28" s="71">
        <v>0</v>
      </c>
      <c r="AQ28" s="41">
        <v>0</v>
      </c>
      <c r="AR28" s="41">
        <v>0</v>
      </c>
      <c r="AS28" s="45">
        <f t="shared" si="5"/>
        <v>97980</v>
      </c>
      <c r="AT28" s="41">
        <v>92980</v>
      </c>
      <c r="AU28" s="41">
        <v>5000</v>
      </c>
      <c r="AV28" s="2">
        <v>11951</v>
      </c>
      <c r="AW28" s="45">
        <f t="shared" si="9"/>
        <v>0</v>
      </c>
      <c r="AX28" s="41">
        <v>0</v>
      </c>
      <c r="AY28" s="41">
        <v>0</v>
      </c>
      <c r="AZ28" s="41">
        <v>0</v>
      </c>
      <c r="BA28" s="45">
        <f t="shared" si="10"/>
        <v>0</v>
      </c>
      <c r="BB28" s="41">
        <v>0</v>
      </c>
      <c r="BC28" s="41">
        <v>0</v>
      </c>
      <c r="BD28" s="41">
        <v>0</v>
      </c>
      <c r="BE28" s="71">
        <v>40000</v>
      </c>
      <c r="BF28" s="45">
        <f t="shared" si="11"/>
        <v>45066</v>
      </c>
      <c r="BG28" s="41">
        <v>11073</v>
      </c>
      <c r="BH28" s="41">
        <v>33993</v>
      </c>
      <c r="BI28" s="41">
        <v>0</v>
      </c>
      <c r="BJ28" s="45">
        <f t="shared" si="12"/>
        <v>0</v>
      </c>
      <c r="BK28" s="41">
        <v>0</v>
      </c>
      <c r="BL28" s="41">
        <v>0</v>
      </c>
      <c r="BM28" s="45">
        <f t="shared" si="13"/>
        <v>1434894</v>
      </c>
    </row>
    <row r="29" spans="1:65" ht="15.75" x14ac:dyDescent="0.25">
      <c r="A29" s="59" t="s">
        <v>33</v>
      </c>
      <c r="B29" s="58" t="s">
        <v>46</v>
      </c>
      <c r="C29" s="60" t="s">
        <v>66</v>
      </c>
      <c r="D29" s="60">
        <v>0</v>
      </c>
      <c r="E29" s="60">
        <v>0</v>
      </c>
      <c r="F29" s="16">
        <f t="shared" si="0"/>
        <v>25</v>
      </c>
      <c r="G29" s="40">
        <v>25</v>
      </c>
      <c r="H29" s="16">
        <f t="shared" si="6"/>
        <v>36772</v>
      </c>
      <c r="I29" s="47">
        <v>0</v>
      </c>
      <c r="J29" s="47">
        <v>36772</v>
      </c>
      <c r="K29" s="47">
        <v>0</v>
      </c>
      <c r="L29" s="16">
        <f t="shared" si="1"/>
        <v>546610</v>
      </c>
      <c r="M29" s="47">
        <v>290174</v>
      </c>
      <c r="N29" s="47">
        <v>0</v>
      </c>
      <c r="O29" s="47">
        <v>256436</v>
      </c>
      <c r="P29" s="40">
        <v>0</v>
      </c>
      <c r="Q29" s="40">
        <v>0</v>
      </c>
      <c r="R29" s="40">
        <v>0</v>
      </c>
      <c r="S29" s="16">
        <f t="shared" si="7"/>
        <v>493425</v>
      </c>
      <c r="T29" s="41">
        <v>109495</v>
      </c>
      <c r="U29" s="41">
        <v>45850</v>
      </c>
      <c r="V29" s="41">
        <v>338080</v>
      </c>
      <c r="W29" s="41">
        <v>0</v>
      </c>
      <c r="X29" s="41">
        <v>0</v>
      </c>
      <c r="Y29" s="41">
        <v>0</v>
      </c>
      <c r="Z29" s="71">
        <v>0</v>
      </c>
      <c r="AA29" s="45">
        <f t="shared" si="2"/>
        <v>6390</v>
      </c>
      <c r="AB29" s="41">
        <v>4400</v>
      </c>
      <c r="AC29" s="41">
        <v>1990</v>
      </c>
      <c r="AD29" s="41">
        <v>0</v>
      </c>
      <c r="AE29" s="45">
        <f t="shared" si="8"/>
        <v>4930</v>
      </c>
      <c r="AF29" s="41">
        <v>4930</v>
      </c>
      <c r="AG29" s="41">
        <v>0</v>
      </c>
      <c r="AH29" s="41">
        <v>0</v>
      </c>
      <c r="AI29" s="45">
        <f t="shared" si="3"/>
        <v>57477</v>
      </c>
      <c r="AJ29" s="41">
        <v>25101</v>
      </c>
      <c r="AK29" s="41">
        <v>32376</v>
      </c>
      <c r="AL29" s="41">
        <v>0</v>
      </c>
      <c r="AM29" s="41">
        <v>0</v>
      </c>
      <c r="AN29" s="45">
        <f t="shared" si="4"/>
        <v>502</v>
      </c>
      <c r="AO29" s="71">
        <v>502</v>
      </c>
      <c r="AP29" s="71">
        <v>0</v>
      </c>
      <c r="AQ29" s="41">
        <v>0</v>
      </c>
      <c r="AR29" s="41">
        <v>0</v>
      </c>
      <c r="AS29" s="45">
        <f t="shared" si="5"/>
        <v>61896</v>
      </c>
      <c r="AT29" s="41">
        <v>61896</v>
      </c>
      <c r="AU29" s="41">
        <v>0</v>
      </c>
      <c r="AV29" s="2">
        <v>18812</v>
      </c>
      <c r="AW29" s="45">
        <f t="shared" si="9"/>
        <v>5370</v>
      </c>
      <c r="AX29" s="41">
        <v>1808</v>
      </c>
      <c r="AY29" s="41">
        <v>3562</v>
      </c>
      <c r="AZ29" s="41">
        <v>0</v>
      </c>
      <c r="BA29" s="45">
        <f t="shared" si="10"/>
        <v>5664</v>
      </c>
      <c r="BB29" s="41">
        <v>5664</v>
      </c>
      <c r="BC29" s="41">
        <v>0</v>
      </c>
      <c r="BD29" s="41">
        <v>0</v>
      </c>
      <c r="BE29" s="71">
        <v>0</v>
      </c>
      <c r="BF29" s="45">
        <f t="shared" si="11"/>
        <v>39404</v>
      </c>
      <c r="BG29" s="41">
        <v>25033</v>
      </c>
      <c r="BH29" s="41">
        <v>14371</v>
      </c>
      <c r="BI29" s="41">
        <v>0</v>
      </c>
      <c r="BJ29" s="45">
        <f t="shared" si="12"/>
        <v>0</v>
      </c>
      <c r="BK29" s="41">
        <v>0</v>
      </c>
      <c r="BL29" s="41">
        <v>0</v>
      </c>
      <c r="BM29" s="45">
        <f t="shared" si="13"/>
        <v>1277277</v>
      </c>
    </row>
    <row r="30" spans="1:65" ht="15.75" x14ac:dyDescent="0.25">
      <c r="A30" s="59" t="s">
        <v>34</v>
      </c>
      <c r="B30" s="58" t="s">
        <v>46</v>
      </c>
      <c r="C30" s="60" t="s">
        <v>67</v>
      </c>
      <c r="D30" s="60">
        <v>0</v>
      </c>
      <c r="E30" s="60">
        <v>0</v>
      </c>
      <c r="F30" s="16">
        <f t="shared" si="0"/>
        <v>0</v>
      </c>
      <c r="G30" s="40">
        <v>0</v>
      </c>
      <c r="H30" s="16">
        <f t="shared" si="6"/>
        <v>47550</v>
      </c>
      <c r="I30" s="47">
        <v>0</v>
      </c>
      <c r="J30" s="47">
        <v>47550</v>
      </c>
      <c r="K30" s="47">
        <v>0</v>
      </c>
      <c r="L30" s="16">
        <f t="shared" si="1"/>
        <v>918709</v>
      </c>
      <c r="M30" s="47">
        <v>487706</v>
      </c>
      <c r="N30" s="47">
        <v>0</v>
      </c>
      <c r="O30" s="47">
        <v>431003</v>
      </c>
      <c r="P30" s="40">
        <v>0</v>
      </c>
      <c r="Q30" s="40">
        <v>0</v>
      </c>
      <c r="R30" s="40">
        <v>0</v>
      </c>
      <c r="S30" s="16">
        <f t="shared" si="7"/>
        <v>600318</v>
      </c>
      <c r="T30" s="41">
        <v>165617</v>
      </c>
      <c r="U30" s="41">
        <v>69350</v>
      </c>
      <c r="V30" s="41">
        <v>365351</v>
      </c>
      <c r="W30" s="41">
        <v>0</v>
      </c>
      <c r="X30" s="41">
        <v>0</v>
      </c>
      <c r="Y30" s="41">
        <v>0</v>
      </c>
      <c r="Z30" s="71">
        <v>0</v>
      </c>
      <c r="AA30" s="45">
        <f t="shared" si="2"/>
        <v>3299</v>
      </c>
      <c r="AB30" s="41">
        <v>2142</v>
      </c>
      <c r="AC30" s="41">
        <v>1157</v>
      </c>
      <c r="AD30" s="41">
        <v>0</v>
      </c>
      <c r="AE30" s="45">
        <f t="shared" si="8"/>
        <v>1630</v>
      </c>
      <c r="AF30" s="41">
        <v>1630</v>
      </c>
      <c r="AG30" s="41">
        <v>0</v>
      </c>
      <c r="AH30" s="41">
        <v>0</v>
      </c>
      <c r="AI30" s="45">
        <f t="shared" si="3"/>
        <v>15864</v>
      </c>
      <c r="AJ30" s="41">
        <v>0</v>
      </c>
      <c r="AK30" s="41">
        <v>15864</v>
      </c>
      <c r="AL30" s="41">
        <v>0</v>
      </c>
      <c r="AM30" s="41">
        <v>0</v>
      </c>
      <c r="AN30" s="45">
        <f t="shared" si="4"/>
        <v>1204</v>
      </c>
      <c r="AO30" s="71">
        <v>1204</v>
      </c>
      <c r="AP30" s="71">
        <v>0</v>
      </c>
      <c r="AQ30" s="41">
        <v>0</v>
      </c>
      <c r="AR30" s="41">
        <v>0</v>
      </c>
      <c r="AS30" s="45">
        <f t="shared" si="5"/>
        <v>21999</v>
      </c>
      <c r="AT30" s="41">
        <v>21999</v>
      </c>
      <c r="AU30" s="41">
        <v>0</v>
      </c>
      <c r="AV30" s="2">
        <v>16842</v>
      </c>
      <c r="AW30" s="45">
        <f t="shared" si="9"/>
        <v>0</v>
      </c>
      <c r="AX30" s="41">
        <v>0</v>
      </c>
      <c r="AY30" s="41">
        <v>0</v>
      </c>
      <c r="AZ30" s="41">
        <v>0</v>
      </c>
      <c r="BA30" s="45">
        <f t="shared" si="10"/>
        <v>0</v>
      </c>
      <c r="BB30" s="41">
        <v>0</v>
      </c>
      <c r="BC30" s="41">
        <v>0</v>
      </c>
      <c r="BD30" s="41">
        <v>0</v>
      </c>
      <c r="BE30" s="71">
        <v>0</v>
      </c>
      <c r="BF30" s="45">
        <f t="shared" si="11"/>
        <v>12576</v>
      </c>
      <c r="BG30" s="41">
        <v>3090</v>
      </c>
      <c r="BH30" s="41">
        <v>9486</v>
      </c>
      <c r="BI30" s="41">
        <v>0</v>
      </c>
      <c r="BJ30" s="45">
        <f t="shared" si="12"/>
        <v>0</v>
      </c>
      <c r="BK30" s="41">
        <v>0</v>
      </c>
      <c r="BL30" s="41">
        <v>0</v>
      </c>
      <c r="BM30" s="45">
        <f t="shared" si="13"/>
        <v>1639991</v>
      </c>
    </row>
    <row r="31" spans="1:65" ht="15.75" x14ac:dyDescent="0.25">
      <c r="A31" s="59" t="s">
        <v>35</v>
      </c>
      <c r="B31" s="58" t="s">
        <v>46</v>
      </c>
      <c r="C31" s="60" t="s">
        <v>68</v>
      </c>
      <c r="D31" s="60">
        <v>0</v>
      </c>
      <c r="E31" s="60">
        <v>0</v>
      </c>
      <c r="F31" s="16">
        <f t="shared" si="0"/>
        <v>0</v>
      </c>
      <c r="G31" s="40">
        <v>0</v>
      </c>
      <c r="H31" s="16">
        <f t="shared" si="6"/>
        <v>40576</v>
      </c>
      <c r="I31" s="47">
        <v>0</v>
      </c>
      <c r="J31" s="47">
        <v>40576</v>
      </c>
      <c r="K31" s="47">
        <v>0</v>
      </c>
      <c r="L31" s="16">
        <f t="shared" si="1"/>
        <v>701369</v>
      </c>
      <c r="M31" s="47">
        <v>372329</v>
      </c>
      <c r="N31" s="47">
        <v>0</v>
      </c>
      <c r="O31" s="47">
        <v>329040</v>
      </c>
      <c r="P31" s="40">
        <v>0</v>
      </c>
      <c r="Q31" s="40">
        <v>0</v>
      </c>
      <c r="R31" s="40">
        <v>0</v>
      </c>
      <c r="S31" s="16">
        <f t="shared" si="7"/>
        <v>359164</v>
      </c>
      <c r="T31" s="41">
        <v>111389</v>
      </c>
      <c r="U31" s="41">
        <v>46643</v>
      </c>
      <c r="V31" s="41">
        <v>201132</v>
      </c>
      <c r="W31" s="41">
        <v>0</v>
      </c>
      <c r="X31" s="41">
        <v>0</v>
      </c>
      <c r="Y31" s="41">
        <v>0</v>
      </c>
      <c r="Z31" s="71">
        <v>0</v>
      </c>
      <c r="AA31" s="45">
        <f t="shared" si="2"/>
        <v>2668</v>
      </c>
      <c r="AB31" s="41">
        <v>2668</v>
      </c>
      <c r="AC31" s="41">
        <v>0</v>
      </c>
      <c r="AD31" s="41">
        <v>0</v>
      </c>
      <c r="AE31" s="45">
        <f t="shared" si="8"/>
        <v>1430</v>
      </c>
      <c r="AF31" s="41">
        <v>1430</v>
      </c>
      <c r="AG31" s="41">
        <v>0</v>
      </c>
      <c r="AH31" s="41">
        <v>0</v>
      </c>
      <c r="AI31" s="45">
        <f t="shared" si="3"/>
        <v>33786</v>
      </c>
      <c r="AJ31" s="41">
        <v>7566</v>
      </c>
      <c r="AK31" s="41">
        <v>26220</v>
      </c>
      <c r="AL31" s="41">
        <v>0</v>
      </c>
      <c r="AM31" s="41">
        <v>0</v>
      </c>
      <c r="AN31" s="45">
        <f t="shared" si="4"/>
        <v>646</v>
      </c>
      <c r="AO31" s="71">
        <v>646</v>
      </c>
      <c r="AP31" s="71">
        <v>0</v>
      </c>
      <c r="AQ31" s="41">
        <v>0</v>
      </c>
      <c r="AR31" s="41">
        <v>0</v>
      </c>
      <c r="AS31" s="45">
        <f t="shared" si="5"/>
        <v>15885</v>
      </c>
      <c r="AT31" s="41">
        <v>15885</v>
      </c>
      <c r="AU31" s="41">
        <v>0</v>
      </c>
      <c r="AV31" s="2">
        <v>11611</v>
      </c>
      <c r="AW31" s="45">
        <f t="shared" si="9"/>
        <v>0</v>
      </c>
      <c r="AX31" s="41">
        <v>0</v>
      </c>
      <c r="AY31" s="41">
        <v>0</v>
      </c>
      <c r="AZ31" s="41">
        <v>0</v>
      </c>
      <c r="BA31" s="45">
        <f t="shared" si="10"/>
        <v>0</v>
      </c>
      <c r="BB31" s="41">
        <v>0</v>
      </c>
      <c r="BC31" s="41">
        <v>0</v>
      </c>
      <c r="BD31" s="41">
        <v>0</v>
      </c>
      <c r="BE31" s="71">
        <v>0</v>
      </c>
      <c r="BF31" s="45">
        <f t="shared" si="11"/>
        <v>16331</v>
      </c>
      <c r="BG31" s="41">
        <v>10128</v>
      </c>
      <c r="BH31" s="41">
        <v>6203</v>
      </c>
      <c r="BI31" s="41">
        <v>0</v>
      </c>
      <c r="BJ31" s="45">
        <f t="shared" si="12"/>
        <v>250000</v>
      </c>
      <c r="BK31" s="41">
        <v>250000</v>
      </c>
      <c r="BL31" s="41">
        <v>0</v>
      </c>
      <c r="BM31" s="45">
        <f t="shared" si="13"/>
        <v>1433466</v>
      </c>
    </row>
    <row r="32" spans="1:65" ht="15.75" x14ac:dyDescent="0.25">
      <c r="A32" s="59" t="s">
        <v>36</v>
      </c>
      <c r="B32" s="58" t="s">
        <v>46</v>
      </c>
      <c r="C32" s="60" t="s">
        <v>69</v>
      </c>
      <c r="D32" s="60">
        <v>0</v>
      </c>
      <c r="E32" s="60">
        <v>0</v>
      </c>
      <c r="F32" s="16">
        <f t="shared" si="0"/>
        <v>0</v>
      </c>
      <c r="G32" s="40">
        <v>0</v>
      </c>
      <c r="H32" s="16">
        <f t="shared" si="6"/>
        <v>75446</v>
      </c>
      <c r="I32" s="47">
        <v>0</v>
      </c>
      <c r="J32" s="47">
        <v>75446</v>
      </c>
      <c r="K32" s="47">
        <v>0</v>
      </c>
      <c r="L32" s="16">
        <f t="shared" si="1"/>
        <v>329259</v>
      </c>
      <c r="M32" s="47">
        <v>174791</v>
      </c>
      <c r="N32" s="47">
        <v>0</v>
      </c>
      <c r="O32" s="47">
        <v>154468</v>
      </c>
      <c r="P32" s="40">
        <v>0</v>
      </c>
      <c r="Q32" s="40">
        <v>0</v>
      </c>
      <c r="R32" s="40">
        <v>0</v>
      </c>
      <c r="S32" s="16">
        <f t="shared" si="7"/>
        <v>360628</v>
      </c>
      <c r="T32" s="41">
        <v>99492</v>
      </c>
      <c r="U32" s="41">
        <v>41661</v>
      </c>
      <c r="V32" s="41">
        <v>219475</v>
      </c>
      <c r="W32" s="41">
        <v>0</v>
      </c>
      <c r="X32" s="41">
        <v>0</v>
      </c>
      <c r="Y32" s="41">
        <v>0</v>
      </c>
      <c r="Z32" s="71">
        <v>0</v>
      </c>
      <c r="AA32" s="45">
        <f t="shared" si="2"/>
        <v>4446</v>
      </c>
      <c r="AB32" s="41">
        <v>4446</v>
      </c>
      <c r="AC32" s="41">
        <v>0</v>
      </c>
      <c r="AD32" s="41">
        <v>0</v>
      </c>
      <c r="AE32" s="45">
        <f t="shared" si="8"/>
        <v>2162</v>
      </c>
      <c r="AF32" s="41">
        <v>2162</v>
      </c>
      <c r="AG32" s="41">
        <v>0</v>
      </c>
      <c r="AH32" s="41">
        <v>0</v>
      </c>
      <c r="AI32" s="45">
        <f t="shared" si="3"/>
        <v>5419</v>
      </c>
      <c r="AJ32" s="41">
        <v>3035</v>
      </c>
      <c r="AK32" s="41">
        <v>2384</v>
      </c>
      <c r="AL32" s="41">
        <v>0</v>
      </c>
      <c r="AM32" s="41">
        <v>0</v>
      </c>
      <c r="AN32" s="45">
        <f t="shared" si="4"/>
        <v>0</v>
      </c>
      <c r="AO32" s="71">
        <v>0</v>
      </c>
      <c r="AP32" s="71">
        <v>0</v>
      </c>
      <c r="AQ32" s="41">
        <v>0</v>
      </c>
      <c r="AR32" s="41">
        <v>0</v>
      </c>
      <c r="AS32" s="45">
        <f t="shared" si="5"/>
        <v>23106</v>
      </c>
      <c r="AT32" s="41">
        <v>23106</v>
      </c>
      <c r="AU32" s="41">
        <v>0</v>
      </c>
      <c r="AV32" s="2">
        <v>9667</v>
      </c>
      <c r="AW32" s="45">
        <f t="shared" si="9"/>
        <v>0</v>
      </c>
      <c r="AX32" s="41">
        <v>0</v>
      </c>
      <c r="AY32" s="41">
        <v>0</v>
      </c>
      <c r="AZ32" s="41">
        <v>0</v>
      </c>
      <c r="BA32" s="45">
        <f t="shared" si="10"/>
        <v>0</v>
      </c>
      <c r="BB32" s="41">
        <v>0</v>
      </c>
      <c r="BC32" s="41">
        <v>0</v>
      </c>
      <c r="BD32" s="41">
        <v>0</v>
      </c>
      <c r="BE32" s="71">
        <v>0</v>
      </c>
      <c r="BF32" s="45">
        <f t="shared" si="11"/>
        <v>16519</v>
      </c>
      <c r="BG32" s="41">
        <v>10246</v>
      </c>
      <c r="BH32" s="41">
        <v>6273</v>
      </c>
      <c r="BI32" s="41">
        <v>10000</v>
      </c>
      <c r="BJ32" s="45">
        <f t="shared" si="12"/>
        <v>0</v>
      </c>
      <c r="BK32" s="41">
        <v>0</v>
      </c>
      <c r="BL32" s="41">
        <v>0</v>
      </c>
      <c r="BM32" s="45">
        <f t="shared" si="13"/>
        <v>836652</v>
      </c>
    </row>
    <row r="33" spans="1:65" ht="15.75" x14ac:dyDescent="0.25">
      <c r="A33" s="59" t="s">
        <v>37</v>
      </c>
      <c r="B33" s="58" t="s">
        <v>46</v>
      </c>
      <c r="C33" s="60" t="s">
        <v>70</v>
      </c>
      <c r="D33" s="60">
        <v>0</v>
      </c>
      <c r="E33" s="60">
        <v>0</v>
      </c>
      <c r="F33" s="16">
        <f t="shared" si="0"/>
        <v>0</v>
      </c>
      <c r="G33" s="40">
        <v>0</v>
      </c>
      <c r="H33" s="16">
        <f t="shared" si="6"/>
        <v>0</v>
      </c>
      <c r="I33" s="47">
        <v>0</v>
      </c>
      <c r="J33" s="47">
        <v>0</v>
      </c>
      <c r="K33" s="47">
        <v>0</v>
      </c>
      <c r="L33" s="16">
        <f t="shared" si="1"/>
        <v>346326</v>
      </c>
      <c r="M33" s="47">
        <v>183851</v>
      </c>
      <c r="N33" s="47">
        <v>0</v>
      </c>
      <c r="O33" s="47">
        <v>162475</v>
      </c>
      <c r="P33" s="40">
        <v>0</v>
      </c>
      <c r="Q33" s="40">
        <v>0</v>
      </c>
      <c r="R33" s="40">
        <v>0</v>
      </c>
      <c r="S33" s="16">
        <f t="shared" si="7"/>
        <v>345546</v>
      </c>
      <c r="T33" s="41">
        <v>108885</v>
      </c>
      <c r="U33" s="41">
        <v>45594</v>
      </c>
      <c r="V33" s="41">
        <v>191067</v>
      </c>
      <c r="W33" s="41">
        <v>0</v>
      </c>
      <c r="X33" s="41">
        <v>0</v>
      </c>
      <c r="Y33" s="41">
        <v>0</v>
      </c>
      <c r="Z33" s="71">
        <v>0</v>
      </c>
      <c r="AA33" s="45">
        <f t="shared" si="2"/>
        <v>3346</v>
      </c>
      <c r="AB33" s="41">
        <v>2789</v>
      </c>
      <c r="AC33" s="41">
        <v>557</v>
      </c>
      <c r="AD33" s="41">
        <v>0</v>
      </c>
      <c r="AE33" s="45">
        <f t="shared" si="8"/>
        <v>2756</v>
      </c>
      <c r="AF33" s="41">
        <v>2756</v>
      </c>
      <c r="AG33" s="41">
        <v>0</v>
      </c>
      <c r="AH33" s="41">
        <v>0</v>
      </c>
      <c r="AI33" s="45">
        <f t="shared" si="3"/>
        <v>44819</v>
      </c>
      <c r="AJ33" s="41">
        <v>40150</v>
      </c>
      <c r="AK33" s="41">
        <v>4669</v>
      </c>
      <c r="AL33" s="41">
        <v>0</v>
      </c>
      <c r="AM33" s="41">
        <v>0</v>
      </c>
      <c r="AN33" s="45">
        <f t="shared" si="4"/>
        <v>209</v>
      </c>
      <c r="AO33" s="71">
        <v>209</v>
      </c>
      <c r="AP33" s="71">
        <v>0</v>
      </c>
      <c r="AQ33" s="41">
        <v>0</v>
      </c>
      <c r="AR33" s="41">
        <v>0</v>
      </c>
      <c r="AS33" s="45">
        <f t="shared" si="5"/>
        <v>31908</v>
      </c>
      <c r="AT33" s="41">
        <v>31908</v>
      </c>
      <c r="AU33" s="41">
        <v>0</v>
      </c>
      <c r="AV33" s="2">
        <v>6902</v>
      </c>
      <c r="AW33" s="45">
        <f t="shared" si="9"/>
        <v>0</v>
      </c>
      <c r="AX33" s="41">
        <v>0</v>
      </c>
      <c r="AY33" s="41">
        <v>0</v>
      </c>
      <c r="AZ33" s="41">
        <v>0</v>
      </c>
      <c r="BA33" s="45">
        <f t="shared" si="10"/>
        <v>0</v>
      </c>
      <c r="BB33" s="41">
        <v>0</v>
      </c>
      <c r="BC33" s="41">
        <v>0</v>
      </c>
      <c r="BD33" s="41">
        <v>0</v>
      </c>
      <c r="BE33" s="71">
        <v>0</v>
      </c>
      <c r="BF33" s="45">
        <f t="shared" si="11"/>
        <v>12617</v>
      </c>
      <c r="BG33" s="41">
        <v>12617</v>
      </c>
      <c r="BH33" s="41">
        <v>0</v>
      </c>
      <c r="BI33" s="41">
        <v>0</v>
      </c>
      <c r="BJ33" s="45">
        <f t="shared" si="12"/>
        <v>0</v>
      </c>
      <c r="BK33" s="41">
        <v>0</v>
      </c>
      <c r="BL33" s="41">
        <v>0</v>
      </c>
      <c r="BM33" s="45">
        <f t="shared" si="13"/>
        <v>794429</v>
      </c>
    </row>
    <row r="34" spans="1:65" ht="15.75" x14ac:dyDescent="0.25">
      <c r="A34" s="59" t="s">
        <v>38</v>
      </c>
      <c r="B34" s="58" t="s">
        <v>46</v>
      </c>
      <c r="C34" s="60" t="s">
        <v>71</v>
      </c>
      <c r="D34" s="60">
        <v>0</v>
      </c>
      <c r="E34" s="60">
        <v>0</v>
      </c>
      <c r="F34" s="16">
        <f t="shared" si="0"/>
        <v>0</v>
      </c>
      <c r="G34" s="40">
        <v>0</v>
      </c>
      <c r="H34" s="16">
        <f t="shared" si="6"/>
        <v>38040</v>
      </c>
      <c r="I34" s="47">
        <v>0</v>
      </c>
      <c r="J34" s="47">
        <v>38040</v>
      </c>
      <c r="K34" s="47">
        <v>0</v>
      </c>
      <c r="L34" s="16">
        <f t="shared" si="1"/>
        <v>308713</v>
      </c>
      <c r="M34" s="47">
        <v>163884</v>
      </c>
      <c r="N34" s="47">
        <v>0</v>
      </c>
      <c r="O34" s="47">
        <v>144829</v>
      </c>
      <c r="P34" s="40">
        <v>0</v>
      </c>
      <c r="Q34" s="40">
        <v>0</v>
      </c>
      <c r="R34" s="40">
        <v>0</v>
      </c>
      <c r="S34" s="16">
        <f t="shared" si="7"/>
        <v>260782</v>
      </c>
      <c r="T34" s="41">
        <v>76577</v>
      </c>
      <c r="U34" s="41">
        <v>32066</v>
      </c>
      <c r="V34" s="41">
        <v>152139</v>
      </c>
      <c r="W34" s="41">
        <v>0</v>
      </c>
      <c r="X34" s="41">
        <v>0</v>
      </c>
      <c r="Y34" s="41">
        <v>0</v>
      </c>
      <c r="Z34" s="71">
        <v>0</v>
      </c>
      <c r="AA34" s="45">
        <f t="shared" si="2"/>
        <v>2012</v>
      </c>
      <c r="AB34" s="41">
        <v>2012</v>
      </c>
      <c r="AC34" s="41">
        <v>0</v>
      </c>
      <c r="AD34" s="41">
        <v>0</v>
      </c>
      <c r="AE34" s="45">
        <f t="shared" si="8"/>
        <v>3799</v>
      </c>
      <c r="AF34" s="41">
        <v>3799</v>
      </c>
      <c r="AG34" s="41">
        <v>0</v>
      </c>
      <c r="AH34" s="41">
        <v>0</v>
      </c>
      <c r="AI34" s="45">
        <f t="shared" si="3"/>
        <v>36038</v>
      </c>
      <c r="AJ34" s="41">
        <v>0</v>
      </c>
      <c r="AK34" s="41">
        <v>36038</v>
      </c>
      <c r="AL34" s="41">
        <v>0</v>
      </c>
      <c r="AM34" s="41">
        <v>0</v>
      </c>
      <c r="AN34" s="45">
        <f t="shared" si="4"/>
        <v>313</v>
      </c>
      <c r="AO34" s="71">
        <v>313</v>
      </c>
      <c r="AP34" s="71">
        <v>0</v>
      </c>
      <c r="AQ34" s="41">
        <v>0</v>
      </c>
      <c r="AR34" s="41">
        <v>0</v>
      </c>
      <c r="AS34" s="45">
        <f t="shared" si="5"/>
        <v>38860</v>
      </c>
      <c r="AT34" s="41">
        <v>38860</v>
      </c>
      <c r="AU34" s="41">
        <v>0</v>
      </c>
      <c r="AV34" s="2">
        <v>6902</v>
      </c>
      <c r="AW34" s="45">
        <f t="shared" si="9"/>
        <v>0</v>
      </c>
      <c r="AX34" s="41">
        <v>0</v>
      </c>
      <c r="AY34" s="41">
        <v>0</v>
      </c>
      <c r="AZ34" s="41">
        <v>0</v>
      </c>
      <c r="BA34" s="45">
        <f t="shared" si="10"/>
        <v>0</v>
      </c>
      <c r="BB34" s="41">
        <v>0</v>
      </c>
      <c r="BC34" s="41">
        <v>0</v>
      </c>
      <c r="BD34" s="41">
        <v>0</v>
      </c>
      <c r="BE34" s="71">
        <v>0</v>
      </c>
      <c r="BF34" s="45">
        <f t="shared" si="11"/>
        <v>18308</v>
      </c>
      <c r="BG34" s="41">
        <v>4498</v>
      </c>
      <c r="BH34" s="41">
        <v>13810</v>
      </c>
      <c r="BI34" s="41">
        <v>0</v>
      </c>
      <c r="BJ34" s="45">
        <f t="shared" si="12"/>
        <v>0</v>
      </c>
      <c r="BK34" s="41">
        <v>0</v>
      </c>
      <c r="BL34" s="41">
        <v>0</v>
      </c>
      <c r="BM34" s="45">
        <f t="shared" si="13"/>
        <v>713767</v>
      </c>
    </row>
    <row r="35" spans="1:65" ht="15.75" x14ac:dyDescent="0.25">
      <c r="A35" s="59" t="s">
        <v>39</v>
      </c>
      <c r="B35" s="58" t="s">
        <v>46</v>
      </c>
      <c r="C35" s="60" t="s">
        <v>72</v>
      </c>
      <c r="D35" s="60">
        <v>0</v>
      </c>
      <c r="E35" s="60">
        <v>0</v>
      </c>
      <c r="F35" s="16">
        <f t="shared" si="0"/>
        <v>0</v>
      </c>
      <c r="G35" s="40">
        <v>0</v>
      </c>
      <c r="H35" s="16">
        <f t="shared" si="6"/>
        <v>0</v>
      </c>
      <c r="I35" s="47">
        <v>0</v>
      </c>
      <c r="J35" s="47">
        <v>0</v>
      </c>
      <c r="K35" s="47">
        <v>0</v>
      </c>
      <c r="L35" s="16">
        <f t="shared" si="1"/>
        <v>282732</v>
      </c>
      <c r="M35" s="47">
        <v>150091</v>
      </c>
      <c r="N35" s="47">
        <v>0</v>
      </c>
      <c r="O35" s="47">
        <v>132641</v>
      </c>
      <c r="P35" s="40">
        <v>0</v>
      </c>
      <c r="Q35" s="40">
        <v>0</v>
      </c>
      <c r="R35" s="40">
        <v>0</v>
      </c>
      <c r="S35" s="16">
        <f t="shared" si="7"/>
        <v>189093</v>
      </c>
      <c r="T35" s="41">
        <v>95983</v>
      </c>
      <c r="U35" s="41">
        <v>40192</v>
      </c>
      <c r="V35" s="41">
        <v>52918</v>
      </c>
      <c r="W35" s="41">
        <v>0</v>
      </c>
      <c r="X35" s="41">
        <v>0</v>
      </c>
      <c r="Y35" s="41">
        <v>0</v>
      </c>
      <c r="Z35" s="71">
        <v>0</v>
      </c>
      <c r="AA35" s="45">
        <f t="shared" si="2"/>
        <v>3720</v>
      </c>
      <c r="AB35" s="41">
        <v>2542</v>
      </c>
      <c r="AC35" s="41">
        <v>1178</v>
      </c>
      <c r="AD35" s="41">
        <v>0</v>
      </c>
      <c r="AE35" s="45">
        <f t="shared" si="8"/>
        <v>2002</v>
      </c>
      <c r="AF35" s="41">
        <v>2002</v>
      </c>
      <c r="AG35" s="41">
        <v>0</v>
      </c>
      <c r="AH35" s="41">
        <v>0</v>
      </c>
      <c r="AI35" s="45">
        <f t="shared" si="3"/>
        <v>17122</v>
      </c>
      <c r="AJ35" s="41">
        <v>0</v>
      </c>
      <c r="AK35" s="41">
        <v>17122</v>
      </c>
      <c r="AL35" s="41">
        <v>0</v>
      </c>
      <c r="AM35" s="41">
        <v>0</v>
      </c>
      <c r="AN35" s="45">
        <f t="shared" si="4"/>
        <v>62</v>
      </c>
      <c r="AO35" s="71">
        <v>62</v>
      </c>
      <c r="AP35" s="71">
        <v>0</v>
      </c>
      <c r="AQ35" s="41">
        <v>0</v>
      </c>
      <c r="AR35" s="41">
        <v>0</v>
      </c>
      <c r="AS35" s="45">
        <f t="shared" si="5"/>
        <v>25680</v>
      </c>
      <c r="AT35" s="41">
        <v>25680</v>
      </c>
      <c r="AU35" s="41">
        <v>0</v>
      </c>
      <c r="AV35" s="2">
        <v>6902</v>
      </c>
      <c r="AW35" s="45">
        <f t="shared" si="9"/>
        <v>1300</v>
      </c>
      <c r="AX35" s="41">
        <v>650</v>
      </c>
      <c r="AY35" s="41">
        <v>650</v>
      </c>
      <c r="AZ35" s="41">
        <v>0</v>
      </c>
      <c r="BA35" s="45">
        <f t="shared" si="10"/>
        <v>3399</v>
      </c>
      <c r="BB35" s="41">
        <v>3399</v>
      </c>
      <c r="BC35" s="41">
        <v>0</v>
      </c>
      <c r="BD35" s="41">
        <v>0</v>
      </c>
      <c r="BE35" s="71">
        <v>0</v>
      </c>
      <c r="BF35" s="45">
        <f t="shared" si="11"/>
        <v>17416</v>
      </c>
      <c r="BG35" s="41">
        <v>4279</v>
      </c>
      <c r="BH35" s="41">
        <v>13137</v>
      </c>
      <c r="BI35" s="41">
        <v>0</v>
      </c>
      <c r="BJ35" s="45">
        <f t="shared" si="12"/>
        <v>0</v>
      </c>
      <c r="BK35" s="41">
        <v>0</v>
      </c>
      <c r="BL35" s="41">
        <v>0</v>
      </c>
      <c r="BM35" s="45">
        <f t="shared" si="13"/>
        <v>549428</v>
      </c>
    </row>
    <row r="36" spans="1:65" ht="15.75" x14ac:dyDescent="0.25">
      <c r="A36" s="59" t="s">
        <v>40</v>
      </c>
      <c r="B36" s="58" t="s">
        <v>46</v>
      </c>
      <c r="C36" s="60" t="s">
        <v>73</v>
      </c>
      <c r="D36" s="60">
        <v>0</v>
      </c>
      <c r="E36" s="60">
        <v>0</v>
      </c>
      <c r="F36" s="16">
        <f t="shared" si="0"/>
        <v>21</v>
      </c>
      <c r="G36" s="40">
        <v>21</v>
      </c>
      <c r="H36" s="16">
        <f t="shared" si="6"/>
        <v>0</v>
      </c>
      <c r="I36" s="47">
        <v>0</v>
      </c>
      <c r="J36" s="47">
        <v>0</v>
      </c>
      <c r="K36" s="47">
        <v>0</v>
      </c>
      <c r="L36" s="16">
        <f t="shared" si="1"/>
        <v>1793292</v>
      </c>
      <c r="M36" s="47">
        <v>951988</v>
      </c>
      <c r="N36" s="47">
        <v>0</v>
      </c>
      <c r="O36" s="47">
        <v>841304</v>
      </c>
      <c r="P36" s="40">
        <v>0</v>
      </c>
      <c r="Q36" s="40">
        <v>0</v>
      </c>
      <c r="R36" s="40">
        <v>0</v>
      </c>
      <c r="S36" s="16">
        <f t="shared" si="7"/>
        <v>1431582</v>
      </c>
      <c r="T36" s="41">
        <v>397085</v>
      </c>
      <c r="U36" s="41">
        <v>166275</v>
      </c>
      <c r="V36" s="41">
        <v>868222</v>
      </c>
      <c r="W36" s="41">
        <v>0</v>
      </c>
      <c r="X36" s="41">
        <v>0</v>
      </c>
      <c r="Y36" s="41">
        <v>0</v>
      </c>
      <c r="Z36" s="71">
        <v>0</v>
      </c>
      <c r="AA36" s="45">
        <f t="shared" si="2"/>
        <v>11139</v>
      </c>
      <c r="AB36" s="41">
        <v>221</v>
      </c>
      <c r="AC36" s="41">
        <v>10918</v>
      </c>
      <c r="AD36" s="41">
        <v>0</v>
      </c>
      <c r="AE36" s="45">
        <f t="shared" si="8"/>
        <v>10716</v>
      </c>
      <c r="AF36" s="41">
        <v>10716</v>
      </c>
      <c r="AG36" s="41">
        <v>0</v>
      </c>
      <c r="AH36" s="41">
        <v>0</v>
      </c>
      <c r="AI36" s="45">
        <f t="shared" si="3"/>
        <v>115972</v>
      </c>
      <c r="AJ36" s="41">
        <v>49348</v>
      </c>
      <c r="AK36" s="41">
        <v>66624</v>
      </c>
      <c r="AL36" s="41">
        <v>0</v>
      </c>
      <c r="AM36" s="41">
        <v>0</v>
      </c>
      <c r="AN36" s="45">
        <f t="shared" si="4"/>
        <v>1220</v>
      </c>
      <c r="AO36" s="71">
        <v>1220</v>
      </c>
      <c r="AP36" s="71">
        <v>0</v>
      </c>
      <c r="AQ36" s="41">
        <v>0</v>
      </c>
      <c r="AR36" s="41">
        <v>0</v>
      </c>
      <c r="AS36" s="45">
        <f t="shared" si="5"/>
        <v>121076</v>
      </c>
      <c r="AT36" s="41">
        <v>121076</v>
      </c>
      <c r="AU36" s="41">
        <v>0</v>
      </c>
      <c r="AV36" s="2">
        <v>28722</v>
      </c>
      <c r="AW36" s="45">
        <f t="shared" si="9"/>
        <v>500</v>
      </c>
      <c r="AX36" s="41">
        <v>50</v>
      </c>
      <c r="AY36" s="41">
        <v>450</v>
      </c>
      <c r="AZ36" s="41">
        <v>0</v>
      </c>
      <c r="BA36" s="45">
        <f t="shared" si="10"/>
        <v>10760</v>
      </c>
      <c r="BB36" s="41">
        <v>10760</v>
      </c>
      <c r="BC36" s="41">
        <v>0</v>
      </c>
      <c r="BD36" s="41">
        <v>0</v>
      </c>
      <c r="BE36" s="71">
        <v>57624</v>
      </c>
      <c r="BF36" s="45">
        <f t="shared" si="11"/>
        <v>89406</v>
      </c>
      <c r="BG36" s="41">
        <v>71689</v>
      </c>
      <c r="BH36" s="41">
        <v>17717</v>
      </c>
      <c r="BI36" s="41">
        <v>0</v>
      </c>
      <c r="BJ36" s="45">
        <f t="shared" si="12"/>
        <v>0</v>
      </c>
      <c r="BK36" s="41">
        <v>0</v>
      </c>
      <c r="BL36" s="41">
        <v>0</v>
      </c>
      <c r="BM36" s="45">
        <f t="shared" si="13"/>
        <v>3672030</v>
      </c>
    </row>
    <row r="37" spans="1:65" ht="15.75" x14ac:dyDescent="0.25">
      <c r="A37" s="59" t="s">
        <v>41</v>
      </c>
      <c r="B37" s="58" t="s">
        <v>46</v>
      </c>
      <c r="C37" s="60" t="s">
        <v>74</v>
      </c>
      <c r="D37" s="60">
        <v>0</v>
      </c>
      <c r="E37" s="60">
        <v>0</v>
      </c>
      <c r="F37" s="16">
        <f t="shared" si="0"/>
        <v>120</v>
      </c>
      <c r="G37" s="40">
        <v>120</v>
      </c>
      <c r="H37" s="16">
        <f t="shared" si="6"/>
        <v>57060</v>
      </c>
      <c r="I37" s="47">
        <v>0</v>
      </c>
      <c r="J37" s="47">
        <v>57060</v>
      </c>
      <c r="K37" s="47">
        <v>0</v>
      </c>
      <c r="L37" s="16">
        <f t="shared" si="1"/>
        <v>827032</v>
      </c>
      <c r="M37" s="47">
        <v>439039</v>
      </c>
      <c r="N37" s="47">
        <v>0</v>
      </c>
      <c r="O37" s="47">
        <v>387993</v>
      </c>
      <c r="P37" s="40">
        <v>0</v>
      </c>
      <c r="Q37" s="40">
        <v>0</v>
      </c>
      <c r="R37" s="40">
        <v>0</v>
      </c>
      <c r="S37" s="16">
        <f t="shared" si="7"/>
        <v>700764</v>
      </c>
      <c r="T37" s="41">
        <v>243365</v>
      </c>
      <c r="U37" s="41">
        <v>101906</v>
      </c>
      <c r="V37" s="41">
        <v>355493</v>
      </c>
      <c r="W37" s="41">
        <v>0</v>
      </c>
      <c r="X37" s="41">
        <v>0</v>
      </c>
      <c r="Y37" s="41">
        <v>0</v>
      </c>
      <c r="Z37" s="71">
        <v>0</v>
      </c>
      <c r="AA37" s="45">
        <f t="shared" si="2"/>
        <v>9828</v>
      </c>
      <c r="AB37" s="41">
        <v>9828</v>
      </c>
      <c r="AC37" s="41">
        <v>0</v>
      </c>
      <c r="AD37" s="41">
        <v>0</v>
      </c>
      <c r="AE37" s="45">
        <f t="shared" si="8"/>
        <v>5476</v>
      </c>
      <c r="AF37" s="41">
        <v>5476</v>
      </c>
      <c r="AG37" s="41">
        <v>0</v>
      </c>
      <c r="AH37" s="41">
        <v>0</v>
      </c>
      <c r="AI37" s="45">
        <f t="shared" si="3"/>
        <v>74333</v>
      </c>
      <c r="AJ37" s="41">
        <v>49943</v>
      </c>
      <c r="AK37" s="41">
        <v>24390</v>
      </c>
      <c r="AL37" s="41">
        <v>0</v>
      </c>
      <c r="AM37" s="41">
        <v>0</v>
      </c>
      <c r="AN37" s="45">
        <f t="shared" si="4"/>
        <v>1136</v>
      </c>
      <c r="AO37" s="71">
        <v>1136</v>
      </c>
      <c r="AP37" s="71">
        <v>0</v>
      </c>
      <c r="AQ37" s="41">
        <v>0</v>
      </c>
      <c r="AR37" s="41">
        <v>0</v>
      </c>
      <c r="AS37" s="45">
        <f t="shared" si="5"/>
        <v>65537</v>
      </c>
      <c r="AT37" s="41">
        <v>65537</v>
      </c>
      <c r="AU37" s="41">
        <v>0</v>
      </c>
      <c r="AV37" s="2">
        <v>25528</v>
      </c>
      <c r="AW37" s="45">
        <f t="shared" si="9"/>
        <v>0</v>
      </c>
      <c r="AX37" s="41">
        <v>0</v>
      </c>
      <c r="AY37" s="41">
        <v>0</v>
      </c>
      <c r="AZ37" s="41">
        <v>0</v>
      </c>
      <c r="BA37" s="45">
        <f t="shared" si="10"/>
        <v>6415</v>
      </c>
      <c r="BB37" s="41">
        <v>4773</v>
      </c>
      <c r="BC37" s="41">
        <v>1100</v>
      </c>
      <c r="BD37" s="41">
        <v>542</v>
      </c>
      <c r="BE37" s="71">
        <v>0</v>
      </c>
      <c r="BF37" s="45">
        <f t="shared" si="11"/>
        <v>53154</v>
      </c>
      <c r="BG37" s="41">
        <v>39395</v>
      </c>
      <c r="BH37" s="41">
        <v>13759</v>
      </c>
      <c r="BI37" s="41">
        <v>0</v>
      </c>
      <c r="BJ37" s="45">
        <f t="shared" si="12"/>
        <v>0</v>
      </c>
      <c r="BK37" s="41">
        <v>0</v>
      </c>
      <c r="BL37" s="41">
        <v>0</v>
      </c>
      <c r="BM37" s="45">
        <f t="shared" si="13"/>
        <v>1826383</v>
      </c>
    </row>
    <row r="38" spans="1:65" ht="15.75" x14ac:dyDescent="0.25">
      <c r="A38" s="59" t="s">
        <v>42</v>
      </c>
      <c r="B38" s="58" t="s">
        <v>46</v>
      </c>
      <c r="C38" s="60" t="s">
        <v>75</v>
      </c>
      <c r="D38" s="60">
        <v>0</v>
      </c>
      <c r="E38" s="60">
        <v>0</v>
      </c>
      <c r="F38" s="16">
        <f t="shared" si="0"/>
        <v>0</v>
      </c>
      <c r="G38" s="40">
        <v>0</v>
      </c>
      <c r="H38" s="16">
        <f t="shared" si="6"/>
        <v>0</v>
      </c>
      <c r="I38" s="47">
        <v>0</v>
      </c>
      <c r="J38" s="47">
        <v>0</v>
      </c>
      <c r="K38" s="47">
        <v>0</v>
      </c>
      <c r="L38" s="16">
        <f t="shared" si="1"/>
        <v>901908</v>
      </c>
      <c r="M38" s="47">
        <v>478787</v>
      </c>
      <c r="N38" s="47">
        <v>0</v>
      </c>
      <c r="O38" s="47">
        <v>423121</v>
      </c>
      <c r="P38" s="40">
        <v>0</v>
      </c>
      <c r="Q38" s="40">
        <v>0</v>
      </c>
      <c r="R38" s="40">
        <v>0</v>
      </c>
      <c r="S38" s="16">
        <f t="shared" si="7"/>
        <v>825477</v>
      </c>
      <c r="T38" s="41">
        <v>268910</v>
      </c>
      <c r="U38" s="41">
        <v>112821</v>
      </c>
      <c r="V38" s="41">
        <v>443746</v>
      </c>
      <c r="W38" s="41">
        <v>0</v>
      </c>
      <c r="X38" s="41">
        <v>0</v>
      </c>
      <c r="Y38" s="41">
        <v>0</v>
      </c>
      <c r="Z38" s="71">
        <v>0</v>
      </c>
      <c r="AA38" s="45">
        <f t="shared" si="2"/>
        <v>6489</v>
      </c>
      <c r="AB38" s="41">
        <v>3412</v>
      </c>
      <c r="AC38" s="41">
        <v>3077</v>
      </c>
      <c r="AD38" s="41">
        <v>0</v>
      </c>
      <c r="AE38" s="45">
        <f t="shared" si="8"/>
        <v>4636</v>
      </c>
      <c r="AF38" s="41">
        <v>4636</v>
      </c>
      <c r="AG38" s="41">
        <v>0</v>
      </c>
      <c r="AH38" s="41">
        <v>0</v>
      </c>
      <c r="AI38" s="45">
        <f t="shared" si="3"/>
        <v>5057</v>
      </c>
      <c r="AJ38" s="41">
        <v>3397</v>
      </c>
      <c r="AK38" s="41">
        <v>1660</v>
      </c>
      <c r="AL38" s="41">
        <v>0</v>
      </c>
      <c r="AM38" s="41">
        <v>0</v>
      </c>
      <c r="AN38" s="45">
        <f t="shared" si="4"/>
        <v>2398</v>
      </c>
      <c r="AO38" s="71">
        <v>2398</v>
      </c>
      <c r="AP38" s="71">
        <v>0</v>
      </c>
      <c r="AQ38" s="41">
        <v>0</v>
      </c>
      <c r="AR38" s="41">
        <v>0</v>
      </c>
      <c r="AS38" s="45">
        <f t="shared" si="5"/>
        <v>57813</v>
      </c>
      <c r="AT38" s="41">
        <v>57813</v>
      </c>
      <c r="AU38" s="41">
        <v>0</v>
      </c>
      <c r="AV38" s="2">
        <v>24735</v>
      </c>
      <c r="AW38" s="45">
        <f t="shared" si="9"/>
        <v>0</v>
      </c>
      <c r="AX38" s="41">
        <v>0</v>
      </c>
      <c r="AY38" s="41">
        <v>0</v>
      </c>
      <c r="AZ38" s="41">
        <v>0</v>
      </c>
      <c r="BA38" s="45">
        <f t="shared" si="10"/>
        <v>0</v>
      </c>
      <c r="BB38" s="41">
        <v>0</v>
      </c>
      <c r="BC38" s="41">
        <v>0</v>
      </c>
      <c r="BD38" s="41">
        <v>0</v>
      </c>
      <c r="BE38" s="71">
        <v>0</v>
      </c>
      <c r="BF38" s="45">
        <f t="shared" si="11"/>
        <v>34651</v>
      </c>
      <c r="BG38" s="41">
        <v>24108</v>
      </c>
      <c r="BH38" s="41">
        <v>10543</v>
      </c>
      <c r="BI38" s="41">
        <v>0</v>
      </c>
      <c r="BJ38" s="45">
        <f t="shared" si="12"/>
        <v>0</v>
      </c>
      <c r="BK38" s="41">
        <v>0</v>
      </c>
      <c r="BL38" s="41">
        <v>0</v>
      </c>
      <c r="BM38" s="45">
        <f t="shared" si="13"/>
        <v>1863164</v>
      </c>
    </row>
    <row r="39" spans="1:65" ht="15.75" x14ac:dyDescent="0.25">
      <c r="A39" s="59" t="s">
        <v>43</v>
      </c>
      <c r="B39" s="58" t="s">
        <v>46</v>
      </c>
      <c r="C39" s="60" t="s">
        <v>76</v>
      </c>
      <c r="D39" s="60">
        <v>0</v>
      </c>
      <c r="E39" s="60">
        <v>0</v>
      </c>
      <c r="F39" s="16">
        <f t="shared" si="0"/>
        <v>29</v>
      </c>
      <c r="G39" s="40">
        <v>29</v>
      </c>
      <c r="H39" s="16">
        <f t="shared" si="6"/>
        <v>0</v>
      </c>
      <c r="I39" s="47">
        <v>0</v>
      </c>
      <c r="J39" s="47">
        <v>0</v>
      </c>
      <c r="K39" s="47">
        <v>0</v>
      </c>
      <c r="L39" s="16">
        <f t="shared" si="1"/>
        <v>633357</v>
      </c>
      <c r="M39" s="47">
        <v>336224</v>
      </c>
      <c r="N39" s="47">
        <v>0</v>
      </c>
      <c r="O39" s="47">
        <v>297133</v>
      </c>
      <c r="P39" s="40">
        <v>0</v>
      </c>
      <c r="Q39" s="40">
        <v>0</v>
      </c>
      <c r="R39" s="40">
        <v>0</v>
      </c>
      <c r="S39" s="16">
        <f t="shared" si="7"/>
        <v>496379</v>
      </c>
      <c r="T39" s="41">
        <v>154712</v>
      </c>
      <c r="U39" s="41">
        <v>64784</v>
      </c>
      <c r="V39" s="41">
        <v>276883</v>
      </c>
      <c r="W39" s="41">
        <v>0</v>
      </c>
      <c r="X39" s="41">
        <v>0</v>
      </c>
      <c r="Y39" s="41">
        <v>0</v>
      </c>
      <c r="Z39" s="71">
        <v>0</v>
      </c>
      <c r="AA39" s="45">
        <f t="shared" si="2"/>
        <v>2994</v>
      </c>
      <c r="AB39" s="41">
        <v>2994</v>
      </c>
      <c r="AC39" s="41">
        <v>0</v>
      </c>
      <c r="AD39" s="41">
        <v>0</v>
      </c>
      <c r="AE39" s="45">
        <f t="shared" si="8"/>
        <v>4951</v>
      </c>
      <c r="AF39" s="41">
        <v>4951</v>
      </c>
      <c r="AG39" s="41">
        <v>0</v>
      </c>
      <c r="AH39" s="41">
        <v>0</v>
      </c>
      <c r="AI39" s="45">
        <f t="shared" si="3"/>
        <v>54297</v>
      </c>
      <c r="AJ39" s="41">
        <v>3040</v>
      </c>
      <c r="AK39" s="41">
        <v>51257</v>
      </c>
      <c r="AL39" s="41">
        <v>0</v>
      </c>
      <c r="AM39" s="41">
        <v>0</v>
      </c>
      <c r="AN39" s="45">
        <f t="shared" si="4"/>
        <v>312</v>
      </c>
      <c r="AO39" s="71">
        <v>312</v>
      </c>
      <c r="AP39" s="71">
        <v>0</v>
      </c>
      <c r="AQ39" s="41">
        <v>0</v>
      </c>
      <c r="AR39" s="41">
        <v>0</v>
      </c>
      <c r="AS39" s="45">
        <f t="shared" si="5"/>
        <v>56361</v>
      </c>
      <c r="AT39" s="41">
        <v>56361</v>
      </c>
      <c r="AU39" s="41">
        <v>0</v>
      </c>
      <c r="AV39" s="2">
        <v>12932</v>
      </c>
      <c r="AW39" s="45">
        <f t="shared" si="9"/>
        <v>0</v>
      </c>
      <c r="AX39" s="41">
        <v>0</v>
      </c>
      <c r="AY39" s="41">
        <v>0</v>
      </c>
      <c r="AZ39" s="41">
        <v>0</v>
      </c>
      <c r="BA39" s="45">
        <f t="shared" si="10"/>
        <v>17088</v>
      </c>
      <c r="BB39" s="41">
        <v>17088</v>
      </c>
      <c r="BC39" s="41">
        <v>0</v>
      </c>
      <c r="BD39" s="41">
        <v>0</v>
      </c>
      <c r="BE39" s="71">
        <v>0</v>
      </c>
      <c r="BF39" s="45">
        <f t="shared" si="11"/>
        <v>13208</v>
      </c>
      <c r="BG39" s="41">
        <v>7197</v>
      </c>
      <c r="BH39" s="41">
        <v>6011</v>
      </c>
      <c r="BI39" s="41">
        <v>0</v>
      </c>
      <c r="BJ39" s="45">
        <f t="shared" si="12"/>
        <v>0</v>
      </c>
      <c r="BK39" s="41">
        <v>0</v>
      </c>
      <c r="BL39" s="41">
        <v>0</v>
      </c>
      <c r="BM39" s="45">
        <f t="shared" si="13"/>
        <v>1291908</v>
      </c>
    </row>
    <row r="40" spans="1:65" ht="15.75" x14ac:dyDescent="0.25">
      <c r="A40" s="59" t="s">
        <v>44</v>
      </c>
      <c r="B40" s="58" t="s">
        <v>46</v>
      </c>
      <c r="C40" s="60" t="s">
        <v>77</v>
      </c>
      <c r="D40" s="60">
        <v>0</v>
      </c>
      <c r="E40" s="60">
        <v>0</v>
      </c>
      <c r="F40" s="16">
        <f t="shared" si="0"/>
        <v>60</v>
      </c>
      <c r="G40" s="40">
        <v>60</v>
      </c>
      <c r="H40" s="16">
        <f t="shared" si="6"/>
        <v>131238</v>
      </c>
      <c r="I40" s="47">
        <v>0</v>
      </c>
      <c r="J40" s="47">
        <v>117290</v>
      </c>
      <c r="K40" s="47">
        <v>13948</v>
      </c>
      <c r="L40" s="16">
        <f t="shared" si="1"/>
        <v>1890588</v>
      </c>
      <c r="M40" s="47">
        <v>1003639</v>
      </c>
      <c r="N40" s="47">
        <v>0</v>
      </c>
      <c r="O40" s="47">
        <v>886949</v>
      </c>
      <c r="P40" s="40">
        <v>0</v>
      </c>
      <c r="Q40" s="40">
        <v>0</v>
      </c>
      <c r="R40" s="40">
        <v>0</v>
      </c>
      <c r="S40" s="16">
        <f t="shared" si="7"/>
        <v>777113</v>
      </c>
      <c r="T40" s="41">
        <v>196969</v>
      </c>
      <c r="U40" s="41">
        <v>82478</v>
      </c>
      <c r="V40" s="41">
        <v>497666</v>
      </c>
      <c r="W40" s="41">
        <v>0</v>
      </c>
      <c r="X40" s="41">
        <v>0</v>
      </c>
      <c r="Y40" s="41">
        <v>0</v>
      </c>
      <c r="Z40" s="71">
        <v>0</v>
      </c>
      <c r="AA40" s="45">
        <f t="shared" si="2"/>
        <v>5031</v>
      </c>
      <c r="AB40" s="41">
        <v>3127</v>
      </c>
      <c r="AC40" s="41">
        <v>1904</v>
      </c>
      <c r="AD40" s="41">
        <v>0</v>
      </c>
      <c r="AE40" s="45">
        <f t="shared" si="8"/>
        <v>3883</v>
      </c>
      <c r="AF40" s="41">
        <v>3883</v>
      </c>
      <c r="AG40" s="41">
        <v>0</v>
      </c>
      <c r="AH40" s="41">
        <v>0</v>
      </c>
      <c r="AI40" s="45">
        <f t="shared" si="3"/>
        <v>36047</v>
      </c>
      <c r="AJ40" s="41">
        <v>30274</v>
      </c>
      <c r="AK40" s="41">
        <v>5773</v>
      </c>
      <c r="AL40" s="41">
        <v>0</v>
      </c>
      <c r="AM40" s="41">
        <v>0</v>
      </c>
      <c r="AN40" s="45">
        <f t="shared" si="4"/>
        <v>1858</v>
      </c>
      <c r="AO40" s="71">
        <v>1858</v>
      </c>
      <c r="AP40" s="71">
        <v>0</v>
      </c>
      <c r="AQ40" s="41">
        <v>0</v>
      </c>
      <c r="AR40" s="41">
        <v>0</v>
      </c>
      <c r="AS40" s="45">
        <f t="shared" si="5"/>
        <v>50038</v>
      </c>
      <c r="AT40" s="41">
        <v>50038</v>
      </c>
      <c r="AU40" s="41">
        <v>0</v>
      </c>
      <c r="AV40" s="2">
        <v>25535</v>
      </c>
      <c r="AW40" s="45">
        <f t="shared" si="9"/>
        <v>500</v>
      </c>
      <c r="AX40" s="41">
        <v>250</v>
      </c>
      <c r="AY40" s="41">
        <v>250</v>
      </c>
      <c r="AZ40" s="41">
        <v>0</v>
      </c>
      <c r="BA40" s="45">
        <f t="shared" si="10"/>
        <v>24719</v>
      </c>
      <c r="BB40" s="41">
        <v>24719</v>
      </c>
      <c r="BC40" s="41">
        <v>0</v>
      </c>
      <c r="BD40" s="41">
        <v>0</v>
      </c>
      <c r="BE40" s="71">
        <v>0</v>
      </c>
      <c r="BF40" s="45">
        <f t="shared" si="11"/>
        <v>43987</v>
      </c>
      <c r="BG40" s="41">
        <v>43987</v>
      </c>
      <c r="BH40" s="41">
        <v>0</v>
      </c>
      <c r="BI40" s="41">
        <v>0</v>
      </c>
      <c r="BJ40" s="45">
        <f t="shared" si="12"/>
        <v>0</v>
      </c>
      <c r="BK40" s="41">
        <v>0</v>
      </c>
      <c r="BL40" s="41">
        <v>0</v>
      </c>
      <c r="BM40" s="45">
        <f t="shared" si="13"/>
        <v>2990597</v>
      </c>
    </row>
    <row r="41" spans="1:65" ht="15.75" x14ac:dyDescent="0.25">
      <c r="A41" s="59" t="s">
        <v>45</v>
      </c>
      <c r="B41" s="58" t="s">
        <v>46</v>
      </c>
      <c r="C41" s="60" t="s">
        <v>78</v>
      </c>
      <c r="D41" s="60">
        <v>2400</v>
      </c>
      <c r="E41" s="60">
        <v>0</v>
      </c>
      <c r="F41" s="16">
        <f t="shared" si="0"/>
        <v>578</v>
      </c>
      <c r="G41" s="40">
        <v>578</v>
      </c>
      <c r="H41" s="16">
        <f t="shared" si="6"/>
        <v>86224</v>
      </c>
      <c r="I41" s="47">
        <v>0</v>
      </c>
      <c r="J41" s="47">
        <v>86224</v>
      </c>
      <c r="K41" s="47">
        <v>0</v>
      </c>
      <c r="L41" s="16">
        <f t="shared" si="1"/>
        <v>8146953</v>
      </c>
      <c r="M41" s="47">
        <v>4165639</v>
      </c>
      <c r="N41" s="47">
        <v>0</v>
      </c>
      <c r="O41" s="47">
        <v>3681314</v>
      </c>
      <c r="P41" s="40">
        <v>0</v>
      </c>
      <c r="Q41" s="40">
        <v>300000</v>
      </c>
      <c r="R41" s="40">
        <v>0</v>
      </c>
      <c r="S41" s="16">
        <f t="shared" si="7"/>
        <v>3867592</v>
      </c>
      <c r="T41" s="41">
        <v>731138</v>
      </c>
      <c r="U41" s="41">
        <v>206155</v>
      </c>
      <c r="V41" s="41">
        <v>2743086</v>
      </c>
      <c r="W41" s="41">
        <v>0</v>
      </c>
      <c r="X41" s="41">
        <v>0</v>
      </c>
      <c r="Y41" s="41">
        <v>187213</v>
      </c>
      <c r="Z41" s="71">
        <v>0</v>
      </c>
      <c r="AA41" s="45">
        <f t="shared" si="2"/>
        <v>27824</v>
      </c>
      <c r="AB41" s="41">
        <v>19215</v>
      </c>
      <c r="AC41" s="41">
        <v>8609</v>
      </c>
      <c r="AD41" s="41">
        <v>0</v>
      </c>
      <c r="AE41" s="45">
        <f t="shared" si="8"/>
        <v>48552</v>
      </c>
      <c r="AF41" s="41">
        <v>48552</v>
      </c>
      <c r="AG41" s="41">
        <v>0</v>
      </c>
      <c r="AH41" s="41">
        <v>0</v>
      </c>
      <c r="AI41" s="45">
        <f t="shared" si="3"/>
        <v>402217</v>
      </c>
      <c r="AJ41" s="41">
        <v>261232</v>
      </c>
      <c r="AK41" s="41">
        <v>140985</v>
      </c>
      <c r="AL41" s="41">
        <v>0</v>
      </c>
      <c r="AM41" s="41">
        <v>0</v>
      </c>
      <c r="AN41" s="45">
        <f t="shared" si="4"/>
        <v>10121</v>
      </c>
      <c r="AO41" s="71">
        <v>10121</v>
      </c>
      <c r="AP41" s="71">
        <v>0</v>
      </c>
      <c r="AQ41" s="41">
        <v>0</v>
      </c>
      <c r="AR41" s="41">
        <v>0</v>
      </c>
      <c r="AS41" s="45">
        <f t="shared" si="5"/>
        <v>556769</v>
      </c>
      <c r="AT41" s="41">
        <v>556769</v>
      </c>
      <c r="AU41" s="41">
        <v>0</v>
      </c>
      <c r="AV41" s="2">
        <v>200949</v>
      </c>
      <c r="AW41" s="45">
        <f t="shared" si="9"/>
        <v>3293</v>
      </c>
      <c r="AX41" s="41">
        <v>679</v>
      </c>
      <c r="AY41" s="41">
        <v>2614</v>
      </c>
      <c r="AZ41" s="41">
        <v>0</v>
      </c>
      <c r="BA41" s="45">
        <f t="shared" si="10"/>
        <v>55621</v>
      </c>
      <c r="BB41" s="41">
        <v>55621</v>
      </c>
      <c r="BC41" s="41">
        <v>0</v>
      </c>
      <c r="BD41" s="41">
        <v>0</v>
      </c>
      <c r="BE41" s="71">
        <v>0</v>
      </c>
      <c r="BF41" s="45">
        <f t="shared" si="11"/>
        <v>205021</v>
      </c>
      <c r="BG41" s="41">
        <v>82867</v>
      </c>
      <c r="BH41" s="41">
        <v>122154</v>
      </c>
      <c r="BI41" s="41">
        <v>0</v>
      </c>
      <c r="BJ41" s="45">
        <f t="shared" si="12"/>
        <v>0</v>
      </c>
      <c r="BK41" s="41">
        <v>0</v>
      </c>
      <c r="BL41" s="41">
        <v>0</v>
      </c>
      <c r="BM41" s="45">
        <f t="shared" si="13"/>
        <v>13614114</v>
      </c>
    </row>
    <row r="42" spans="1:65" ht="15.75" x14ac:dyDescent="0.25">
      <c r="A42" s="59" t="s">
        <v>79</v>
      </c>
      <c r="B42" s="58" t="s">
        <v>46</v>
      </c>
      <c r="C42" s="60" t="s">
        <v>80</v>
      </c>
      <c r="D42" s="60">
        <v>0</v>
      </c>
      <c r="E42" s="60">
        <v>0</v>
      </c>
      <c r="F42" s="16">
        <f t="shared" ref="F42:F73" si="14">SUM(G42:G42)</f>
        <v>0</v>
      </c>
      <c r="G42" s="40">
        <v>0</v>
      </c>
      <c r="H42" s="16">
        <f t="shared" si="6"/>
        <v>0</v>
      </c>
      <c r="I42" s="47">
        <v>0</v>
      </c>
      <c r="J42" s="47">
        <v>0</v>
      </c>
      <c r="K42" s="47">
        <v>0</v>
      </c>
      <c r="L42" s="16">
        <f t="shared" ref="L42:L73" si="15">SUM(M42:R42)</f>
        <v>588848</v>
      </c>
      <c r="M42" s="47">
        <v>312596</v>
      </c>
      <c r="N42" s="47">
        <v>0</v>
      </c>
      <c r="O42" s="47">
        <v>276252</v>
      </c>
      <c r="P42" s="40">
        <v>0</v>
      </c>
      <c r="Q42" s="40">
        <v>0</v>
      </c>
      <c r="R42" s="40">
        <v>0</v>
      </c>
      <c r="S42" s="16">
        <f t="shared" si="7"/>
        <v>541166</v>
      </c>
      <c r="T42" s="41">
        <v>160110</v>
      </c>
      <c r="U42" s="41">
        <v>67044</v>
      </c>
      <c r="V42" s="41">
        <v>314012</v>
      </c>
      <c r="W42" s="41">
        <v>0</v>
      </c>
      <c r="X42" s="41">
        <v>0</v>
      </c>
      <c r="Y42" s="41">
        <v>0</v>
      </c>
      <c r="Z42" s="71">
        <v>0</v>
      </c>
      <c r="AA42" s="45">
        <f t="shared" ref="AA42:AA73" si="16">SUM(AB42:AD42)</f>
        <v>7552</v>
      </c>
      <c r="AB42" s="41">
        <v>7552</v>
      </c>
      <c r="AC42" s="41">
        <v>0</v>
      </c>
      <c r="AD42" s="41">
        <v>0</v>
      </c>
      <c r="AE42" s="45">
        <f t="shared" si="8"/>
        <v>4313</v>
      </c>
      <c r="AF42" s="41">
        <v>4313</v>
      </c>
      <c r="AG42" s="41">
        <v>0</v>
      </c>
      <c r="AH42" s="41">
        <v>0</v>
      </c>
      <c r="AI42" s="45">
        <f t="shared" ref="AI42:AI73" si="17">SUM(AJ42:AM42)</f>
        <v>3428</v>
      </c>
      <c r="AJ42" s="41">
        <v>0</v>
      </c>
      <c r="AK42" s="41">
        <v>3428</v>
      </c>
      <c r="AL42" s="41">
        <v>0</v>
      </c>
      <c r="AM42" s="41">
        <v>0</v>
      </c>
      <c r="AN42" s="45">
        <f t="shared" ref="AN42:AN73" si="18">SUM(AO42:AR42)</f>
        <v>0</v>
      </c>
      <c r="AO42" s="71">
        <v>0</v>
      </c>
      <c r="AP42" s="71">
        <v>0</v>
      </c>
      <c r="AQ42" s="41">
        <v>0</v>
      </c>
      <c r="AR42" s="41">
        <v>0</v>
      </c>
      <c r="AS42" s="45">
        <f t="shared" ref="AS42:AS73" si="19">SUM(AT42:AU42)</f>
        <v>57404</v>
      </c>
      <c r="AT42" s="41">
        <v>57404</v>
      </c>
      <c r="AU42" s="41">
        <v>0</v>
      </c>
      <c r="AV42" s="2">
        <v>16093</v>
      </c>
      <c r="AW42" s="45">
        <f t="shared" si="9"/>
        <v>1721</v>
      </c>
      <c r="AX42" s="41">
        <v>829</v>
      </c>
      <c r="AY42" s="41">
        <v>892</v>
      </c>
      <c r="AZ42" s="41">
        <v>0</v>
      </c>
      <c r="BA42" s="45">
        <f t="shared" si="10"/>
        <v>3580</v>
      </c>
      <c r="BB42" s="41">
        <v>3580</v>
      </c>
      <c r="BC42" s="41">
        <v>0</v>
      </c>
      <c r="BD42" s="41">
        <v>0</v>
      </c>
      <c r="BE42" s="71">
        <v>0</v>
      </c>
      <c r="BF42" s="45">
        <f t="shared" si="11"/>
        <v>30355</v>
      </c>
      <c r="BG42" s="41">
        <v>7458</v>
      </c>
      <c r="BH42" s="41">
        <v>22897</v>
      </c>
      <c r="BI42" s="41">
        <v>0</v>
      </c>
      <c r="BJ42" s="45">
        <f t="shared" si="12"/>
        <v>0</v>
      </c>
      <c r="BK42" s="41">
        <v>0</v>
      </c>
      <c r="BL42" s="41">
        <v>0</v>
      </c>
      <c r="BM42" s="45">
        <f t="shared" si="13"/>
        <v>1254460</v>
      </c>
    </row>
    <row r="43" spans="1:65" ht="15.75" x14ac:dyDescent="0.25">
      <c r="A43" s="59" t="s">
        <v>81</v>
      </c>
      <c r="B43" s="58" t="s">
        <v>46</v>
      </c>
      <c r="C43" s="60" t="s">
        <v>82</v>
      </c>
      <c r="D43" s="60">
        <v>0</v>
      </c>
      <c r="E43" s="60">
        <v>0</v>
      </c>
      <c r="F43" s="16">
        <f t="shared" si="14"/>
        <v>0</v>
      </c>
      <c r="G43" s="40">
        <v>0</v>
      </c>
      <c r="H43" s="16">
        <f t="shared" si="6"/>
        <v>54524</v>
      </c>
      <c r="I43" s="47">
        <v>0</v>
      </c>
      <c r="J43" s="47">
        <v>54524</v>
      </c>
      <c r="K43" s="47">
        <v>0</v>
      </c>
      <c r="L43" s="16">
        <f t="shared" si="15"/>
        <v>647640</v>
      </c>
      <c r="M43" s="47">
        <v>343807</v>
      </c>
      <c r="N43" s="47">
        <v>0</v>
      </c>
      <c r="O43" s="47">
        <v>303833</v>
      </c>
      <c r="P43" s="40">
        <v>0</v>
      </c>
      <c r="Q43" s="40">
        <v>0</v>
      </c>
      <c r="R43" s="40">
        <v>0</v>
      </c>
      <c r="S43" s="16">
        <f t="shared" si="7"/>
        <v>401018</v>
      </c>
      <c r="T43" s="41">
        <v>113229</v>
      </c>
      <c r="U43" s="41">
        <v>47414</v>
      </c>
      <c r="V43" s="41">
        <v>199752</v>
      </c>
      <c r="W43" s="41">
        <v>40623</v>
      </c>
      <c r="X43" s="41">
        <v>0</v>
      </c>
      <c r="Y43" s="41">
        <v>0</v>
      </c>
      <c r="Z43" s="71">
        <v>0</v>
      </c>
      <c r="AA43" s="45">
        <f t="shared" si="16"/>
        <v>6770</v>
      </c>
      <c r="AB43" s="41">
        <v>0</v>
      </c>
      <c r="AC43" s="41">
        <v>6770</v>
      </c>
      <c r="AD43" s="41">
        <v>0</v>
      </c>
      <c r="AE43" s="45">
        <f t="shared" si="8"/>
        <v>5720</v>
      </c>
      <c r="AF43" s="41">
        <v>5720</v>
      </c>
      <c r="AG43" s="41">
        <v>0</v>
      </c>
      <c r="AH43" s="41">
        <v>0</v>
      </c>
      <c r="AI43" s="45">
        <f t="shared" si="17"/>
        <v>55292</v>
      </c>
      <c r="AJ43" s="41">
        <v>0</v>
      </c>
      <c r="AK43" s="41">
        <v>55292</v>
      </c>
      <c r="AL43" s="41">
        <v>0</v>
      </c>
      <c r="AM43" s="41">
        <v>0</v>
      </c>
      <c r="AN43" s="45">
        <f t="shared" si="18"/>
        <v>223</v>
      </c>
      <c r="AO43" s="71">
        <v>223</v>
      </c>
      <c r="AP43" s="71">
        <v>0</v>
      </c>
      <c r="AQ43" s="41">
        <v>0</v>
      </c>
      <c r="AR43" s="41">
        <v>0</v>
      </c>
      <c r="AS43" s="45">
        <f t="shared" si="19"/>
        <v>63847</v>
      </c>
      <c r="AT43" s="41">
        <v>63847</v>
      </c>
      <c r="AU43" s="41">
        <v>0</v>
      </c>
      <c r="AV43" s="2">
        <v>14276</v>
      </c>
      <c r="AW43" s="45">
        <f t="shared" si="9"/>
        <v>3200</v>
      </c>
      <c r="AX43" s="41">
        <v>3123</v>
      </c>
      <c r="AY43" s="41">
        <v>77</v>
      </c>
      <c r="AZ43" s="41">
        <v>0</v>
      </c>
      <c r="BA43" s="45">
        <f t="shared" si="10"/>
        <v>1246</v>
      </c>
      <c r="BB43" s="41">
        <v>1246</v>
      </c>
      <c r="BC43" s="41">
        <v>0</v>
      </c>
      <c r="BD43" s="41">
        <v>0</v>
      </c>
      <c r="BE43" s="71">
        <v>0</v>
      </c>
      <c r="BF43" s="45">
        <f t="shared" si="11"/>
        <v>15059</v>
      </c>
      <c r="BG43" s="41">
        <v>3700</v>
      </c>
      <c r="BH43" s="41">
        <v>11359</v>
      </c>
      <c r="BI43" s="41">
        <v>0</v>
      </c>
      <c r="BJ43" s="45">
        <f t="shared" si="12"/>
        <v>0</v>
      </c>
      <c r="BK43" s="41">
        <v>0</v>
      </c>
      <c r="BL43" s="41">
        <v>0</v>
      </c>
      <c r="BM43" s="45">
        <f t="shared" si="13"/>
        <v>1268815</v>
      </c>
    </row>
    <row r="44" spans="1:65" ht="15.75" x14ac:dyDescent="0.25">
      <c r="A44" s="59" t="s">
        <v>83</v>
      </c>
      <c r="B44" s="58" t="s">
        <v>46</v>
      </c>
      <c r="C44" s="60" t="s">
        <v>84</v>
      </c>
      <c r="D44" s="60">
        <v>0</v>
      </c>
      <c r="E44" s="60">
        <v>0</v>
      </c>
      <c r="F44" s="16">
        <f t="shared" si="14"/>
        <v>300</v>
      </c>
      <c r="G44" s="40">
        <v>300</v>
      </c>
      <c r="H44" s="16">
        <f t="shared" si="6"/>
        <v>48184</v>
      </c>
      <c r="I44" s="47">
        <v>0</v>
      </c>
      <c r="J44" s="47">
        <v>48184</v>
      </c>
      <c r="K44" s="47">
        <v>0</v>
      </c>
      <c r="L44" s="16">
        <f t="shared" si="15"/>
        <v>560922</v>
      </c>
      <c r="M44" s="47">
        <v>297771</v>
      </c>
      <c r="N44" s="47">
        <v>0</v>
      </c>
      <c r="O44" s="47">
        <v>263151</v>
      </c>
      <c r="P44" s="40">
        <v>0</v>
      </c>
      <c r="Q44" s="40">
        <v>0</v>
      </c>
      <c r="R44" s="40">
        <v>0</v>
      </c>
      <c r="S44" s="16">
        <f t="shared" si="7"/>
        <v>361405</v>
      </c>
      <c r="T44" s="41">
        <v>99230</v>
      </c>
      <c r="U44" s="41">
        <v>41551</v>
      </c>
      <c r="V44" s="41">
        <v>220624</v>
      </c>
      <c r="W44" s="41">
        <v>0</v>
      </c>
      <c r="X44" s="41">
        <v>0</v>
      </c>
      <c r="Y44" s="41">
        <v>0</v>
      </c>
      <c r="Z44" s="71">
        <v>0</v>
      </c>
      <c r="AA44" s="45">
        <f t="shared" si="16"/>
        <v>3212</v>
      </c>
      <c r="AB44" s="41">
        <v>2026</v>
      </c>
      <c r="AC44" s="41">
        <v>1186</v>
      </c>
      <c r="AD44" s="41">
        <v>0</v>
      </c>
      <c r="AE44" s="45">
        <f t="shared" si="8"/>
        <v>1943</v>
      </c>
      <c r="AF44" s="41">
        <v>1943</v>
      </c>
      <c r="AG44" s="41">
        <v>0</v>
      </c>
      <c r="AH44" s="41">
        <v>0</v>
      </c>
      <c r="AI44" s="45">
        <f t="shared" si="17"/>
        <v>20638</v>
      </c>
      <c r="AJ44" s="41">
        <v>0</v>
      </c>
      <c r="AK44" s="41">
        <v>20638</v>
      </c>
      <c r="AL44" s="41">
        <v>0</v>
      </c>
      <c r="AM44" s="41">
        <v>0</v>
      </c>
      <c r="AN44" s="45">
        <f t="shared" si="18"/>
        <v>478</v>
      </c>
      <c r="AO44" s="71">
        <v>478</v>
      </c>
      <c r="AP44" s="71">
        <v>0</v>
      </c>
      <c r="AQ44" s="41">
        <v>0</v>
      </c>
      <c r="AR44" s="41">
        <v>0</v>
      </c>
      <c r="AS44" s="45">
        <f t="shared" si="19"/>
        <v>24902</v>
      </c>
      <c r="AT44" s="41">
        <v>24902</v>
      </c>
      <c r="AU44" s="41">
        <v>0</v>
      </c>
      <c r="AV44" s="2">
        <v>10785</v>
      </c>
      <c r="AW44" s="45">
        <f t="shared" si="9"/>
        <v>0</v>
      </c>
      <c r="AX44" s="41">
        <v>0</v>
      </c>
      <c r="AY44" s="41">
        <v>0</v>
      </c>
      <c r="AZ44" s="41">
        <v>0</v>
      </c>
      <c r="BA44" s="45">
        <f t="shared" si="10"/>
        <v>1803</v>
      </c>
      <c r="BB44" s="41">
        <v>1803</v>
      </c>
      <c r="BC44" s="41">
        <v>0</v>
      </c>
      <c r="BD44" s="41">
        <v>0</v>
      </c>
      <c r="BE44" s="71">
        <v>74943</v>
      </c>
      <c r="BF44" s="45">
        <f t="shared" si="11"/>
        <v>25348</v>
      </c>
      <c r="BG44" s="41">
        <v>6228</v>
      </c>
      <c r="BH44" s="41">
        <v>19120</v>
      </c>
      <c r="BI44" s="41">
        <v>2518</v>
      </c>
      <c r="BJ44" s="45">
        <f t="shared" si="12"/>
        <v>0</v>
      </c>
      <c r="BK44" s="41">
        <v>0</v>
      </c>
      <c r="BL44" s="41">
        <v>0</v>
      </c>
      <c r="BM44" s="45">
        <f t="shared" si="13"/>
        <v>1137381</v>
      </c>
    </row>
    <row r="45" spans="1:65" ht="15.75" x14ac:dyDescent="0.25">
      <c r="A45" s="59" t="s">
        <v>85</v>
      </c>
      <c r="B45" s="58" t="s">
        <v>46</v>
      </c>
      <c r="C45" s="60" t="s">
        <v>86</v>
      </c>
      <c r="D45" s="60">
        <v>0</v>
      </c>
      <c r="E45" s="60">
        <v>0</v>
      </c>
      <c r="F45" s="16">
        <f t="shared" si="14"/>
        <v>210</v>
      </c>
      <c r="G45" s="40">
        <v>210</v>
      </c>
      <c r="H45" s="16">
        <f t="shared" si="6"/>
        <v>139480</v>
      </c>
      <c r="I45" s="47">
        <v>0</v>
      </c>
      <c r="J45" s="47">
        <v>139480</v>
      </c>
      <c r="K45" s="47">
        <v>0</v>
      </c>
      <c r="L45" s="16">
        <f t="shared" si="15"/>
        <v>1846576</v>
      </c>
      <c r="M45" s="47">
        <v>821016</v>
      </c>
      <c r="N45" s="47">
        <v>0</v>
      </c>
      <c r="O45" s="47">
        <v>725560</v>
      </c>
      <c r="P45" s="40">
        <v>0</v>
      </c>
      <c r="Q45" s="40">
        <v>300000</v>
      </c>
      <c r="R45" s="40">
        <v>0</v>
      </c>
      <c r="S45" s="16">
        <f t="shared" si="7"/>
        <v>1270441</v>
      </c>
      <c r="T45" s="41">
        <v>369636</v>
      </c>
      <c r="U45" s="41">
        <v>154781</v>
      </c>
      <c r="V45" s="41">
        <v>746024</v>
      </c>
      <c r="W45" s="41">
        <v>0</v>
      </c>
      <c r="X45" s="41">
        <v>0</v>
      </c>
      <c r="Y45" s="41">
        <v>0</v>
      </c>
      <c r="Z45" s="71">
        <v>0</v>
      </c>
      <c r="AA45" s="45">
        <f t="shared" si="16"/>
        <v>9468</v>
      </c>
      <c r="AB45" s="41">
        <v>9468</v>
      </c>
      <c r="AC45" s="41">
        <v>0</v>
      </c>
      <c r="AD45" s="41">
        <v>0</v>
      </c>
      <c r="AE45" s="45">
        <f t="shared" si="8"/>
        <v>14029</v>
      </c>
      <c r="AF45" s="41">
        <v>14029</v>
      </c>
      <c r="AG45" s="41">
        <v>0</v>
      </c>
      <c r="AH45" s="41">
        <v>0</v>
      </c>
      <c r="AI45" s="45">
        <f t="shared" si="17"/>
        <v>70926</v>
      </c>
      <c r="AJ45" s="41">
        <v>67509</v>
      </c>
      <c r="AK45" s="41">
        <v>3417</v>
      </c>
      <c r="AL45" s="41">
        <v>0</v>
      </c>
      <c r="AM45" s="41">
        <v>0</v>
      </c>
      <c r="AN45" s="45">
        <f t="shared" si="18"/>
        <v>1459</v>
      </c>
      <c r="AO45" s="71">
        <v>1459</v>
      </c>
      <c r="AP45" s="71">
        <v>0</v>
      </c>
      <c r="AQ45" s="41">
        <v>0</v>
      </c>
      <c r="AR45" s="41">
        <v>0</v>
      </c>
      <c r="AS45" s="45">
        <f t="shared" si="19"/>
        <v>134783</v>
      </c>
      <c r="AT45" s="41">
        <v>134783</v>
      </c>
      <c r="AU45" s="41">
        <v>0</v>
      </c>
      <c r="AV45" s="2">
        <v>39072</v>
      </c>
      <c r="AW45" s="45">
        <f t="shared" si="9"/>
        <v>0</v>
      </c>
      <c r="AX45" s="41">
        <v>0</v>
      </c>
      <c r="AY45" s="41">
        <v>0</v>
      </c>
      <c r="AZ45" s="41">
        <v>0</v>
      </c>
      <c r="BA45" s="45">
        <f t="shared" si="10"/>
        <v>0</v>
      </c>
      <c r="BB45" s="41">
        <v>0</v>
      </c>
      <c r="BC45" s="41">
        <v>0</v>
      </c>
      <c r="BD45" s="41">
        <v>0</v>
      </c>
      <c r="BE45" s="71">
        <v>0</v>
      </c>
      <c r="BF45" s="45">
        <f t="shared" si="11"/>
        <v>70192</v>
      </c>
      <c r="BG45" s="41">
        <v>56815</v>
      </c>
      <c r="BH45" s="41">
        <v>13377</v>
      </c>
      <c r="BI45" s="41">
        <v>0</v>
      </c>
      <c r="BJ45" s="45">
        <f t="shared" si="12"/>
        <v>440816</v>
      </c>
      <c r="BK45" s="41">
        <v>440816</v>
      </c>
      <c r="BL45" s="41">
        <v>0</v>
      </c>
      <c r="BM45" s="45">
        <f t="shared" si="13"/>
        <v>4037452</v>
      </c>
    </row>
    <row r="46" spans="1:65" ht="15.75" x14ac:dyDescent="0.25">
      <c r="A46" s="59" t="s">
        <v>87</v>
      </c>
      <c r="B46" s="58" t="s">
        <v>46</v>
      </c>
      <c r="C46" s="60" t="s">
        <v>88</v>
      </c>
      <c r="D46" s="60">
        <v>0</v>
      </c>
      <c r="E46" s="60">
        <v>0</v>
      </c>
      <c r="F46" s="16">
        <f t="shared" si="14"/>
        <v>0</v>
      </c>
      <c r="G46" s="40">
        <v>0</v>
      </c>
      <c r="H46" s="16">
        <f t="shared" si="6"/>
        <v>50720</v>
      </c>
      <c r="I46" s="47">
        <v>0</v>
      </c>
      <c r="J46" s="47">
        <v>50720</v>
      </c>
      <c r="K46" s="47">
        <v>0</v>
      </c>
      <c r="L46" s="16">
        <f t="shared" si="15"/>
        <v>101929</v>
      </c>
      <c r="M46" s="47">
        <v>0</v>
      </c>
      <c r="N46" s="47">
        <v>0</v>
      </c>
      <c r="O46" s="47">
        <v>0</v>
      </c>
      <c r="P46" s="40">
        <v>0</v>
      </c>
      <c r="Q46" s="40">
        <v>101929</v>
      </c>
      <c r="R46" s="40">
        <v>0</v>
      </c>
      <c r="S46" s="16">
        <f t="shared" si="7"/>
        <v>883338</v>
      </c>
      <c r="T46" s="41">
        <v>229506</v>
      </c>
      <c r="U46" s="41">
        <v>96103</v>
      </c>
      <c r="V46" s="41">
        <v>557729</v>
      </c>
      <c r="W46" s="41">
        <v>0</v>
      </c>
      <c r="X46" s="41">
        <v>0</v>
      </c>
      <c r="Y46" s="41">
        <v>0</v>
      </c>
      <c r="Z46" s="71">
        <v>0</v>
      </c>
      <c r="AA46" s="45">
        <f t="shared" si="16"/>
        <v>7979</v>
      </c>
      <c r="AB46" s="41">
        <v>0</v>
      </c>
      <c r="AC46" s="41">
        <v>7979</v>
      </c>
      <c r="AD46" s="41">
        <v>0</v>
      </c>
      <c r="AE46" s="45">
        <f t="shared" si="8"/>
        <v>13400</v>
      </c>
      <c r="AF46" s="41">
        <v>13400</v>
      </c>
      <c r="AG46" s="41">
        <v>0</v>
      </c>
      <c r="AH46" s="41">
        <v>0</v>
      </c>
      <c r="AI46" s="45">
        <f t="shared" si="17"/>
        <v>156297</v>
      </c>
      <c r="AJ46" s="41">
        <v>110263</v>
      </c>
      <c r="AK46" s="41">
        <v>46034</v>
      </c>
      <c r="AL46" s="41">
        <v>0</v>
      </c>
      <c r="AM46" s="41">
        <v>0</v>
      </c>
      <c r="AN46" s="45">
        <f t="shared" si="18"/>
        <v>511</v>
      </c>
      <c r="AO46" s="71">
        <v>511</v>
      </c>
      <c r="AP46" s="71">
        <v>0</v>
      </c>
      <c r="AQ46" s="41">
        <v>0</v>
      </c>
      <c r="AR46" s="41">
        <v>0</v>
      </c>
      <c r="AS46" s="45">
        <f t="shared" si="19"/>
        <v>159702</v>
      </c>
      <c r="AT46" s="41">
        <v>159702</v>
      </c>
      <c r="AU46" s="41">
        <v>0</v>
      </c>
      <c r="AV46" s="2">
        <v>22659</v>
      </c>
      <c r="AW46" s="45">
        <f t="shared" si="9"/>
        <v>3750</v>
      </c>
      <c r="AX46" s="41">
        <v>2950</v>
      </c>
      <c r="AY46" s="41">
        <v>800</v>
      </c>
      <c r="AZ46" s="41">
        <v>0</v>
      </c>
      <c r="BA46" s="45">
        <f t="shared" si="10"/>
        <v>0</v>
      </c>
      <c r="BB46" s="41">
        <v>0</v>
      </c>
      <c r="BC46" s="41">
        <v>0</v>
      </c>
      <c r="BD46" s="41">
        <v>0</v>
      </c>
      <c r="BE46" s="71">
        <v>0</v>
      </c>
      <c r="BF46" s="45">
        <f t="shared" si="11"/>
        <v>46769</v>
      </c>
      <c r="BG46" s="41">
        <v>30418</v>
      </c>
      <c r="BH46" s="41">
        <v>16351</v>
      </c>
      <c r="BI46" s="41">
        <v>0</v>
      </c>
      <c r="BJ46" s="45">
        <f t="shared" si="12"/>
        <v>0</v>
      </c>
      <c r="BK46" s="41">
        <v>0</v>
      </c>
      <c r="BL46" s="41">
        <v>0</v>
      </c>
      <c r="BM46" s="45">
        <f t="shared" si="13"/>
        <v>1447054</v>
      </c>
    </row>
    <row r="47" spans="1:65" ht="15.75" x14ac:dyDescent="0.25">
      <c r="A47" s="59" t="s">
        <v>89</v>
      </c>
      <c r="B47" s="58" t="s">
        <v>46</v>
      </c>
      <c r="C47" s="60" t="s">
        <v>90</v>
      </c>
      <c r="D47" s="60">
        <v>0</v>
      </c>
      <c r="E47" s="60">
        <v>0</v>
      </c>
      <c r="F47" s="16">
        <f t="shared" si="14"/>
        <v>0</v>
      </c>
      <c r="G47" s="40">
        <v>0</v>
      </c>
      <c r="H47" s="16">
        <f t="shared" si="6"/>
        <v>0</v>
      </c>
      <c r="I47" s="47">
        <v>0</v>
      </c>
      <c r="J47" s="47">
        <v>0</v>
      </c>
      <c r="K47" s="47">
        <v>0</v>
      </c>
      <c r="L47" s="16">
        <f t="shared" si="15"/>
        <v>332281</v>
      </c>
      <c r="M47" s="47">
        <v>176395</v>
      </c>
      <c r="N47" s="47">
        <v>0</v>
      </c>
      <c r="O47" s="47">
        <v>155886</v>
      </c>
      <c r="P47" s="40">
        <v>0</v>
      </c>
      <c r="Q47" s="40">
        <v>0</v>
      </c>
      <c r="R47" s="40">
        <v>0</v>
      </c>
      <c r="S47" s="16">
        <f t="shared" si="7"/>
        <v>230848</v>
      </c>
      <c r="T47" s="41">
        <v>71414</v>
      </c>
      <c r="U47" s="41">
        <v>29904</v>
      </c>
      <c r="V47" s="41">
        <v>129530</v>
      </c>
      <c r="W47" s="41">
        <v>0</v>
      </c>
      <c r="X47" s="41">
        <v>0</v>
      </c>
      <c r="Y47" s="41">
        <v>0</v>
      </c>
      <c r="Z47" s="71">
        <v>0</v>
      </c>
      <c r="AA47" s="45">
        <f t="shared" si="16"/>
        <v>1445</v>
      </c>
      <c r="AB47" s="41">
        <v>1052</v>
      </c>
      <c r="AC47" s="41">
        <v>393</v>
      </c>
      <c r="AD47" s="41">
        <v>0</v>
      </c>
      <c r="AE47" s="45">
        <f t="shared" si="8"/>
        <v>1567</v>
      </c>
      <c r="AF47" s="41">
        <v>1567</v>
      </c>
      <c r="AG47" s="41">
        <v>0</v>
      </c>
      <c r="AH47" s="41">
        <v>0</v>
      </c>
      <c r="AI47" s="45">
        <f t="shared" si="17"/>
        <v>12001</v>
      </c>
      <c r="AJ47" s="41">
        <v>0</v>
      </c>
      <c r="AK47" s="41">
        <v>12001</v>
      </c>
      <c r="AL47" s="41">
        <v>0</v>
      </c>
      <c r="AM47" s="41">
        <v>0</v>
      </c>
      <c r="AN47" s="45">
        <f t="shared" si="18"/>
        <v>51</v>
      </c>
      <c r="AO47" s="71">
        <v>51</v>
      </c>
      <c r="AP47" s="71">
        <v>0</v>
      </c>
      <c r="AQ47" s="41">
        <v>0</v>
      </c>
      <c r="AR47" s="41">
        <v>0</v>
      </c>
      <c r="AS47" s="45">
        <f t="shared" si="19"/>
        <v>18937</v>
      </c>
      <c r="AT47" s="41">
        <v>18937</v>
      </c>
      <c r="AU47" s="41">
        <v>0</v>
      </c>
      <c r="AV47" s="2">
        <v>6902</v>
      </c>
      <c r="AW47" s="45">
        <f t="shared" si="9"/>
        <v>0</v>
      </c>
      <c r="AX47" s="41">
        <v>0</v>
      </c>
      <c r="AY47" s="41">
        <v>0</v>
      </c>
      <c r="AZ47" s="41">
        <v>0</v>
      </c>
      <c r="BA47" s="45">
        <f t="shared" si="10"/>
        <v>0</v>
      </c>
      <c r="BB47" s="41">
        <v>0</v>
      </c>
      <c r="BC47" s="41">
        <v>0</v>
      </c>
      <c r="BD47" s="41">
        <v>0</v>
      </c>
      <c r="BE47" s="71">
        <v>0</v>
      </c>
      <c r="BF47" s="45">
        <f t="shared" si="11"/>
        <v>15782</v>
      </c>
      <c r="BG47" s="41">
        <v>15782</v>
      </c>
      <c r="BH47" s="41">
        <v>0</v>
      </c>
      <c r="BI47" s="41">
        <v>0</v>
      </c>
      <c r="BJ47" s="45">
        <f t="shared" si="12"/>
        <v>0</v>
      </c>
      <c r="BK47" s="41">
        <v>0</v>
      </c>
      <c r="BL47" s="41">
        <v>0</v>
      </c>
      <c r="BM47" s="45">
        <f t="shared" si="13"/>
        <v>619814</v>
      </c>
    </row>
    <row r="48" spans="1:65" ht="15.75" x14ac:dyDescent="0.25">
      <c r="A48" s="59" t="s">
        <v>91</v>
      </c>
      <c r="B48" s="58" t="s">
        <v>46</v>
      </c>
      <c r="C48" s="60" t="s">
        <v>92</v>
      </c>
      <c r="D48" s="60">
        <v>0</v>
      </c>
      <c r="E48" s="60">
        <v>0</v>
      </c>
      <c r="F48" s="16">
        <f t="shared" si="14"/>
        <v>0</v>
      </c>
      <c r="G48" s="40">
        <v>0</v>
      </c>
      <c r="H48" s="16">
        <f t="shared" si="6"/>
        <v>50720</v>
      </c>
      <c r="I48" s="47">
        <v>0</v>
      </c>
      <c r="J48" s="47">
        <v>50720</v>
      </c>
      <c r="K48" s="47">
        <v>0</v>
      </c>
      <c r="L48" s="16">
        <f t="shared" si="15"/>
        <v>343603</v>
      </c>
      <c r="M48" s="47">
        <v>182405</v>
      </c>
      <c r="N48" s="47">
        <v>0</v>
      </c>
      <c r="O48" s="47">
        <v>161198</v>
      </c>
      <c r="P48" s="40">
        <v>0</v>
      </c>
      <c r="Q48" s="40">
        <v>0</v>
      </c>
      <c r="R48" s="40">
        <v>0</v>
      </c>
      <c r="S48" s="16">
        <f t="shared" si="7"/>
        <v>327996</v>
      </c>
      <c r="T48" s="41">
        <v>102851</v>
      </c>
      <c r="U48" s="41">
        <v>43067</v>
      </c>
      <c r="V48" s="41">
        <v>182078</v>
      </c>
      <c r="W48" s="41">
        <v>0</v>
      </c>
      <c r="X48" s="41">
        <v>0</v>
      </c>
      <c r="Y48" s="41">
        <v>0</v>
      </c>
      <c r="Z48" s="71">
        <v>0</v>
      </c>
      <c r="AA48" s="45">
        <f t="shared" si="16"/>
        <v>6817</v>
      </c>
      <c r="AB48" s="41">
        <v>4912</v>
      </c>
      <c r="AC48" s="41">
        <v>1905</v>
      </c>
      <c r="AD48" s="41">
        <v>0</v>
      </c>
      <c r="AE48" s="45">
        <f t="shared" si="8"/>
        <v>2920</v>
      </c>
      <c r="AF48" s="41">
        <v>2920</v>
      </c>
      <c r="AG48" s="41">
        <v>0</v>
      </c>
      <c r="AH48" s="41">
        <v>0</v>
      </c>
      <c r="AI48" s="45">
        <f t="shared" si="17"/>
        <v>58696</v>
      </c>
      <c r="AJ48" s="41">
        <v>0</v>
      </c>
      <c r="AK48" s="41">
        <v>58696</v>
      </c>
      <c r="AL48" s="41">
        <v>0</v>
      </c>
      <c r="AM48" s="41">
        <v>0</v>
      </c>
      <c r="AN48" s="45">
        <f t="shared" si="18"/>
        <v>54</v>
      </c>
      <c r="AO48" s="71">
        <v>54</v>
      </c>
      <c r="AP48" s="71">
        <v>0</v>
      </c>
      <c r="AQ48" s="41">
        <v>0</v>
      </c>
      <c r="AR48" s="41">
        <v>0</v>
      </c>
      <c r="AS48" s="45">
        <f t="shared" si="19"/>
        <v>33471</v>
      </c>
      <c r="AT48" s="41">
        <v>33471</v>
      </c>
      <c r="AU48" s="41">
        <v>0</v>
      </c>
      <c r="AV48" s="2">
        <v>7638</v>
      </c>
      <c r="AW48" s="45">
        <f t="shared" si="9"/>
        <v>1350</v>
      </c>
      <c r="AX48" s="41">
        <v>1150</v>
      </c>
      <c r="AY48" s="41">
        <v>200</v>
      </c>
      <c r="AZ48" s="41">
        <v>0</v>
      </c>
      <c r="BA48" s="45">
        <f t="shared" si="10"/>
        <v>6768</v>
      </c>
      <c r="BB48" s="41">
        <v>6565</v>
      </c>
      <c r="BC48" s="41">
        <v>0</v>
      </c>
      <c r="BD48" s="41">
        <v>203</v>
      </c>
      <c r="BE48" s="71">
        <v>0</v>
      </c>
      <c r="BF48" s="45">
        <f t="shared" si="11"/>
        <v>13236</v>
      </c>
      <c r="BG48" s="41">
        <v>3252</v>
      </c>
      <c r="BH48" s="41">
        <v>9984</v>
      </c>
      <c r="BI48" s="41">
        <v>0</v>
      </c>
      <c r="BJ48" s="45">
        <f t="shared" si="12"/>
        <v>0</v>
      </c>
      <c r="BK48" s="41">
        <v>0</v>
      </c>
      <c r="BL48" s="41">
        <v>0</v>
      </c>
      <c r="BM48" s="45">
        <f t="shared" si="13"/>
        <v>853269</v>
      </c>
    </row>
    <row r="49" spans="1:65" ht="15.75" x14ac:dyDescent="0.25">
      <c r="A49" s="59" t="s">
        <v>93</v>
      </c>
      <c r="B49" s="58" t="s">
        <v>46</v>
      </c>
      <c r="C49" s="60" t="s">
        <v>94</v>
      </c>
      <c r="D49" s="60">
        <v>0</v>
      </c>
      <c r="E49" s="60">
        <v>0</v>
      </c>
      <c r="F49" s="16">
        <f t="shared" si="14"/>
        <v>93</v>
      </c>
      <c r="G49" s="40">
        <v>93</v>
      </c>
      <c r="H49" s="16">
        <f t="shared" si="6"/>
        <v>50086</v>
      </c>
      <c r="I49" s="47">
        <v>0</v>
      </c>
      <c r="J49" s="47">
        <v>50086</v>
      </c>
      <c r="K49" s="47">
        <v>0</v>
      </c>
      <c r="L49" s="16">
        <f t="shared" si="15"/>
        <v>1179835</v>
      </c>
      <c r="M49" s="47">
        <v>626328</v>
      </c>
      <c r="N49" s="47">
        <v>0</v>
      </c>
      <c r="O49" s="47">
        <v>553507</v>
      </c>
      <c r="P49" s="40">
        <v>0</v>
      </c>
      <c r="Q49" s="40">
        <v>0</v>
      </c>
      <c r="R49" s="40">
        <v>0</v>
      </c>
      <c r="S49" s="16">
        <f t="shared" si="7"/>
        <v>1020213</v>
      </c>
      <c r="T49" s="41">
        <v>242351</v>
      </c>
      <c r="U49" s="41">
        <v>99672</v>
      </c>
      <c r="V49" s="41">
        <v>678190</v>
      </c>
      <c r="W49" s="41">
        <v>0</v>
      </c>
      <c r="X49" s="41">
        <v>0</v>
      </c>
      <c r="Y49" s="41">
        <v>0</v>
      </c>
      <c r="Z49" s="71">
        <v>0</v>
      </c>
      <c r="AA49" s="45">
        <f t="shared" si="16"/>
        <v>7300</v>
      </c>
      <c r="AB49" s="41">
        <v>7300</v>
      </c>
      <c r="AC49" s="41">
        <v>0</v>
      </c>
      <c r="AD49" s="41">
        <v>0</v>
      </c>
      <c r="AE49" s="45">
        <f t="shared" si="8"/>
        <v>4308</v>
      </c>
      <c r="AF49" s="41">
        <v>4308</v>
      </c>
      <c r="AG49" s="41">
        <v>0</v>
      </c>
      <c r="AH49" s="41">
        <v>0</v>
      </c>
      <c r="AI49" s="45">
        <f t="shared" si="17"/>
        <v>70000</v>
      </c>
      <c r="AJ49" s="41">
        <v>62709</v>
      </c>
      <c r="AK49" s="41">
        <v>7291</v>
      </c>
      <c r="AL49" s="41">
        <v>0</v>
      </c>
      <c r="AM49" s="41">
        <v>0</v>
      </c>
      <c r="AN49" s="45">
        <f t="shared" si="18"/>
        <v>176</v>
      </c>
      <c r="AO49" s="71">
        <v>176</v>
      </c>
      <c r="AP49" s="71">
        <v>0</v>
      </c>
      <c r="AQ49" s="41">
        <v>0</v>
      </c>
      <c r="AR49" s="41">
        <v>0</v>
      </c>
      <c r="AS49" s="45">
        <f t="shared" si="19"/>
        <v>44500</v>
      </c>
      <c r="AT49" s="41">
        <v>44500</v>
      </c>
      <c r="AU49" s="41">
        <v>0</v>
      </c>
      <c r="AV49" s="2">
        <v>32158</v>
      </c>
      <c r="AW49" s="45">
        <f t="shared" si="9"/>
        <v>0</v>
      </c>
      <c r="AX49" s="41">
        <v>0</v>
      </c>
      <c r="AY49" s="41">
        <v>0</v>
      </c>
      <c r="AZ49" s="41">
        <v>0</v>
      </c>
      <c r="BA49" s="45">
        <f t="shared" si="10"/>
        <v>11939</v>
      </c>
      <c r="BB49" s="41">
        <v>11939</v>
      </c>
      <c r="BC49" s="41">
        <v>0</v>
      </c>
      <c r="BD49" s="41">
        <v>0</v>
      </c>
      <c r="BE49" s="71">
        <v>0</v>
      </c>
      <c r="BF49" s="45">
        <f t="shared" si="11"/>
        <v>76219</v>
      </c>
      <c r="BG49" s="41">
        <v>64590</v>
      </c>
      <c r="BH49" s="41">
        <v>11629</v>
      </c>
      <c r="BI49" s="41">
        <v>0</v>
      </c>
      <c r="BJ49" s="45">
        <f t="shared" si="12"/>
        <v>0</v>
      </c>
      <c r="BK49" s="41">
        <v>0</v>
      </c>
      <c r="BL49" s="41">
        <v>0</v>
      </c>
      <c r="BM49" s="45">
        <f t="shared" si="13"/>
        <v>2496827</v>
      </c>
    </row>
    <row r="50" spans="1:65" ht="15.75" x14ac:dyDescent="0.25">
      <c r="A50" s="59" t="s">
        <v>95</v>
      </c>
      <c r="B50" s="58" t="s">
        <v>46</v>
      </c>
      <c r="C50" s="60" t="s">
        <v>96</v>
      </c>
      <c r="D50" s="60">
        <v>0</v>
      </c>
      <c r="E50" s="60">
        <v>0</v>
      </c>
      <c r="F50" s="16">
        <f t="shared" si="14"/>
        <v>0</v>
      </c>
      <c r="G50" s="40">
        <v>0</v>
      </c>
      <c r="H50" s="16">
        <f t="shared" si="6"/>
        <v>98904</v>
      </c>
      <c r="I50" s="47">
        <v>38040</v>
      </c>
      <c r="J50" s="47">
        <v>60864</v>
      </c>
      <c r="K50" s="47">
        <v>0</v>
      </c>
      <c r="L50" s="16">
        <f t="shared" si="15"/>
        <v>383432</v>
      </c>
      <c r="M50" s="47">
        <v>203549</v>
      </c>
      <c r="N50" s="47">
        <v>0</v>
      </c>
      <c r="O50" s="47">
        <v>179883</v>
      </c>
      <c r="P50" s="40">
        <v>0</v>
      </c>
      <c r="Q50" s="40">
        <v>0</v>
      </c>
      <c r="R50" s="40">
        <v>0</v>
      </c>
      <c r="S50" s="16">
        <f t="shared" si="7"/>
        <v>239449</v>
      </c>
      <c r="T50" s="41">
        <v>75204</v>
      </c>
      <c r="U50" s="41">
        <v>31491</v>
      </c>
      <c r="V50" s="41">
        <v>132754</v>
      </c>
      <c r="W50" s="41">
        <v>0</v>
      </c>
      <c r="X50" s="41">
        <v>0</v>
      </c>
      <c r="Y50" s="41">
        <v>0</v>
      </c>
      <c r="Z50" s="71">
        <v>0</v>
      </c>
      <c r="AA50" s="45">
        <f t="shared" si="16"/>
        <v>2223</v>
      </c>
      <c r="AB50" s="41">
        <v>2223</v>
      </c>
      <c r="AC50" s="41">
        <v>0</v>
      </c>
      <c r="AD50" s="41">
        <v>0</v>
      </c>
      <c r="AE50" s="45">
        <f t="shared" si="8"/>
        <v>3085</v>
      </c>
      <c r="AF50" s="41">
        <v>3085</v>
      </c>
      <c r="AG50" s="41">
        <v>0</v>
      </c>
      <c r="AH50" s="41">
        <v>0</v>
      </c>
      <c r="AI50" s="45">
        <f t="shared" si="17"/>
        <v>68548</v>
      </c>
      <c r="AJ50" s="41">
        <v>38380</v>
      </c>
      <c r="AK50" s="41">
        <v>30168</v>
      </c>
      <c r="AL50" s="41">
        <v>0</v>
      </c>
      <c r="AM50" s="41">
        <v>0</v>
      </c>
      <c r="AN50" s="45">
        <f t="shared" si="18"/>
        <v>325</v>
      </c>
      <c r="AO50" s="71">
        <v>325</v>
      </c>
      <c r="AP50" s="71">
        <v>0</v>
      </c>
      <c r="AQ50" s="41">
        <v>0</v>
      </c>
      <c r="AR50" s="41">
        <v>0</v>
      </c>
      <c r="AS50" s="45">
        <f t="shared" si="19"/>
        <v>35489</v>
      </c>
      <c r="AT50" s="41">
        <v>35489</v>
      </c>
      <c r="AU50" s="41">
        <v>0</v>
      </c>
      <c r="AV50" s="2">
        <v>9167</v>
      </c>
      <c r="AW50" s="45">
        <f t="shared" si="9"/>
        <v>0</v>
      </c>
      <c r="AX50" s="41">
        <v>0</v>
      </c>
      <c r="AY50" s="41">
        <v>0</v>
      </c>
      <c r="AZ50" s="41">
        <v>0</v>
      </c>
      <c r="BA50" s="45">
        <f t="shared" si="10"/>
        <v>0</v>
      </c>
      <c r="BB50" s="41">
        <v>0</v>
      </c>
      <c r="BC50" s="41">
        <v>0</v>
      </c>
      <c r="BD50" s="41">
        <v>0</v>
      </c>
      <c r="BE50" s="71">
        <v>0</v>
      </c>
      <c r="BF50" s="45">
        <f t="shared" si="11"/>
        <v>27416</v>
      </c>
      <c r="BG50" s="41">
        <v>19074</v>
      </c>
      <c r="BH50" s="41">
        <v>8342</v>
      </c>
      <c r="BI50" s="41">
        <v>0</v>
      </c>
      <c r="BJ50" s="45">
        <f t="shared" si="12"/>
        <v>0</v>
      </c>
      <c r="BK50" s="41">
        <v>0</v>
      </c>
      <c r="BL50" s="41">
        <v>0</v>
      </c>
      <c r="BM50" s="45">
        <f t="shared" si="13"/>
        <v>868038</v>
      </c>
    </row>
    <row r="51" spans="1:65" ht="15.75" x14ac:dyDescent="0.25">
      <c r="A51" s="59" t="s">
        <v>97</v>
      </c>
      <c r="B51" s="58" t="s">
        <v>46</v>
      </c>
      <c r="C51" s="60" t="s">
        <v>98</v>
      </c>
      <c r="D51" s="60">
        <v>0</v>
      </c>
      <c r="E51" s="60">
        <v>0</v>
      </c>
      <c r="F51" s="16">
        <f t="shared" si="14"/>
        <v>0</v>
      </c>
      <c r="G51" s="40">
        <v>0</v>
      </c>
      <c r="H51" s="16">
        <f t="shared" si="6"/>
        <v>0</v>
      </c>
      <c r="I51" s="47">
        <v>0</v>
      </c>
      <c r="J51" s="47">
        <v>0</v>
      </c>
      <c r="K51" s="47">
        <v>0</v>
      </c>
      <c r="L51" s="16">
        <f t="shared" si="15"/>
        <v>354775</v>
      </c>
      <c r="M51" s="47">
        <v>188336</v>
      </c>
      <c r="N51" s="47">
        <v>0</v>
      </c>
      <c r="O51" s="47">
        <v>166439</v>
      </c>
      <c r="P51" s="40">
        <v>0</v>
      </c>
      <c r="Q51" s="40">
        <v>0</v>
      </c>
      <c r="R51" s="40">
        <v>0</v>
      </c>
      <c r="S51" s="16">
        <f t="shared" si="7"/>
        <v>246031</v>
      </c>
      <c r="T51" s="41">
        <v>77128</v>
      </c>
      <c r="U51" s="41">
        <v>32296</v>
      </c>
      <c r="V51" s="41">
        <v>136607</v>
      </c>
      <c r="W51" s="41">
        <v>0</v>
      </c>
      <c r="X51" s="41">
        <v>0</v>
      </c>
      <c r="Y51" s="41">
        <v>0</v>
      </c>
      <c r="Z51" s="71">
        <v>0</v>
      </c>
      <c r="AA51" s="45">
        <f t="shared" si="16"/>
        <v>3113</v>
      </c>
      <c r="AB51" s="41">
        <v>3113</v>
      </c>
      <c r="AC51" s="41">
        <v>0</v>
      </c>
      <c r="AD51" s="41">
        <v>0</v>
      </c>
      <c r="AE51" s="45">
        <f t="shared" si="8"/>
        <v>736</v>
      </c>
      <c r="AF51" s="41">
        <v>736</v>
      </c>
      <c r="AG51" s="41">
        <v>0</v>
      </c>
      <c r="AH51" s="41">
        <v>0</v>
      </c>
      <c r="AI51" s="45">
        <f t="shared" si="17"/>
        <v>12167</v>
      </c>
      <c r="AJ51" s="41">
        <v>0</v>
      </c>
      <c r="AK51" s="41">
        <v>12167</v>
      </c>
      <c r="AL51" s="41">
        <v>0</v>
      </c>
      <c r="AM51" s="41">
        <v>0</v>
      </c>
      <c r="AN51" s="45">
        <f t="shared" si="18"/>
        <v>31</v>
      </c>
      <c r="AO51" s="71">
        <v>31</v>
      </c>
      <c r="AP51" s="71">
        <v>0</v>
      </c>
      <c r="AQ51" s="41">
        <v>0</v>
      </c>
      <c r="AR51" s="41">
        <v>0</v>
      </c>
      <c r="AS51" s="45">
        <f t="shared" si="19"/>
        <v>8942</v>
      </c>
      <c r="AT51" s="41">
        <v>8942</v>
      </c>
      <c r="AU51" s="41">
        <v>0</v>
      </c>
      <c r="AV51" s="2">
        <v>9631</v>
      </c>
      <c r="AW51" s="45">
        <f t="shared" si="9"/>
        <v>0</v>
      </c>
      <c r="AX51" s="41">
        <v>0</v>
      </c>
      <c r="AY51" s="41">
        <v>0</v>
      </c>
      <c r="AZ51" s="41">
        <v>0</v>
      </c>
      <c r="BA51" s="45">
        <f t="shared" si="10"/>
        <v>0</v>
      </c>
      <c r="BB51" s="41">
        <v>0</v>
      </c>
      <c r="BC51" s="41">
        <v>0</v>
      </c>
      <c r="BD51" s="41">
        <v>0</v>
      </c>
      <c r="BE51" s="71">
        <v>0</v>
      </c>
      <c r="BF51" s="45">
        <f t="shared" si="11"/>
        <v>15083</v>
      </c>
      <c r="BG51" s="41">
        <v>7086</v>
      </c>
      <c r="BH51" s="41">
        <v>7997</v>
      </c>
      <c r="BI51" s="41">
        <v>0</v>
      </c>
      <c r="BJ51" s="45">
        <f t="shared" si="12"/>
        <v>0</v>
      </c>
      <c r="BK51" s="41">
        <v>0</v>
      </c>
      <c r="BL51" s="41">
        <v>0</v>
      </c>
      <c r="BM51" s="45">
        <f t="shared" si="13"/>
        <v>650509</v>
      </c>
    </row>
    <row r="52" spans="1:65" ht="15.75" x14ac:dyDescent="0.25">
      <c r="A52" s="59" t="s">
        <v>99</v>
      </c>
      <c r="B52" s="58" t="s">
        <v>46</v>
      </c>
      <c r="C52" s="60" t="s">
        <v>100</v>
      </c>
      <c r="D52" s="60">
        <v>0</v>
      </c>
      <c r="E52" s="60">
        <v>0</v>
      </c>
      <c r="F52" s="16">
        <f t="shared" si="14"/>
        <v>18</v>
      </c>
      <c r="G52" s="40">
        <v>18</v>
      </c>
      <c r="H52" s="16">
        <f t="shared" si="6"/>
        <v>0</v>
      </c>
      <c r="I52" s="47">
        <v>0</v>
      </c>
      <c r="J52" s="47">
        <v>0</v>
      </c>
      <c r="K52" s="47">
        <v>0</v>
      </c>
      <c r="L52" s="16">
        <f t="shared" si="15"/>
        <v>226877</v>
      </c>
      <c r="M52" s="47">
        <v>120440</v>
      </c>
      <c r="N52" s="47">
        <v>0</v>
      </c>
      <c r="O52" s="47">
        <v>106437</v>
      </c>
      <c r="P52" s="40">
        <v>0</v>
      </c>
      <c r="Q52" s="40">
        <v>0</v>
      </c>
      <c r="R52" s="40">
        <v>0</v>
      </c>
      <c r="S52" s="16">
        <f t="shared" si="7"/>
        <v>292900</v>
      </c>
      <c r="T52" s="41">
        <v>68190</v>
      </c>
      <c r="U52" s="41">
        <v>28554</v>
      </c>
      <c r="V52" s="41">
        <v>196156</v>
      </c>
      <c r="W52" s="41">
        <v>0</v>
      </c>
      <c r="X52" s="41">
        <v>0</v>
      </c>
      <c r="Y52" s="41">
        <v>0</v>
      </c>
      <c r="Z52" s="71">
        <v>0</v>
      </c>
      <c r="AA52" s="45">
        <f t="shared" si="16"/>
        <v>2668</v>
      </c>
      <c r="AB52" s="41">
        <v>1570</v>
      </c>
      <c r="AC52" s="41">
        <v>1098</v>
      </c>
      <c r="AD52" s="41">
        <v>0</v>
      </c>
      <c r="AE52" s="45">
        <f t="shared" si="8"/>
        <v>2091</v>
      </c>
      <c r="AF52" s="41">
        <v>2091</v>
      </c>
      <c r="AG52" s="41">
        <v>0</v>
      </c>
      <c r="AH52" s="41">
        <v>0</v>
      </c>
      <c r="AI52" s="45">
        <f t="shared" si="17"/>
        <v>6500</v>
      </c>
      <c r="AJ52" s="41">
        <v>0</v>
      </c>
      <c r="AK52" s="41">
        <v>6500</v>
      </c>
      <c r="AL52" s="41">
        <v>0</v>
      </c>
      <c r="AM52" s="41">
        <v>0</v>
      </c>
      <c r="AN52" s="45">
        <f t="shared" si="18"/>
        <v>820</v>
      </c>
      <c r="AO52" s="71">
        <v>820</v>
      </c>
      <c r="AP52" s="71">
        <v>0</v>
      </c>
      <c r="AQ52" s="41">
        <v>0</v>
      </c>
      <c r="AR52" s="41">
        <v>0</v>
      </c>
      <c r="AS52" s="45">
        <f t="shared" si="19"/>
        <v>25568</v>
      </c>
      <c r="AT52" s="41">
        <v>25568</v>
      </c>
      <c r="AU52" s="41">
        <v>0</v>
      </c>
      <c r="AV52" s="2">
        <v>6902</v>
      </c>
      <c r="AW52" s="45">
        <f t="shared" si="9"/>
        <v>1500</v>
      </c>
      <c r="AX52" s="41">
        <v>1500</v>
      </c>
      <c r="AY52" s="41">
        <v>0</v>
      </c>
      <c r="AZ52" s="41">
        <v>0</v>
      </c>
      <c r="BA52" s="45">
        <f t="shared" si="10"/>
        <v>0</v>
      </c>
      <c r="BB52" s="41">
        <v>0</v>
      </c>
      <c r="BC52" s="41">
        <v>0</v>
      </c>
      <c r="BD52" s="41">
        <v>0</v>
      </c>
      <c r="BE52" s="71">
        <v>0</v>
      </c>
      <c r="BF52" s="45">
        <f t="shared" si="11"/>
        <v>14262</v>
      </c>
      <c r="BG52" s="41">
        <v>9923</v>
      </c>
      <c r="BH52" s="41">
        <v>4339</v>
      </c>
      <c r="BI52" s="41">
        <v>0</v>
      </c>
      <c r="BJ52" s="45">
        <f t="shared" si="12"/>
        <v>0</v>
      </c>
      <c r="BK52" s="41">
        <v>0</v>
      </c>
      <c r="BL52" s="41">
        <v>0</v>
      </c>
      <c r="BM52" s="45">
        <f t="shared" si="13"/>
        <v>580106</v>
      </c>
    </row>
    <row r="53" spans="1:65" ht="15.75" x14ac:dyDescent="0.25">
      <c r="A53" s="59" t="s">
        <v>101</v>
      </c>
      <c r="B53" s="58" t="s">
        <v>46</v>
      </c>
      <c r="C53" s="60" t="s">
        <v>102</v>
      </c>
      <c r="D53" s="60">
        <v>0</v>
      </c>
      <c r="E53" s="60">
        <v>0</v>
      </c>
      <c r="F53" s="16">
        <f t="shared" si="14"/>
        <v>0</v>
      </c>
      <c r="G53" s="40">
        <v>0</v>
      </c>
      <c r="H53" s="16">
        <f t="shared" si="6"/>
        <v>0</v>
      </c>
      <c r="I53" s="47">
        <v>0</v>
      </c>
      <c r="J53" s="47">
        <v>0</v>
      </c>
      <c r="K53" s="47">
        <v>0</v>
      </c>
      <c r="L53" s="16">
        <f t="shared" si="15"/>
        <v>373532</v>
      </c>
      <c r="M53" s="47">
        <v>198293</v>
      </c>
      <c r="N53" s="47">
        <v>0</v>
      </c>
      <c r="O53" s="47">
        <v>175239</v>
      </c>
      <c r="P53" s="40">
        <v>0</v>
      </c>
      <c r="Q53" s="40">
        <v>0</v>
      </c>
      <c r="R53" s="40">
        <v>0</v>
      </c>
      <c r="S53" s="16">
        <f t="shared" si="7"/>
        <v>449612</v>
      </c>
      <c r="T53" s="41">
        <v>120593</v>
      </c>
      <c r="U53" s="41">
        <v>50497</v>
      </c>
      <c r="V53" s="41">
        <v>278522</v>
      </c>
      <c r="W53" s="41">
        <v>0</v>
      </c>
      <c r="X53" s="41">
        <v>0</v>
      </c>
      <c r="Y53" s="41">
        <v>0</v>
      </c>
      <c r="Z53" s="71">
        <v>0</v>
      </c>
      <c r="AA53" s="45">
        <f t="shared" si="16"/>
        <v>4435</v>
      </c>
      <c r="AB53" s="41">
        <v>4435</v>
      </c>
      <c r="AC53" s="41">
        <v>0</v>
      </c>
      <c r="AD53" s="41">
        <v>0</v>
      </c>
      <c r="AE53" s="45">
        <f t="shared" si="8"/>
        <v>3580</v>
      </c>
      <c r="AF53" s="41">
        <v>3580</v>
      </c>
      <c r="AG53" s="41">
        <v>0</v>
      </c>
      <c r="AH53" s="41">
        <v>0</v>
      </c>
      <c r="AI53" s="45">
        <f t="shared" si="17"/>
        <v>9230</v>
      </c>
      <c r="AJ53" s="41">
        <v>7338</v>
      </c>
      <c r="AK53" s="41">
        <v>1892</v>
      </c>
      <c r="AL53" s="41">
        <v>0</v>
      </c>
      <c r="AM53" s="41">
        <v>0</v>
      </c>
      <c r="AN53" s="45">
        <f t="shared" si="18"/>
        <v>316</v>
      </c>
      <c r="AO53" s="71">
        <v>316</v>
      </c>
      <c r="AP53" s="71">
        <v>0</v>
      </c>
      <c r="AQ53" s="41">
        <v>0</v>
      </c>
      <c r="AR53" s="41">
        <v>0</v>
      </c>
      <c r="AS53" s="45">
        <f t="shared" si="19"/>
        <v>38943</v>
      </c>
      <c r="AT53" s="41">
        <v>38943</v>
      </c>
      <c r="AU53" s="41">
        <v>0</v>
      </c>
      <c r="AV53" s="2">
        <v>7579</v>
      </c>
      <c r="AW53" s="45">
        <f t="shared" si="9"/>
        <v>0</v>
      </c>
      <c r="AX53" s="41">
        <v>0</v>
      </c>
      <c r="AY53" s="41">
        <v>0</v>
      </c>
      <c r="AZ53" s="41">
        <v>0</v>
      </c>
      <c r="BA53" s="45">
        <f t="shared" si="10"/>
        <v>0</v>
      </c>
      <c r="BB53" s="41">
        <v>0</v>
      </c>
      <c r="BC53" s="41">
        <v>0</v>
      </c>
      <c r="BD53" s="41">
        <v>0</v>
      </c>
      <c r="BE53" s="71">
        <v>24500</v>
      </c>
      <c r="BF53" s="45">
        <f t="shared" si="11"/>
        <v>39098</v>
      </c>
      <c r="BG53" s="41">
        <v>19541</v>
      </c>
      <c r="BH53" s="41">
        <v>19557</v>
      </c>
      <c r="BI53" s="41">
        <v>0</v>
      </c>
      <c r="BJ53" s="45">
        <f t="shared" si="12"/>
        <v>0</v>
      </c>
      <c r="BK53" s="41">
        <v>0</v>
      </c>
      <c r="BL53" s="41">
        <v>0</v>
      </c>
      <c r="BM53" s="45">
        <f t="shared" si="13"/>
        <v>950825</v>
      </c>
    </row>
    <row r="54" spans="1:65" ht="15.75" x14ac:dyDescent="0.25">
      <c r="A54" s="59" t="s">
        <v>103</v>
      </c>
      <c r="B54" s="58" t="s">
        <v>46</v>
      </c>
      <c r="C54" s="60" t="s">
        <v>104</v>
      </c>
      <c r="D54" s="60">
        <v>0</v>
      </c>
      <c r="E54" s="60">
        <v>0</v>
      </c>
      <c r="F54" s="16">
        <f t="shared" si="14"/>
        <v>0</v>
      </c>
      <c r="G54" s="40">
        <v>0</v>
      </c>
      <c r="H54" s="16">
        <f t="shared" si="6"/>
        <v>50720</v>
      </c>
      <c r="I54" s="47">
        <v>0</v>
      </c>
      <c r="J54" s="47">
        <v>50720</v>
      </c>
      <c r="K54" s="47">
        <v>0</v>
      </c>
      <c r="L54" s="16">
        <f t="shared" si="15"/>
        <v>972608</v>
      </c>
      <c r="M54" s="47">
        <v>516319</v>
      </c>
      <c r="N54" s="47">
        <v>0</v>
      </c>
      <c r="O54" s="47">
        <v>456289</v>
      </c>
      <c r="P54" s="40">
        <v>0</v>
      </c>
      <c r="Q54" s="40">
        <v>0</v>
      </c>
      <c r="R54" s="40">
        <v>0</v>
      </c>
      <c r="S54" s="16">
        <f t="shared" si="7"/>
        <v>788944</v>
      </c>
      <c r="T54" s="41">
        <v>252050</v>
      </c>
      <c r="U54" s="41">
        <v>105543</v>
      </c>
      <c r="V54" s="41">
        <v>431351</v>
      </c>
      <c r="W54" s="41">
        <v>0</v>
      </c>
      <c r="X54" s="41">
        <v>0</v>
      </c>
      <c r="Y54" s="41">
        <v>0</v>
      </c>
      <c r="Z54" s="71">
        <v>0</v>
      </c>
      <c r="AA54" s="45">
        <f t="shared" si="16"/>
        <v>8588</v>
      </c>
      <c r="AB54" s="41">
        <v>8588</v>
      </c>
      <c r="AC54" s="41">
        <v>0</v>
      </c>
      <c r="AD54" s="41">
        <v>0</v>
      </c>
      <c r="AE54" s="45">
        <f t="shared" si="8"/>
        <v>5307</v>
      </c>
      <c r="AF54" s="41">
        <v>5307</v>
      </c>
      <c r="AG54" s="41">
        <v>0</v>
      </c>
      <c r="AH54" s="41">
        <v>0</v>
      </c>
      <c r="AI54" s="45">
        <f t="shared" si="17"/>
        <v>33974</v>
      </c>
      <c r="AJ54" s="41">
        <v>0</v>
      </c>
      <c r="AK54" s="41">
        <v>33974</v>
      </c>
      <c r="AL54" s="41">
        <v>0</v>
      </c>
      <c r="AM54" s="41">
        <v>0</v>
      </c>
      <c r="AN54" s="45">
        <f t="shared" si="18"/>
        <v>455</v>
      </c>
      <c r="AO54" s="71">
        <v>455</v>
      </c>
      <c r="AP54" s="71">
        <v>0</v>
      </c>
      <c r="AQ54" s="41">
        <v>0</v>
      </c>
      <c r="AR54" s="41">
        <v>0</v>
      </c>
      <c r="AS54" s="45">
        <f t="shared" si="19"/>
        <v>63463</v>
      </c>
      <c r="AT54" s="41">
        <v>63463</v>
      </c>
      <c r="AU54" s="41">
        <v>0</v>
      </c>
      <c r="AV54" s="2">
        <v>15029</v>
      </c>
      <c r="AW54" s="45">
        <f t="shared" si="9"/>
        <v>600</v>
      </c>
      <c r="AX54" s="41">
        <v>300</v>
      </c>
      <c r="AY54" s="41">
        <v>300</v>
      </c>
      <c r="AZ54" s="41">
        <v>0</v>
      </c>
      <c r="BA54" s="45">
        <f t="shared" si="10"/>
        <v>700</v>
      </c>
      <c r="BB54" s="41">
        <v>700</v>
      </c>
      <c r="BC54" s="41">
        <v>0</v>
      </c>
      <c r="BD54" s="41">
        <v>0</v>
      </c>
      <c r="BE54" s="71">
        <v>0</v>
      </c>
      <c r="BF54" s="45">
        <f t="shared" si="11"/>
        <v>34899</v>
      </c>
      <c r="BG54" s="41">
        <v>26924</v>
      </c>
      <c r="BH54" s="41">
        <v>7975</v>
      </c>
      <c r="BI54" s="41">
        <v>0</v>
      </c>
      <c r="BJ54" s="45">
        <f t="shared" si="12"/>
        <v>0</v>
      </c>
      <c r="BK54" s="41">
        <v>0</v>
      </c>
      <c r="BL54" s="41">
        <v>0</v>
      </c>
      <c r="BM54" s="45">
        <f t="shared" si="13"/>
        <v>1975287</v>
      </c>
    </row>
    <row r="55" spans="1:65" ht="15.75" x14ac:dyDescent="0.25">
      <c r="A55" s="59" t="s">
        <v>105</v>
      </c>
      <c r="B55" s="58" t="s">
        <v>46</v>
      </c>
      <c r="C55" s="60" t="s">
        <v>106</v>
      </c>
      <c r="D55" s="60">
        <v>0</v>
      </c>
      <c r="E55" s="60">
        <v>0</v>
      </c>
      <c r="F55" s="16">
        <f t="shared" si="14"/>
        <v>0</v>
      </c>
      <c r="G55" s="40">
        <v>0</v>
      </c>
      <c r="H55" s="16">
        <f t="shared" si="6"/>
        <v>0</v>
      </c>
      <c r="I55" s="47">
        <v>0</v>
      </c>
      <c r="J55" s="47">
        <v>0</v>
      </c>
      <c r="K55" s="47">
        <v>0</v>
      </c>
      <c r="L55" s="16">
        <f t="shared" si="15"/>
        <v>1183967</v>
      </c>
      <c r="M55" s="47">
        <v>628521</v>
      </c>
      <c r="N55" s="47">
        <v>0</v>
      </c>
      <c r="O55" s="47">
        <v>555446</v>
      </c>
      <c r="P55" s="40">
        <v>0</v>
      </c>
      <c r="Q55" s="40">
        <v>0</v>
      </c>
      <c r="R55" s="40">
        <v>0</v>
      </c>
      <c r="S55" s="16">
        <f t="shared" si="7"/>
        <v>768960</v>
      </c>
      <c r="T55" s="41">
        <v>256553</v>
      </c>
      <c r="U55" s="41">
        <v>107429</v>
      </c>
      <c r="V55" s="41">
        <v>404978</v>
      </c>
      <c r="W55" s="41">
        <v>0</v>
      </c>
      <c r="X55" s="41">
        <v>0</v>
      </c>
      <c r="Y55" s="41">
        <v>0</v>
      </c>
      <c r="Z55" s="71">
        <v>0</v>
      </c>
      <c r="AA55" s="45">
        <f t="shared" si="16"/>
        <v>5629</v>
      </c>
      <c r="AB55" s="41">
        <v>5629</v>
      </c>
      <c r="AC55" s="41">
        <v>0</v>
      </c>
      <c r="AD55" s="41">
        <v>0</v>
      </c>
      <c r="AE55" s="45">
        <f t="shared" si="8"/>
        <v>7925</v>
      </c>
      <c r="AF55" s="41">
        <v>7925</v>
      </c>
      <c r="AG55" s="41">
        <v>0</v>
      </c>
      <c r="AH55" s="41">
        <v>0</v>
      </c>
      <c r="AI55" s="45">
        <f t="shared" si="17"/>
        <v>49461</v>
      </c>
      <c r="AJ55" s="41">
        <v>0</v>
      </c>
      <c r="AK55" s="41">
        <v>49461</v>
      </c>
      <c r="AL55" s="41">
        <v>0</v>
      </c>
      <c r="AM55" s="41">
        <v>0</v>
      </c>
      <c r="AN55" s="45">
        <f t="shared" si="18"/>
        <v>2237</v>
      </c>
      <c r="AO55" s="71">
        <v>2237</v>
      </c>
      <c r="AP55" s="71">
        <v>0</v>
      </c>
      <c r="AQ55" s="41">
        <v>0</v>
      </c>
      <c r="AR55" s="41">
        <v>0</v>
      </c>
      <c r="AS55" s="45">
        <f t="shared" si="19"/>
        <v>90439</v>
      </c>
      <c r="AT55" s="41">
        <v>90439</v>
      </c>
      <c r="AU55" s="41">
        <v>0</v>
      </c>
      <c r="AV55" s="2">
        <v>28173</v>
      </c>
      <c r="AW55" s="45">
        <f t="shared" si="9"/>
        <v>2944</v>
      </c>
      <c r="AX55" s="41">
        <v>1472</v>
      </c>
      <c r="AY55" s="41">
        <v>1472</v>
      </c>
      <c r="AZ55" s="41">
        <v>0</v>
      </c>
      <c r="BA55" s="45">
        <f t="shared" si="10"/>
        <v>0</v>
      </c>
      <c r="BB55" s="41">
        <v>0</v>
      </c>
      <c r="BC55" s="41">
        <v>0</v>
      </c>
      <c r="BD55" s="41">
        <v>0</v>
      </c>
      <c r="BE55" s="71">
        <v>0</v>
      </c>
      <c r="BF55" s="45">
        <f t="shared" si="11"/>
        <v>72561</v>
      </c>
      <c r="BG55" s="41">
        <v>28652</v>
      </c>
      <c r="BH55" s="41">
        <v>43909</v>
      </c>
      <c r="BI55" s="41">
        <v>0</v>
      </c>
      <c r="BJ55" s="45">
        <f t="shared" si="12"/>
        <v>0</v>
      </c>
      <c r="BK55" s="41">
        <v>0</v>
      </c>
      <c r="BL55" s="41">
        <v>0</v>
      </c>
      <c r="BM55" s="45">
        <f t="shared" si="13"/>
        <v>2212296</v>
      </c>
    </row>
    <row r="56" spans="1:65" ht="15.75" x14ac:dyDescent="0.25">
      <c r="A56" s="59" t="s">
        <v>107</v>
      </c>
      <c r="B56" s="58" t="s">
        <v>46</v>
      </c>
      <c r="C56" s="60" t="s">
        <v>108</v>
      </c>
      <c r="D56" s="60">
        <v>0</v>
      </c>
      <c r="E56" s="60">
        <v>0</v>
      </c>
      <c r="F56" s="16">
        <f t="shared" si="14"/>
        <v>0</v>
      </c>
      <c r="G56" s="40">
        <v>0</v>
      </c>
      <c r="H56" s="16">
        <f t="shared" si="6"/>
        <v>0</v>
      </c>
      <c r="I56" s="47">
        <v>0</v>
      </c>
      <c r="J56" s="47">
        <v>0</v>
      </c>
      <c r="K56" s="47">
        <v>0</v>
      </c>
      <c r="L56" s="16">
        <f t="shared" si="15"/>
        <v>335056</v>
      </c>
      <c r="M56" s="47">
        <v>177868</v>
      </c>
      <c r="N56" s="47">
        <v>0</v>
      </c>
      <c r="O56" s="47">
        <v>157188</v>
      </c>
      <c r="P56" s="40">
        <v>0</v>
      </c>
      <c r="Q56" s="40">
        <v>0</v>
      </c>
      <c r="R56" s="40">
        <v>0</v>
      </c>
      <c r="S56" s="16">
        <f t="shared" si="7"/>
        <v>268444</v>
      </c>
      <c r="T56" s="41">
        <v>98401</v>
      </c>
      <c r="U56" s="41">
        <v>41204</v>
      </c>
      <c r="V56" s="41">
        <v>128839</v>
      </c>
      <c r="W56" s="41">
        <v>0</v>
      </c>
      <c r="X56" s="41">
        <v>0</v>
      </c>
      <c r="Y56" s="41">
        <v>0</v>
      </c>
      <c r="Z56" s="71">
        <v>0</v>
      </c>
      <c r="AA56" s="45">
        <f t="shared" si="16"/>
        <v>4111</v>
      </c>
      <c r="AB56" s="41">
        <v>4111</v>
      </c>
      <c r="AC56" s="41">
        <v>0</v>
      </c>
      <c r="AD56" s="41">
        <v>0</v>
      </c>
      <c r="AE56" s="45">
        <f t="shared" si="8"/>
        <v>5870</v>
      </c>
      <c r="AF56" s="41">
        <v>5870</v>
      </c>
      <c r="AG56" s="41">
        <v>0</v>
      </c>
      <c r="AH56" s="41">
        <v>0</v>
      </c>
      <c r="AI56" s="45">
        <f t="shared" si="17"/>
        <v>61929</v>
      </c>
      <c r="AJ56" s="41">
        <v>0</v>
      </c>
      <c r="AK56" s="41">
        <v>61929</v>
      </c>
      <c r="AL56" s="41">
        <v>0</v>
      </c>
      <c r="AM56" s="41">
        <v>0</v>
      </c>
      <c r="AN56" s="45">
        <f t="shared" si="18"/>
        <v>1943</v>
      </c>
      <c r="AO56" s="71">
        <v>1943</v>
      </c>
      <c r="AP56" s="71">
        <v>0</v>
      </c>
      <c r="AQ56" s="41">
        <v>0</v>
      </c>
      <c r="AR56" s="41">
        <v>0</v>
      </c>
      <c r="AS56" s="45">
        <f t="shared" si="19"/>
        <v>65220</v>
      </c>
      <c r="AT56" s="41">
        <v>65220</v>
      </c>
      <c r="AU56" s="41">
        <v>0</v>
      </c>
      <c r="AV56" s="2">
        <v>7869</v>
      </c>
      <c r="AW56" s="45">
        <f t="shared" si="9"/>
        <v>4001</v>
      </c>
      <c r="AX56" s="41">
        <v>1260</v>
      </c>
      <c r="AY56" s="41">
        <v>1458</v>
      </c>
      <c r="AZ56" s="41">
        <v>1283</v>
      </c>
      <c r="BA56" s="45">
        <f t="shared" si="10"/>
        <v>0</v>
      </c>
      <c r="BB56" s="41">
        <v>0</v>
      </c>
      <c r="BC56" s="41">
        <v>0</v>
      </c>
      <c r="BD56" s="41">
        <v>0</v>
      </c>
      <c r="BE56" s="71">
        <v>0</v>
      </c>
      <c r="BF56" s="45">
        <f t="shared" si="11"/>
        <v>16709</v>
      </c>
      <c r="BG56" s="41">
        <v>10363</v>
      </c>
      <c r="BH56" s="41">
        <v>6346</v>
      </c>
      <c r="BI56" s="41">
        <v>0</v>
      </c>
      <c r="BJ56" s="45">
        <f t="shared" si="12"/>
        <v>0</v>
      </c>
      <c r="BK56" s="41">
        <v>0</v>
      </c>
      <c r="BL56" s="41">
        <v>0</v>
      </c>
      <c r="BM56" s="45">
        <f t="shared" si="13"/>
        <v>771152</v>
      </c>
    </row>
    <row r="57" spans="1:65" ht="15.75" x14ac:dyDescent="0.25">
      <c r="A57" s="59" t="s">
        <v>109</v>
      </c>
      <c r="B57" s="58" t="s">
        <v>46</v>
      </c>
      <c r="C57" s="60" t="s">
        <v>110</v>
      </c>
      <c r="D57" s="60">
        <v>0</v>
      </c>
      <c r="E57" s="60">
        <v>0</v>
      </c>
      <c r="F57" s="16">
        <f t="shared" si="14"/>
        <v>90</v>
      </c>
      <c r="G57" s="40">
        <v>90</v>
      </c>
      <c r="H57" s="16">
        <f t="shared" si="6"/>
        <v>0</v>
      </c>
      <c r="I57" s="47">
        <v>0</v>
      </c>
      <c r="J57" s="47">
        <v>0</v>
      </c>
      <c r="K57" s="47">
        <v>0</v>
      </c>
      <c r="L57" s="16">
        <f t="shared" si="15"/>
        <v>777416</v>
      </c>
      <c r="M57" s="47">
        <v>412700</v>
      </c>
      <c r="N57" s="47">
        <v>0</v>
      </c>
      <c r="O57" s="47">
        <v>364716</v>
      </c>
      <c r="P57" s="40">
        <v>0</v>
      </c>
      <c r="Q57" s="40">
        <v>0</v>
      </c>
      <c r="R57" s="40">
        <v>0</v>
      </c>
      <c r="S57" s="16">
        <f t="shared" si="7"/>
        <v>596118</v>
      </c>
      <c r="T57" s="41">
        <v>138321</v>
      </c>
      <c r="U57" s="41">
        <v>57920</v>
      </c>
      <c r="V57" s="41">
        <v>399877</v>
      </c>
      <c r="W57" s="41">
        <v>0</v>
      </c>
      <c r="X57" s="41">
        <v>0</v>
      </c>
      <c r="Y57" s="41">
        <v>0</v>
      </c>
      <c r="Z57" s="71">
        <v>0</v>
      </c>
      <c r="AA57" s="45">
        <f t="shared" si="16"/>
        <v>4518</v>
      </c>
      <c r="AB57" s="41">
        <v>4518</v>
      </c>
      <c r="AC57" s="41">
        <v>0</v>
      </c>
      <c r="AD57" s="41">
        <v>0</v>
      </c>
      <c r="AE57" s="45">
        <f t="shared" si="8"/>
        <v>4382</v>
      </c>
      <c r="AF57" s="41">
        <v>4382</v>
      </c>
      <c r="AG57" s="41">
        <v>0</v>
      </c>
      <c r="AH57" s="41">
        <v>0</v>
      </c>
      <c r="AI57" s="45">
        <f t="shared" si="17"/>
        <v>43333</v>
      </c>
      <c r="AJ57" s="41">
        <v>0</v>
      </c>
      <c r="AK57" s="41">
        <v>43333</v>
      </c>
      <c r="AL57" s="41">
        <v>0</v>
      </c>
      <c r="AM57" s="41">
        <v>0</v>
      </c>
      <c r="AN57" s="45">
        <f t="shared" si="18"/>
        <v>449</v>
      </c>
      <c r="AO57" s="71">
        <v>449</v>
      </c>
      <c r="AP57" s="71">
        <v>0</v>
      </c>
      <c r="AQ57" s="41">
        <v>0</v>
      </c>
      <c r="AR57" s="41">
        <v>0</v>
      </c>
      <c r="AS57" s="45">
        <f t="shared" si="19"/>
        <v>51728</v>
      </c>
      <c r="AT57" s="41">
        <v>51728</v>
      </c>
      <c r="AU57" s="41">
        <v>0</v>
      </c>
      <c r="AV57" s="2">
        <v>20007</v>
      </c>
      <c r="AW57" s="45">
        <f t="shared" si="9"/>
        <v>0</v>
      </c>
      <c r="AX57" s="41">
        <v>0</v>
      </c>
      <c r="AY57" s="41">
        <v>0</v>
      </c>
      <c r="AZ57" s="41">
        <v>0</v>
      </c>
      <c r="BA57" s="45">
        <f t="shared" si="10"/>
        <v>4939</v>
      </c>
      <c r="BB57" s="41">
        <v>4939</v>
      </c>
      <c r="BC57" s="41">
        <v>0</v>
      </c>
      <c r="BD57" s="41">
        <v>0</v>
      </c>
      <c r="BE57" s="71">
        <v>0</v>
      </c>
      <c r="BF57" s="45">
        <f t="shared" si="11"/>
        <v>14407</v>
      </c>
      <c r="BG57" s="41">
        <v>8935</v>
      </c>
      <c r="BH57" s="41">
        <v>5472</v>
      </c>
      <c r="BI57" s="41">
        <v>0</v>
      </c>
      <c r="BJ57" s="45">
        <f t="shared" si="12"/>
        <v>0</v>
      </c>
      <c r="BK57" s="41">
        <v>0</v>
      </c>
      <c r="BL57" s="41">
        <v>0</v>
      </c>
      <c r="BM57" s="45">
        <f t="shared" si="13"/>
        <v>1517387</v>
      </c>
    </row>
    <row r="58" spans="1:65" ht="15.75" x14ac:dyDescent="0.25">
      <c r="A58" s="59" t="s">
        <v>111</v>
      </c>
      <c r="B58" s="58" t="s">
        <v>46</v>
      </c>
      <c r="C58" s="60" t="s">
        <v>112</v>
      </c>
      <c r="D58" s="60">
        <v>0</v>
      </c>
      <c r="E58" s="60">
        <v>0</v>
      </c>
      <c r="F58" s="16">
        <f t="shared" si="14"/>
        <v>0</v>
      </c>
      <c r="G58" s="40">
        <v>0</v>
      </c>
      <c r="H58" s="16">
        <f t="shared" si="6"/>
        <v>0</v>
      </c>
      <c r="I58" s="47">
        <v>0</v>
      </c>
      <c r="J58" s="47">
        <v>0</v>
      </c>
      <c r="K58" s="47">
        <v>0</v>
      </c>
      <c r="L58" s="16">
        <f t="shared" si="15"/>
        <v>423126</v>
      </c>
      <c r="M58" s="47">
        <v>224621</v>
      </c>
      <c r="N58" s="47">
        <v>0</v>
      </c>
      <c r="O58" s="47">
        <v>198505</v>
      </c>
      <c r="P58" s="40">
        <v>0</v>
      </c>
      <c r="Q58" s="40">
        <v>0</v>
      </c>
      <c r="R58" s="40">
        <v>0</v>
      </c>
      <c r="S58" s="16">
        <f t="shared" si="7"/>
        <v>322226</v>
      </c>
      <c r="T58" s="41">
        <v>107858</v>
      </c>
      <c r="U58" s="41">
        <v>45164</v>
      </c>
      <c r="V58" s="41">
        <v>169204</v>
      </c>
      <c r="W58" s="41">
        <v>0</v>
      </c>
      <c r="X58" s="41">
        <v>0</v>
      </c>
      <c r="Y58" s="41">
        <v>0</v>
      </c>
      <c r="Z58" s="71">
        <v>0</v>
      </c>
      <c r="AA58" s="45">
        <f t="shared" si="16"/>
        <v>3495</v>
      </c>
      <c r="AB58" s="41">
        <v>3495</v>
      </c>
      <c r="AC58" s="41">
        <v>0</v>
      </c>
      <c r="AD58" s="41">
        <v>0</v>
      </c>
      <c r="AE58" s="45">
        <f t="shared" si="8"/>
        <v>2027</v>
      </c>
      <c r="AF58" s="41">
        <v>2027</v>
      </c>
      <c r="AG58" s="41">
        <v>0</v>
      </c>
      <c r="AH58" s="41">
        <v>0</v>
      </c>
      <c r="AI58" s="45">
        <f t="shared" si="17"/>
        <v>3654</v>
      </c>
      <c r="AJ58" s="41">
        <v>3069</v>
      </c>
      <c r="AK58" s="41">
        <v>585</v>
      </c>
      <c r="AL58" s="41">
        <v>0</v>
      </c>
      <c r="AM58" s="41">
        <v>0</v>
      </c>
      <c r="AN58" s="45">
        <f t="shared" si="18"/>
        <v>58</v>
      </c>
      <c r="AO58" s="71">
        <v>19</v>
      </c>
      <c r="AP58" s="71">
        <v>0</v>
      </c>
      <c r="AQ58" s="41">
        <v>39</v>
      </c>
      <c r="AR58" s="41">
        <v>0</v>
      </c>
      <c r="AS58" s="45">
        <f t="shared" si="19"/>
        <v>25652</v>
      </c>
      <c r="AT58" s="41">
        <v>25652</v>
      </c>
      <c r="AU58" s="41">
        <v>0</v>
      </c>
      <c r="AV58" s="2">
        <v>8085</v>
      </c>
      <c r="AW58" s="45">
        <f t="shared" si="9"/>
        <v>0</v>
      </c>
      <c r="AX58" s="41">
        <v>0</v>
      </c>
      <c r="AY58" s="41">
        <v>0</v>
      </c>
      <c r="AZ58" s="41">
        <v>0</v>
      </c>
      <c r="BA58" s="45">
        <f t="shared" si="10"/>
        <v>0</v>
      </c>
      <c r="BB58" s="41">
        <v>0</v>
      </c>
      <c r="BC58" s="41">
        <v>0</v>
      </c>
      <c r="BD58" s="41">
        <v>0</v>
      </c>
      <c r="BE58" s="71">
        <v>0</v>
      </c>
      <c r="BF58" s="45">
        <f t="shared" si="11"/>
        <v>8528</v>
      </c>
      <c r="BG58" s="41">
        <v>5933</v>
      </c>
      <c r="BH58" s="41">
        <v>2595</v>
      </c>
      <c r="BI58" s="41">
        <v>0</v>
      </c>
      <c r="BJ58" s="45">
        <f t="shared" si="12"/>
        <v>0</v>
      </c>
      <c r="BK58" s="41">
        <v>0</v>
      </c>
      <c r="BL58" s="41">
        <v>0</v>
      </c>
      <c r="BM58" s="45">
        <f t="shared" si="13"/>
        <v>796851</v>
      </c>
    </row>
    <row r="59" spans="1:65" ht="15.75" x14ac:dyDescent="0.25">
      <c r="A59" s="59" t="s">
        <v>113</v>
      </c>
      <c r="B59" s="58" t="s">
        <v>114</v>
      </c>
      <c r="C59" s="60" t="s">
        <v>115</v>
      </c>
      <c r="D59" s="60">
        <v>0</v>
      </c>
      <c r="E59" s="60">
        <v>0</v>
      </c>
      <c r="F59" s="16">
        <f t="shared" si="14"/>
        <v>0</v>
      </c>
      <c r="G59" s="40">
        <v>0</v>
      </c>
      <c r="H59" s="16">
        <f t="shared" si="6"/>
        <v>0</v>
      </c>
      <c r="I59" s="47">
        <v>0</v>
      </c>
      <c r="J59" s="47">
        <v>0</v>
      </c>
      <c r="K59" s="47">
        <v>0</v>
      </c>
      <c r="L59" s="16">
        <f t="shared" si="15"/>
        <v>199005</v>
      </c>
      <c r="M59" s="47">
        <v>105644</v>
      </c>
      <c r="N59" s="47">
        <v>0</v>
      </c>
      <c r="O59" s="47">
        <v>93361</v>
      </c>
      <c r="P59" s="40">
        <v>0</v>
      </c>
      <c r="Q59" s="40">
        <v>0</v>
      </c>
      <c r="R59" s="40">
        <v>0</v>
      </c>
      <c r="S59" s="16">
        <f t="shared" si="7"/>
        <v>198801</v>
      </c>
      <c r="T59" s="41">
        <v>62125</v>
      </c>
      <c r="U59" s="41">
        <v>26014</v>
      </c>
      <c r="V59" s="41">
        <v>110662</v>
      </c>
      <c r="W59" s="41">
        <v>0</v>
      </c>
      <c r="X59" s="41">
        <v>0</v>
      </c>
      <c r="Y59" s="41">
        <v>0</v>
      </c>
      <c r="Z59" s="71">
        <v>0</v>
      </c>
      <c r="AA59" s="45">
        <f t="shared" si="16"/>
        <v>2879</v>
      </c>
      <c r="AB59" s="41">
        <v>2832</v>
      </c>
      <c r="AC59" s="41">
        <v>47</v>
      </c>
      <c r="AD59" s="41">
        <v>0</v>
      </c>
      <c r="AE59" s="45">
        <f t="shared" si="8"/>
        <v>898</v>
      </c>
      <c r="AF59" s="41">
        <v>898</v>
      </c>
      <c r="AG59" s="41">
        <v>0</v>
      </c>
      <c r="AH59" s="41">
        <v>0</v>
      </c>
      <c r="AI59" s="45">
        <f t="shared" si="17"/>
        <v>9568</v>
      </c>
      <c r="AJ59" s="41">
        <v>0</v>
      </c>
      <c r="AK59" s="41">
        <v>8230</v>
      </c>
      <c r="AL59" s="41">
        <v>0</v>
      </c>
      <c r="AM59" s="41">
        <v>1338</v>
      </c>
      <c r="AN59" s="45">
        <f t="shared" si="18"/>
        <v>145</v>
      </c>
      <c r="AO59" s="71">
        <v>145</v>
      </c>
      <c r="AP59" s="71">
        <v>0</v>
      </c>
      <c r="AQ59" s="41">
        <v>0</v>
      </c>
      <c r="AR59" s="41">
        <v>0</v>
      </c>
      <c r="AS59" s="45">
        <f t="shared" si="19"/>
        <v>12038</v>
      </c>
      <c r="AT59" s="41">
        <v>12038</v>
      </c>
      <c r="AU59" s="41">
        <v>0</v>
      </c>
      <c r="AV59" s="2">
        <v>6902</v>
      </c>
      <c r="AW59" s="45">
        <f t="shared" si="9"/>
        <v>0</v>
      </c>
      <c r="AX59" s="41">
        <v>0</v>
      </c>
      <c r="AY59" s="41">
        <v>0</v>
      </c>
      <c r="AZ59" s="41">
        <v>0</v>
      </c>
      <c r="BA59" s="45">
        <f t="shared" si="10"/>
        <v>3734</v>
      </c>
      <c r="BB59" s="41">
        <v>3734</v>
      </c>
      <c r="BC59" s="41">
        <v>0</v>
      </c>
      <c r="BD59" s="41">
        <v>0</v>
      </c>
      <c r="BE59" s="71">
        <v>0</v>
      </c>
      <c r="BF59" s="45">
        <f t="shared" si="11"/>
        <v>18359</v>
      </c>
      <c r="BG59" s="41">
        <v>4511</v>
      </c>
      <c r="BH59" s="41">
        <v>13848</v>
      </c>
      <c r="BI59" s="41">
        <v>0</v>
      </c>
      <c r="BJ59" s="45">
        <f t="shared" si="12"/>
        <v>0</v>
      </c>
      <c r="BK59" s="41">
        <v>0</v>
      </c>
      <c r="BL59" s="41">
        <v>0</v>
      </c>
      <c r="BM59" s="45">
        <f t="shared" si="13"/>
        <v>452329</v>
      </c>
    </row>
    <row r="60" spans="1:65" ht="15.75" x14ac:dyDescent="0.25">
      <c r="A60" s="59" t="s">
        <v>116</v>
      </c>
      <c r="B60" s="58" t="s">
        <v>114</v>
      </c>
      <c r="C60" s="60" t="s">
        <v>117</v>
      </c>
      <c r="D60" s="60">
        <v>0</v>
      </c>
      <c r="E60" s="60">
        <v>0</v>
      </c>
      <c r="F60" s="16">
        <f t="shared" si="14"/>
        <v>0</v>
      </c>
      <c r="G60" s="40">
        <v>0</v>
      </c>
      <c r="H60" s="16">
        <f t="shared" si="6"/>
        <v>0</v>
      </c>
      <c r="I60" s="47">
        <v>0</v>
      </c>
      <c r="J60" s="47">
        <v>0</v>
      </c>
      <c r="K60" s="47">
        <v>0</v>
      </c>
      <c r="L60" s="16">
        <f t="shared" si="15"/>
        <v>429002</v>
      </c>
      <c r="M60" s="47">
        <v>227740</v>
      </c>
      <c r="N60" s="47">
        <v>0</v>
      </c>
      <c r="O60" s="47">
        <v>201262</v>
      </c>
      <c r="P60" s="40">
        <v>0</v>
      </c>
      <c r="Q60" s="40">
        <v>0</v>
      </c>
      <c r="R60" s="40">
        <v>0</v>
      </c>
      <c r="S60" s="16">
        <f t="shared" si="7"/>
        <v>415446</v>
      </c>
      <c r="T60" s="41">
        <v>102640</v>
      </c>
      <c r="U60" s="41">
        <v>42979</v>
      </c>
      <c r="V60" s="41">
        <v>269827</v>
      </c>
      <c r="W60" s="41">
        <v>0</v>
      </c>
      <c r="X60" s="41">
        <v>0</v>
      </c>
      <c r="Y60" s="41">
        <v>0</v>
      </c>
      <c r="Z60" s="71">
        <v>0</v>
      </c>
      <c r="AA60" s="45">
        <f t="shared" si="16"/>
        <v>4441</v>
      </c>
      <c r="AB60" s="41">
        <v>0</v>
      </c>
      <c r="AC60" s="41">
        <v>4441</v>
      </c>
      <c r="AD60" s="41">
        <v>0</v>
      </c>
      <c r="AE60" s="45">
        <f t="shared" si="8"/>
        <v>2993</v>
      </c>
      <c r="AF60" s="41">
        <v>2993</v>
      </c>
      <c r="AG60" s="41">
        <v>0</v>
      </c>
      <c r="AH60" s="41">
        <v>0</v>
      </c>
      <c r="AI60" s="45">
        <f t="shared" si="17"/>
        <v>60202</v>
      </c>
      <c r="AJ60" s="41">
        <v>0</v>
      </c>
      <c r="AK60" s="41">
        <v>60202</v>
      </c>
      <c r="AL60" s="41">
        <v>0</v>
      </c>
      <c r="AM60" s="41">
        <v>0</v>
      </c>
      <c r="AN60" s="45">
        <f t="shared" si="18"/>
        <v>529</v>
      </c>
      <c r="AO60" s="71">
        <v>529</v>
      </c>
      <c r="AP60" s="71">
        <v>0</v>
      </c>
      <c r="AQ60" s="41">
        <v>0</v>
      </c>
      <c r="AR60" s="41">
        <v>0</v>
      </c>
      <c r="AS60" s="45">
        <f t="shared" si="19"/>
        <v>35158</v>
      </c>
      <c r="AT60" s="41">
        <v>35158</v>
      </c>
      <c r="AU60" s="41">
        <v>0</v>
      </c>
      <c r="AV60" s="2">
        <v>7674</v>
      </c>
      <c r="AW60" s="45">
        <f t="shared" si="9"/>
        <v>0</v>
      </c>
      <c r="AX60" s="41">
        <v>0</v>
      </c>
      <c r="AY60" s="41">
        <v>0</v>
      </c>
      <c r="AZ60" s="41">
        <v>0</v>
      </c>
      <c r="BA60" s="45">
        <f t="shared" si="10"/>
        <v>0</v>
      </c>
      <c r="BB60" s="41">
        <v>0</v>
      </c>
      <c r="BC60" s="41">
        <v>0</v>
      </c>
      <c r="BD60" s="41">
        <v>0</v>
      </c>
      <c r="BE60" s="71">
        <v>0</v>
      </c>
      <c r="BF60" s="45">
        <f t="shared" si="11"/>
        <v>25570</v>
      </c>
      <c r="BG60" s="41">
        <v>25570</v>
      </c>
      <c r="BH60" s="41">
        <v>0</v>
      </c>
      <c r="BI60" s="41">
        <v>0</v>
      </c>
      <c r="BJ60" s="45">
        <f t="shared" si="12"/>
        <v>0</v>
      </c>
      <c r="BK60" s="41">
        <v>0</v>
      </c>
      <c r="BL60" s="41">
        <v>0</v>
      </c>
      <c r="BM60" s="45">
        <f t="shared" si="13"/>
        <v>981015</v>
      </c>
    </row>
    <row r="61" spans="1:65" ht="15.75" x14ac:dyDescent="0.25">
      <c r="A61" s="59" t="s">
        <v>118</v>
      </c>
      <c r="B61" s="58" t="s">
        <v>114</v>
      </c>
      <c r="C61" s="60" t="s">
        <v>48</v>
      </c>
      <c r="D61" s="60">
        <v>0</v>
      </c>
      <c r="E61" s="60">
        <v>0</v>
      </c>
      <c r="F61" s="16">
        <f t="shared" si="14"/>
        <v>0</v>
      </c>
      <c r="G61" s="40">
        <v>0</v>
      </c>
      <c r="H61" s="16">
        <f t="shared" si="6"/>
        <v>0</v>
      </c>
      <c r="I61" s="47">
        <v>0</v>
      </c>
      <c r="J61" s="47">
        <v>0</v>
      </c>
      <c r="K61" s="47">
        <v>0</v>
      </c>
      <c r="L61" s="16">
        <f t="shared" si="15"/>
        <v>642603</v>
      </c>
      <c r="M61" s="47">
        <v>319898</v>
      </c>
      <c r="N61" s="47">
        <v>0</v>
      </c>
      <c r="O61" s="47">
        <v>282705</v>
      </c>
      <c r="P61" s="40">
        <v>20000</v>
      </c>
      <c r="Q61" s="40">
        <v>20000</v>
      </c>
      <c r="R61" s="40">
        <v>0</v>
      </c>
      <c r="S61" s="16">
        <f t="shared" si="7"/>
        <v>566115</v>
      </c>
      <c r="T61" s="41">
        <v>130162</v>
      </c>
      <c r="U61" s="41">
        <v>54504</v>
      </c>
      <c r="V61" s="41">
        <v>381449</v>
      </c>
      <c r="W61" s="41">
        <v>0</v>
      </c>
      <c r="X61" s="41">
        <v>0</v>
      </c>
      <c r="Y61" s="41">
        <v>0</v>
      </c>
      <c r="Z61" s="71">
        <v>0</v>
      </c>
      <c r="AA61" s="45">
        <f t="shared" si="16"/>
        <v>11014</v>
      </c>
      <c r="AB61" s="41">
        <v>2107</v>
      </c>
      <c r="AC61" s="41">
        <v>8907</v>
      </c>
      <c r="AD61" s="41">
        <v>0</v>
      </c>
      <c r="AE61" s="45">
        <f t="shared" si="8"/>
        <v>5931</v>
      </c>
      <c r="AF61" s="41">
        <v>5931</v>
      </c>
      <c r="AG61" s="41">
        <v>0</v>
      </c>
      <c r="AH61" s="41">
        <v>0</v>
      </c>
      <c r="AI61" s="45">
        <f t="shared" si="17"/>
        <v>146018</v>
      </c>
      <c r="AJ61" s="41">
        <v>85025</v>
      </c>
      <c r="AK61" s="41">
        <v>60993</v>
      </c>
      <c r="AL61" s="41">
        <v>0</v>
      </c>
      <c r="AM61" s="41">
        <v>0</v>
      </c>
      <c r="AN61" s="45">
        <f t="shared" si="18"/>
        <v>788</v>
      </c>
      <c r="AO61" s="71">
        <v>788</v>
      </c>
      <c r="AP61" s="71">
        <v>0</v>
      </c>
      <c r="AQ61" s="41">
        <v>0</v>
      </c>
      <c r="AR61" s="41">
        <v>0</v>
      </c>
      <c r="AS61" s="45">
        <f t="shared" si="19"/>
        <v>70218</v>
      </c>
      <c r="AT61" s="41">
        <v>70218</v>
      </c>
      <c r="AU61" s="41">
        <v>0</v>
      </c>
      <c r="AV61" s="2">
        <v>12737</v>
      </c>
      <c r="AW61" s="45">
        <f t="shared" si="9"/>
        <v>600</v>
      </c>
      <c r="AX61" s="41">
        <v>300</v>
      </c>
      <c r="AY61" s="41">
        <v>300</v>
      </c>
      <c r="AZ61" s="41">
        <v>0</v>
      </c>
      <c r="BA61" s="45">
        <f t="shared" si="10"/>
        <v>0</v>
      </c>
      <c r="BB61" s="41">
        <v>0</v>
      </c>
      <c r="BC61" s="41">
        <v>0</v>
      </c>
      <c r="BD61" s="41">
        <v>0</v>
      </c>
      <c r="BE61" s="71">
        <v>0</v>
      </c>
      <c r="BF61" s="45">
        <f t="shared" si="11"/>
        <v>49414</v>
      </c>
      <c r="BG61" s="41">
        <v>40372</v>
      </c>
      <c r="BH61" s="41">
        <v>9042</v>
      </c>
      <c r="BI61" s="41">
        <v>0</v>
      </c>
      <c r="BJ61" s="45">
        <f t="shared" si="12"/>
        <v>0</v>
      </c>
      <c r="BK61" s="41">
        <v>0</v>
      </c>
      <c r="BL61" s="41">
        <v>0</v>
      </c>
      <c r="BM61" s="45">
        <f t="shared" si="13"/>
        <v>1505438</v>
      </c>
    </row>
    <row r="62" spans="1:65" ht="15.75" x14ac:dyDescent="0.25">
      <c r="A62" s="59" t="s">
        <v>119</v>
      </c>
      <c r="B62" s="58" t="s">
        <v>114</v>
      </c>
      <c r="C62" s="60" t="s">
        <v>120</v>
      </c>
      <c r="D62" s="60">
        <v>0</v>
      </c>
      <c r="E62" s="60">
        <v>0</v>
      </c>
      <c r="F62" s="16">
        <f t="shared" si="14"/>
        <v>0</v>
      </c>
      <c r="G62" s="40">
        <v>0</v>
      </c>
      <c r="H62" s="16">
        <f t="shared" si="6"/>
        <v>0</v>
      </c>
      <c r="I62" s="47">
        <v>0</v>
      </c>
      <c r="J62" s="47">
        <v>0</v>
      </c>
      <c r="K62" s="47">
        <v>0</v>
      </c>
      <c r="L62" s="16">
        <f t="shared" si="15"/>
        <v>677638</v>
      </c>
      <c r="M62" s="47">
        <v>359731</v>
      </c>
      <c r="N62" s="47">
        <v>0</v>
      </c>
      <c r="O62" s="47">
        <v>317907</v>
      </c>
      <c r="P62" s="40">
        <v>0</v>
      </c>
      <c r="Q62" s="40">
        <v>0</v>
      </c>
      <c r="R62" s="40">
        <v>0</v>
      </c>
      <c r="S62" s="16">
        <f t="shared" si="7"/>
        <v>240741</v>
      </c>
      <c r="T62" s="41">
        <v>157340</v>
      </c>
      <c r="U62" s="41">
        <v>65884</v>
      </c>
      <c r="V62" s="41">
        <v>17517</v>
      </c>
      <c r="W62" s="41">
        <v>0</v>
      </c>
      <c r="X62" s="41">
        <v>0</v>
      </c>
      <c r="Y62" s="41">
        <v>0</v>
      </c>
      <c r="Z62" s="71">
        <v>0</v>
      </c>
      <c r="AA62" s="45">
        <f t="shared" si="16"/>
        <v>1825</v>
      </c>
      <c r="AB62" s="41">
        <v>1825</v>
      </c>
      <c r="AC62" s="41">
        <v>0</v>
      </c>
      <c r="AD62" s="41">
        <v>0</v>
      </c>
      <c r="AE62" s="45">
        <f t="shared" si="8"/>
        <v>2405</v>
      </c>
      <c r="AF62" s="41">
        <v>2405</v>
      </c>
      <c r="AG62" s="41">
        <v>0</v>
      </c>
      <c r="AH62" s="41">
        <v>0</v>
      </c>
      <c r="AI62" s="45">
        <f t="shared" si="17"/>
        <v>29384</v>
      </c>
      <c r="AJ62" s="41">
        <v>0</v>
      </c>
      <c r="AK62" s="41">
        <v>29384</v>
      </c>
      <c r="AL62" s="41">
        <v>0</v>
      </c>
      <c r="AM62" s="41">
        <v>0</v>
      </c>
      <c r="AN62" s="45">
        <f t="shared" si="18"/>
        <v>222</v>
      </c>
      <c r="AO62" s="71">
        <v>222</v>
      </c>
      <c r="AP62" s="71">
        <v>0</v>
      </c>
      <c r="AQ62" s="41">
        <v>0</v>
      </c>
      <c r="AR62" s="41">
        <v>0</v>
      </c>
      <c r="AS62" s="45">
        <f t="shared" si="19"/>
        <v>31365</v>
      </c>
      <c r="AT62" s="41">
        <v>31365</v>
      </c>
      <c r="AU62" s="41">
        <v>0</v>
      </c>
      <c r="AV62" s="2">
        <v>10982</v>
      </c>
      <c r="AW62" s="45">
        <f t="shared" si="9"/>
        <v>0</v>
      </c>
      <c r="AX62" s="41">
        <v>0</v>
      </c>
      <c r="AY62" s="41">
        <v>0</v>
      </c>
      <c r="AZ62" s="41">
        <v>0</v>
      </c>
      <c r="BA62" s="45">
        <f t="shared" si="10"/>
        <v>0</v>
      </c>
      <c r="BB62" s="41">
        <v>0</v>
      </c>
      <c r="BC62" s="41">
        <v>0</v>
      </c>
      <c r="BD62" s="41">
        <v>0</v>
      </c>
      <c r="BE62" s="71">
        <v>0</v>
      </c>
      <c r="BF62" s="45">
        <f t="shared" si="11"/>
        <v>34630</v>
      </c>
      <c r="BG62" s="41">
        <v>8509</v>
      </c>
      <c r="BH62" s="41">
        <v>26121</v>
      </c>
      <c r="BI62" s="41">
        <v>0</v>
      </c>
      <c r="BJ62" s="45">
        <f t="shared" si="12"/>
        <v>0</v>
      </c>
      <c r="BK62" s="41">
        <v>0</v>
      </c>
      <c r="BL62" s="41">
        <v>0</v>
      </c>
      <c r="BM62" s="45">
        <f t="shared" si="13"/>
        <v>1029192</v>
      </c>
    </row>
    <row r="63" spans="1:65" ht="15.75" x14ac:dyDescent="0.25">
      <c r="A63" s="59" t="s">
        <v>121</v>
      </c>
      <c r="B63" s="58" t="s">
        <v>114</v>
      </c>
      <c r="C63" s="60" t="s">
        <v>52</v>
      </c>
      <c r="D63" s="60">
        <v>0</v>
      </c>
      <c r="E63" s="60">
        <v>0</v>
      </c>
      <c r="F63" s="16">
        <f t="shared" si="14"/>
        <v>14</v>
      </c>
      <c r="G63" s="40">
        <v>14</v>
      </c>
      <c r="H63" s="16">
        <f t="shared" si="6"/>
        <v>0</v>
      </c>
      <c r="I63" s="47">
        <v>0</v>
      </c>
      <c r="J63" s="47">
        <v>0</v>
      </c>
      <c r="K63" s="47">
        <v>0</v>
      </c>
      <c r="L63" s="16">
        <f t="shared" si="15"/>
        <v>340917</v>
      </c>
      <c r="M63" s="47">
        <v>180979</v>
      </c>
      <c r="N63" s="47">
        <v>0</v>
      </c>
      <c r="O63" s="47">
        <v>159938</v>
      </c>
      <c r="P63" s="40">
        <v>0</v>
      </c>
      <c r="Q63" s="40">
        <v>0</v>
      </c>
      <c r="R63" s="40">
        <v>0</v>
      </c>
      <c r="S63" s="16">
        <f t="shared" si="7"/>
        <v>337379</v>
      </c>
      <c r="T63" s="41">
        <v>104142</v>
      </c>
      <c r="U63" s="41">
        <v>43608</v>
      </c>
      <c r="V63" s="41">
        <v>189629</v>
      </c>
      <c r="W63" s="41">
        <v>0</v>
      </c>
      <c r="X63" s="41">
        <v>0</v>
      </c>
      <c r="Y63" s="41">
        <v>0</v>
      </c>
      <c r="Z63" s="71">
        <v>0</v>
      </c>
      <c r="AA63" s="45">
        <f t="shared" si="16"/>
        <v>4843</v>
      </c>
      <c r="AB63" s="41">
        <v>4843</v>
      </c>
      <c r="AC63" s="41">
        <v>0</v>
      </c>
      <c r="AD63" s="41">
        <v>0</v>
      </c>
      <c r="AE63" s="45">
        <f t="shared" si="8"/>
        <v>2966</v>
      </c>
      <c r="AF63" s="41">
        <v>2966</v>
      </c>
      <c r="AG63" s="41">
        <v>0</v>
      </c>
      <c r="AH63" s="41">
        <v>0</v>
      </c>
      <c r="AI63" s="45">
        <f t="shared" si="17"/>
        <v>8481</v>
      </c>
      <c r="AJ63" s="41">
        <v>0</v>
      </c>
      <c r="AK63" s="41">
        <v>6930</v>
      </c>
      <c r="AL63" s="41">
        <v>1551</v>
      </c>
      <c r="AM63" s="41">
        <v>0</v>
      </c>
      <c r="AN63" s="45">
        <f t="shared" si="18"/>
        <v>0</v>
      </c>
      <c r="AO63" s="71">
        <v>0</v>
      </c>
      <c r="AP63" s="71">
        <v>0</v>
      </c>
      <c r="AQ63" s="41">
        <v>0</v>
      </c>
      <c r="AR63" s="41">
        <v>0</v>
      </c>
      <c r="AS63" s="45">
        <f t="shared" si="19"/>
        <v>26868</v>
      </c>
      <c r="AT63" s="41">
        <v>26868</v>
      </c>
      <c r="AU63" s="41">
        <v>0</v>
      </c>
      <c r="AV63" s="2">
        <v>7203</v>
      </c>
      <c r="AW63" s="45">
        <f t="shared" si="9"/>
        <v>1490</v>
      </c>
      <c r="AX63" s="41">
        <v>1210</v>
      </c>
      <c r="AY63" s="41">
        <v>280</v>
      </c>
      <c r="AZ63" s="41">
        <v>0</v>
      </c>
      <c r="BA63" s="45">
        <f t="shared" si="10"/>
        <v>3014</v>
      </c>
      <c r="BB63" s="41">
        <v>3014</v>
      </c>
      <c r="BC63" s="41">
        <v>0</v>
      </c>
      <c r="BD63" s="41">
        <v>0</v>
      </c>
      <c r="BE63" s="71">
        <v>0</v>
      </c>
      <c r="BF63" s="45">
        <f t="shared" si="11"/>
        <v>14643</v>
      </c>
      <c r="BG63" s="41">
        <v>3816</v>
      </c>
      <c r="BH63" s="41">
        <v>10827</v>
      </c>
      <c r="BI63" s="41">
        <v>0</v>
      </c>
      <c r="BJ63" s="45">
        <f t="shared" si="12"/>
        <v>0</v>
      </c>
      <c r="BK63" s="41">
        <v>0</v>
      </c>
      <c r="BL63" s="41">
        <v>0</v>
      </c>
      <c r="BM63" s="45">
        <f t="shared" si="13"/>
        <v>747818</v>
      </c>
    </row>
    <row r="64" spans="1:65" ht="15.75" x14ac:dyDescent="0.25">
      <c r="A64" s="59" t="s">
        <v>122</v>
      </c>
      <c r="B64" s="58" t="s">
        <v>114</v>
      </c>
      <c r="C64" s="60" t="s">
        <v>123</v>
      </c>
      <c r="D64" s="60">
        <v>0</v>
      </c>
      <c r="E64" s="60">
        <v>0</v>
      </c>
      <c r="F64" s="16">
        <f t="shared" si="14"/>
        <v>0</v>
      </c>
      <c r="G64" s="40">
        <v>0</v>
      </c>
      <c r="H64" s="16">
        <f t="shared" si="6"/>
        <v>0</v>
      </c>
      <c r="I64" s="47">
        <v>0</v>
      </c>
      <c r="J64" s="47">
        <v>0</v>
      </c>
      <c r="K64" s="47">
        <v>0</v>
      </c>
      <c r="L64" s="16">
        <f t="shared" si="15"/>
        <v>176098</v>
      </c>
      <c r="M64" s="47">
        <v>93483</v>
      </c>
      <c r="N64" s="47">
        <v>0</v>
      </c>
      <c r="O64" s="47">
        <v>82615</v>
      </c>
      <c r="P64" s="40">
        <v>0</v>
      </c>
      <c r="Q64" s="40">
        <v>0</v>
      </c>
      <c r="R64" s="40">
        <v>0</v>
      </c>
      <c r="S64" s="16">
        <f t="shared" si="7"/>
        <v>116266</v>
      </c>
      <c r="T64" s="41">
        <v>35502</v>
      </c>
      <c r="U64" s="41">
        <v>14866</v>
      </c>
      <c r="V64" s="41">
        <v>65898</v>
      </c>
      <c r="W64" s="41">
        <v>0</v>
      </c>
      <c r="X64" s="41">
        <v>0</v>
      </c>
      <c r="Y64" s="41">
        <v>0</v>
      </c>
      <c r="Z64" s="71">
        <v>0</v>
      </c>
      <c r="AA64" s="45">
        <f t="shared" si="16"/>
        <v>1170</v>
      </c>
      <c r="AB64" s="41">
        <v>1170</v>
      </c>
      <c r="AC64" s="41">
        <v>0</v>
      </c>
      <c r="AD64" s="41">
        <v>0</v>
      </c>
      <c r="AE64" s="45">
        <f t="shared" si="8"/>
        <v>797</v>
      </c>
      <c r="AF64" s="41">
        <v>797</v>
      </c>
      <c r="AG64" s="41">
        <v>0</v>
      </c>
      <c r="AH64" s="41">
        <v>0</v>
      </c>
      <c r="AI64" s="45">
        <f t="shared" si="17"/>
        <v>29549</v>
      </c>
      <c r="AJ64" s="41">
        <v>0</v>
      </c>
      <c r="AK64" s="41">
        <v>29549</v>
      </c>
      <c r="AL64" s="41">
        <v>0</v>
      </c>
      <c r="AM64" s="41">
        <v>0</v>
      </c>
      <c r="AN64" s="45">
        <f t="shared" si="18"/>
        <v>178</v>
      </c>
      <c r="AO64" s="71">
        <v>178</v>
      </c>
      <c r="AP64" s="71">
        <v>0</v>
      </c>
      <c r="AQ64" s="41">
        <v>0</v>
      </c>
      <c r="AR64" s="41">
        <v>0</v>
      </c>
      <c r="AS64" s="45">
        <f t="shared" si="19"/>
        <v>11346</v>
      </c>
      <c r="AT64" s="41">
        <v>11346</v>
      </c>
      <c r="AU64" s="41">
        <v>0</v>
      </c>
      <c r="AV64" s="2">
        <v>6902</v>
      </c>
      <c r="AW64" s="45">
        <f t="shared" si="9"/>
        <v>0</v>
      </c>
      <c r="AX64" s="41">
        <v>0</v>
      </c>
      <c r="AY64" s="41">
        <v>0</v>
      </c>
      <c r="AZ64" s="41">
        <v>0</v>
      </c>
      <c r="BA64" s="45">
        <f t="shared" si="10"/>
        <v>0</v>
      </c>
      <c r="BB64" s="41">
        <v>0</v>
      </c>
      <c r="BC64" s="41">
        <v>0</v>
      </c>
      <c r="BD64" s="41">
        <v>0</v>
      </c>
      <c r="BE64" s="71">
        <v>0</v>
      </c>
      <c r="BF64" s="45">
        <f t="shared" si="11"/>
        <v>5694</v>
      </c>
      <c r="BG64" s="41">
        <v>5694</v>
      </c>
      <c r="BH64" s="41">
        <v>0</v>
      </c>
      <c r="BI64" s="41">
        <v>0</v>
      </c>
      <c r="BJ64" s="45">
        <f t="shared" si="12"/>
        <v>0</v>
      </c>
      <c r="BK64" s="41">
        <v>0</v>
      </c>
      <c r="BL64" s="41">
        <v>0</v>
      </c>
      <c r="BM64" s="45">
        <f t="shared" si="13"/>
        <v>348000</v>
      </c>
    </row>
    <row r="65" spans="1:65" ht="15.75" x14ac:dyDescent="0.25">
      <c r="A65" s="59" t="s">
        <v>124</v>
      </c>
      <c r="B65" s="58" t="s">
        <v>114</v>
      </c>
      <c r="C65" s="60" t="s">
        <v>125</v>
      </c>
      <c r="D65" s="60">
        <v>0</v>
      </c>
      <c r="E65" s="60">
        <v>0</v>
      </c>
      <c r="F65" s="16">
        <f t="shared" si="14"/>
        <v>0</v>
      </c>
      <c r="G65" s="40">
        <v>0</v>
      </c>
      <c r="H65" s="16">
        <f t="shared" si="6"/>
        <v>0</v>
      </c>
      <c r="I65" s="47">
        <v>0</v>
      </c>
      <c r="J65" s="47">
        <v>0</v>
      </c>
      <c r="K65" s="47">
        <v>0</v>
      </c>
      <c r="L65" s="16">
        <f t="shared" si="15"/>
        <v>265640</v>
      </c>
      <c r="M65" s="47">
        <v>141018</v>
      </c>
      <c r="N65" s="47">
        <v>0</v>
      </c>
      <c r="O65" s="47">
        <v>124622</v>
      </c>
      <c r="P65" s="40">
        <v>0</v>
      </c>
      <c r="Q65" s="40">
        <v>0</v>
      </c>
      <c r="R65" s="40">
        <v>0</v>
      </c>
      <c r="S65" s="16">
        <f t="shared" si="7"/>
        <v>243949</v>
      </c>
      <c r="T65" s="41">
        <v>66322</v>
      </c>
      <c r="U65" s="41">
        <v>27771</v>
      </c>
      <c r="V65" s="41">
        <v>149856</v>
      </c>
      <c r="W65" s="41">
        <v>0</v>
      </c>
      <c r="X65" s="41">
        <v>0</v>
      </c>
      <c r="Y65" s="41">
        <v>0</v>
      </c>
      <c r="Z65" s="71">
        <v>0</v>
      </c>
      <c r="AA65" s="45">
        <f t="shared" si="16"/>
        <v>1568</v>
      </c>
      <c r="AB65" s="41">
        <v>981</v>
      </c>
      <c r="AC65" s="41">
        <v>587</v>
      </c>
      <c r="AD65" s="41">
        <v>0</v>
      </c>
      <c r="AE65" s="45">
        <f t="shared" si="8"/>
        <v>1606</v>
      </c>
      <c r="AF65" s="41">
        <v>1606</v>
      </c>
      <c r="AG65" s="41">
        <v>0</v>
      </c>
      <c r="AH65" s="41">
        <v>0</v>
      </c>
      <c r="AI65" s="45">
        <f t="shared" si="17"/>
        <v>16242</v>
      </c>
      <c r="AJ65" s="41">
        <v>0</v>
      </c>
      <c r="AK65" s="41">
        <v>16242</v>
      </c>
      <c r="AL65" s="41">
        <v>0</v>
      </c>
      <c r="AM65" s="41">
        <v>0</v>
      </c>
      <c r="AN65" s="45">
        <f t="shared" si="18"/>
        <v>0</v>
      </c>
      <c r="AO65" s="71">
        <v>0</v>
      </c>
      <c r="AP65" s="71">
        <v>0</v>
      </c>
      <c r="AQ65" s="41">
        <v>0</v>
      </c>
      <c r="AR65" s="41">
        <v>0</v>
      </c>
      <c r="AS65" s="45">
        <f t="shared" si="19"/>
        <v>16614</v>
      </c>
      <c r="AT65" s="41">
        <v>16614</v>
      </c>
      <c r="AU65" s="41">
        <v>0</v>
      </c>
      <c r="AV65" s="2">
        <v>6902</v>
      </c>
      <c r="AW65" s="45">
        <f t="shared" si="9"/>
        <v>0</v>
      </c>
      <c r="AX65" s="41">
        <v>0</v>
      </c>
      <c r="AY65" s="41">
        <v>0</v>
      </c>
      <c r="AZ65" s="41">
        <v>0</v>
      </c>
      <c r="BA65" s="45">
        <f t="shared" si="10"/>
        <v>0</v>
      </c>
      <c r="BB65" s="41">
        <v>0</v>
      </c>
      <c r="BC65" s="41">
        <v>0</v>
      </c>
      <c r="BD65" s="41">
        <v>0</v>
      </c>
      <c r="BE65" s="71">
        <v>0</v>
      </c>
      <c r="BF65" s="45">
        <f t="shared" si="11"/>
        <v>14951</v>
      </c>
      <c r="BG65" s="41">
        <v>3673</v>
      </c>
      <c r="BH65" s="41">
        <v>11278</v>
      </c>
      <c r="BI65" s="41">
        <v>0</v>
      </c>
      <c r="BJ65" s="45">
        <f t="shared" si="12"/>
        <v>0</v>
      </c>
      <c r="BK65" s="41">
        <v>0</v>
      </c>
      <c r="BL65" s="41">
        <v>0</v>
      </c>
      <c r="BM65" s="45">
        <f t="shared" si="13"/>
        <v>567472</v>
      </c>
    </row>
    <row r="66" spans="1:65" ht="15.75" x14ac:dyDescent="0.25">
      <c r="A66" s="59" t="s">
        <v>126</v>
      </c>
      <c r="B66" s="58" t="s">
        <v>114</v>
      </c>
      <c r="C66" s="60" t="s">
        <v>127</v>
      </c>
      <c r="D66" s="60">
        <v>0</v>
      </c>
      <c r="E66" s="60">
        <v>0</v>
      </c>
      <c r="F66" s="16">
        <f t="shared" si="14"/>
        <v>0</v>
      </c>
      <c r="G66" s="40">
        <v>0</v>
      </c>
      <c r="H66" s="16">
        <f t="shared" si="6"/>
        <v>0</v>
      </c>
      <c r="I66" s="47">
        <v>0</v>
      </c>
      <c r="J66" s="47">
        <v>0</v>
      </c>
      <c r="K66" s="47">
        <v>0</v>
      </c>
      <c r="L66" s="16">
        <f t="shared" si="15"/>
        <v>184039</v>
      </c>
      <c r="M66" s="47">
        <v>97699</v>
      </c>
      <c r="N66" s="47">
        <v>0</v>
      </c>
      <c r="O66" s="47">
        <v>86340</v>
      </c>
      <c r="P66" s="40">
        <v>0</v>
      </c>
      <c r="Q66" s="40">
        <v>0</v>
      </c>
      <c r="R66" s="40">
        <v>0</v>
      </c>
      <c r="S66" s="16">
        <f t="shared" si="7"/>
        <v>108748</v>
      </c>
      <c r="T66" s="41">
        <v>21496</v>
      </c>
      <c r="U66" s="41">
        <v>9001</v>
      </c>
      <c r="V66" s="41">
        <v>78251</v>
      </c>
      <c r="W66" s="41">
        <v>0</v>
      </c>
      <c r="X66" s="41">
        <v>0</v>
      </c>
      <c r="Y66" s="41">
        <v>0</v>
      </c>
      <c r="Z66" s="71">
        <v>0</v>
      </c>
      <c r="AA66" s="45">
        <f t="shared" si="16"/>
        <v>842</v>
      </c>
      <c r="AB66" s="41">
        <v>474</v>
      </c>
      <c r="AC66" s="41">
        <v>368</v>
      </c>
      <c r="AD66" s="41">
        <v>0</v>
      </c>
      <c r="AE66" s="45">
        <f t="shared" si="8"/>
        <v>826</v>
      </c>
      <c r="AF66" s="41">
        <v>826</v>
      </c>
      <c r="AG66" s="41">
        <v>0</v>
      </c>
      <c r="AH66" s="41">
        <v>0</v>
      </c>
      <c r="AI66" s="45">
        <f t="shared" si="17"/>
        <v>18753</v>
      </c>
      <c r="AJ66" s="41">
        <v>0</v>
      </c>
      <c r="AK66" s="41">
        <v>18753</v>
      </c>
      <c r="AL66" s="41">
        <v>0</v>
      </c>
      <c r="AM66" s="41">
        <v>0</v>
      </c>
      <c r="AN66" s="45">
        <f t="shared" si="18"/>
        <v>682</v>
      </c>
      <c r="AO66" s="71">
        <v>682</v>
      </c>
      <c r="AP66" s="71">
        <v>0</v>
      </c>
      <c r="AQ66" s="41">
        <v>0</v>
      </c>
      <c r="AR66" s="41">
        <v>0</v>
      </c>
      <c r="AS66" s="45">
        <f t="shared" si="19"/>
        <v>10491</v>
      </c>
      <c r="AT66" s="41">
        <v>10491</v>
      </c>
      <c r="AU66" s="41">
        <v>0</v>
      </c>
      <c r="AV66" s="2">
        <v>6902</v>
      </c>
      <c r="AW66" s="45">
        <f t="shared" si="9"/>
        <v>0</v>
      </c>
      <c r="AX66" s="41">
        <v>0</v>
      </c>
      <c r="AY66" s="41">
        <v>0</v>
      </c>
      <c r="AZ66" s="41">
        <v>0</v>
      </c>
      <c r="BA66" s="45">
        <f t="shared" si="10"/>
        <v>0</v>
      </c>
      <c r="BB66" s="41">
        <v>0</v>
      </c>
      <c r="BC66" s="41">
        <v>0</v>
      </c>
      <c r="BD66" s="41">
        <v>0</v>
      </c>
      <c r="BE66" s="71">
        <v>0</v>
      </c>
      <c r="BF66" s="45">
        <f t="shared" si="11"/>
        <v>1469</v>
      </c>
      <c r="BG66" s="41">
        <v>1469</v>
      </c>
      <c r="BH66" s="41">
        <v>0</v>
      </c>
      <c r="BI66" s="41">
        <v>0</v>
      </c>
      <c r="BJ66" s="45">
        <f t="shared" si="12"/>
        <v>0</v>
      </c>
      <c r="BK66" s="41">
        <v>0</v>
      </c>
      <c r="BL66" s="41">
        <v>0</v>
      </c>
      <c r="BM66" s="45">
        <f t="shared" si="13"/>
        <v>332752</v>
      </c>
    </row>
    <row r="67" spans="1:65" ht="15.75" x14ac:dyDescent="0.25">
      <c r="A67" s="59" t="s">
        <v>128</v>
      </c>
      <c r="B67" s="58" t="s">
        <v>114</v>
      </c>
      <c r="C67" s="60" t="s">
        <v>129</v>
      </c>
      <c r="D67" s="60">
        <v>0</v>
      </c>
      <c r="E67" s="60">
        <v>0</v>
      </c>
      <c r="F67" s="16">
        <f t="shared" si="14"/>
        <v>90</v>
      </c>
      <c r="G67" s="40">
        <v>90</v>
      </c>
      <c r="H67" s="16">
        <f t="shared" si="6"/>
        <v>0</v>
      </c>
      <c r="I67" s="47">
        <v>0</v>
      </c>
      <c r="J67" s="47">
        <v>0</v>
      </c>
      <c r="K67" s="47">
        <v>0</v>
      </c>
      <c r="L67" s="16">
        <f t="shared" si="15"/>
        <v>596260</v>
      </c>
      <c r="M67" s="47">
        <v>316531</v>
      </c>
      <c r="N67" s="47">
        <v>0</v>
      </c>
      <c r="O67" s="47">
        <v>279729</v>
      </c>
      <c r="P67" s="40">
        <v>0</v>
      </c>
      <c r="Q67" s="40">
        <v>0</v>
      </c>
      <c r="R67" s="40">
        <v>0</v>
      </c>
      <c r="S67" s="16">
        <f t="shared" si="7"/>
        <v>297952</v>
      </c>
      <c r="T67" s="41">
        <v>77046</v>
      </c>
      <c r="U67" s="41">
        <v>32262</v>
      </c>
      <c r="V67" s="41">
        <v>188644</v>
      </c>
      <c r="W67" s="41">
        <v>0</v>
      </c>
      <c r="X67" s="41">
        <v>0</v>
      </c>
      <c r="Y67" s="41">
        <v>0</v>
      </c>
      <c r="Z67" s="71">
        <v>0</v>
      </c>
      <c r="AA67" s="45">
        <f t="shared" si="16"/>
        <v>4703</v>
      </c>
      <c r="AB67" s="41">
        <v>0</v>
      </c>
      <c r="AC67" s="41">
        <v>4703</v>
      </c>
      <c r="AD67" s="41">
        <v>0</v>
      </c>
      <c r="AE67" s="45">
        <f t="shared" si="8"/>
        <v>2376</v>
      </c>
      <c r="AF67" s="41">
        <v>2376</v>
      </c>
      <c r="AG67" s="41">
        <v>0</v>
      </c>
      <c r="AH67" s="41">
        <v>0</v>
      </c>
      <c r="AI67" s="45">
        <f t="shared" si="17"/>
        <v>3170</v>
      </c>
      <c r="AJ67" s="41">
        <v>0</v>
      </c>
      <c r="AK67" s="41">
        <v>3170</v>
      </c>
      <c r="AL67" s="41">
        <v>0</v>
      </c>
      <c r="AM67" s="41">
        <v>0</v>
      </c>
      <c r="AN67" s="45">
        <f t="shared" si="18"/>
        <v>0</v>
      </c>
      <c r="AO67" s="71">
        <v>0</v>
      </c>
      <c r="AP67" s="71">
        <v>0</v>
      </c>
      <c r="AQ67" s="41">
        <v>0</v>
      </c>
      <c r="AR67" s="41">
        <v>0</v>
      </c>
      <c r="AS67" s="45">
        <f t="shared" si="19"/>
        <v>24329</v>
      </c>
      <c r="AT67" s="41">
        <v>24329</v>
      </c>
      <c r="AU67" s="41">
        <v>0</v>
      </c>
      <c r="AV67" s="2">
        <v>12667</v>
      </c>
      <c r="AW67" s="45">
        <f t="shared" si="9"/>
        <v>1886</v>
      </c>
      <c r="AX67" s="41">
        <v>943</v>
      </c>
      <c r="AY67" s="41">
        <v>943</v>
      </c>
      <c r="AZ67" s="41">
        <v>0</v>
      </c>
      <c r="BA67" s="45">
        <f t="shared" si="10"/>
        <v>0</v>
      </c>
      <c r="BB67" s="41">
        <v>0</v>
      </c>
      <c r="BC67" s="41">
        <v>0</v>
      </c>
      <c r="BD67" s="41">
        <v>0</v>
      </c>
      <c r="BE67" s="71">
        <v>0</v>
      </c>
      <c r="BF67" s="45">
        <f t="shared" si="11"/>
        <v>7900</v>
      </c>
      <c r="BG67" s="41">
        <v>4304</v>
      </c>
      <c r="BH67" s="41">
        <v>3596</v>
      </c>
      <c r="BI67" s="41">
        <v>0</v>
      </c>
      <c r="BJ67" s="45">
        <f t="shared" si="12"/>
        <v>0</v>
      </c>
      <c r="BK67" s="41">
        <v>0</v>
      </c>
      <c r="BL67" s="41">
        <v>0</v>
      </c>
      <c r="BM67" s="45">
        <f t="shared" si="13"/>
        <v>951333</v>
      </c>
    </row>
    <row r="68" spans="1:65" ht="15.75" x14ac:dyDescent="0.25">
      <c r="A68" s="59" t="s">
        <v>130</v>
      </c>
      <c r="B68" s="58" t="s">
        <v>114</v>
      </c>
      <c r="C68" s="60" t="s">
        <v>54</v>
      </c>
      <c r="D68" s="60">
        <v>0</v>
      </c>
      <c r="E68" s="60">
        <v>0</v>
      </c>
      <c r="F68" s="16">
        <f t="shared" si="14"/>
        <v>0</v>
      </c>
      <c r="G68" s="40">
        <v>0</v>
      </c>
      <c r="H68" s="16">
        <f t="shared" si="6"/>
        <v>0</v>
      </c>
      <c r="I68" s="47">
        <v>0</v>
      </c>
      <c r="J68" s="47">
        <v>0</v>
      </c>
      <c r="K68" s="47">
        <v>0</v>
      </c>
      <c r="L68" s="16">
        <f t="shared" si="15"/>
        <v>687908</v>
      </c>
      <c r="M68" s="47">
        <v>365183</v>
      </c>
      <c r="N68" s="47">
        <v>0</v>
      </c>
      <c r="O68" s="47">
        <v>322725</v>
      </c>
      <c r="P68" s="40">
        <v>0</v>
      </c>
      <c r="Q68" s="40">
        <v>0</v>
      </c>
      <c r="R68" s="40">
        <v>0</v>
      </c>
      <c r="S68" s="16">
        <f t="shared" si="7"/>
        <v>433461</v>
      </c>
      <c r="T68" s="41">
        <v>129548</v>
      </c>
      <c r="U68" s="41">
        <v>54247</v>
      </c>
      <c r="V68" s="41">
        <v>249666</v>
      </c>
      <c r="W68" s="41">
        <v>0</v>
      </c>
      <c r="X68" s="41">
        <v>0</v>
      </c>
      <c r="Y68" s="41">
        <v>0</v>
      </c>
      <c r="Z68" s="71">
        <v>0</v>
      </c>
      <c r="AA68" s="45">
        <f t="shared" si="16"/>
        <v>2831</v>
      </c>
      <c r="AB68" s="41">
        <v>1805</v>
      </c>
      <c r="AC68" s="41">
        <v>1026</v>
      </c>
      <c r="AD68" s="41">
        <v>0</v>
      </c>
      <c r="AE68" s="45">
        <f t="shared" si="8"/>
        <v>2342</v>
      </c>
      <c r="AF68" s="41">
        <v>2342</v>
      </c>
      <c r="AG68" s="41">
        <v>0</v>
      </c>
      <c r="AH68" s="41">
        <v>0</v>
      </c>
      <c r="AI68" s="45">
        <f t="shared" si="17"/>
        <v>34314</v>
      </c>
      <c r="AJ68" s="41">
        <v>0</v>
      </c>
      <c r="AK68" s="41">
        <v>34314</v>
      </c>
      <c r="AL68" s="41">
        <v>0</v>
      </c>
      <c r="AM68" s="41">
        <v>0</v>
      </c>
      <c r="AN68" s="45">
        <f t="shared" si="18"/>
        <v>102</v>
      </c>
      <c r="AO68" s="71">
        <v>102</v>
      </c>
      <c r="AP68" s="71">
        <v>0</v>
      </c>
      <c r="AQ68" s="41">
        <v>0</v>
      </c>
      <c r="AR68" s="41">
        <v>0</v>
      </c>
      <c r="AS68" s="45">
        <f t="shared" si="19"/>
        <v>27105</v>
      </c>
      <c r="AT68" s="41">
        <v>27105</v>
      </c>
      <c r="AU68" s="41">
        <v>0</v>
      </c>
      <c r="AV68" s="2">
        <v>11315</v>
      </c>
      <c r="AW68" s="45">
        <f t="shared" si="9"/>
        <v>0</v>
      </c>
      <c r="AX68" s="41">
        <v>0</v>
      </c>
      <c r="AY68" s="41">
        <v>0</v>
      </c>
      <c r="AZ68" s="41">
        <v>0</v>
      </c>
      <c r="BA68" s="45">
        <f t="shared" si="10"/>
        <v>0</v>
      </c>
      <c r="BB68" s="41">
        <v>0</v>
      </c>
      <c r="BC68" s="41">
        <v>0</v>
      </c>
      <c r="BD68" s="41">
        <v>0</v>
      </c>
      <c r="BE68" s="71">
        <v>0</v>
      </c>
      <c r="BF68" s="45">
        <f t="shared" si="11"/>
        <v>23052</v>
      </c>
      <c r="BG68" s="41">
        <v>23052</v>
      </c>
      <c r="BH68" s="41">
        <v>0</v>
      </c>
      <c r="BI68" s="41">
        <v>0</v>
      </c>
      <c r="BJ68" s="45">
        <f t="shared" si="12"/>
        <v>0</v>
      </c>
      <c r="BK68" s="41">
        <v>0</v>
      </c>
      <c r="BL68" s="41">
        <v>0</v>
      </c>
      <c r="BM68" s="45">
        <f t="shared" si="13"/>
        <v>1222430</v>
      </c>
    </row>
    <row r="69" spans="1:65" ht="15.75" x14ac:dyDescent="0.25">
      <c r="A69" s="59" t="s">
        <v>131</v>
      </c>
      <c r="B69" s="58" t="s">
        <v>114</v>
      </c>
      <c r="C69" s="60" t="s">
        <v>132</v>
      </c>
      <c r="D69" s="60">
        <v>0</v>
      </c>
      <c r="E69" s="60">
        <v>94</v>
      </c>
      <c r="F69" s="16">
        <f t="shared" si="14"/>
        <v>0</v>
      </c>
      <c r="G69" s="40">
        <v>0</v>
      </c>
      <c r="H69" s="16">
        <f t="shared" si="6"/>
        <v>0</v>
      </c>
      <c r="I69" s="47">
        <v>0</v>
      </c>
      <c r="J69" s="47">
        <v>0</v>
      </c>
      <c r="K69" s="47">
        <v>0</v>
      </c>
      <c r="L69" s="16">
        <f t="shared" si="15"/>
        <v>406955</v>
      </c>
      <c r="M69" s="47">
        <v>216036</v>
      </c>
      <c r="N69" s="47">
        <v>0</v>
      </c>
      <c r="O69" s="47">
        <v>190919</v>
      </c>
      <c r="P69" s="40">
        <v>0</v>
      </c>
      <c r="Q69" s="40">
        <v>0</v>
      </c>
      <c r="R69" s="40">
        <v>0</v>
      </c>
      <c r="S69" s="16">
        <f t="shared" si="7"/>
        <v>271867</v>
      </c>
      <c r="T69" s="41">
        <v>88482</v>
      </c>
      <c r="U69" s="41">
        <v>37051</v>
      </c>
      <c r="V69" s="41">
        <v>146334</v>
      </c>
      <c r="W69" s="41">
        <v>0</v>
      </c>
      <c r="X69" s="41">
        <v>0</v>
      </c>
      <c r="Y69" s="41">
        <v>0</v>
      </c>
      <c r="Z69" s="71">
        <v>0</v>
      </c>
      <c r="AA69" s="45">
        <f t="shared" si="16"/>
        <v>4217</v>
      </c>
      <c r="AB69" s="41">
        <v>2506</v>
      </c>
      <c r="AC69" s="41">
        <v>1711</v>
      </c>
      <c r="AD69" s="41">
        <v>0</v>
      </c>
      <c r="AE69" s="45">
        <f t="shared" si="8"/>
        <v>3280</v>
      </c>
      <c r="AF69" s="41">
        <v>3280</v>
      </c>
      <c r="AG69" s="41">
        <v>0</v>
      </c>
      <c r="AH69" s="41">
        <v>0</v>
      </c>
      <c r="AI69" s="45">
        <f t="shared" si="17"/>
        <v>11561</v>
      </c>
      <c r="AJ69" s="41">
        <v>0</v>
      </c>
      <c r="AK69" s="41">
        <v>11561</v>
      </c>
      <c r="AL69" s="41">
        <v>0</v>
      </c>
      <c r="AM69" s="41">
        <v>0</v>
      </c>
      <c r="AN69" s="45">
        <f t="shared" si="18"/>
        <v>138</v>
      </c>
      <c r="AO69" s="71">
        <v>138</v>
      </c>
      <c r="AP69" s="71">
        <v>0</v>
      </c>
      <c r="AQ69" s="41">
        <v>0</v>
      </c>
      <c r="AR69" s="41">
        <v>0</v>
      </c>
      <c r="AS69" s="45">
        <f t="shared" si="19"/>
        <v>39740</v>
      </c>
      <c r="AT69" s="41">
        <v>39740</v>
      </c>
      <c r="AU69" s="41">
        <v>0</v>
      </c>
      <c r="AV69" s="2">
        <v>7808</v>
      </c>
      <c r="AW69" s="45">
        <f t="shared" si="9"/>
        <v>0</v>
      </c>
      <c r="AX69" s="41">
        <v>0</v>
      </c>
      <c r="AY69" s="41">
        <v>0</v>
      </c>
      <c r="AZ69" s="41">
        <v>0</v>
      </c>
      <c r="BA69" s="45">
        <f t="shared" si="10"/>
        <v>0</v>
      </c>
      <c r="BB69" s="41">
        <v>0</v>
      </c>
      <c r="BC69" s="41">
        <v>0</v>
      </c>
      <c r="BD69" s="41">
        <v>0</v>
      </c>
      <c r="BE69" s="71">
        <v>0</v>
      </c>
      <c r="BF69" s="45">
        <f t="shared" si="11"/>
        <v>22823</v>
      </c>
      <c r="BG69" s="41">
        <v>5608</v>
      </c>
      <c r="BH69" s="41">
        <v>17215</v>
      </c>
      <c r="BI69" s="41">
        <v>0</v>
      </c>
      <c r="BJ69" s="45">
        <f t="shared" si="12"/>
        <v>0</v>
      </c>
      <c r="BK69" s="41">
        <v>0</v>
      </c>
      <c r="BL69" s="41">
        <v>0</v>
      </c>
      <c r="BM69" s="45">
        <f t="shared" si="13"/>
        <v>768483</v>
      </c>
    </row>
    <row r="70" spans="1:65" ht="15.75" x14ac:dyDescent="0.25">
      <c r="A70" s="59" t="s">
        <v>133</v>
      </c>
      <c r="B70" s="58" t="s">
        <v>114</v>
      </c>
      <c r="C70" s="60" t="s">
        <v>55</v>
      </c>
      <c r="D70" s="60">
        <v>0</v>
      </c>
      <c r="E70" s="60">
        <v>0</v>
      </c>
      <c r="F70" s="16">
        <f t="shared" si="14"/>
        <v>0</v>
      </c>
      <c r="G70" s="40">
        <v>0</v>
      </c>
      <c r="H70" s="16">
        <f t="shared" si="6"/>
        <v>0</v>
      </c>
      <c r="I70" s="47">
        <v>0</v>
      </c>
      <c r="J70" s="47">
        <v>0</v>
      </c>
      <c r="K70" s="47">
        <v>0</v>
      </c>
      <c r="L70" s="16">
        <f t="shared" si="15"/>
        <v>457288</v>
      </c>
      <c r="M70" s="47">
        <v>242756</v>
      </c>
      <c r="N70" s="47">
        <v>0</v>
      </c>
      <c r="O70" s="47">
        <v>214532</v>
      </c>
      <c r="P70" s="40">
        <v>0</v>
      </c>
      <c r="Q70" s="40">
        <v>0</v>
      </c>
      <c r="R70" s="40">
        <v>0</v>
      </c>
      <c r="S70" s="16">
        <f t="shared" si="7"/>
        <v>298172</v>
      </c>
      <c r="T70" s="41">
        <v>75564</v>
      </c>
      <c r="U70" s="41">
        <v>31641</v>
      </c>
      <c r="V70" s="41">
        <v>190967</v>
      </c>
      <c r="W70" s="41">
        <v>0</v>
      </c>
      <c r="X70" s="41">
        <v>0</v>
      </c>
      <c r="Y70" s="41">
        <v>0</v>
      </c>
      <c r="Z70" s="71">
        <v>0</v>
      </c>
      <c r="AA70" s="45">
        <f t="shared" si="16"/>
        <v>2894</v>
      </c>
      <c r="AB70" s="41">
        <v>2894</v>
      </c>
      <c r="AC70" s="41">
        <v>0</v>
      </c>
      <c r="AD70" s="41">
        <v>0</v>
      </c>
      <c r="AE70" s="45">
        <f t="shared" si="8"/>
        <v>4499</v>
      </c>
      <c r="AF70" s="41">
        <v>4499</v>
      </c>
      <c r="AG70" s="41">
        <v>0</v>
      </c>
      <c r="AH70" s="41">
        <v>0</v>
      </c>
      <c r="AI70" s="45">
        <f t="shared" si="17"/>
        <v>49077</v>
      </c>
      <c r="AJ70" s="41">
        <v>0</v>
      </c>
      <c r="AK70" s="41">
        <v>49077</v>
      </c>
      <c r="AL70" s="41">
        <v>0</v>
      </c>
      <c r="AM70" s="41">
        <v>0</v>
      </c>
      <c r="AN70" s="45">
        <f t="shared" si="18"/>
        <v>32</v>
      </c>
      <c r="AO70" s="71">
        <v>16</v>
      </c>
      <c r="AP70" s="71">
        <v>0</v>
      </c>
      <c r="AQ70" s="41">
        <v>0</v>
      </c>
      <c r="AR70" s="41">
        <v>16</v>
      </c>
      <c r="AS70" s="45">
        <f t="shared" si="19"/>
        <v>53705</v>
      </c>
      <c r="AT70" s="41">
        <v>53705</v>
      </c>
      <c r="AU70" s="41">
        <v>0</v>
      </c>
      <c r="AV70" s="2">
        <v>8292</v>
      </c>
      <c r="AW70" s="45">
        <f t="shared" si="9"/>
        <v>0</v>
      </c>
      <c r="AX70" s="41">
        <v>0</v>
      </c>
      <c r="AY70" s="41">
        <v>0</v>
      </c>
      <c r="AZ70" s="41">
        <v>0</v>
      </c>
      <c r="BA70" s="45">
        <f t="shared" si="10"/>
        <v>0</v>
      </c>
      <c r="BB70" s="41">
        <v>0</v>
      </c>
      <c r="BC70" s="41">
        <v>0</v>
      </c>
      <c r="BD70" s="41">
        <v>0</v>
      </c>
      <c r="BE70" s="71">
        <v>0</v>
      </c>
      <c r="BF70" s="45">
        <f t="shared" si="11"/>
        <v>14566</v>
      </c>
      <c r="BG70" s="41">
        <v>9034</v>
      </c>
      <c r="BH70" s="41">
        <v>5532</v>
      </c>
      <c r="BI70" s="41">
        <v>0</v>
      </c>
      <c r="BJ70" s="45">
        <f t="shared" si="12"/>
        <v>0</v>
      </c>
      <c r="BK70" s="41">
        <v>0</v>
      </c>
      <c r="BL70" s="41">
        <v>0</v>
      </c>
      <c r="BM70" s="45">
        <f t="shared" si="13"/>
        <v>888525</v>
      </c>
    </row>
    <row r="71" spans="1:65" ht="15.75" x14ac:dyDescent="0.25">
      <c r="A71" s="59" t="s">
        <v>134</v>
      </c>
      <c r="B71" s="58" t="s">
        <v>114</v>
      </c>
      <c r="C71" s="60" t="s">
        <v>56</v>
      </c>
      <c r="D71" s="60">
        <v>0</v>
      </c>
      <c r="E71" s="60">
        <v>0</v>
      </c>
      <c r="F71" s="16">
        <f t="shared" si="14"/>
        <v>0</v>
      </c>
      <c r="G71" s="40">
        <v>0</v>
      </c>
      <c r="H71" s="16">
        <f t="shared" si="6"/>
        <v>0</v>
      </c>
      <c r="I71" s="47">
        <v>0</v>
      </c>
      <c r="J71" s="47">
        <v>0</v>
      </c>
      <c r="K71" s="47">
        <v>0</v>
      </c>
      <c r="L71" s="16">
        <f t="shared" si="15"/>
        <v>601508</v>
      </c>
      <c r="M71" s="47">
        <v>319317</v>
      </c>
      <c r="N71" s="47">
        <v>0</v>
      </c>
      <c r="O71" s="47">
        <v>282191</v>
      </c>
      <c r="P71" s="40">
        <v>0</v>
      </c>
      <c r="Q71" s="40">
        <v>0</v>
      </c>
      <c r="R71" s="40">
        <v>0</v>
      </c>
      <c r="S71" s="16">
        <f t="shared" si="7"/>
        <v>482788</v>
      </c>
      <c r="T71" s="41">
        <v>115110</v>
      </c>
      <c r="U71" s="41">
        <v>48201</v>
      </c>
      <c r="V71" s="41">
        <v>319477</v>
      </c>
      <c r="W71" s="41">
        <v>0</v>
      </c>
      <c r="X71" s="41">
        <v>0</v>
      </c>
      <c r="Y71" s="41">
        <v>0</v>
      </c>
      <c r="Z71" s="71">
        <v>0</v>
      </c>
      <c r="AA71" s="45">
        <f t="shared" si="16"/>
        <v>4406</v>
      </c>
      <c r="AB71" s="41">
        <v>4406</v>
      </c>
      <c r="AC71" s="41">
        <v>0</v>
      </c>
      <c r="AD71" s="41">
        <v>0</v>
      </c>
      <c r="AE71" s="45">
        <f t="shared" si="8"/>
        <v>3760</v>
      </c>
      <c r="AF71" s="41">
        <v>3760</v>
      </c>
      <c r="AG71" s="41">
        <v>0</v>
      </c>
      <c r="AH71" s="41">
        <v>0</v>
      </c>
      <c r="AI71" s="45">
        <f t="shared" si="17"/>
        <v>43389</v>
      </c>
      <c r="AJ71" s="41">
        <v>0</v>
      </c>
      <c r="AK71" s="41">
        <v>43389</v>
      </c>
      <c r="AL71" s="41">
        <v>0</v>
      </c>
      <c r="AM71" s="41">
        <v>0</v>
      </c>
      <c r="AN71" s="45">
        <f t="shared" si="18"/>
        <v>73</v>
      </c>
      <c r="AO71" s="71">
        <v>73</v>
      </c>
      <c r="AP71" s="71">
        <v>0</v>
      </c>
      <c r="AQ71" s="41">
        <v>0</v>
      </c>
      <c r="AR71" s="41">
        <v>0</v>
      </c>
      <c r="AS71" s="45">
        <f t="shared" si="19"/>
        <v>38064</v>
      </c>
      <c r="AT71" s="41">
        <v>38064</v>
      </c>
      <c r="AU71" s="41">
        <v>0</v>
      </c>
      <c r="AV71" s="2">
        <v>12824</v>
      </c>
      <c r="AW71" s="45">
        <f t="shared" si="9"/>
        <v>0</v>
      </c>
      <c r="AX71" s="41">
        <v>0</v>
      </c>
      <c r="AY71" s="41">
        <v>0</v>
      </c>
      <c r="AZ71" s="41">
        <v>0</v>
      </c>
      <c r="BA71" s="45">
        <f t="shared" si="10"/>
        <v>0</v>
      </c>
      <c r="BB71" s="41">
        <v>0</v>
      </c>
      <c r="BC71" s="41">
        <v>0</v>
      </c>
      <c r="BD71" s="41">
        <v>0</v>
      </c>
      <c r="BE71" s="71">
        <v>0</v>
      </c>
      <c r="BF71" s="45">
        <f t="shared" si="11"/>
        <v>13283</v>
      </c>
      <c r="BG71" s="41">
        <v>13283</v>
      </c>
      <c r="BH71" s="41">
        <v>0</v>
      </c>
      <c r="BI71" s="41">
        <v>0</v>
      </c>
      <c r="BJ71" s="45">
        <f t="shared" si="12"/>
        <v>0</v>
      </c>
      <c r="BK71" s="41">
        <v>0</v>
      </c>
      <c r="BL71" s="41">
        <v>0</v>
      </c>
      <c r="BM71" s="45">
        <f t="shared" si="13"/>
        <v>1200095</v>
      </c>
    </row>
    <row r="72" spans="1:65" ht="15.75" x14ac:dyDescent="0.25">
      <c r="A72" s="59" t="s">
        <v>135</v>
      </c>
      <c r="B72" s="58" t="s">
        <v>114</v>
      </c>
      <c r="C72" s="60" t="s">
        <v>136</v>
      </c>
      <c r="D72" s="60">
        <v>0</v>
      </c>
      <c r="E72" s="60">
        <v>0</v>
      </c>
      <c r="F72" s="16">
        <f t="shared" si="14"/>
        <v>0</v>
      </c>
      <c r="G72" s="40">
        <v>0</v>
      </c>
      <c r="H72" s="16">
        <f t="shared" si="6"/>
        <v>0</v>
      </c>
      <c r="I72" s="47">
        <v>0</v>
      </c>
      <c r="J72" s="47">
        <v>0</v>
      </c>
      <c r="K72" s="47">
        <v>0</v>
      </c>
      <c r="L72" s="16">
        <f t="shared" si="15"/>
        <v>367771</v>
      </c>
      <c r="M72" s="47">
        <v>195235</v>
      </c>
      <c r="N72" s="47">
        <v>0</v>
      </c>
      <c r="O72" s="47">
        <v>172536</v>
      </c>
      <c r="P72" s="40">
        <v>0</v>
      </c>
      <c r="Q72" s="40">
        <v>0</v>
      </c>
      <c r="R72" s="40">
        <v>0</v>
      </c>
      <c r="S72" s="16">
        <f t="shared" si="7"/>
        <v>230124</v>
      </c>
      <c r="T72" s="41">
        <v>52744</v>
      </c>
      <c r="U72" s="41">
        <v>22086</v>
      </c>
      <c r="V72" s="41">
        <v>155294</v>
      </c>
      <c r="W72" s="41">
        <v>0</v>
      </c>
      <c r="X72" s="41">
        <v>0</v>
      </c>
      <c r="Y72" s="41">
        <v>0</v>
      </c>
      <c r="Z72" s="71">
        <v>0</v>
      </c>
      <c r="AA72" s="45">
        <f t="shared" si="16"/>
        <v>2409</v>
      </c>
      <c r="AB72" s="41">
        <v>1712</v>
      </c>
      <c r="AC72" s="41">
        <v>697</v>
      </c>
      <c r="AD72" s="41">
        <v>0</v>
      </c>
      <c r="AE72" s="45">
        <f t="shared" si="8"/>
        <v>1554</v>
      </c>
      <c r="AF72" s="41">
        <v>1554</v>
      </c>
      <c r="AG72" s="41">
        <v>0</v>
      </c>
      <c r="AH72" s="41">
        <v>0</v>
      </c>
      <c r="AI72" s="45">
        <f t="shared" si="17"/>
        <v>3687</v>
      </c>
      <c r="AJ72" s="41">
        <v>413</v>
      </c>
      <c r="AK72" s="41">
        <v>3274</v>
      </c>
      <c r="AL72" s="41">
        <v>0</v>
      </c>
      <c r="AM72" s="41">
        <v>0</v>
      </c>
      <c r="AN72" s="45">
        <f t="shared" si="18"/>
        <v>216</v>
      </c>
      <c r="AO72" s="71">
        <v>216</v>
      </c>
      <c r="AP72" s="71">
        <v>0</v>
      </c>
      <c r="AQ72" s="41">
        <v>0</v>
      </c>
      <c r="AR72" s="41">
        <v>0</v>
      </c>
      <c r="AS72" s="45">
        <f t="shared" si="19"/>
        <v>18940</v>
      </c>
      <c r="AT72" s="41">
        <v>18940</v>
      </c>
      <c r="AU72" s="41">
        <v>0</v>
      </c>
      <c r="AV72" s="2">
        <v>7303</v>
      </c>
      <c r="AW72" s="45">
        <f t="shared" si="9"/>
        <v>0</v>
      </c>
      <c r="AX72" s="41">
        <v>0</v>
      </c>
      <c r="AY72" s="41">
        <v>0</v>
      </c>
      <c r="AZ72" s="41">
        <v>0</v>
      </c>
      <c r="BA72" s="45">
        <f t="shared" si="10"/>
        <v>1674</v>
      </c>
      <c r="BB72" s="41">
        <v>1674</v>
      </c>
      <c r="BC72" s="41">
        <v>0</v>
      </c>
      <c r="BD72" s="41">
        <v>0</v>
      </c>
      <c r="BE72" s="71">
        <v>0</v>
      </c>
      <c r="BF72" s="45">
        <f t="shared" si="11"/>
        <v>6028</v>
      </c>
      <c r="BG72" s="41">
        <v>3739</v>
      </c>
      <c r="BH72" s="41">
        <v>2289</v>
      </c>
      <c r="BI72" s="41">
        <v>0</v>
      </c>
      <c r="BJ72" s="45">
        <f t="shared" si="12"/>
        <v>0</v>
      </c>
      <c r="BK72" s="41">
        <v>0</v>
      </c>
      <c r="BL72" s="41">
        <v>0</v>
      </c>
      <c r="BM72" s="45">
        <f t="shared" si="13"/>
        <v>639706</v>
      </c>
    </row>
    <row r="73" spans="1:65" ht="15.75" x14ac:dyDescent="0.25">
      <c r="A73" s="59" t="s">
        <v>137</v>
      </c>
      <c r="B73" s="58" t="s">
        <v>114</v>
      </c>
      <c r="C73" s="60" t="s">
        <v>58</v>
      </c>
      <c r="D73" s="60">
        <v>0</v>
      </c>
      <c r="E73" s="60">
        <v>0</v>
      </c>
      <c r="F73" s="16">
        <f t="shared" si="14"/>
        <v>0</v>
      </c>
      <c r="G73" s="40">
        <v>0</v>
      </c>
      <c r="H73" s="16">
        <f t="shared" si="6"/>
        <v>0</v>
      </c>
      <c r="I73" s="47">
        <v>0</v>
      </c>
      <c r="J73" s="47">
        <v>0</v>
      </c>
      <c r="K73" s="47">
        <v>0</v>
      </c>
      <c r="L73" s="16">
        <f t="shared" si="15"/>
        <v>474356</v>
      </c>
      <c r="M73" s="47">
        <v>251817</v>
      </c>
      <c r="N73" s="47">
        <v>0</v>
      </c>
      <c r="O73" s="47">
        <v>222539</v>
      </c>
      <c r="P73" s="40">
        <v>0</v>
      </c>
      <c r="Q73" s="40">
        <v>0</v>
      </c>
      <c r="R73" s="40">
        <v>0</v>
      </c>
      <c r="S73" s="16">
        <f t="shared" si="7"/>
        <v>320845</v>
      </c>
      <c r="T73" s="41">
        <v>83800</v>
      </c>
      <c r="U73" s="41">
        <v>35090</v>
      </c>
      <c r="V73" s="41">
        <v>201955</v>
      </c>
      <c r="W73" s="41">
        <v>0</v>
      </c>
      <c r="X73" s="41">
        <v>0</v>
      </c>
      <c r="Y73" s="41">
        <v>0</v>
      </c>
      <c r="Z73" s="71">
        <v>0</v>
      </c>
      <c r="AA73" s="45">
        <f t="shared" si="16"/>
        <v>2176</v>
      </c>
      <c r="AB73" s="41">
        <v>2158</v>
      </c>
      <c r="AC73" s="41">
        <v>18</v>
      </c>
      <c r="AD73" s="41">
        <v>0</v>
      </c>
      <c r="AE73" s="45">
        <f t="shared" si="8"/>
        <v>2339</v>
      </c>
      <c r="AF73" s="41">
        <v>2339</v>
      </c>
      <c r="AG73" s="41">
        <v>0</v>
      </c>
      <c r="AH73" s="41">
        <v>0</v>
      </c>
      <c r="AI73" s="45">
        <f t="shared" si="17"/>
        <v>14585</v>
      </c>
      <c r="AJ73" s="41">
        <v>9799</v>
      </c>
      <c r="AK73" s="41">
        <v>4786</v>
      </c>
      <c r="AL73" s="41">
        <v>0</v>
      </c>
      <c r="AM73" s="41">
        <v>0</v>
      </c>
      <c r="AN73" s="45">
        <f t="shared" si="18"/>
        <v>59</v>
      </c>
      <c r="AO73" s="71">
        <v>59</v>
      </c>
      <c r="AP73" s="71">
        <v>0</v>
      </c>
      <c r="AQ73" s="41">
        <v>0</v>
      </c>
      <c r="AR73" s="41">
        <v>0</v>
      </c>
      <c r="AS73" s="45">
        <f t="shared" si="19"/>
        <v>24255</v>
      </c>
      <c r="AT73" s="41">
        <v>24255</v>
      </c>
      <c r="AU73" s="41">
        <v>0</v>
      </c>
      <c r="AV73" s="2">
        <v>9486</v>
      </c>
      <c r="AW73" s="45">
        <f t="shared" si="9"/>
        <v>0</v>
      </c>
      <c r="AX73" s="41">
        <v>0</v>
      </c>
      <c r="AY73" s="41">
        <v>0</v>
      </c>
      <c r="AZ73" s="41">
        <v>0</v>
      </c>
      <c r="BA73" s="45">
        <f t="shared" si="10"/>
        <v>0</v>
      </c>
      <c r="BB73" s="41">
        <v>0</v>
      </c>
      <c r="BC73" s="41">
        <v>0</v>
      </c>
      <c r="BD73" s="41">
        <v>0</v>
      </c>
      <c r="BE73" s="71">
        <v>0</v>
      </c>
      <c r="BF73" s="45">
        <f t="shared" si="11"/>
        <v>20037</v>
      </c>
      <c r="BG73" s="41">
        <v>9413</v>
      </c>
      <c r="BH73" s="41">
        <v>10624</v>
      </c>
      <c r="BI73" s="41">
        <v>0</v>
      </c>
      <c r="BJ73" s="45">
        <f t="shared" si="12"/>
        <v>0</v>
      </c>
      <c r="BK73" s="41">
        <v>0</v>
      </c>
      <c r="BL73" s="41">
        <v>0</v>
      </c>
      <c r="BM73" s="45">
        <f t="shared" si="13"/>
        <v>868138</v>
      </c>
    </row>
    <row r="74" spans="1:65" ht="15.75" x14ac:dyDescent="0.25">
      <c r="A74" s="59" t="s">
        <v>138</v>
      </c>
      <c r="B74" s="58" t="s">
        <v>114</v>
      </c>
      <c r="C74" s="60" t="s">
        <v>139</v>
      </c>
      <c r="D74" s="60">
        <v>0</v>
      </c>
      <c r="E74" s="60">
        <v>0</v>
      </c>
      <c r="F74" s="16">
        <f t="shared" ref="F74:F105" si="20">SUM(G74:G74)</f>
        <v>0</v>
      </c>
      <c r="G74" s="40">
        <v>0</v>
      </c>
      <c r="H74" s="16">
        <f t="shared" si="6"/>
        <v>0</v>
      </c>
      <c r="I74" s="47">
        <v>0</v>
      </c>
      <c r="J74" s="47">
        <v>0</v>
      </c>
      <c r="K74" s="47">
        <v>0</v>
      </c>
      <c r="L74" s="16">
        <f t="shared" ref="L74:L105" si="21">SUM(M74:R74)</f>
        <v>167543</v>
      </c>
      <c r="M74" s="47">
        <v>88942</v>
      </c>
      <c r="N74" s="47">
        <v>0</v>
      </c>
      <c r="O74" s="47">
        <v>78601</v>
      </c>
      <c r="P74" s="40">
        <v>0</v>
      </c>
      <c r="Q74" s="40">
        <v>0</v>
      </c>
      <c r="R74" s="40">
        <v>0</v>
      </c>
      <c r="S74" s="16">
        <f t="shared" si="7"/>
        <v>182640</v>
      </c>
      <c r="T74" s="41">
        <v>59927</v>
      </c>
      <c r="U74" s="41">
        <v>25094</v>
      </c>
      <c r="V74" s="41">
        <v>97619</v>
      </c>
      <c r="W74" s="41">
        <v>0</v>
      </c>
      <c r="X74" s="41">
        <v>0</v>
      </c>
      <c r="Y74" s="41">
        <v>0</v>
      </c>
      <c r="Z74" s="71">
        <v>0</v>
      </c>
      <c r="AA74" s="45">
        <f t="shared" ref="AA74:AA105" si="22">SUM(AB74:AD74)</f>
        <v>3791</v>
      </c>
      <c r="AB74" s="41">
        <v>3791</v>
      </c>
      <c r="AC74" s="41">
        <v>0</v>
      </c>
      <c r="AD74" s="41">
        <v>0</v>
      </c>
      <c r="AE74" s="45">
        <f t="shared" si="8"/>
        <v>1683</v>
      </c>
      <c r="AF74" s="41">
        <v>1683</v>
      </c>
      <c r="AG74" s="41">
        <v>0</v>
      </c>
      <c r="AH74" s="41">
        <v>0</v>
      </c>
      <c r="AI74" s="45">
        <f t="shared" ref="AI74:AI105" si="23">SUM(AJ74:AM74)</f>
        <v>18100</v>
      </c>
      <c r="AJ74" s="41">
        <v>0</v>
      </c>
      <c r="AK74" s="41">
        <v>0</v>
      </c>
      <c r="AL74" s="41">
        <v>3000</v>
      </c>
      <c r="AM74" s="41">
        <v>15100</v>
      </c>
      <c r="AN74" s="45">
        <f t="shared" ref="AN74:AN105" si="24">SUM(AO74:AR74)</f>
        <v>16</v>
      </c>
      <c r="AO74" s="71">
        <v>16</v>
      </c>
      <c r="AP74" s="71">
        <v>0</v>
      </c>
      <c r="AQ74" s="41">
        <v>0</v>
      </c>
      <c r="AR74" s="41">
        <v>0</v>
      </c>
      <c r="AS74" s="45">
        <f t="shared" ref="AS74:AS105" si="25">SUM(AT74:AU74)</f>
        <v>21047</v>
      </c>
      <c r="AT74" s="41">
        <v>21047</v>
      </c>
      <c r="AU74" s="41">
        <v>0</v>
      </c>
      <c r="AV74" s="2">
        <v>6902</v>
      </c>
      <c r="AW74" s="45">
        <f t="shared" si="9"/>
        <v>0</v>
      </c>
      <c r="AX74" s="41">
        <v>0</v>
      </c>
      <c r="AY74" s="41">
        <v>0</v>
      </c>
      <c r="AZ74" s="41">
        <v>0</v>
      </c>
      <c r="BA74" s="45">
        <f t="shared" si="10"/>
        <v>0</v>
      </c>
      <c r="BB74" s="41">
        <v>0</v>
      </c>
      <c r="BC74" s="41">
        <v>0</v>
      </c>
      <c r="BD74" s="41">
        <v>0</v>
      </c>
      <c r="BE74" s="71">
        <v>0</v>
      </c>
      <c r="BF74" s="45">
        <f t="shared" si="11"/>
        <v>12621</v>
      </c>
      <c r="BG74" s="41">
        <v>3101</v>
      </c>
      <c r="BH74" s="41">
        <v>9520</v>
      </c>
      <c r="BI74" s="41">
        <v>0</v>
      </c>
      <c r="BJ74" s="45">
        <f t="shared" si="12"/>
        <v>0</v>
      </c>
      <c r="BK74" s="41">
        <v>0</v>
      </c>
      <c r="BL74" s="41">
        <v>0</v>
      </c>
      <c r="BM74" s="45">
        <f t="shared" si="13"/>
        <v>414343</v>
      </c>
    </row>
    <row r="75" spans="1:65" ht="15.75" x14ac:dyDescent="0.25">
      <c r="A75" s="59" t="s">
        <v>140</v>
      </c>
      <c r="B75" s="58" t="s">
        <v>114</v>
      </c>
      <c r="C75" s="60" t="s">
        <v>141</v>
      </c>
      <c r="D75" s="60">
        <v>0</v>
      </c>
      <c r="E75" s="60">
        <v>0</v>
      </c>
      <c r="F75" s="16">
        <f t="shared" si="20"/>
        <v>0</v>
      </c>
      <c r="G75" s="40">
        <v>0</v>
      </c>
      <c r="H75" s="16">
        <f t="shared" ref="H75:H125" si="26">SUM(I75:K75)</f>
        <v>0</v>
      </c>
      <c r="I75" s="47">
        <v>0</v>
      </c>
      <c r="J75" s="47">
        <v>0</v>
      </c>
      <c r="K75" s="47">
        <v>0</v>
      </c>
      <c r="L75" s="16">
        <f t="shared" si="21"/>
        <v>465051</v>
      </c>
      <c r="M75" s="47">
        <v>246877</v>
      </c>
      <c r="N75" s="47">
        <v>0</v>
      </c>
      <c r="O75" s="47">
        <v>218174</v>
      </c>
      <c r="P75" s="40">
        <v>0</v>
      </c>
      <c r="Q75" s="40">
        <v>0</v>
      </c>
      <c r="R75" s="40">
        <v>0</v>
      </c>
      <c r="S75" s="16">
        <f t="shared" ref="S75:S125" si="27">SUM(T75:Z75)</f>
        <v>368858</v>
      </c>
      <c r="T75" s="41">
        <v>104413</v>
      </c>
      <c r="U75" s="41">
        <v>43722</v>
      </c>
      <c r="V75" s="41">
        <v>220723</v>
      </c>
      <c r="W75" s="41">
        <v>0</v>
      </c>
      <c r="X75" s="41">
        <v>0</v>
      </c>
      <c r="Y75" s="41">
        <v>0</v>
      </c>
      <c r="Z75" s="71">
        <v>0</v>
      </c>
      <c r="AA75" s="45">
        <f t="shared" si="22"/>
        <v>2552</v>
      </c>
      <c r="AB75" s="41">
        <v>2552</v>
      </c>
      <c r="AC75" s="41">
        <v>0</v>
      </c>
      <c r="AD75" s="41">
        <v>0</v>
      </c>
      <c r="AE75" s="45">
        <f t="shared" ref="AE75:AE125" si="28">SUM(AF75:AH75)</f>
        <v>4413</v>
      </c>
      <c r="AF75" s="41">
        <v>4413</v>
      </c>
      <c r="AG75" s="41">
        <v>0</v>
      </c>
      <c r="AH75" s="41">
        <v>0</v>
      </c>
      <c r="AI75" s="45">
        <f t="shared" si="23"/>
        <v>83109</v>
      </c>
      <c r="AJ75" s="41">
        <v>27920</v>
      </c>
      <c r="AK75" s="41">
        <v>55189</v>
      </c>
      <c r="AL75" s="41">
        <v>0</v>
      </c>
      <c r="AM75" s="41">
        <v>0</v>
      </c>
      <c r="AN75" s="45">
        <f t="shared" si="24"/>
        <v>2255</v>
      </c>
      <c r="AO75" s="71">
        <v>2255</v>
      </c>
      <c r="AP75" s="71">
        <v>0</v>
      </c>
      <c r="AQ75" s="41">
        <v>0</v>
      </c>
      <c r="AR75" s="41">
        <v>0</v>
      </c>
      <c r="AS75" s="45">
        <f t="shared" si="25"/>
        <v>50281</v>
      </c>
      <c r="AT75" s="41">
        <v>50281</v>
      </c>
      <c r="AU75" s="41">
        <v>0</v>
      </c>
      <c r="AV75" s="2">
        <v>8129</v>
      </c>
      <c r="AW75" s="45">
        <f t="shared" ref="AW75:AW125" si="29">SUM(AX75:AZ75)</f>
        <v>0</v>
      </c>
      <c r="AX75" s="41">
        <v>0</v>
      </c>
      <c r="AY75" s="41">
        <v>0</v>
      </c>
      <c r="AZ75" s="41">
        <v>0</v>
      </c>
      <c r="BA75" s="45">
        <f t="shared" ref="BA75:BA125" si="30">SUM(BB75:BD75)</f>
        <v>0</v>
      </c>
      <c r="BB75" s="41">
        <v>0</v>
      </c>
      <c r="BC75" s="41">
        <v>0</v>
      </c>
      <c r="BD75" s="41">
        <v>0</v>
      </c>
      <c r="BE75" s="71">
        <v>0</v>
      </c>
      <c r="BF75" s="45">
        <f t="shared" ref="BF75:BF125" si="31">SUM(BG75:BH75)</f>
        <v>28562</v>
      </c>
      <c r="BG75" s="41">
        <v>17714</v>
      </c>
      <c r="BH75" s="41">
        <v>10848</v>
      </c>
      <c r="BI75" s="41">
        <v>0</v>
      </c>
      <c r="BJ75" s="45">
        <f t="shared" ref="BJ75:BJ124" si="32">SUM(BK75:BL75)</f>
        <v>0</v>
      </c>
      <c r="BK75" s="41">
        <v>0</v>
      </c>
      <c r="BL75" s="41">
        <v>0</v>
      </c>
      <c r="BM75" s="45">
        <f t="shared" ref="BM75:BM125" si="33">D75+E75+F75+H75+L75+S75+AA75+AE75+AI75+AN75+AS75+AV75+AW75+BA75+BE75+BF75+BI75+BJ75</f>
        <v>1013210</v>
      </c>
    </row>
    <row r="76" spans="1:65" ht="15.75" x14ac:dyDescent="0.25">
      <c r="A76" s="59" t="s">
        <v>142</v>
      </c>
      <c r="B76" s="58" t="s">
        <v>114</v>
      </c>
      <c r="C76" s="60" t="s">
        <v>143</v>
      </c>
      <c r="D76" s="60">
        <v>0</v>
      </c>
      <c r="E76" s="60">
        <v>0</v>
      </c>
      <c r="F76" s="16">
        <f t="shared" si="20"/>
        <v>0</v>
      </c>
      <c r="G76" s="40">
        <v>0</v>
      </c>
      <c r="H76" s="16">
        <f t="shared" si="26"/>
        <v>0</v>
      </c>
      <c r="I76" s="47">
        <v>0</v>
      </c>
      <c r="J76" s="47">
        <v>0</v>
      </c>
      <c r="K76" s="47">
        <v>0</v>
      </c>
      <c r="L76" s="16">
        <f t="shared" si="21"/>
        <v>536266</v>
      </c>
      <c r="M76" s="47">
        <v>284683</v>
      </c>
      <c r="N76" s="47">
        <v>0</v>
      </c>
      <c r="O76" s="47">
        <v>251583</v>
      </c>
      <c r="P76" s="40">
        <v>0</v>
      </c>
      <c r="Q76" s="40">
        <v>0</v>
      </c>
      <c r="R76" s="40">
        <v>0</v>
      </c>
      <c r="S76" s="16">
        <f t="shared" si="27"/>
        <v>352872</v>
      </c>
      <c r="T76" s="41">
        <v>114316</v>
      </c>
      <c r="U76" s="41">
        <v>47868</v>
      </c>
      <c r="V76" s="41">
        <v>190688</v>
      </c>
      <c r="W76" s="41">
        <v>0</v>
      </c>
      <c r="X76" s="41">
        <v>0</v>
      </c>
      <c r="Y76" s="41">
        <v>0</v>
      </c>
      <c r="Z76" s="71">
        <v>0</v>
      </c>
      <c r="AA76" s="45">
        <f t="shared" si="22"/>
        <v>1470</v>
      </c>
      <c r="AB76" s="41">
        <v>1470</v>
      </c>
      <c r="AC76" s="41">
        <v>0</v>
      </c>
      <c r="AD76" s="41">
        <v>0</v>
      </c>
      <c r="AE76" s="45">
        <f t="shared" si="28"/>
        <v>1199</v>
      </c>
      <c r="AF76" s="41">
        <v>1199</v>
      </c>
      <c r="AG76" s="41">
        <v>0</v>
      </c>
      <c r="AH76" s="41">
        <v>0</v>
      </c>
      <c r="AI76" s="45">
        <f t="shared" si="23"/>
        <v>11653</v>
      </c>
      <c r="AJ76" s="41">
        <v>1305</v>
      </c>
      <c r="AK76" s="41">
        <v>10348</v>
      </c>
      <c r="AL76" s="41">
        <v>0</v>
      </c>
      <c r="AM76" s="41">
        <v>0</v>
      </c>
      <c r="AN76" s="45">
        <f t="shared" si="24"/>
        <v>0</v>
      </c>
      <c r="AO76" s="71">
        <v>0</v>
      </c>
      <c r="AP76" s="71">
        <v>0</v>
      </c>
      <c r="AQ76" s="41">
        <v>0</v>
      </c>
      <c r="AR76" s="41">
        <v>0</v>
      </c>
      <c r="AS76" s="45">
        <f t="shared" si="25"/>
        <v>16000</v>
      </c>
      <c r="AT76" s="41">
        <v>16000</v>
      </c>
      <c r="AU76" s="41">
        <v>0</v>
      </c>
      <c r="AV76" s="2">
        <v>7329</v>
      </c>
      <c r="AW76" s="45">
        <f t="shared" si="29"/>
        <v>0</v>
      </c>
      <c r="AX76" s="41">
        <v>0</v>
      </c>
      <c r="AY76" s="41">
        <v>0</v>
      </c>
      <c r="AZ76" s="41">
        <v>0</v>
      </c>
      <c r="BA76" s="45">
        <f t="shared" si="30"/>
        <v>0</v>
      </c>
      <c r="BB76" s="41">
        <v>0</v>
      </c>
      <c r="BC76" s="41">
        <v>0</v>
      </c>
      <c r="BD76" s="41">
        <v>0</v>
      </c>
      <c r="BE76" s="71">
        <v>7000</v>
      </c>
      <c r="BF76" s="45">
        <f t="shared" si="31"/>
        <v>13146</v>
      </c>
      <c r="BG76" s="41">
        <v>4209</v>
      </c>
      <c r="BH76" s="41">
        <v>8937</v>
      </c>
      <c r="BI76" s="41">
        <v>0</v>
      </c>
      <c r="BJ76" s="45">
        <f t="shared" si="32"/>
        <v>0</v>
      </c>
      <c r="BK76" s="41">
        <v>0</v>
      </c>
      <c r="BL76" s="41">
        <v>0</v>
      </c>
      <c r="BM76" s="45">
        <f t="shared" si="33"/>
        <v>946935</v>
      </c>
    </row>
    <row r="77" spans="1:65" ht="15.75" x14ac:dyDescent="0.25">
      <c r="A77" s="59" t="s">
        <v>144</v>
      </c>
      <c r="B77" s="58" t="s">
        <v>114</v>
      </c>
      <c r="C77" s="60" t="s">
        <v>145</v>
      </c>
      <c r="D77" s="60">
        <v>0</v>
      </c>
      <c r="E77" s="60">
        <v>0</v>
      </c>
      <c r="F77" s="16">
        <f t="shared" si="20"/>
        <v>0</v>
      </c>
      <c r="G77" s="40">
        <v>0</v>
      </c>
      <c r="H77" s="16">
        <f t="shared" si="26"/>
        <v>31066</v>
      </c>
      <c r="I77" s="47">
        <v>0</v>
      </c>
      <c r="J77" s="47">
        <v>31066</v>
      </c>
      <c r="K77" s="47">
        <v>0</v>
      </c>
      <c r="L77" s="16">
        <f t="shared" si="21"/>
        <v>351170</v>
      </c>
      <c r="M77" s="47">
        <v>186422</v>
      </c>
      <c r="N77" s="47">
        <v>0</v>
      </c>
      <c r="O77" s="47">
        <v>164748</v>
      </c>
      <c r="P77" s="40">
        <v>0</v>
      </c>
      <c r="Q77" s="40">
        <v>0</v>
      </c>
      <c r="R77" s="40">
        <v>0</v>
      </c>
      <c r="S77" s="16">
        <f t="shared" si="27"/>
        <v>233113</v>
      </c>
      <c r="T77" s="41">
        <v>77670</v>
      </c>
      <c r="U77" s="41">
        <v>32523</v>
      </c>
      <c r="V77" s="41">
        <v>122920</v>
      </c>
      <c r="W77" s="41">
        <v>0</v>
      </c>
      <c r="X77" s="41">
        <v>0</v>
      </c>
      <c r="Y77" s="41">
        <v>0</v>
      </c>
      <c r="Z77" s="71">
        <v>0</v>
      </c>
      <c r="AA77" s="45">
        <f t="shared" si="22"/>
        <v>3364</v>
      </c>
      <c r="AB77" s="41">
        <v>1905</v>
      </c>
      <c r="AC77" s="41">
        <v>1459</v>
      </c>
      <c r="AD77" s="41">
        <v>0</v>
      </c>
      <c r="AE77" s="45">
        <f t="shared" si="28"/>
        <v>3105</v>
      </c>
      <c r="AF77" s="41">
        <v>3105</v>
      </c>
      <c r="AG77" s="41">
        <v>0</v>
      </c>
      <c r="AH77" s="41">
        <v>0</v>
      </c>
      <c r="AI77" s="45">
        <f t="shared" si="23"/>
        <v>17814</v>
      </c>
      <c r="AJ77" s="41">
        <v>0</v>
      </c>
      <c r="AK77" s="41">
        <v>17814</v>
      </c>
      <c r="AL77" s="41">
        <v>0</v>
      </c>
      <c r="AM77" s="41">
        <v>0</v>
      </c>
      <c r="AN77" s="45">
        <f t="shared" si="24"/>
        <v>230</v>
      </c>
      <c r="AO77" s="71">
        <v>230</v>
      </c>
      <c r="AP77" s="71">
        <v>0</v>
      </c>
      <c r="AQ77" s="41">
        <v>0</v>
      </c>
      <c r="AR77" s="41">
        <v>0</v>
      </c>
      <c r="AS77" s="45">
        <f t="shared" si="25"/>
        <v>39539</v>
      </c>
      <c r="AT77" s="41">
        <v>39539</v>
      </c>
      <c r="AU77" s="41">
        <v>0</v>
      </c>
      <c r="AV77" s="2">
        <v>6902</v>
      </c>
      <c r="AW77" s="45">
        <f t="shared" si="29"/>
        <v>0</v>
      </c>
      <c r="AX77" s="41">
        <v>0</v>
      </c>
      <c r="AY77" s="41">
        <v>0</v>
      </c>
      <c r="AZ77" s="41">
        <v>0</v>
      </c>
      <c r="BA77" s="45">
        <f t="shared" si="30"/>
        <v>0</v>
      </c>
      <c r="BB77" s="41">
        <v>0</v>
      </c>
      <c r="BC77" s="41">
        <v>0</v>
      </c>
      <c r="BD77" s="41">
        <v>0</v>
      </c>
      <c r="BE77" s="71">
        <v>0</v>
      </c>
      <c r="BF77" s="45">
        <f t="shared" si="31"/>
        <v>9201</v>
      </c>
      <c r="BG77" s="41">
        <v>9201</v>
      </c>
      <c r="BH77" s="41">
        <v>0</v>
      </c>
      <c r="BI77" s="41">
        <v>0</v>
      </c>
      <c r="BJ77" s="45">
        <f t="shared" si="32"/>
        <v>0</v>
      </c>
      <c r="BK77" s="41">
        <v>0</v>
      </c>
      <c r="BL77" s="41">
        <v>0</v>
      </c>
      <c r="BM77" s="45">
        <f t="shared" si="33"/>
        <v>695504</v>
      </c>
    </row>
    <row r="78" spans="1:65" ht="15.75" x14ac:dyDescent="0.25">
      <c r="A78" s="59" t="s">
        <v>146</v>
      </c>
      <c r="B78" s="58" t="s">
        <v>114</v>
      </c>
      <c r="C78" s="60" t="s">
        <v>147</v>
      </c>
      <c r="D78" s="60">
        <v>0</v>
      </c>
      <c r="E78" s="60">
        <v>0</v>
      </c>
      <c r="F78" s="16">
        <f t="shared" si="20"/>
        <v>0</v>
      </c>
      <c r="G78" s="40">
        <v>0</v>
      </c>
      <c r="H78" s="16">
        <f t="shared" si="26"/>
        <v>0</v>
      </c>
      <c r="I78" s="47">
        <v>0</v>
      </c>
      <c r="J78" s="47">
        <v>0</v>
      </c>
      <c r="K78" s="47">
        <v>0</v>
      </c>
      <c r="L78" s="16">
        <f t="shared" si="21"/>
        <v>409812</v>
      </c>
      <c r="M78" s="47">
        <v>217553</v>
      </c>
      <c r="N78" s="47">
        <v>0</v>
      </c>
      <c r="O78" s="47">
        <v>192259</v>
      </c>
      <c r="P78" s="40">
        <v>0</v>
      </c>
      <c r="Q78" s="40">
        <v>0</v>
      </c>
      <c r="R78" s="40">
        <v>0</v>
      </c>
      <c r="S78" s="16">
        <f t="shared" si="27"/>
        <v>354680</v>
      </c>
      <c r="T78" s="41">
        <v>100844</v>
      </c>
      <c r="U78" s="41">
        <v>42227</v>
      </c>
      <c r="V78" s="41">
        <v>211609</v>
      </c>
      <c r="W78" s="41">
        <v>0</v>
      </c>
      <c r="X78" s="41">
        <v>0</v>
      </c>
      <c r="Y78" s="41">
        <v>0</v>
      </c>
      <c r="Z78" s="71">
        <v>0</v>
      </c>
      <c r="AA78" s="45">
        <f t="shared" si="22"/>
        <v>2509</v>
      </c>
      <c r="AB78" s="41">
        <v>2509</v>
      </c>
      <c r="AC78" s="41">
        <v>0</v>
      </c>
      <c r="AD78" s="41">
        <v>0</v>
      </c>
      <c r="AE78" s="45">
        <f t="shared" si="28"/>
        <v>1824</v>
      </c>
      <c r="AF78" s="41">
        <v>1824</v>
      </c>
      <c r="AG78" s="41">
        <v>0</v>
      </c>
      <c r="AH78" s="41">
        <v>0</v>
      </c>
      <c r="AI78" s="45">
        <f t="shared" si="23"/>
        <v>26000</v>
      </c>
      <c r="AJ78" s="41">
        <v>0</v>
      </c>
      <c r="AK78" s="41">
        <v>26000</v>
      </c>
      <c r="AL78" s="41">
        <v>0</v>
      </c>
      <c r="AM78" s="41">
        <v>0</v>
      </c>
      <c r="AN78" s="45">
        <f t="shared" si="24"/>
        <v>113</v>
      </c>
      <c r="AO78" s="71">
        <v>113</v>
      </c>
      <c r="AP78" s="71">
        <v>0</v>
      </c>
      <c r="AQ78" s="41">
        <v>0</v>
      </c>
      <c r="AR78" s="41">
        <v>0</v>
      </c>
      <c r="AS78" s="45">
        <f t="shared" si="25"/>
        <v>26000</v>
      </c>
      <c r="AT78" s="41">
        <v>26000</v>
      </c>
      <c r="AU78" s="41">
        <v>0</v>
      </c>
      <c r="AV78" s="2">
        <v>6902</v>
      </c>
      <c r="AW78" s="45">
        <f t="shared" si="29"/>
        <v>0</v>
      </c>
      <c r="AX78" s="41">
        <v>0</v>
      </c>
      <c r="AY78" s="41">
        <v>0</v>
      </c>
      <c r="AZ78" s="41">
        <v>0</v>
      </c>
      <c r="BA78" s="45">
        <f t="shared" si="30"/>
        <v>0</v>
      </c>
      <c r="BB78" s="41">
        <v>0</v>
      </c>
      <c r="BC78" s="41">
        <v>0</v>
      </c>
      <c r="BD78" s="41">
        <v>0</v>
      </c>
      <c r="BE78" s="71">
        <v>0</v>
      </c>
      <c r="BF78" s="45">
        <f t="shared" si="31"/>
        <v>35740</v>
      </c>
      <c r="BG78" s="41">
        <v>8781</v>
      </c>
      <c r="BH78" s="41">
        <v>26959</v>
      </c>
      <c r="BI78" s="41">
        <v>0</v>
      </c>
      <c r="BJ78" s="45">
        <f t="shared" si="32"/>
        <v>0</v>
      </c>
      <c r="BK78" s="41">
        <v>0</v>
      </c>
      <c r="BL78" s="41">
        <v>0</v>
      </c>
      <c r="BM78" s="45">
        <f t="shared" si="33"/>
        <v>863580</v>
      </c>
    </row>
    <row r="79" spans="1:65" ht="15.75" x14ac:dyDescent="0.25">
      <c r="A79" s="59" t="s">
        <v>148</v>
      </c>
      <c r="B79" s="58" t="s">
        <v>114</v>
      </c>
      <c r="C79" s="60" t="s">
        <v>61</v>
      </c>
      <c r="D79" s="60">
        <v>0</v>
      </c>
      <c r="E79" s="60">
        <v>0</v>
      </c>
      <c r="F79" s="16">
        <f t="shared" si="20"/>
        <v>0</v>
      </c>
      <c r="G79" s="40">
        <v>0</v>
      </c>
      <c r="H79" s="16">
        <f t="shared" si="26"/>
        <v>0</v>
      </c>
      <c r="I79" s="47">
        <v>0</v>
      </c>
      <c r="J79" s="47">
        <v>0</v>
      </c>
      <c r="K79" s="47">
        <v>0</v>
      </c>
      <c r="L79" s="16">
        <f t="shared" si="21"/>
        <v>1058219</v>
      </c>
      <c r="M79" s="47">
        <v>561767</v>
      </c>
      <c r="N79" s="47">
        <v>0</v>
      </c>
      <c r="O79" s="47">
        <v>496452</v>
      </c>
      <c r="P79" s="40">
        <v>0</v>
      </c>
      <c r="Q79" s="40">
        <v>0</v>
      </c>
      <c r="R79" s="40">
        <v>0</v>
      </c>
      <c r="S79" s="16">
        <f t="shared" si="27"/>
        <v>516862</v>
      </c>
      <c r="T79" s="41">
        <v>184918</v>
      </c>
      <c r="U79" s="41">
        <v>77432</v>
      </c>
      <c r="V79" s="41">
        <v>142835</v>
      </c>
      <c r="W79" s="41">
        <v>0</v>
      </c>
      <c r="X79" s="41">
        <v>111677</v>
      </c>
      <c r="Y79" s="41">
        <v>0</v>
      </c>
      <c r="Z79" s="71">
        <v>0</v>
      </c>
      <c r="AA79" s="45">
        <f t="shared" si="22"/>
        <v>3869</v>
      </c>
      <c r="AB79" s="41">
        <v>3369</v>
      </c>
      <c r="AC79" s="41">
        <v>0</v>
      </c>
      <c r="AD79" s="41">
        <v>500</v>
      </c>
      <c r="AE79" s="45">
        <f t="shared" si="28"/>
        <v>2305</v>
      </c>
      <c r="AF79" s="41">
        <v>2305</v>
      </c>
      <c r="AG79" s="41">
        <v>0</v>
      </c>
      <c r="AH79" s="41">
        <v>0</v>
      </c>
      <c r="AI79" s="45">
        <f t="shared" si="23"/>
        <v>23107</v>
      </c>
      <c r="AJ79" s="41">
        <v>20701</v>
      </c>
      <c r="AK79" s="41">
        <v>2406</v>
      </c>
      <c r="AL79" s="41">
        <v>0</v>
      </c>
      <c r="AM79" s="41">
        <v>0</v>
      </c>
      <c r="AN79" s="45">
        <f t="shared" si="24"/>
        <v>0</v>
      </c>
      <c r="AO79" s="71">
        <v>0</v>
      </c>
      <c r="AP79" s="71">
        <v>0</v>
      </c>
      <c r="AQ79" s="41">
        <v>0</v>
      </c>
      <c r="AR79" s="41">
        <v>0</v>
      </c>
      <c r="AS79" s="45">
        <f t="shared" si="25"/>
        <v>30535</v>
      </c>
      <c r="AT79" s="41">
        <v>30535</v>
      </c>
      <c r="AU79" s="41">
        <v>0</v>
      </c>
      <c r="AV79" s="2">
        <v>14789</v>
      </c>
      <c r="AW79" s="45">
        <f t="shared" si="29"/>
        <v>0</v>
      </c>
      <c r="AX79" s="41">
        <v>0</v>
      </c>
      <c r="AY79" s="41">
        <v>0</v>
      </c>
      <c r="AZ79" s="41">
        <v>0</v>
      </c>
      <c r="BA79" s="45">
        <f t="shared" si="30"/>
        <v>2100</v>
      </c>
      <c r="BB79" s="41">
        <v>2100</v>
      </c>
      <c r="BC79" s="41">
        <v>0</v>
      </c>
      <c r="BD79" s="41">
        <v>0</v>
      </c>
      <c r="BE79" s="71">
        <v>0</v>
      </c>
      <c r="BF79" s="45">
        <f t="shared" si="31"/>
        <v>32376</v>
      </c>
      <c r="BG79" s="41">
        <v>22525</v>
      </c>
      <c r="BH79" s="41">
        <v>9851</v>
      </c>
      <c r="BI79" s="41">
        <v>0</v>
      </c>
      <c r="BJ79" s="45">
        <f t="shared" si="32"/>
        <v>0</v>
      </c>
      <c r="BK79" s="41">
        <v>0</v>
      </c>
      <c r="BL79" s="41">
        <v>0</v>
      </c>
      <c r="BM79" s="45">
        <f t="shared" si="33"/>
        <v>1684162</v>
      </c>
    </row>
    <row r="80" spans="1:65" ht="15.75" x14ac:dyDescent="0.25">
      <c r="A80" s="59" t="s">
        <v>149</v>
      </c>
      <c r="B80" s="58" t="s">
        <v>114</v>
      </c>
      <c r="C80" s="60" t="s">
        <v>150</v>
      </c>
      <c r="D80" s="60">
        <v>0</v>
      </c>
      <c r="E80" s="60">
        <v>0</v>
      </c>
      <c r="F80" s="16">
        <f t="shared" si="20"/>
        <v>0</v>
      </c>
      <c r="G80" s="40">
        <v>0</v>
      </c>
      <c r="H80" s="16">
        <f t="shared" si="26"/>
        <v>32334</v>
      </c>
      <c r="I80" s="47">
        <v>0</v>
      </c>
      <c r="J80" s="47">
        <v>32334</v>
      </c>
      <c r="K80" s="47">
        <v>0</v>
      </c>
      <c r="L80" s="16">
        <f t="shared" si="21"/>
        <v>532075</v>
      </c>
      <c r="M80" s="47">
        <v>282458</v>
      </c>
      <c r="N80" s="47">
        <v>0</v>
      </c>
      <c r="O80" s="47">
        <v>249617</v>
      </c>
      <c r="P80" s="40">
        <v>0</v>
      </c>
      <c r="Q80" s="40">
        <v>0</v>
      </c>
      <c r="R80" s="40">
        <v>0</v>
      </c>
      <c r="S80" s="16">
        <f t="shared" si="27"/>
        <v>368912</v>
      </c>
      <c r="T80" s="41">
        <v>109832</v>
      </c>
      <c r="U80" s="41">
        <v>45991</v>
      </c>
      <c r="V80" s="41">
        <v>213089</v>
      </c>
      <c r="W80" s="41">
        <v>0</v>
      </c>
      <c r="X80" s="41">
        <v>0</v>
      </c>
      <c r="Y80" s="41">
        <v>0</v>
      </c>
      <c r="Z80" s="71">
        <v>0</v>
      </c>
      <c r="AA80" s="45">
        <f t="shared" si="22"/>
        <v>4780</v>
      </c>
      <c r="AB80" s="41">
        <v>4780</v>
      </c>
      <c r="AC80" s="41">
        <v>0</v>
      </c>
      <c r="AD80" s="41">
        <v>0</v>
      </c>
      <c r="AE80" s="45">
        <f t="shared" si="28"/>
        <v>842</v>
      </c>
      <c r="AF80" s="41">
        <v>842</v>
      </c>
      <c r="AG80" s="41">
        <v>0</v>
      </c>
      <c r="AH80" s="41">
        <v>0</v>
      </c>
      <c r="AI80" s="45">
        <f t="shared" si="23"/>
        <v>19735</v>
      </c>
      <c r="AJ80" s="41">
        <v>0</v>
      </c>
      <c r="AK80" s="41">
        <v>19735</v>
      </c>
      <c r="AL80" s="41">
        <v>0</v>
      </c>
      <c r="AM80" s="41">
        <v>0</v>
      </c>
      <c r="AN80" s="45">
        <f t="shared" si="24"/>
        <v>289</v>
      </c>
      <c r="AO80" s="71">
        <v>289</v>
      </c>
      <c r="AP80" s="71">
        <v>0</v>
      </c>
      <c r="AQ80" s="41">
        <v>0</v>
      </c>
      <c r="AR80" s="41">
        <v>0</v>
      </c>
      <c r="AS80" s="45">
        <f t="shared" si="25"/>
        <v>9600</v>
      </c>
      <c r="AT80" s="41">
        <v>9600</v>
      </c>
      <c r="AU80" s="41">
        <v>0</v>
      </c>
      <c r="AV80" s="2">
        <v>8407</v>
      </c>
      <c r="AW80" s="45">
        <f t="shared" si="29"/>
        <v>0</v>
      </c>
      <c r="AX80" s="41">
        <v>0</v>
      </c>
      <c r="AY80" s="41">
        <v>0</v>
      </c>
      <c r="AZ80" s="41">
        <v>0</v>
      </c>
      <c r="BA80" s="45">
        <f t="shared" si="30"/>
        <v>0</v>
      </c>
      <c r="BB80" s="41">
        <v>0</v>
      </c>
      <c r="BC80" s="41">
        <v>0</v>
      </c>
      <c r="BD80" s="41">
        <v>0</v>
      </c>
      <c r="BE80" s="71">
        <v>0</v>
      </c>
      <c r="BF80" s="45">
        <f t="shared" si="31"/>
        <v>6655</v>
      </c>
      <c r="BG80" s="41">
        <v>6655</v>
      </c>
      <c r="BH80" s="41">
        <v>0</v>
      </c>
      <c r="BI80" s="41">
        <v>0</v>
      </c>
      <c r="BJ80" s="45">
        <f t="shared" si="32"/>
        <v>0</v>
      </c>
      <c r="BK80" s="41">
        <v>0</v>
      </c>
      <c r="BL80" s="41">
        <v>0</v>
      </c>
      <c r="BM80" s="45">
        <f t="shared" si="33"/>
        <v>983629</v>
      </c>
    </row>
    <row r="81" spans="1:65" ht="15.75" x14ac:dyDescent="0.25">
      <c r="A81" s="59" t="s">
        <v>151</v>
      </c>
      <c r="B81" s="58" t="s">
        <v>114</v>
      </c>
      <c r="C81" s="60" t="s">
        <v>152</v>
      </c>
      <c r="D81" s="60">
        <v>0</v>
      </c>
      <c r="E81" s="60">
        <v>0</v>
      </c>
      <c r="F81" s="16">
        <f t="shared" si="20"/>
        <v>60</v>
      </c>
      <c r="G81" s="40">
        <v>60</v>
      </c>
      <c r="H81" s="16">
        <f t="shared" si="26"/>
        <v>83688</v>
      </c>
      <c r="I81" s="47">
        <v>0</v>
      </c>
      <c r="J81" s="47">
        <v>83688</v>
      </c>
      <c r="K81" s="47">
        <v>0</v>
      </c>
      <c r="L81" s="16">
        <f t="shared" si="21"/>
        <v>250398</v>
      </c>
      <c r="M81" s="47">
        <v>132926</v>
      </c>
      <c r="N81" s="47">
        <v>0</v>
      </c>
      <c r="O81" s="47">
        <v>117472</v>
      </c>
      <c r="P81" s="40">
        <v>0</v>
      </c>
      <c r="Q81" s="40">
        <v>0</v>
      </c>
      <c r="R81" s="40">
        <v>0</v>
      </c>
      <c r="S81" s="16">
        <f t="shared" si="27"/>
        <v>180411</v>
      </c>
      <c r="T81" s="41">
        <v>59859</v>
      </c>
      <c r="U81" s="41">
        <v>25065</v>
      </c>
      <c r="V81" s="41">
        <v>95487</v>
      </c>
      <c r="W81" s="41">
        <v>0</v>
      </c>
      <c r="X81" s="41">
        <v>0</v>
      </c>
      <c r="Y81" s="41">
        <v>0</v>
      </c>
      <c r="Z81" s="71">
        <v>0</v>
      </c>
      <c r="AA81" s="45">
        <f t="shared" si="22"/>
        <v>1496</v>
      </c>
      <c r="AB81" s="41">
        <v>630</v>
      </c>
      <c r="AC81" s="41">
        <v>866</v>
      </c>
      <c r="AD81" s="41">
        <v>0</v>
      </c>
      <c r="AE81" s="45">
        <f t="shared" si="28"/>
        <v>632</v>
      </c>
      <c r="AF81" s="41">
        <v>632</v>
      </c>
      <c r="AG81" s="41">
        <v>0</v>
      </c>
      <c r="AH81" s="41">
        <v>0</v>
      </c>
      <c r="AI81" s="45">
        <f t="shared" si="23"/>
        <v>8319</v>
      </c>
      <c r="AJ81" s="41">
        <v>0</v>
      </c>
      <c r="AK81" s="41">
        <v>8319</v>
      </c>
      <c r="AL81" s="41">
        <v>0</v>
      </c>
      <c r="AM81" s="41">
        <v>0</v>
      </c>
      <c r="AN81" s="45">
        <f t="shared" si="24"/>
        <v>38</v>
      </c>
      <c r="AO81" s="71">
        <v>38</v>
      </c>
      <c r="AP81" s="71">
        <v>0</v>
      </c>
      <c r="AQ81" s="41">
        <v>0</v>
      </c>
      <c r="AR81" s="41">
        <v>0</v>
      </c>
      <c r="AS81" s="45">
        <f t="shared" si="25"/>
        <v>8359</v>
      </c>
      <c r="AT81" s="41">
        <v>8359</v>
      </c>
      <c r="AU81" s="41">
        <v>0</v>
      </c>
      <c r="AV81" s="2">
        <v>6902</v>
      </c>
      <c r="AW81" s="45">
        <f t="shared" si="29"/>
        <v>0</v>
      </c>
      <c r="AX81" s="41">
        <v>0</v>
      </c>
      <c r="AY81" s="41">
        <v>0</v>
      </c>
      <c r="AZ81" s="41">
        <v>0</v>
      </c>
      <c r="BA81" s="45">
        <f t="shared" si="30"/>
        <v>0</v>
      </c>
      <c r="BB81" s="41">
        <v>0</v>
      </c>
      <c r="BC81" s="41">
        <v>0</v>
      </c>
      <c r="BD81" s="41">
        <v>0</v>
      </c>
      <c r="BE81" s="71">
        <v>0</v>
      </c>
      <c r="BF81" s="45">
        <f t="shared" si="31"/>
        <v>10035</v>
      </c>
      <c r="BG81" s="41">
        <v>10035</v>
      </c>
      <c r="BH81" s="41">
        <v>0</v>
      </c>
      <c r="BI81" s="41">
        <v>0</v>
      </c>
      <c r="BJ81" s="45">
        <f t="shared" si="32"/>
        <v>0</v>
      </c>
      <c r="BK81" s="41">
        <v>0</v>
      </c>
      <c r="BL81" s="41">
        <v>0</v>
      </c>
      <c r="BM81" s="45">
        <f t="shared" si="33"/>
        <v>550338</v>
      </c>
    </row>
    <row r="82" spans="1:65" ht="15.75" x14ac:dyDescent="0.25">
      <c r="A82" s="59" t="s">
        <v>153</v>
      </c>
      <c r="B82" s="58" t="s">
        <v>114</v>
      </c>
      <c r="C82" s="60" t="s">
        <v>154</v>
      </c>
      <c r="D82" s="60">
        <v>0</v>
      </c>
      <c r="E82" s="60">
        <v>0</v>
      </c>
      <c r="F82" s="16">
        <f t="shared" si="20"/>
        <v>0</v>
      </c>
      <c r="G82" s="40">
        <v>0</v>
      </c>
      <c r="H82" s="16">
        <f t="shared" si="26"/>
        <v>0</v>
      </c>
      <c r="I82" s="47">
        <v>0</v>
      </c>
      <c r="J82" s="47">
        <v>0</v>
      </c>
      <c r="K82" s="47">
        <v>0</v>
      </c>
      <c r="L82" s="16">
        <f t="shared" si="21"/>
        <v>191829</v>
      </c>
      <c r="M82" s="47">
        <v>101834</v>
      </c>
      <c r="N82" s="47">
        <v>39229</v>
      </c>
      <c r="O82" s="47">
        <v>50766</v>
      </c>
      <c r="P82" s="40">
        <v>0</v>
      </c>
      <c r="Q82" s="40">
        <v>0</v>
      </c>
      <c r="R82" s="40">
        <v>0</v>
      </c>
      <c r="S82" s="16">
        <f t="shared" si="27"/>
        <v>154847</v>
      </c>
      <c r="T82" s="41">
        <v>50898</v>
      </c>
      <c r="U82" s="41">
        <v>21313</v>
      </c>
      <c r="V82" s="41">
        <v>82636</v>
      </c>
      <c r="W82" s="41">
        <v>0</v>
      </c>
      <c r="X82" s="41">
        <v>0</v>
      </c>
      <c r="Y82" s="41">
        <v>0</v>
      </c>
      <c r="Z82" s="71">
        <v>0</v>
      </c>
      <c r="AA82" s="45">
        <f t="shared" si="22"/>
        <v>2036</v>
      </c>
      <c r="AB82" s="41">
        <v>1139</v>
      </c>
      <c r="AC82" s="41">
        <v>897</v>
      </c>
      <c r="AD82" s="41">
        <v>0</v>
      </c>
      <c r="AE82" s="45">
        <f t="shared" si="28"/>
        <v>1631</v>
      </c>
      <c r="AF82" s="41">
        <v>1631</v>
      </c>
      <c r="AG82" s="41">
        <v>0</v>
      </c>
      <c r="AH82" s="41">
        <v>0</v>
      </c>
      <c r="AI82" s="45">
        <f t="shared" si="23"/>
        <v>1541</v>
      </c>
      <c r="AJ82" s="41">
        <v>1541</v>
      </c>
      <c r="AK82" s="41">
        <v>0</v>
      </c>
      <c r="AL82" s="41">
        <v>0</v>
      </c>
      <c r="AM82" s="41">
        <v>0</v>
      </c>
      <c r="AN82" s="45">
        <f t="shared" si="24"/>
        <v>117</v>
      </c>
      <c r="AO82" s="71">
        <v>117</v>
      </c>
      <c r="AP82" s="71">
        <v>0</v>
      </c>
      <c r="AQ82" s="41">
        <v>0</v>
      </c>
      <c r="AR82" s="41">
        <v>0</v>
      </c>
      <c r="AS82" s="45">
        <f t="shared" si="25"/>
        <v>20721</v>
      </c>
      <c r="AT82" s="41">
        <v>20721</v>
      </c>
      <c r="AU82" s="41">
        <v>0</v>
      </c>
      <c r="AV82" s="2">
        <v>6902</v>
      </c>
      <c r="AW82" s="45">
        <f t="shared" si="29"/>
        <v>0</v>
      </c>
      <c r="AX82" s="41">
        <v>0</v>
      </c>
      <c r="AY82" s="41">
        <v>0</v>
      </c>
      <c r="AZ82" s="41">
        <v>0</v>
      </c>
      <c r="BA82" s="45">
        <f t="shared" si="30"/>
        <v>0</v>
      </c>
      <c r="BB82" s="41">
        <v>0</v>
      </c>
      <c r="BC82" s="41">
        <v>0</v>
      </c>
      <c r="BD82" s="41">
        <v>0</v>
      </c>
      <c r="BE82" s="71">
        <v>0</v>
      </c>
      <c r="BF82" s="45">
        <f t="shared" si="31"/>
        <v>5536</v>
      </c>
      <c r="BG82" s="41">
        <v>2186</v>
      </c>
      <c r="BH82" s="41">
        <v>3350</v>
      </c>
      <c r="BI82" s="41">
        <v>0</v>
      </c>
      <c r="BJ82" s="45">
        <f t="shared" si="32"/>
        <v>0</v>
      </c>
      <c r="BK82" s="41">
        <v>0</v>
      </c>
      <c r="BL82" s="41">
        <v>0</v>
      </c>
      <c r="BM82" s="45">
        <f t="shared" si="33"/>
        <v>385160</v>
      </c>
    </row>
    <row r="83" spans="1:65" ht="15.75" x14ac:dyDescent="0.25">
      <c r="A83" s="59" t="s">
        <v>155</v>
      </c>
      <c r="B83" s="58" t="s">
        <v>114</v>
      </c>
      <c r="C83" s="60" t="s">
        <v>156</v>
      </c>
      <c r="D83" s="60">
        <v>0</v>
      </c>
      <c r="E83" s="60">
        <v>0</v>
      </c>
      <c r="F83" s="16">
        <f t="shared" si="20"/>
        <v>0</v>
      </c>
      <c r="G83" s="40">
        <v>0</v>
      </c>
      <c r="H83" s="16">
        <f t="shared" si="26"/>
        <v>54524</v>
      </c>
      <c r="I83" s="47">
        <v>0</v>
      </c>
      <c r="J83" s="47">
        <v>54524</v>
      </c>
      <c r="K83" s="47">
        <v>0</v>
      </c>
      <c r="L83" s="16">
        <f t="shared" si="21"/>
        <v>217184</v>
      </c>
      <c r="M83" s="47">
        <v>115294</v>
      </c>
      <c r="N83" s="47">
        <v>0</v>
      </c>
      <c r="O83" s="47">
        <v>101890</v>
      </c>
      <c r="P83" s="40">
        <v>0</v>
      </c>
      <c r="Q83" s="40">
        <v>0</v>
      </c>
      <c r="R83" s="40">
        <v>0</v>
      </c>
      <c r="S83" s="16">
        <f t="shared" si="27"/>
        <v>177999</v>
      </c>
      <c r="T83" s="41">
        <v>56005</v>
      </c>
      <c r="U83" s="41">
        <v>23451</v>
      </c>
      <c r="V83" s="41">
        <v>98543</v>
      </c>
      <c r="W83" s="41">
        <v>0</v>
      </c>
      <c r="X83" s="41">
        <v>0</v>
      </c>
      <c r="Y83" s="41">
        <v>0</v>
      </c>
      <c r="Z83" s="71">
        <v>0</v>
      </c>
      <c r="AA83" s="45">
        <f t="shared" si="22"/>
        <v>2270</v>
      </c>
      <c r="AB83" s="41">
        <v>2270</v>
      </c>
      <c r="AC83" s="41">
        <v>0</v>
      </c>
      <c r="AD83" s="41">
        <v>0</v>
      </c>
      <c r="AE83" s="45">
        <f t="shared" si="28"/>
        <v>1730</v>
      </c>
      <c r="AF83" s="41">
        <v>1730</v>
      </c>
      <c r="AG83" s="41">
        <v>0</v>
      </c>
      <c r="AH83" s="41">
        <v>0</v>
      </c>
      <c r="AI83" s="45">
        <f t="shared" si="23"/>
        <v>1677</v>
      </c>
      <c r="AJ83" s="41">
        <v>0</v>
      </c>
      <c r="AK83" s="41">
        <v>1677</v>
      </c>
      <c r="AL83" s="41">
        <v>0</v>
      </c>
      <c r="AM83" s="41">
        <v>0</v>
      </c>
      <c r="AN83" s="45">
        <f t="shared" si="24"/>
        <v>157</v>
      </c>
      <c r="AO83" s="71">
        <v>157</v>
      </c>
      <c r="AP83" s="71">
        <v>0</v>
      </c>
      <c r="AQ83" s="41">
        <v>0</v>
      </c>
      <c r="AR83" s="41">
        <v>0</v>
      </c>
      <c r="AS83" s="45">
        <f t="shared" si="25"/>
        <v>17071</v>
      </c>
      <c r="AT83" s="41">
        <v>17071</v>
      </c>
      <c r="AU83" s="41">
        <v>0</v>
      </c>
      <c r="AV83" s="2">
        <v>6902</v>
      </c>
      <c r="AW83" s="45">
        <f t="shared" si="29"/>
        <v>0</v>
      </c>
      <c r="AX83" s="41">
        <v>0</v>
      </c>
      <c r="AY83" s="41">
        <v>0</v>
      </c>
      <c r="AZ83" s="41">
        <v>0</v>
      </c>
      <c r="BA83" s="45">
        <f t="shared" si="30"/>
        <v>0</v>
      </c>
      <c r="BB83" s="41">
        <v>0</v>
      </c>
      <c r="BC83" s="41">
        <v>0</v>
      </c>
      <c r="BD83" s="41">
        <v>0</v>
      </c>
      <c r="BE83" s="71">
        <v>0</v>
      </c>
      <c r="BF83" s="45">
        <f t="shared" si="31"/>
        <v>13259</v>
      </c>
      <c r="BG83" s="41">
        <v>8223</v>
      </c>
      <c r="BH83" s="41">
        <v>5036</v>
      </c>
      <c r="BI83" s="41">
        <v>0</v>
      </c>
      <c r="BJ83" s="45">
        <f t="shared" si="32"/>
        <v>0</v>
      </c>
      <c r="BK83" s="41">
        <v>0</v>
      </c>
      <c r="BL83" s="41">
        <v>0</v>
      </c>
      <c r="BM83" s="45">
        <f t="shared" si="33"/>
        <v>492773</v>
      </c>
    </row>
    <row r="84" spans="1:65" ht="15.75" x14ac:dyDescent="0.25">
      <c r="A84" s="59" t="s">
        <v>157</v>
      </c>
      <c r="B84" s="58" t="s">
        <v>114</v>
      </c>
      <c r="C84" s="60" t="s">
        <v>158</v>
      </c>
      <c r="D84" s="60">
        <v>0</v>
      </c>
      <c r="E84" s="60">
        <v>0</v>
      </c>
      <c r="F84" s="16">
        <f t="shared" si="20"/>
        <v>30</v>
      </c>
      <c r="G84" s="40">
        <v>30</v>
      </c>
      <c r="H84" s="16">
        <f t="shared" si="26"/>
        <v>0</v>
      </c>
      <c r="I84" s="47">
        <v>0</v>
      </c>
      <c r="J84" s="47">
        <v>0</v>
      </c>
      <c r="K84" s="47">
        <v>0</v>
      </c>
      <c r="L84" s="16">
        <f t="shared" si="21"/>
        <v>585499</v>
      </c>
      <c r="M84" s="47">
        <v>310818</v>
      </c>
      <c r="N84" s="47">
        <v>0</v>
      </c>
      <c r="O84" s="47">
        <v>274681</v>
      </c>
      <c r="P84" s="40">
        <v>0</v>
      </c>
      <c r="Q84" s="40">
        <v>0</v>
      </c>
      <c r="R84" s="40">
        <v>0</v>
      </c>
      <c r="S84" s="16">
        <f t="shared" si="27"/>
        <v>264993</v>
      </c>
      <c r="T84" s="41">
        <v>57713</v>
      </c>
      <c r="U84" s="41">
        <v>24167</v>
      </c>
      <c r="V84" s="41">
        <v>183113</v>
      </c>
      <c r="W84" s="41">
        <v>0</v>
      </c>
      <c r="X84" s="41">
        <v>0</v>
      </c>
      <c r="Y84" s="41">
        <v>0</v>
      </c>
      <c r="Z84" s="71">
        <v>0</v>
      </c>
      <c r="AA84" s="45">
        <f t="shared" si="22"/>
        <v>3276</v>
      </c>
      <c r="AB84" s="41">
        <v>1382</v>
      </c>
      <c r="AC84" s="41">
        <v>1894</v>
      </c>
      <c r="AD84" s="41">
        <v>0</v>
      </c>
      <c r="AE84" s="45">
        <f t="shared" si="28"/>
        <v>1687</v>
      </c>
      <c r="AF84" s="41">
        <v>1687</v>
      </c>
      <c r="AG84" s="41">
        <v>0</v>
      </c>
      <c r="AH84" s="41">
        <v>0</v>
      </c>
      <c r="AI84" s="45">
        <f t="shared" si="23"/>
        <v>3381</v>
      </c>
      <c r="AJ84" s="41">
        <v>0</v>
      </c>
      <c r="AK84" s="41">
        <v>3381</v>
      </c>
      <c r="AL84" s="41">
        <v>0</v>
      </c>
      <c r="AM84" s="41">
        <v>0</v>
      </c>
      <c r="AN84" s="45">
        <f t="shared" si="24"/>
        <v>0</v>
      </c>
      <c r="AO84" s="71">
        <v>0</v>
      </c>
      <c r="AP84" s="71">
        <v>0</v>
      </c>
      <c r="AQ84" s="41">
        <v>0</v>
      </c>
      <c r="AR84" s="41">
        <v>0</v>
      </c>
      <c r="AS84" s="45">
        <f t="shared" si="25"/>
        <v>17700</v>
      </c>
      <c r="AT84" s="41">
        <v>17700</v>
      </c>
      <c r="AU84" s="41">
        <v>0</v>
      </c>
      <c r="AV84" s="2">
        <v>8069</v>
      </c>
      <c r="AW84" s="45">
        <f t="shared" si="29"/>
        <v>0</v>
      </c>
      <c r="AX84" s="41">
        <v>0</v>
      </c>
      <c r="AY84" s="41">
        <v>0</v>
      </c>
      <c r="AZ84" s="41">
        <v>0</v>
      </c>
      <c r="BA84" s="45">
        <f t="shared" si="30"/>
        <v>0</v>
      </c>
      <c r="BB84" s="41">
        <v>0</v>
      </c>
      <c r="BC84" s="41">
        <v>0</v>
      </c>
      <c r="BD84" s="41">
        <v>0</v>
      </c>
      <c r="BE84" s="71">
        <v>0</v>
      </c>
      <c r="BF84" s="45">
        <f t="shared" si="31"/>
        <v>14518</v>
      </c>
      <c r="BG84" s="41">
        <v>3567</v>
      </c>
      <c r="BH84" s="41">
        <v>10951</v>
      </c>
      <c r="BI84" s="41">
        <v>2366</v>
      </c>
      <c r="BJ84" s="45">
        <f t="shared" si="32"/>
        <v>0</v>
      </c>
      <c r="BK84" s="41">
        <v>0</v>
      </c>
      <c r="BL84" s="41">
        <v>0</v>
      </c>
      <c r="BM84" s="45">
        <f t="shared" si="33"/>
        <v>901519</v>
      </c>
    </row>
    <row r="85" spans="1:65" ht="15.75" x14ac:dyDescent="0.25">
      <c r="A85" s="59" t="s">
        <v>159</v>
      </c>
      <c r="B85" s="58" t="s">
        <v>114</v>
      </c>
      <c r="C85" s="60" t="s">
        <v>160</v>
      </c>
      <c r="D85" s="60">
        <v>0</v>
      </c>
      <c r="E85" s="60">
        <v>0</v>
      </c>
      <c r="F85" s="16">
        <f t="shared" si="20"/>
        <v>0</v>
      </c>
      <c r="G85" s="40">
        <v>0</v>
      </c>
      <c r="H85" s="16">
        <f t="shared" si="26"/>
        <v>0</v>
      </c>
      <c r="I85" s="47">
        <v>0</v>
      </c>
      <c r="J85" s="47">
        <v>0</v>
      </c>
      <c r="K85" s="47">
        <v>0</v>
      </c>
      <c r="L85" s="16">
        <f t="shared" si="21"/>
        <v>378836</v>
      </c>
      <c r="M85" s="47">
        <v>201109</v>
      </c>
      <c r="N85" s="47">
        <v>0</v>
      </c>
      <c r="O85" s="47">
        <v>177727</v>
      </c>
      <c r="P85" s="40">
        <v>0</v>
      </c>
      <c r="Q85" s="40">
        <v>0</v>
      </c>
      <c r="R85" s="40">
        <v>0</v>
      </c>
      <c r="S85" s="16">
        <f t="shared" si="27"/>
        <v>235124</v>
      </c>
      <c r="T85" s="41">
        <v>57738</v>
      </c>
      <c r="U85" s="41">
        <v>24177</v>
      </c>
      <c r="V85" s="41">
        <v>153209</v>
      </c>
      <c r="W85" s="41">
        <v>0</v>
      </c>
      <c r="X85" s="41">
        <v>0</v>
      </c>
      <c r="Y85" s="41">
        <v>0</v>
      </c>
      <c r="Z85" s="71">
        <v>0</v>
      </c>
      <c r="AA85" s="45">
        <f t="shared" si="22"/>
        <v>444</v>
      </c>
      <c r="AB85" s="41">
        <v>444</v>
      </c>
      <c r="AC85" s="41">
        <v>0</v>
      </c>
      <c r="AD85" s="41">
        <v>0</v>
      </c>
      <c r="AE85" s="45">
        <f t="shared" si="28"/>
        <v>1508</v>
      </c>
      <c r="AF85" s="41">
        <v>1508</v>
      </c>
      <c r="AG85" s="41">
        <v>0</v>
      </c>
      <c r="AH85" s="41">
        <v>0</v>
      </c>
      <c r="AI85" s="45">
        <f t="shared" si="23"/>
        <v>34685</v>
      </c>
      <c r="AJ85" s="41">
        <v>0</v>
      </c>
      <c r="AK85" s="41">
        <v>34685</v>
      </c>
      <c r="AL85" s="41">
        <v>0</v>
      </c>
      <c r="AM85" s="41">
        <v>0</v>
      </c>
      <c r="AN85" s="45">
        <f t="shared" si="24"/>
        <v>90</v>
      </c>
      <c r="AO85" s="71">
        <v>90</v>
      </c>
      <c r="AP85" s="71">
        <v>0</v>
      </c>
      <c r="AQ85" s="41">
        <v>0</v>
      </c>
      <c r="AR85" s="41">
        <v>0</v>
      </c>
      <c r="AS85" s="45">
        <f t="shared" si="25"/>
        <v>15054</v>
      </c>
      <c r="AT85" s="41">
        <v>15054</v>
      </c>
      <c r="AU85" s="41">
        <v>0</v>
      </c>
      <c r="AV85" s="2">
        <v>8127</v>
      </c>
      <c r="AW85" s="45">
        <f t="shared" si="29"/>
        <v>0</v>
      </c>
      <c r="AX85" s="41">
        <v>0</v>
      </c>
      <c r="AY85" s="41">
        <v>0</v>
      </c>
      <c r="AZ85" s="41">
        <v>0</v>
      </c>
      <c r="BA85" s="45">
        <f t="shared" si="30"/>
        <v>0</v>
      </c>
      <c r="BB85" s="41">
        <v>0</v>
      </c>
      <c r="BC85" s="41">
        <v>0</v>
      </c>
      <c r="BD85" s="41">
        <v>0</v>
      </c>
      <c r="BE85" s="71">
        <v>0</v>
      </c>
      <c r="BF85" s="45">
        <f t="shared" si="31"/>
        <v>16382</v>
      </c>
      <c r="BG85" s="41">
        <v>11398</v>
      </c>
      <c r="BH85" s="41">
        <v>4984</v>
      </c>
      <c r="BI85" s="41">
        <v>0</v>
      </c>
      <c r="BJ85" s="45">
        <f t="shared" si="32"/>
        <v>0</v>
      </c>
      <c r="BK85" s="41">
        <v>0</v>
      </c>
      <c r="BL85" s="41">
        <v>0</v>
      </c>
      <c r="BM85" s="45">
        <f t="shared" si="33"/>
        <v>690250</v>
      </c>
    </row>
    <row r="86" spans="1:65" ht="15.75" x14ac:dyDescent="0.25">
      <c r="A86" s="59" t="s">
        <v>161</v>
      </c>
      <c r="B86" s="58" t="s">
        <v>114</v>
      </c>
      <c r="C86" s="60" t="s">
        <v>63</v>
      </c>
      <c r="D86" s="60">
        <v>0</v>
      </c>
      <c r="E86" s="60">
        <v>0</v>
      </c>
      <c r="F86" s="16">
        <f t="shared" si="20"/>
        <v>120</v>
      </c>
      <c r="G86" s="40">
        <v>120</v>
      </c>
      <c r="H86" s="16">
        <f t="shared" si="26"/>
        <v>0</v>
      </c>
      <c r="I86" s="47">
        <v>0</v>
      </c>
      <c r="J86" s="47">
        <v>0</v>
      </c>
      <c r="K86" s="47">
        <v>0</v>
      </c>
      <c r="L86" s="16">
        <f t="shared" si="21"/>
        <v>563576</v>
      </c>
      <c r="M86" s="47">
        <v>299180</v>
      </c>
      <c r="N86" s="47">
        <v>0</v>
      </c>
      <c r="O86" s="47">
        <v>264396</v>
      </c>
      <c r="P86" s="40">
        <v>0</v>
      </c>
      <c r="Q86" s="40">
        <v>0</v>
      </c>
      <c r="R86" s="40">
        <v>0</v>
      </c>
      <c r="S86" s="16">
        <f t="shared" si="27"/>
        <v>427627</v>
      </c>
      <c r="T86" s="41">
        <v>95666</v>
      </c>
      <c r="U86" s="41">
        <v>40059</v>
      </c>
      <c r="V86" s="41">
        <v>291902</v>
      </c>
      <c r="W86" s="41">
        <v>0</v>
      </c>
      <c r="X86" s="41">
        <v>0</v>
      </c>
      <c r="Y86" s="41">
        <v>0</v>
      </c>
      <c r="Z86" s="71">
        <v>0</v>
      </c>
      <c r="AA86" s="45">
        <f t="shared" si="22"/>
        <v>2538</v>
      </c>
      <c r="AB86" s="41">
        <v>2538</v>
      </c>
      <c r="AC86" s="41">
        <v>0</v>
      </c>
      <c r="AD86" s="41">
        <v>0</v>
      </c>
      <c r="AE86" s="45">
        <f t="shared" si="28"/>
        <v>4663</v>
      </c>
      <c r="AF86" s="41">
        <v>4663</v>
      </c>
      <c r="AG86" s="41">
        <v>0</v>
      </c>
      <c r="AH86" s="41">
        <v>0</v>
      </c>
      <c r="AI86" s="45">
        <f t="shared" si="23"/>
        <v>77182</v>
      </c>
      <c r="AJ86" s="41">
        <v>51857</v>
      </c>
      <c r="AK86" s="41">
        <v>25325</v>
      </c>
      <c r="AL86" s="41">
        <v>0</v>
      </c>
      <c r="AM86" s="41">
        <v>0</v>
      </c>
      <c r="AN86" s="45">
        <f t="shared" si="24"/>
        <v>34</v>
      </c>
      <c r="AO86" s="71">
        <v>34</v>
      </c>
      <c r="AP86" s="71">
        <v>0</v>
      </c>
      <c r="AQ86" s="41">
        <v>0</v>
      </c>
      <c r="AR86" s="41">
        <v>0</v>
      </c>
      <c r="AS86" s="45">
        <f t="shared" si="25"/>
        <v>59865</v>
      </c>
      <c r="AT86" s="41">
        <v>59865</v>
      </c>
      <c r="AU86" s="41">
        <v>0</v>
      </c>
      <c r="AV86" s="2">
        <v>9708</v>
      </c>
      <c r="AW86" s="45">
        <f t="shared" si="29"/>
        <v>0</v>
      </c>
      <c r="AX86" s="41">
        <v>0</v>
      </c>
      <c r="AY86" s="41">
        <v>0</v>
      </c>
      <c r="AZ86" s="41">
        <v>0</v>
      </c>
      <c r="BA86" s="45">
        <f t="shared" si="30"/>
        <v>0</v>
      </c>
      <c r="BB86" s="41">
        <v>0</v>
      </c>
      <c r="BC86" s="41">
        <v>0</v>
      </c>
      <c r="BD86" s="41">
        <v>0</v>
      </c>
      <c r="BE86" s="71">
        <v>0</v>
      </c>
      <c r="BF86" s="45">
        <f t="shared" si="31"/>
        <v>45341</v>
      </c>
      <c r="BG86" s="41">
        <v>31545</v>
      </c>
      <c r="BH86" s="41">
        <v>13796</v>
      </c>
      <c r="BI86" s="41">
        <v>0</v>
      </c>
      <c r="BJ86" s="45">
        <f t="shared" si="32"/>
        <v>0</v>
      </c>
      <c r="BK86" s="41">
        <v>0</v>
      </c>
      <c r="BL86" s="41">
        <v>0</v>
      </c>
      <c r="BM86" s="45">
        <f t="shared" si="33"/>
        <v>1190654</v>
      </c>
    </row>
    <row r="87" spans="1:65" ht="15.75" x14ac:dyDescent="0.25">
      <c r="A87" s="59" t="s">
        <v>162</v>
      </c>
      <c r="B87" s="58" t="s">
        <v>114</v>
      </c>
      <c r="C87" s="60" t="s">
        <v>163</v>
      </c>
      <c r="D87" s="60">
        <v>0</v>
      </c>
      <c r="E87" s="60">
        <v>0</v>
      </c>
      <c r="F87" s="16">
        <f t="shared" si="20"/>
        <v>60</v>
      </c>
      <c r="G87" s="40">
        <v>60</v>
      </c>
      <c r="H87" s="16">
        <f t="shared" si="26"/>
        <v>0</v>
      </c>
      <c r="I87" s="47">
        <v>0</v>
      </c>
      <c r="J87" s="47">
        <v>0</v>
      </c>
      <c r="K87" s="47">
        <v>0</v>
      </c>
      <c r="L87" s="16">
        <f t="shared" si="21"/>
        <v>234611</v>
      </c>
      <c r="M87" s="47">
        <v>124546</v>
      </c>
      <c r="N87" s="47">
        <v>0</v>
      </c>
      <c r="O87" s="47">
        <v>110065</v>
      </c>
      <c r="P87" s="40">
        <v>0</v>
      </c>
      <c r="Q87" s="40">
        <v>0</v>
      </c>
      <c r="R87" s="40">
        <v>0</v>
      </c>
      <c r="S87" s="16">
        <f t="shared" si="27"/>
        <v>165157</v>
      </c>
      <c r="T87" s="41">
        <v>31720</v>
      </c>
      <c r="U87" s="41">
        <v>13282</v>
      </c>
      <c r="V87" s="41">
        <v>120155</v>
      </c>
      <c r="W87" s="41">
        <v>0</v>
      </c>
      <c r="X87" s="41">
        <v>0</v>
      </c>
      <c r="Y87" s="41">
        <v>0</v>
      </c>
      <c r="Z87" s="71">
        <v>0</v>
      </c>
      <c r="AA87" s="45">
        <f t="shared" si="22"/>
        <v>2574</v>
      </c>
      <c r="AB87" s="41">
        <v>2574</v>
      </c>
      <c r="AC87" s="41">
        <v>0</v>
      </c>
      <c r="AD87" s="41">
        <v>0</v>
      </c>
      <c r="AE87" s="45">
        <f t="shared" si="28"/>
        <v>2595</v>
      </c>
      <c r="AF87" s="41">
        <v>2045</v>
      </c>
      <c r="AG87" s="41">
        <v>550</v>
      </c>
      <c r="AH87" s="41">
        <v>0</v>
      </c>
      <c r="AI87" s="45">
        <f t="shared" si="23"/>
        <v>10876</v>
      </c>
      <c r="AJ87" s="41">
        <v>10876</v>
      </c>
      <c r="AK87" s="41">
        <v>0</v>
      </c>
      <c r="AL87" s="41">
        <v>0</v>
      </c>
      <c r="AM87" s="41">
        <v>0</v>
      </c>
      <c r="AN87" s="45">
        <f t="shared" si="24"/>
        <v>70</v>
      </c>
      <c r="AO87" s="71">
        <v>70</v>
      </c>
      <c r="AP87" s="71">
        <v>0</v>
      </c>
      <c r="AQ87" s="41">
        <v>0</v>
      </c>
      <c r="AR87" s="41">
        <v>0</v>
      </c>
      <c r="AS87" s="45">
        <f t="shared" si="25"/>
        <v>17098</v>
      </c>
      <c r="AT87" s="41">
        <v>17098</v>
      </c>
      <c r="AU87" s="41">
        <v>0</v>
      </c>
      <c r="AV87" s="2">
        <v>6902</v>
      </c>
      <c r="AW87" s="45">
        <f t="shared" si="29"/>
        <v>0</v>
      </c>
      <c r="AX87" s="41">
        <v>0</v>
      </c>
      <c r="AY87" s="41">
        <v>0</v>
      </c>
      <c r="AZ87" s="41">
        <v>0</v>
      </c>
      <c r="BA87" s="45">
        <f t="shared" si="30"/>
        <v>1360</v>
      </c>
      <c r="BB87" s="41">
        <v>1360</v>
      </c>
      <c r="BC87" s="41">
        <v>0</v>
      </c>
      <c r="BD87" s="41">
        <v>0</v>
      </c>
      <c r="BE87" s="71">
        <v>0</v>
      </c>
      <c r="BF87" s="45">
        <f t="shared" si="31"/>
        <v>7696</v>
      </c>
      <c r="BG87" s="41">
        <v>1891</v>
      </c>
      <c r="BH87" s="41">
        <v>5805</v>
      </c>
      <c r="BI87" s="41">
        <v>0</v>
      </c>
      <c r="BJ87" s="45">
        <f t="shared" si="32"/>
        <v>0</v>
      </c>
      <c r="BK87" s="41">
        <v>0</v>
      </c>
      <c r="BL87" s="41">
        <v>0</v>
      </c>
      <c r="BM87" s="45">
        <f t="shared" si="33"/>
        <v>448999</v>
      </c>
    </row>
    <row r="88" spans="1:65" ht="15.75" x14ac:dyDescent="0.25">
      <c r="A88" s="59" t="s">
        <v>164</v>
      </c>
      <c r="B88" s="58" t="s">
        <v>114</v>
      </c>
      <c r="C88" s="60" t="s">
        <v>165</v>
      </c>
      <c r="D88" s="60">
        <v>0</v>
      </c>
      <c r="E88" s="60">
        <v>0</v>
      </c>
      <c r="F88" s="16">
        <f t="shared" si="20"/>
        <v>0</v>
      </c>
      <c r="G88" s="40">
        <v>0</v>
      </c>
      <c r="H88" s="16">
        <f t="shared" si="26"/>
        <v>0</v>
      </c>
      <c r="I88" s="47">
        <v>0</v>
      </c>
      <c r="J88" s="47">
        <v>0</v>
      </c>
      <c r="K88" s="47">
        <v>0</v>
      </c>
      <c r="L88" s="16">
        <f t="shared" si="21"/>
        <v>150406</v>
      </c>
      <c r="M88" s="47">
        <v>79845</v>
      </c>
      <c r="N88" s="47">
        <v>0</v>
      </c>
      <c r="O88" s="47">
        <v>70561</v>
      </c>
      <c r="P88" s="40">
        <v>0</v>
      </c>
      <c r="Q88" s="40">
        <v>0</v>
      </c>
      <c r="R88" s="40">
        <v>0</v>
      </c>
      <c r="S88" s="16">
        <f t="shared" si="27"/>
        <v>127616</v>
      </c>
      <c r="T88" s="41">
        <v>32398</v>
      </c>
      <c r="U88" s="41">
        <v>13566</v>
      </c>
      <c r="V88" s="41">
        <v>81652</v>
      </c>
      <c r="W88" s="41">
        <v>0</v>
      </c>
      <c r="X88" s="41">
        <v>0</v>
      </c>
      <c r="Y88" s="41">
        <v>0</v>
      </c>
      <c r="Z88" s="71">
        <v>0</v>
      </c>
      <c r="AA88" s="45">
        <f t="shared" si="22"/>
        <v>1030</v>
      </c>
      <c r="AB88" s="41">
        <v>1030</v>
      </c>
      <c r="AC88" s="41">
        <v>0</v>
      </c>
      <c r="AD88" s="41">
        <v>0</v>
      </c>
      <c r="AE88" s="45">
        <f t="shared" si="28"/>
        <v>1047</v>
      </c>
      <c r="AF88" s="41">
        <v>1047</v>
      </c>
      <c r="AG88" s="41">
        <v>0</v>
      </c>
      <c r="AH88" s="41">
        <v>0</v>
      </c>
      <c r="AI88" s="45">
        <f t="shared" si="23"/>
        <v>6441</v>
      </c>
      <c r="AJ88" s="41">
        <v>0</v>
      </c>
      <c r="AK88" s="41">
        <v>6441</v>
      </c>
      <c r="AL88" s="41">
        <v>0</v>
      </c>
      <c r="AM88" s="41">
        <v>0</v>
      </c>
      <c r="AN88" s="45">
        <f t="shared" si="24"/>
        <v>0</v>
      </c>
      <c r="AO88" s="71">
        <v>0</v>
      </c>
      <c r="AP88" s="71">
        <v>0</v>
      </c>
      <c r="AQ88" s="41">
        <v>0</v>
      </c>
      <c r="AR88" s="41">
        <v>0</v>
      </c>
      <c r="AS88" s="45">
        <f t="shared" si="25"/>
        <v>13228</v>
      </c>
      <c r="AT88" s="41">
        <v>13228</v>
      </c>
      <c r="AU88" s="41">
        <v>0</v>
      </c>
      <c r="AV88" s="2">
        <v>6902</v>
      </c>
      <c r="AW88" s="45">
        <f t="shared" si="29"/>
        <v>0</v>
      </c>
      <c r="AX88" s="41">
        <v>0</v>
      </c>
      <c r="AY88" s="41">
        <v>0</v>
      </c>
      <c r="AZ88" s="41">
        <v>0</v>
      </c>
      <c r="BA88" s="45">
        <f t="shared" si="30"/>
        <v>0</v>
      </c>
      <c r="BB88" s="41">
        <v>0</v>
      </c>
      <c r="BC88" s="41">
        <v>0</v>
      </c>
      <c r="BD88" s="41">
        <v>0</v>
      </c>
      <c r="BE88" s="71">
        <v>0</v>
      </c>
      <c r="BF88" s="45">
        <f t="shared" si="31"/>
        <v>6022</v>
      </c>
      <c r="BG88" s="41">
        <v>3417</v>
      </c>
      <c r="BH88" s="41">
        <v>2605</v>
      </c>
      <c r="BI88" s="41">
        <v>0</v>
      </c>
      <c r="BJ88" s="45">
        <f t="shared" si="32"/>
        <v>0</v>
      </c>
      <c r="BK88" s="41">
        <v>0</v>
      </c>
      <c r="BL88" s="41">
        <v>0</v>
      </c>
      <c r="BM88" s="45">
        <f t="shared" si="33"/>
        <v>312692</v>
      </c>
    </row>
    <row r="89" spans="1:65" ht="15.75" x14ac:dyDescent="0.25">
      <c r="A89" s="59" t="s">
        <v>166</v>
      </c>
      <c r="B89" s="58" t="s">
        <v>114</v>
      </c>
      <c r="C89" s="60" t="s">
        <v>167</v>
      </c>
      <c r="D89" s="60">
        <v>0</v>
      </c>
      <c r="E89" s="60">
        <v>0</v>
      </c>
      <c r="F89" s="16">
        <f t="shared" si="20"/>
        <v>0</v>
      </c>
      <c r="G89" s="40">
        <v>0</v>
      </c>
      <c r="H89" s="16">
        <f t="shared" si="26"/>
        <v>46916</v>
      </c>
      <c r="I89" s="47">
        <v>0</v>
      </c>
      <c r="J89" s="47">
        <v>46916</v>
      </c>
      <c r="K89" s="47">
        <v>0</v>
      </c>
      <c r="L89" s="16">
        <f t="shared" si="21"/>
        <v>328421</v>
      </c>
      <c r="M89" s="47">
        <v>174346</v>
      </c>
      <c r="N89" s="47">
        <v>0</v>
      </c>
      <c r="O89" s="47">
        <v>154075</v>
      </c>
      <c r="P89" s="40">
        <v>0</v>
      </c>
      <c r="Q89" s="40">
        <v>0</v>
      </c>
      <c r="R89" s="40">
        <v>0</v>
      </c>
      <c r="S89" s="16">
        <f t="shared" si="27"/>
        <v>230280</v>
      </c>
      <c r="T89" s="41">
        <v>41586</v>
      </c>
      <c r="U89" s="41">
        <v>17414</v>
      </c>
      <c r="V89" s="41">
        <v>171280</v>
      </c>
      <c r="W89" s="41">
        <v>0</v>
      </c>
      <c r="X89" s="41">
        <v>0</v>
      </c>
      <c r="Y89" s="41">
        <v>0</v>
      </c>
      <c r="Z89" s="71">
        <v>0</v>
      </c>
      <c r="AA89" s="45">
        <f t="shared" si="22"/>
        <v>1872</v>
      </c>
      <c r="AB89" s="41">
        <v>486</v>
      </c>
      <c r="AC89" s="41">
        <v>1386</v>
      </c>
      <c r="AD89" s="41">
        <v>0</v>
      </c>
      <c r="AE89" s="45">
        <f t="shared" si="28"/>
        <v>1680</v>
      </c>
      <c r="AF89" s="41">
        <v>1680</v>
      </c>
      <c r="AG89" s="41">
        <v>0</v>
      </c>
      <c r="AH89" s="41">
        <v>0</v>
      </c>
      <c r="AI89" s="45">
        <f t="shared" si="23"/>
        <v>71440</v>
      </c>
      <c r="AJ89" s="41">
        <v>0</v>
      </c>
      <c r="AK89" s="41">
        <v>71440</v>
      </c>
      <c r="AL89" s="41">
        <v>0</v>
      </c>
      <c r="AM89" s="41">
        <v>0</v>
      </c>
      <c r="AN89" s="45">
        <f t="shared" si="24"/>
        <v>103</v>
      </c>
      <c r="AO89" s="71">
        <v>103</v>
      </c>
      <c r="AP89" s="71">
        <v>0</v>
      </c>
      <c r="AQ89" s="41">
        <v>0</v>
      </c>
      <c r="AR89" s="41">
        <v>0</v>
      </c>
      <c r="AS89" s="45">
        <f t="shared" si="25"/>
        <v>19772</v>
      </c>
      <c r="AT89" s="41">
        <v>19772</v>
      </c>
      <c r="AU89" s="41">
        <v>0</v>
      </c>
      <c r="AV89" s="2">
        <v>6902</v>
      </c>
      <c r="AW89" s="45">
        <f t="shared" si="29"/>
        <v>0</v>
      </c>
      <c r="AX89" s="41">
        <v>0</v>
      </c>
      <c r="AY89" s="41">
        <v>0</v>
      </c>
      <c r="AZ89" s="41">
        <v>0</v>
      </c>
      <c r="BA89" s="45">
        <f t="shared" si="30"/>
        <v>0</v>
      </c>
      <c r="BB89" s="41">
        <v>0</v>
      </c>
      <c r="BC89" s="41">
        <v>0</v>
      </c>
      <c r="BD89" s="41">
        <v>0</v>
      </c>
      <c r="BE89" s="71">
        <v>0</v>
      </c>
      <c r="BF89" s="45">
        <f t="shared" si="31"/>
        <v>10580</v>
      </c>
      <c r="BG89" s="41">
        <v>2599</v>
      </c>
      <c r="BH89" s="41">
        <v>7981</v>
      </c>
      <c r="BI89" s="41">
        <v>0</v>
      </c>
      <c r="BJ89" s="45">
        <f t="shared" si="32"/>
        <v>0</v>
      </c>
      <c r="BK89" s="41">
        <v>0</v>
      </c>
      <c r="BL89" s="41">
        <v>0</v>
      </c>
      <c r="BM89" s="45">
        <f t="shared" si="33"/>
        <v>717966</v>
      </c>
    </row>
    <row r="90" spans="1:65" ht="15.75" x14ac:dyDescent="0.25">
      <c r="A90" s="59" t="s">
        <v>168</v>
      </c>
      <c r="B90" s="58" t="s">
        <v>114</v>
      </c>
      <c r="C90" s="60" t="s">
        <v>169</v>
      </c>
      <c r="D90" s="60">
        <v>0</v>
      </c>
      <c r="E90" s="60">
        <v>0</v>
      </c>
      <c r="F90" s="16">
        <f t="shared" si="20"/>
        <v>0</v>
      </c>
      <c r="G90" s="40">
        <v>0</v>
      </c>
      <c r="H90" s="16">
        <f t="shared" si="26"/>
        <v>0</v>
      </c>
      <c r="I90" s="47">
        <v>0</v>
      </c>
      <c r="J90" s="47">
        <v>0</v>
      </c>
      <c r="K90" s="47">
        <v>0</v>
      </c>
      <c r="L90" s="16">
        <f t="shared" si="21"/>
        <v>491341</v>
      </c>
      <c r="M90" s="47">
        <v>260834</v>
      </c>
      <c r="N90" s="47">
        <v>0</v>
      </c>
      <c r="O90" s="47">
        <v>230507</v>
      </c>
      <c r="P90" s="40">
        <v>0</v>
      </c>
      <c r="Q90" s="40">
        <v>0</v>
      </c>
      <c r="R90" s="40">
        <v>0</v>
      </c>
      <c r="S90" s="16">
        <f t="shared" si="27"/>
        <v>274393</v>
      </c>
      <c r="T90" s="41">
        <v>85111</v>
      </c>
      <c r="U90" s="41">
        <v>35639</v>
      </c>
      <c r="V90" s="41">
        <v>150124</v>
      </c>
      <c r="W90" s="41">
        <v>3519</v>
      </c>
      <c r="X90" s="41">
        <v>0</v>
      </c>
      <c r="Y90" s="41">
        <v>0</v>
      </c>
      <c r="Z90" s="71">
        <v>0</v>
      </c>
      <c r="AA90" s="45">
        <f t="shared" si="22"/>
        <v>1238</v>
      </c>
      <c r="AB90" s="41">
        <v>1238</v>
      </c>
      <c r="AC90" s="41">
        <v>0</v>
      </c>
      <c r="AD90" s="41">
        <v>0</v>
      </c>
      <c r="AE90" s="45">
        <f t="shared" si="28"/>
        <v>2769</v>
      </c>
      <c r="AF90" s="41">
        <v>2769</v>
      </c>
      <c r="AG90" s="41">
        <v>0</v>
      </c>
      <c r="AH90" s="41">
        <v>0</v>
      </c>
      <c r="AI90" s="45">
        <f t="shared" si="23"/>
        <v>2681</v>
      </c>
      <c r="AJ90" s="41">
        <v>0</v>
      </c>
      <c r="AK90" s="41">
        <v>2681</v>
      </c>
      <c r="AL90" s="41">
        <v>0</v>
      </c>
      <c r="AM90" s="41">
        <v>0</v>
      </c>
      <c r="AN90" s="45">
        <f t="shared" si="24"/>
        <v>0</v>
      </c>
      <c r="AO90" s="71">
        <v>0</v>
      </c>
      <c r="AP90" s="71">
        <v>0</v>
      </c>
      <c r="AQ90" s="41">
        <v>0</v>
      </c>
      <c r="AR90" s="41">
        <v>0</v>
      </c>
      <c r="AS90" s="45">
        <f t="shared" si="25"/>
        <v>31105</v>
      </c>
      <c r="AT90" s="41">
        <v>31105</v>
      </c>
      <c r="AU90" s="41">
        <v>0</v>
      </c>
      <c r="AV90" s="2">
        <v>7202</v>
      </c>
      <c r="AW90" s="45">
        <f t="shared" si="29"/>
        <v>0</v>
      </c>
      <c r="AX90" s="41">
        <v>0</v>
      </c>
      <c r="AY90" s="41">
        <v>0</v>
      </c>
      <c r="AZ90" s="41">
        <v>0</v>
      </c>
      <c r="BA90" s="45">
        <f t="shared" si="30"/>
        <v>0</v>
      </c>
      <c r="BB90" s="41">
        <v>0</v>
      </c>
      <c r="BC90" s="41">
        <v>0</v>
      </c>
      <c r="BD90" s="41">
        <v>0</v>
      </c>
      <c r="BE90" s="71">
        <v>0</v>
      </c>
      <c r="BF90" s="45">
        <f t="shared" si="31"/>
        <v>7950</v>
      </c>
      <c r="BG90" s="41">
        <v>1953</v>
      </c>
      <c r="BH90" s="41">
        <v>5997</v>
      </c>
      <c r="BI90" s="41">
        <v>0</v>
      </c>
      <c r="BJ90" s="45">
        <f t="shared" si="32"/>
        <v>0</v>
      </c>
      <c r="BK90" s="41">
        <v>0</v>
      </c>
      <c r="BL90" s="41">
        <v>0</v>
      </c>
      <c r="BM90" s="45">
        <f t="shared" si="33"/>
        <v>818679</v>
      </c>
    </row>
    <row r="91" spans="1:65" ht="15.75" x14ac:dyDescent="0.25">
      <c r="A91" s="59" t="s">
        <v>170</v>
      </c>
      <c r="B91" s="58" t="s">
        <v>114</v>
      </c>
      <c r="C91" s="60" t="s">
        <v>171</v>
      </c>
      <c r="D91" s="60">
        <v>0</v>
      </c>
      <c r="E91" s="60">
        <v>0</v>
      </c>
      <c r="F91" s="16">
        <f t="shared" si="20"/>
        <v>0</v>
      </c>
      <c r="G91" s="40">
        <v>0</v>
      </c>
      <c r="H91" s="16">
        <f t="shared" si="26"/>
        <v>0</v>
      </c>
      <c r="I91" s="47">
        <v>0</v>
      </c>
      <c r="J91" s="47">
        <v>0</v>
      </c>
      <c r="K91" s="47">
        <v>0</v>
      </c>
      <c r="L91" s="16">
        <f t="shared" si="21"/>
        <v>190531</v>
      </c>
      <c r="M91" s="47">
        <v>101145</v>
      </c>
      <c r="N91" s="47">
        <v>0</v>
      </c>
      <c r="O91" s="47">
        <v>89386</v>
      </c>
      <c r="P91" s="40">
        <v>0</v>
      </c>
      <c r="Q91" s="40">
        <v>0</v>
      </c>
      <c r="R91" s="40">
        <v>0</v>
      </c>
      <c r="S91" s="16">
        <f t="shared" si="27"/>
        <v>141757</v>
      </c>
      <c r="T91" s="41">
        <v>39434</v>
      </c>
      <c r="U91" s="41">
        <v>16513</v>
      </c>
      <c r="V91" s="41">
        <v>85810</v>
      </c>
      <c r="W91" s="41">
        <v>0</v>
      </c>
      <c r="X91" s="41">
        <v>0</v>
      </c>
      <c r="Y91" s="41">
        <v>0</v>
      </c>
      <c r="Z91" s="71">
        <v>0</v>
      </c>
      <c r="AA91" s="45">
        <f t="shared" si="22"/>
        <v>1123</v>
      </c>
      <c r="AB91" s="41">
        <v>0</v>
      </c>
      <c r="AC91" s="41">
        <v>1123</v>
      </c>
      <c r="AD91" s="41">
        <v>0</v>
      </c>
      <c r="AE91" s="45">
        <f t="shared" si="28"/>
        <v>1043</v>
      </c>
      <c r="AF91" s="41">
        <v>1043</v>
      </c>
      <c r="AG91" s="41">
        <v>0</v>
      </c>
      <c r="AH91" s="41">
        <v>0</v>
      </c>
      <c r="AI91" s="45">
        <f t="shared" si="23"/>
        <v>7000</v>
      </c>
      <c r="AJ91" s="41">
        <v>0</v>
      </c>
      <c r="AK91" s="41">
        <v>7000</v>
      </c>
      <c r="AL91" s="41">
        <v>0</v>
      </c>
      <c r="AM91" s="41">
        <v>0</v>
      </c>
      <c r="AN91" s="45">
        <f t="shared" si="24"/>
        <v>0</v>
      </c>
      <c r="AO91" s="71">
        <v>0</v>
      </c>
      <c r="AP91" s="71">
        <v>0</v>
      </c>
      <c r="AQ91" s="41">
        <v>0</v>
      </c>
      <c r="AR91" s="41">
        <v>0</v>
      </c>
      <c r="AS91" s="45">
        <f t="shared" si="25"/>
        <v>10962</v>
      </c>
      <c r="AT91" s="41">
        <v>10962</v>
      </c>
      <c r="AU91" s="41">
        <v>0</v>
      </c>
      <c r="AV91" s="2">
        <v>6902</v>
      </c>
      <c r="AW91" s="45">
        <f t="shared" si="29"/>
        <v>0</v>
      </c>
      <c r="AX91" s="41">
        <v>0</v>
      </c>
      <c r="AY91" s="41">
        <v>0</v>
      </c>
      <c r="AZ91" s="41">
        <v>0</v>
      </c>
      <c r="BA91" s="45">
        <f t="shared" si="30"/>
        <v>0</v>
      </c>
      <c r="BB91" s="41">
        <v>0</v>
      </c>
      <c r="BC91" s="41">
        <v>0</v>
      </c>
      <c r="BD91" s="41">
        <v>0</v>
      </c>
      <c r="BE91" s="71">
        <v>0</v>
      </c>
      <c r="BF91" s="45">
        <f t="shared" si="31"/>
        <v>13001</v>
      </c>
      <c r="BG91" s="41">
        <v>3194</v>
      </c>
      <c r="BH91" s="41">
        <v>9807</v>
      </c>
      <c r="BI91" s="41">
        <v>0</v>
      </c>
      <c r="BJ91" s="45">
        <f t="shared" si="32"/>
        <v>0</v>
      </c>
      <c r="BK91" s="41">
        <v>0</v>
      </c>
      <c r="BL91" s="41">
        <v>0</v>
      </c>
      <c r="BM91" s="45">
        <f t="shared" si="33"/>
        <v>372319</v>
      </c>
    </row>
    <row r="92" spans="1:65" s="4" customFormat="1" ht="15.75" x14ac:dyDescent="0.25">
      <c r="A92" s="59" t="s">
        <v>172</v>
      </c>
      <c r="B92" s="58" t="s">
        <v>114</v>
      </c>
      <c r="C92" s="60" t="s">
        <v>173</v>
      </c>
      <c r="D92" s="60">
        <v>0</v>
      </c>
      <c r="E92" s="60">
        <v>0</v>
      </c>
      <c r="F92" s="16">
        <f t="shared" si="20"/>
        <v>30</v>
      </c>
      <c r="G92" s="40">
        <v>30</v>
      </c>
      <c r="H92" s="16">
        <f t="shared" si="26"/>
        <v>0</v>
      </c>
      <c r="I92" s="47">
        <v>0</v>
      </c>
      <c r="J92" s="47">
        <v>0</v>
      </c>
      <c r="K92" s="47">
        <v>0</v>
      </c>
      <c r="L92" s="16">
        <f t="shared" si="21"/>
        <v>705640</v>
      </c>
      <c r="M92" s="47">
        <v>374597</v>
      </c>
      <c r="N92" s="47">
        <v>0</v>
      </c>
      <c r="O92" s="47">
        <v>331043</v>
      </c>
      <c r="P92" s="40">
        <v>0</v>
      </c>
      <c r="Q92" s="40">
        <v>0</v>
      </c>
      <c r="R92" s="40">
        <v>0</v>
      </c>
      <c r="S92" s="16">
        <f t="shared" si="27"/>
        <v>516630</v>
      </c>
      <c r="T92" s="41">
        <v>165956</v>
      </c>
      <c r="U92" s="41">
        <v>69492</v>
      </c>
      <c r="V92" s="41">
        <v>281182</v>
      </c>
      <c r="W92" s="41">
        <v>0</v>
      </c>
      <c r="X92" s="41">
        <v>0</v>
      </c>
      <c r="Y92" s="41">
        <v>0</v>
      </c>
      <c r="Z92" s="71">
        <v>0</v>
      </c>
      <c r="AA92" s="45">
        <f t="shared" si="22"/>
        <v>3136</v>
      </c>
      <c r="AB92" s="41">
        <v>3136</v>
      </c>
      <c r="AC92" s="41">
        <v>0</v>
      </c>
      <c r="AD92" s="41">
        <v>0</v>
      </c>
      <c r="AE92" s="45">
        <f t="shared" si="28"/>
        <v>2033</v>
      </c>
      <c r="AF92" s="41">
        <v>2033</v>
      </c>
      <c r="AG92" s="41">
        <v>0</v>
      </c>
      <c r="AH92" s="41">
        <v>0</v>
      </c>
      <c r="AI92" s="45">
        <f t="shared" si="23"/>
        <v>27091</v>
      </c>
      <c r="AJ92" s="41">
        <v>0</v>
      </c>
      <c r="AK92" s="41">
        <v>27091</v>
      </c>
      <c r="AL92" s="41">
        <v>0</v>
      </c>
      <c r="AM92" s="41">
        <v>0</v>
      </c>
      <c r="AN92" s="45">
        <f t="shared" si="24"/>
        <v>112</v>
      </c>
      <c r="AO92" s="71">
        <v>112</v>
      </c>
      <c r="AP92" s="71">
        <v>0</v>
      </c>
      <c r="AQ92" s="41">
        <v>0</v>
      </c>
      <c r="AR92" s="41">
        <v>0</v>
      </c>
      <c r="AS92" s="45">
        <f t="shared" si="25"/>
        <v>25142</v>
      </c>
      <c r="AT92" s="41">
        <v>25142</v>
      </c>
      <c r="AU92" s="41">
        <v>0</v>
      </c>
      <c r="AV92" s="2">
        <v>10403</v>
      </c>
      <c r="AW92" s="45">
        <f t="shared" si="29"/>
        <v>0</v>
      </c>
      <c r="AX92" s="41">
        <v>0</v>
      </c>
      <c r="AY92" s="41">
        <v>0</v>
      </c>
      <c r="AZ92" s="41">
        <v>0</v>
      </c>
      <c r="BA92" s="45">
        <f t="shared" si="30"/>
        <v>13951</v>
      </c>
      <c r="BB92" s="41">
        <v>13951</v>
      </c>
      <c r="BC92" s="41">
        <v>0</v>
      </c>
      <c r="BD92" s="41">
        <v>0</v>
      </c>
      <c r="BE92" s="71">
        <v>0</v>
      </c>
      <c r="BF92" s="45">
        <f t="shared" si="31"/>
        <v>26760</v>
      </c>
      <c r="BG92" s="41">
        <v>26760</v>
      </c>
      <c r="BH92" s="41">
        <v>0</v>
      </c>
      <c r="BI92" s="41">
        <v>7900</v>
      </c>
      <c r="BJ92" s="45">
        <f t="shared" si="32"/>
        <v>0</v>
      </c>
      <c r="BK92" s="41">
        <v>0</v>
      </c>
      <c r="BL92" s="41">
        <v>0</v>
      </c>
      <c r="BM92" s="45">
        <f t="shared" si="33"/>
        <v>1338828</v>
      </c>
    </row>
    <row r="93" spans="1:65" ht="15.75" x14ac:dyDescent="0.25">
      <c r="A93" s="59" t="s">
        <v>174</v>
      </c>
      <c r="B93" s="58" t="s">
        <v>114</v>
      </c>
      <c r="C93" s="60" t="s">
        <v>175</v>
      </c>
      <c r="D93" s="60">
        <v>0</v>
      </c>
      <c r="E93" s="60">
        <v>0</v>
      </c>
      <c r="F93" s="16">
        <f t="shared" si="20"/>
        <v>0</v>
      </c>
      <c r="G93" s="40">
        <v>0</v>
      </c>
      <c r="H93" s="16">
        <f t="shared" si="26"/>
        <v>0</v>
      </c>
      <c r="I93" s="47">
        <v>0</v>
      </c>
      <c r="J93" s="47">
        <v>0</v>
      </c>
      <c r="K93" s="47">
        <v>0</v>
      </c>
      <c r="L93" s="16">
        <f t="shared" si="21"/>
        <v>153037</v>
      </c>
      <c r="M93" s="47">
        <v>81241</v>
      </c>
      <c r="N93" s="47">
        <v>0</v>
      </c>
      <c r="O93" s="47">
        <v>71796</v>
      </c>
      <c r="P93" s="40">
        <v>0</v>
      </c>
      <c r="Q93" s="40">
        <v>0</v>
      </c>
      <c r="R93" s="40">
        <v>0</v>
      </c>
      <c r="S93" s="16">
        <f t="shared" si="27"/>
        <v>170638</v>
      </c>
      <c r="T93" s="41">
        <v>91858</v>
      </c>
      <c r="U93" s="41">
        <v>38465</v>
      </c>
      <c r="V93" s="41">
        <v>40315</v>
      </c>
      <c r="W93" s="41">
        <v>0</v>
      </c>
      <c r="X93" s="41">
        <v>0</v>
      </c>
      <c r="Y93" s="41">
        <v>0</v>
      </c>
      <c r="Z93" s="71">
        <v>0</v>
      </c>
      <c r="AA93" s="45">
        <f t="shared" si="22"/>
        <v>3111</v>
      </c>
      <c r="AB93" s="41">
        <v>0</v>
      </c>
      <c r="AC93" s="41">
        <v>3111</v>
      </c>
      <c r="AD93" s="41">
        <v>0</v>
      </c>
      <c r="AE93" s="45">
        <f t="shared" si="28"/>
        <v>1730</v>
      </c>
      <c r="AF93" s="41">
        <v>1730</v>
      </c>
      <c r="AG93" s="41">
        <v>0</v>
      </c>
      <c r="AH93" s="41">
        <v>0</v>
      </c>
      <c r="AI93" s="45">
        <f t="shared" si="23"/>
        <v>6927</v>
      </c>
      <c r="AJ93" s="41">
        <v>0</v>
      </c>
      <c r="AK93" s="41">
        <v>6927</v>
      </c>
      <c r="AL93" s="41">
        <v>0</v>
      </c>
      <c r="AM93" s="41">
        <v>0</v>
      </c>
      <c r="AN93" s="45">
        <f t="shared" si="24"/>
        <v>523</v>
      </c>
      <c r="AO93" s="71">
        <v>523</v>
      </c>
      <c r="AP93" s="71">
        <v>0</v>
      </c>
      <c r="AQ93" s="41">
        <v>0</v>
      </c>
      <c r="AR93" s="41">
        <v>0</v>
      </c>
      <c r="AS93" s="45">
        <f t="shared" si="25"/>
        <v>18337</v>
      </c>
      <c r="AT93" s="41">
        <v>18337</v>
      </c>
      <c r="AU93" s="41">
        <v>0</v>
      </c>
      <c r="AV93" s="2">
        <v>6902</v>
      </c>
      <c r="AW93" s="45">
        <f t="shared" si="29"/>
        <v>402</v>
      </c>
      <c r="AX93" s="41">
        <v>201</v>
      </c>
      <c r="AY93" s="41">
        <v>201</v>
      </c>
      <c r="AZ93" s="41">
        <v>0</v>
      </c>
      <c r="BA93" s="45">
        <f t="shared" si="30"/>
        <v>0</v>
      </c>
      <c r="BB93" s="41">
        <v>0</v>
      </c>
      <c r="BC93" s="41">
        <v>0</v>
      </c>
      <c r="BD93" s="41">
        <v>0</v>
      </c>
      <c r="BE93" s="71">
        <v>0</v>
      </c>
      <c r="BF93" s="45">
        <f t="shared" si="31"/>
        <v>10156</v>
      </c>
      <c r="BG93" s="41">
        <v>2495</v>
      </c>
      <c r="BH93" s="41">
        <v>7661</v>
      </c>
      <c r="BI93" s="41">
        <v>0</v>
      </c>
      <c r="BJ93" s="45">
        <f t="shared" si="32"/>
        <v>0</v>
      </c>
      <c r="BK93" s="41">
        <v>0</v>
      </c>
      <c r="BL93" s="41">
        <v>0</v>
      </c>
      <c r="BM93" s="45">
        <f t="shared" si="33"/>
        <v>371763</v>
      </c>
    </row>
    <row r="94" spans="1:65" ht="15.75" x14ac:dyDescent="0.25">
      <c r="A94" s="59" t="s">
        <v>176</v>
      </c>
      <c r="B94" s="58" t="s">
        <v>114</v>
      </c>
      <c r="C94" s="60" t="s">
        <v>66</v>
      </c>
      <c r="D94" s="60">
        <v>0</v>
      </c>
      <c r="E94" s="60">
        <v>0</v>
      </c>
      <c r="F94" s="16">
        <f t="shared" si="20"/>
        <v>0</v>
      </c>
      <c r="G94" s="40">
        <v>0</v>
      </c>
      <c r="H94" s="16">
        <f t="shared" si="26"/>
        <v>0</v>
      </c>
      <c r="I94" s="47">
        <v>0</v>
      </c>
      <c r="J94" s="47">
        <v>0</v>
      </c>
      <c r="K94" s="47">
        <v>0</v>
      </c>
      <c r="L94" s="16">
        <f t="shared" si="21"/>
        <v>420038</v>
      </c>
      <c r="M94" s="47">
        <v>222982</v>
      </c>
      <c r="N94" s="47">
        <v>0</v>
      </c>
      <c r="O94" s="47">
        <v>197056</v>
      </c>
      <c r="P94" s="40">
        <v>0</v>
      </c>
      <c r="Q94" s="40">
        <v>0</v>
      </c>
      <c r="R94" s="40">
        <v>0</v>
      </c>
      <c r="S94" s="16">
        <f t="shared" si="27"/>
        <v>322309</v>
      </c>
      <c r="T94" s="41">
        <v>96596</v>
      </c>
      <c r="U94" s="41">
        <v>40449</v>
      </c>
      <c r="V94" s="41">
        <v>185264</v>
      </c>
      <c r="W94" s="41">
        <v>0</v>
      </c>
      <c r="X94" s="41">
        <v>0</v>
      </c>
      <c r="Y94" s="41">
        <v>0</v>
      </c>
      <c r="Z94" s="71">
        <v>0</v>
      </c>
      <c r="AA94" s="45">
        <f t="shared" si="22"/>
        <v>5756</v>
      </c>
      <c r="AB94" s="41">
        <v>3911</v>
      </c>
      <c r="AC94" s="41">
        <v>1845</v>
      </c>
      <c r="AD94" s="41">
        <v>0</v>
      </c>
      <c r="AE94" s="45">
        <f t="shared" si="28"/>
        <v>2241</v>
      </c>
      <c r="AF94" s="41">
        <v>2241</v>
      </c>
      <c r="AG94" s="41">
        <v>0</v>
      </c>
      <c r="AH94" s="41">
        <v>0</v>
      </c>
      <c r="AI94" s="45">
        <f t="shared" si="23"/>
        <v>3027</v>
      </c>
      <c r="AJ94" s="41">
        <v>2034</v>
      </c>
      <c r="AK94" s="41">
        <v>993</v>
      </c>
      <c r="AL94" s="41">
        <v>0</v>
      </c>
      <c r="AM94" s="41">
        <v>0</v>
      </c>
      <c r="AN94" s="45">
        <f t="shared" si="24"/>
        <v>263</v>
      </c>
      <c r="AO94" s="71">
        <v>263</v>
      </c>
      <c r="AP94" s="71">
        <v>0</v>
      </c>
      <c r="AQ94" s="41">
        <v>0</v>
      </c>
      <c r="AR94" s="41">
        <v>0</v>
      </c>
      <c r="AS94" s="45">
        <f t="shared" si="25"/>
        <v>27199</v>
      </c>
      <c r="AT94" s="41">
        <v>27199</v>
      </c>
      <c r="AU94" s="41">
        <v>0</v>
      </c>
      <c r="AV94" s="2">
        <v>7840</v>
      </c>
      <c r="AW94" s="45">
        <f t="shared" si="29"/>
        <v>848</v>
      </c>
      <c r="AX94" s="41">
        <v>472</v>
      </c>
      <c r="AY94" s="41">
        <v>376</v>
      </c>
      <c r="AZ94" s="41">
        <v>0</v>
      </c>
      <c r="BA94" s="45">
        <f t="shared" si="30"/>
        <v>0</v>
      </c>
      <c r="BB94" s="41">
        <v>0</v>
      </c>
      <c r="BC94" s="41">
        <v>0</v>
      </c>
      <c r="BD94" s="41">
        <v>0</v>
      </c>
      <c r="BE94" s="71">
        <v>0</v>
      </c>
      <c r="BF94" s="45">
        <f t="shared" si="31"/>
        <v>15219</v>
      </c>
      <c r="BG94" s="41">
        <v>11165</v>
      </c>
      <c r="BH94" s="41">
        <v>4054</v>
      </c>
      <c r="BI94" s="41">
        <v>0</v>
      </c>
      <c r="BJ94" s="45">
        <f t="shared" si="32"/>
        <v>0</v>
      </c>
      <c r="BK94" s="41">
        <v>0</v>
      </c>
      <c r="BL94" s="41">
        <v>0</v>
      </c>
      <c r="BM94" s="45">
        <f t="shared" si="33"/>
        <v>804740</v>
      </c>
    </row>
    <row r="95" spans="1:65" ht="15.75" x14ac:dyDescent="0.25">
      <c r="A95" s="59" t="s">
        <v>177</v>
      </c>
      <c r="B95" s="58" t="s">
        <v>114</v>
      </c>
      <c r="C95" s="60" t="s">
        <v>68</v>
      </c>
      <c r="D95" s="60">
        <v>0</v>
      </c>
      <c r="E95" s="60">
        <v>0</v>
      </c>
      <c r="F95" s="16">
        <f t="shared" si="20"/>
        <v>18</v>
      </c>
      <c r="G95" s="40">
        <v>18</v>
      </c>
      <c r="H95" s="16">
        <f t="shared" si="26"/>
        <v>0</v>
      </c>
      <c r="I95" s="47">
        <v>0</v>
      </c>
      <c r="J95" s="47">
        <v>0</v>
      </c>
      <c r="K95" s="47">
        <v>0</v>
      </c>
      <c r="L95" s="16">
        <f t="shared" si="21"/>
        <v>783345</v>
      </c>
      <c r="M95" s="47">
        <v>415847</v>
      </c>
      <c r="N95" s="47">
        <v>0</v>
      </c>
      <c r="O95" s="47">
        <v>367498</v>
      </c>
      <c r="P95" s="40">
        <v>0</v>
      </c>
      <c r="Q95" s="40">
        <v>0</v>
      </c>
      <c r="R95" s="40">
        <v>0</v>
      </c>
      <c r="S95" s="16">
        <f t="shared" si="27"/>
        <v>432681</v>
      </c>
      <c r="T95" s="41">
        <v>112818</v>
      </c>
      <c r="U95" s="41">
        <v>47241</v>
      </c>
      <c r="V95" s="41">
        <v>272622</v>
      </c>
      <c r="W95" s="41">
        <v>0</v>
      </c>
      <c r="X95" s="41">
        <v>0</v>
      </c>
      <c r="Y95" s="41">
        <v>0</v>
      </c>
      <c r="Z95" s="71">
        <v>0</v>
      </c>
      <c r="AA95" s="45">
        <f t="shared" si="22"/>
        <v>1567</v>
      </c>
      <c r="AB95" s="41">
        <v>1567</v>
      </c>
      <c r="AC95" s="41">
        <v>0</v>
      </c>
      <c r="AD95" s="41">
        <v>0</v>
      </c>
      <c r="AE95" s="45">
        <f t="shared" si="28"/>
        <v>1991</v>
      </c>
      <c r="AF95" s="41">
        <v>1991</v>
      </c>
      <c r="AG95" s="41">
        <v>0</v>
      </c>
      <c r="AH95" s="41">
        <v>0</v>
      </c>
      <c r="AI95" s="45">
        <f t="shared" si="23"/>
        <v>22671</v>
      </c>
      <c r="AJ95" s="41">
        <v>0</v>
      </c>
      <c r="AK95" s="41">
        <v>22671</v>
      </c>
      <c r="AL95" s="41">
        <v>0</v>
      </c>
      <c r="AM95" s="41">
        <v>0</v>
      </c>
      <c r="AN95" s="45">
        <f t="shared" si="24"/>
        <v>123</v>
      </c>
      <c r="AO95" s="71">
        <v>123</v>
      </c>
      <c r="AP95" s="71">
        <v>0</v>
      </c>
      <c r="AQ95" s="41">
        <v>0</v>
      </c>
      <c r="AR95" s="41">
        <v>0</v>
      </c>
      <c r="AS95" s="45">
        <f t="shared" si="25"/>
        <v>23423</v>
      </c>
      <c r="AT95" s="41">
        <v>23423</v>
      </c>
      <c r="AU95" s="41">
        <v>0</v>
      </c>
      <c r="AV95" s="2">
        <v>12216</v>
      </c>
      <c r="AW95" s="45">
        <f t="shared" si="29"/>
        <v>0</v>
      </c>
      <c r="AX95" s="41">
        <v>0</v>
      </c>
      <c r="AY95" s="41">
        <v>0</v>
      </c>
      <c r="AZ95" s="41">
        <v>0</v>
      </c>
      <c r="BA95" s="45">
        <f t="shared" si="30"/>
        <v>0</v>
      </c>
      <c r="BB95" s="41">
        <v>0</v>
      </c>
      <c r="BC95" s="41">
        <v>0</v>
      </c>
      <c r="BD95" s="41">
        <v>0</v>
      </c>
      <c r="BE95" s="71">
        <v>0</v>
      </c>
      <c r="BF95" s="45">
        <f t="shared" si="31"/>
        <v>24827</v>
      </c>
      <c r="BG95" s="41">
        <v>6100</v>
      </c>
      <c r="BH95" s="41">
        <v>18727</v>
      </c>
      <c r="BI95" s="41">
        <v>0</v>
      </c>
      <c r="BJ95" s="45">
        <f t="shared" si="32"/>
        <v>0</v>
      </c>
      <c r="BK95" s="41">
        <v>0</v>
      </c>
      <c r="BL95" s="41">
        <v>0</v>
      </c>
      <c r="BM95" s="45">
        <f t="shared" si="33"/>
        <v>1302862</v>
      </c>
    </row>
    <row r="96" spans="1:65" ht="15.75" x14ac:dyDescent="0.25">
      <c r="A96" s="59" t="s">
        <v>178</v>
      </c>
      <c r="B96" s="58" t="s">
        <v>114</v>
      </c>
      <c r="C96" s="60" t="s">
        <v>179</v>
      </c>
      <c r="D96" s="60">
        <v>0</v>
      </c>
      <c r="E96" s="60">
        <v>0</v>
      </c>
      <c r="F96" s="16">
        <f t="shared" si="20"/>
        <v>0</v>
      </c>
      <c r="G96" s="40">
        <v>0</v>
      </c>
      <c r="H96" s="16">
        <f t="shared" si="26"/>
        <v>65936</v>
      </c>
      <c r="I96" s="47">
        <v>0</v>
      </c>
      <c r="J96" s="47">
        <v>65936</v>
      </c>
      <c r="K96" s="47">
        <v>0</v>
      </c>
      <c r="L96" s="16">
        <f t="shared" si="21"/>
        <v>250900</v>
      </c>
      <c r="M96" s="47">
        <v>133193</v>
      </c>
      <c r="N96" s="47">
        <v>0</v>
      </c>
      <c r="O96" s="47">
        <v>117707</v>
      </c>
      <c r="P96" s="40">
        <v>0</v>
      </c>
      <c r="Q96" s="40">
        <v>0</v>
      </c>
      <c r="R96" s="40">
        <v>0</v>
      </c>
      <c r="S96" s="16">
        <f t="shared" si="27"/>
        <v>135634</v>
      </c>
      <c r="T96" s="41">
        <v>35292</v>
      </c>
      <c r="U96" s="41">
        <v>14778</v>
      </c>
      <c r="V96" s="41">
        <v>63275</v>
      </c>
      <c r="W96" s="41">
        <v>22289</v>
      </c>
      <c r="X96" s="41">
        <v>0</v>
      </c>
      <c r="Y96" s="41">
        <v>0</v>
      </c>
      <c r="Z96" s="71">
        <v>0</v>
      </c>
      <c r="AA96" s="45">
        <f t="shared" si="22"/>
        <v>1146</v>
      </c>
      <c r="AB96" s="41">
        <v>1146</v>
      </c>
      <c r="AC96" s="41">
        <v>0</v>
      </c>
      <c r="AD96" s="41">
        <v>0</v>
      </c>
      <c r="AE96" s="45">
        <f t="shared" si="28"/>
        <v>1011</v>
      </c>
      <c r="AF96" s="41">
        <v>1011</v>
      </c>
      <c r="AG96" s="41">
        <v>0</v>
      </c>
      <c r="AH96" s="41">
        <v>0</v>
      </c>
      <c r="AI96" s="45">
        <f t="shared" si="23"/>
        <v>32936</v>
      </c>
      <c r="AJ96" s="41">
        <v>32936</v>
      </c>
      <c r="AK96" s="41">
        <v>0</v>
      </c>
      <c r="AL96" s="41">
        <v>0</v>
      </c>
      <c r="AM96" s="41">
        <v>0</v>
      </c>
      <c r="AN96" s="45">
        <f t="shared" si="24"/>
        <v>73</v>
      </c>
      <c r="AO96" s="71">
        <v>73</v>
      </c>
      <c r="AP96" s="71">
        <v>0</v>
      </c>
      <c r="AQ96" s="41">
        <v>0</v>
      </c>
      <c r="AR96" s="41">
        <v>0</v>
      </c>
      <c r="AS96" s="45">
        <f t="shared" si="25"/>
        <v>11892</v>
      </c>
      <c r="AT96" s="41">
        <v>11892</v>
      </c>
      <c r="AU96" s="41">
        <v>0</v>
      </c>
      <c r="AV96" s="2">
        <v>6902</v>
      </c>
      <c r="AW96" s="45">
        <f t="shared" si="29"/>
        <v>0</v>
      </c>
      <c r="AX96" s="41">
        <v>0</v>
      </c>
      <c r="AY96" s="41">
        <v>0</v>
      </c>
      <c r="AZ96" s="41">
        <v>0</v>
      </c>
      <c r="BA96" s="45">
        <f t="shared" si="30"/>
        <v>0</v>
      </c>
      <c r="BB96" s="41">
        <v>0</v>
      </c>
      <c r="BC96" s="41">
        <v>0</v>
      </c>
      <c r="BD96" s="41">
        <v>0</v>
      </c>
      <c r="BE96" s="71">
        <v>0</v>
      </c>
      <c r="BF96" s="45">
        <f t="shared" si="31"/>
        <v>9567</v>
      </c>
      <c r="BG96" s="41">
        <v>9567</v>
      </c>
      <c r="BH96" s="41">
        <v>0</v>
      </c>
      <c r="BI96" s="41">
        <v>0</v>
      </c>
      <c r="BJ96" s="45">
        <f t="shared" si="32"/>
        <v>0</v>
      </c>
      <c r="BK96" s="41">
        <v>0</v>
      </c>
      <c r="BL96" s="41">
        <v>0</v>
      </c>
      <c r="BM96" s="45">
        <f t="shared" si="33"/>
        <v>515997</v>
      </c>
    </row>
    <row r="97" spans="1:65" ht="15.75" x14ac:dyDescent="0.25">
      <c r="A97" s="59" t="s">
        <v>180</v>
      </c>
      <c r="B97" s="58" t="s">
        <v>114</v>
      </c>
      <c r="C97" s="60" t="s">
        <v>181</v>
      </c>
      <c r="D97" s="60">
        <v>0</v>
      </c>
      <c r="E97" s="60">
        <v>0</v>
      </c>
      <c r="F97" s="16">
        <f t="shared" si="20"/>
        <v>0</v>
      </c>
      <c r="G97" s="40">
        <v>0</v>
      </c>
      <c r="H97" s="16">
        <f t="shared" si="26"/>
        <v>0</v>
      </c>
      <c r="I97" s="47">
        <v>0</v>
      </c>
      <c r="J97" s="47">
        <v>0</v>
      </c>
      <c r="K97" s="47">
        <v>0</v>
      </c>
      <c r="L97" s="16">
        <f t="shared" si="21"/>
        <v>307990</v>
      </c>
      <c r="M97" s="47">
        <v>163500</v>
      </c>
      <c r="N97" s="47">
        <v>0</v>
      </c>
      <c r="O97" s="47">
        <v>144490</v>
      </c>
      <c r="P97" s="40">
        <v>0</v>
      </c>
      <c r="Q97" s="40">
        <v>0</v>
      </c>
      <c r="R97" s="40">
        <v>0</v>
      </c>
      <c r="S97" s="16">
        <f t="shared" si="27"/>
        <v>264302</v>
      </c>
      <c r="T97" s="41">
        <v>62371</v>
      </c>
      <c r="U97" s="41">
        <v>26117</v>
      </c>
      <c r="V97" s="41">
        <v>175814</v>
      </c>
      <c r="W97" s="41">
        <v>0</v>
      </c>
      <c r="X97" s="41">
        <v>0</v>
      </c>
      <c r="Y97" s="41">
        <v>0</v>
      </c>
      <c r="Z97" s="71">
        <v>0</v>
      </c>
      <c r="AA97" s="45">
        <f t="shared" si="22"/>
        <v>2200</v>
      </c>
      <c r="AB97" s="41">
        <v>1114</v>
      </c>
      <c r="AC97" s="41">
        <v>1086</v>
      </c>
      <c r="AD97" s="41">
        <v>0</v>
      </c>
      <c r="AE97" s="45">
        <f t="shared" si="28"/>
        <v>2254</v>
      </c>
      <c r="AF97" s="41">
        <v>2254</v>
      </c>
      <c r="AG97" s="41">
        <v>0</v>
      </c>
      <c r="AH97" s="41">
        <v>0</v>
      </c>
      <c r="AI97" s="45">
        <f t="shared" si="23"/>
        <v>23243</v>
      </c>
      <c r="AJ97" s="41">
        <v>17178</v>
      </c>
      <c r="AK97" s="41">
        <v>6065</v>
      </c>
      <c r="AL97" s="41">
        <v>0</v>
      </c>
      <c r="AM97" s="41">
        <v>0</v>
      </c>
      <c r="AN97" s="45">
        <f t="shared" si="24"/>
        <v>105</v>
      </c>
      <c r="AO97" s="71">
        <v>105</v>
      </c>
      <c r="AP97" s="71">
        <v>0</v>
      </c>
      <c r="AQ97" s="41">
        <v>0</v>
      </c>
      <c r="AR97" s="41">
        <v>0</v>
      </c>
      <c r="AS97" s="45">
        <f t="shared" si="25"/>
        <v>25180</v>
      </c>
      <c r="AT97" s="41">
        <v>25180</v>
      </c>
      <c r="AU97" s="41">
        <v>0</v>
      </c>
      <c r="AV97" s="2">
        <v>6902</v>
      </c>
      <c r="AW97" s="45">
        <f t="shared" si="29"/>
        <v>0</v>
      </c>
      <c r="AX97" s="41">
        <v>0</v>
      </c>
      <c r="AY97" s="41">
        <v>0</v>
      </c>
      <c r="AZ97" s="41">
        <v>0</v>
      </c>
      <c r="BA97" s="45">
        <f t="shared" si="30"/>
        <v>0</v>
      </c>
      <c r="BB97" s="41">
        <v>0</v>
      </c>
      <c r="BC97" s="41">
        <v>0</v>
      </c>
      <c r="BD97" s="41">
        <v>0</v>
      </c>
      <c r="BE97" s="71">
        <v>0</v>
      </c>
      <c r="BF97" s="45">
        <f t="shared" si="31"/>
        <v>12809</v>
      </c>
      <c r="BG97" s="41">
        <v>9590</v>
      </c>
      <c r="BH97" s="41">
        <v>3219</v>
      </c>
      <c r="BI97" s="41">
        <v>0</v>
      </c>
      <c r="BJ97" s="45">
        <f t="shared" si="32"/>
        <v>0</v>
      </c>
      <c r="BK97" s="41">
        <v>0</v>
      </c>
      <c r="BL97" s="41">
        <v>0</v>
      </c>
      <c r="BM97" s="45">
        <f t="shared" si="33"/>
        <v>644985</v>
      </c>
    </row>
    <row r="98" spans="1:65" ht="15.75" x14ac:dyDescent="0.25">
      <c r="A98" s="59" t="s">
        <v>182</v>
      </c>
      <c r="B98" s="58" t="s">
        <v>114</v>
      </c>
      <c r="C98" s="60" t="s">
        <v>183</v>
      </c>
      <c r="D98" s="60">
        <v>0</v>
      </c>
      <c r="E98" s="60">
        <v>0</v>
      </c>
      <c r="F98" s="16">
        <f t="shared" si="20"/>
        <v>0</v>
      </c>
      <c r="G98" s="40">
        <v>0</v>
      </c>
      <c r="H98" s="16">
        <f t="shared" si="26"/>
        <v>0</v>
      </c>
      <c r="I98" s="47">
        <v>0</v>
      </c>
      <c r="J98" s="47">
        <v>0</v>
      </c>
      <c r="K98" s="47">
        <v>0</v>
      </c>
      <c r="L98" s="16">
        <f t="shared" si="21"/>
        <v>354390</v>
      </c>
      <c r="M98" s="47">
        <v>188132</v>
      </c>
      <c r="N98" s="47">
        <v>0</v>
      </c>
      <c r="O98" s="47">
        <v>166258</v>
      </c>
      <c r="P98" s="40">
        <v>0</v>
      </c>
      <c r="Q98" s="40">
        <v>0</v>
      </c>
      <c r="R98" s="40">
        <v>0</v>
      </c>
      <c r="S98" s="16">
        <f t="shared" si="27"/>
        <v>386304</v>
      </c>
      <c r="T98" s="41">
        <v>96724</v>
      </c>
      <c r="U98" s="41">
        <v>40502</v>
      </c>
      <c r="V98" s="41">
        <v>249078</v>
      </c>
      <c r="W98" s="41">
        <v>0</v>
      </c>
      <c r="X98" s="41">
        <v>0</v>
      </c>
      <c r="Y98" s="41">
        <v>0</v>
      </c>
      <c r="Z98" s="71">
        <v>0</v>
      </c>
      <c r="AA98" s="45">
        <f t="shared" si="22"/>
        <v>5259</v>
      </c>
      <c r="AB98" s="41">
        <v>1067</v>
      </c>
      <c r="AC98" s="41">
        <v>4192</v>
      </c>
      <c r="AD98" s="41">
        <v>0</v>
      </c>
      <c r="AE98" s="45">
        <f t="shared" si="28"/>
        <v>2784</v>
      </c>
      <c r="AF98" s="41">
        <v>2784</v>
      </c>
      <c r="AG98" s="41">
        <v>0</v>
      </c>
      <c r="AH98" s="41">
        <v>0</v>
      </c>
      <c r="AI98" s="45">
        <f t="shared" si="23"/>
        <v>2810</v>
      </c>
      <c r="AJ98" s="41">
        <v>1888</v>
      </c>
      <c r="AK98" s="41">
        <v>922</v>
      </c>
      <c r="AL98" s="41">
        <v>0</v>
      </c>
      <c r="AM98" s="41">
        <v>0</v>
      </c>
      <c r="AN98" s="45">
        <f t="shared" si="24"/>
        <v>335</v>
      </c>
      <c r="AO98" s="71">
        <v>335</v>
      </c>
      <c r="AP98" s="71">
        <v>0</v>
      </c>
      <c r="AQ98" s="41">
        <v>0</v>
      </c>
      <c r="AR98" s="41">
        <v>0</v>
      </c>
      <c r="AS98" s="45">
        <f t="shared" si="25"/>
        <v>29957</v>
      </c>
      <c r="AT98" s="41">
        <v>29957</v>
      </c>
      <c r="AU98" s="41">
        <v>0</v>
      </c>
      <c r="AV98" s="2">
        <v>7398</v>
      </c>
      <c r="AW98" s="45">
        <f t="shared" si="29"/>
        <v>0</v>
      </c>
      <c r="AX98" s="41">
        <v>0</v>
      </c>
      <c r="AY98" s="41">
        <v>0</v>
      </c>
      <c r="AZ98" s="41">
        <v>0</v>
      </c>
      <c r="BA98" s="45">
        <f t="shared" si="30"/>
        <v>0</v>
      </c>
      <c r="BB98" s="41">
        <v>0</v>
      </c>
      <c r="BC98" s="41">
        <v>0</v>
      </c>
      <c r="BD98" s="41">
        <v>0</v>
      </c>
      <c r="BE98" s="71">
        <v>0</v>
      </c>
      <c r="BF98" s="45">
        <f t="shared" si="31"/>
        <v>14894</v>
      </c>
      <c r="BG98" s="41">
        <v>11491</v>
      </c>
      <c r="BH98" s="41">
        <v>3403</v>
      </c>
      <c r="BI98" s="41">
        <v>0</v>
      </c>
      <c r="BJ98" s="45">
        <f t="shared" si="32"/>
        <v>0</v>
      </c>
      <c r="BK98" s="41">
        <v>0</v>
      </c>
      <c r="BL98" s="41">
        <v>0</v>
      </c>
      <c r="BM98" s="45">
        <f t="shared" si="33"/>
        <v>804131</v>
      </c>
    </row>
    <row r="99" spans="1:65" ht="15.75" x14ac:dyDescent="0.25">
      <c r="A99" s="59" t="s">
        <v>184</v>
      </c>
      <c r="B99" s="58" t="s">
        <v>114</v>
      </c>
      <c r="C99" s="60" t="s">
        <v>185</v>
      </c>
      <c r="D99" s="60">
        <v>0</v>
      </c>
      <c r="E99" s="60">
        <v>0</v>
      </c>
      <c r="F99" s="16">
        <f t="shared" si="20"/>
        <v>0</v>
      </c>
      <c r="G99" s="40">
        <v>0</v>
      </c>
      <c r="H99" s="16">
        <f t="shared" si="26"/>
        <v>0</v>
      </c>
      <c r="I99" s="47">
        <v>0</v>
      </c>
      <c r="J99" s="47">
        <v>0</v>
      </c>
      <c r="K99" s="47">
        <v>0</v>
      </c>
      <c r="L99" s="16">
        <f t="shared" si="21"/>
        <v>256997</v>
      </c>
      <c r="M99" s="47">
        <v>136430</v>
      </c>
      <c r="N99" s="47">
        <v>0</v>
      </c>
      <c r="O99" s="47">
        <v>120567</v>
      </c>
      <c r="P99" s="40">
        <v>0</v>
      </c>
      <c r="Q99" s="40">
        <v>0</v>
      </c>
      <c r="R99" s="40">
        <v>0</v>
      </c>
      <c r="S99" s="16">
        <f t="shared" si="27"/>
        <v>214887</v>
      </c>
      <c r="T99" s="41">
        <v>61436</v>
      </c>
      <c r="U99" s="41">
        <v>25725</v>
      </c>
      <c r="V99" s="41">
        <v>107940</v>
      </c>
      <c r="W99" s="41">
        <v>19786</v>
      </c>
      <c r="X99" s="41">
        <v>0</v>
      </c>
      <c r="Y99" s="41">
        <v>0</v>
      </c>
      <c r="Z99" s="71">
        <v>0</v>
      </c>
      <c r="AA99" s="45">
        <f t="shared" si="22"/>
        <v>1956</v>
      </c>
      <c r="AB99" s="41">
        <v>1956</v>
      </c>
      <c r="AC99" s="41">
        <v>0</v>
      </c>
      <c r="AD99" s="41">
        <v>0</v>
      </c>
      <c r="AE99" s="45">
        <f t="shared" si="28"/>
        <v>1816</v>
      </c>
      <c r="AF99" s="41">
        <v>1816</v>
      </c>
      <c r="AG99" s="41">
        <v>0</v>
      </c>
      <c r="AH99" s="41">
        <v>0</v>
      </c>
      <c r="AI99" s="45">
        <f t="shared" si="23"/>
        <v>39185</v>
      </c>
      <c r="AJ99" s="41">
        <v>0</v>
      </c>
      <c r="AK99" s="41">
        <v>39185</v>
      </c>
      <c r="AL99" s="41">
        <v>0</v>
      </c>
      <c r="AM99" s="41">
        <v>0</v>
      </c>
      <c r="AN99" s="45">
        <f t="shared" si="24"/>
        <v>118</v>
      </c>
      <c r="AO99" s="71">
        <v>102</v>
      </c>
      <c r="AP99" s="71">
        <v>16</v>
      </c>
      <c r="AQ99" s="41">
        <v>0</v>
      </c>
      <c r="AR99" s="41">
        <v>0</v>
      </c>
      <c r="AS99" s="45">
        <f t="shared" si="25"/>
        <v>20397</v>
      </c>
      <c r="AT99" s="41">
        <v>20397</v>
      </c>
      <c r="AU99" s="41">
        <v>0</v>
      </c>
      <c r="AV99" s="2">
        <v>6902</v>
      </c>
      <c r="AW99" s="45">
        <f t="shared" si="29"/>
        <v>0</v>
      </c>
      <c r="AX99" s="41">
        <v>0</v>
      </c>
      <c r="AY99" s="41">
        <v>0</v>
      </c>
      <c r="AZ99" s="41">
        <v>0</v>
      </c>
      <c r="BA99" s="45">
        <f t="shared" si="30"/>
        <v>0</v>
      </c>
      <c r="BB99" s="41">
        <v>0</v>
      </c>
      <c r="BC99" s="41">
        <v>0</v>
      </c>
      <c r="BD99" s="41">
        <v>0</v>
      </c>
      <c r="BE99" s="71">
        <v>0</v>
      </c>
      <c r="BF99" s="45">
        <f t="shared" si="31"/>
        <v>19367</v>
      </c>
      <c r="BG99" s="41">
        <v>4758</v>
      </c>
      <c r="BH99" s="41">
        <v>14609</v>
      </c>
      <c r="BI99" s="41">
        <v>0</v>
      </c>
      <c r="BJ99" s="45">
        <f t="shared" si="32"/>
        <v>0</v>
      </c>
      <c r="BK99" s="41">
        <v>0</v>
      </c>
      <c r="BL99" s="41">
        <v>0</v>
      </c>
      <c r="BM99" s="45">
        <f t="shared" si="33"/>
        <v>561625</v>
      </c>
    </row>
    <row r="100" spans="1:65" ht="15.75" x14ac:dyDescent="0.25">
      <c r="A100" s="59" t="s">
        <v>186</v>
      </c>
      <c r="B100" s="58" t="s">
        <v>114</v>
      </c>
      <c r="C100" s="60" t="s">
        <v>187</v>
      </c>
      <c r="D100" s="60">
        <v>0</v>
      </c>
      <c r="E100" s="60">
        <v>0</v>
      </c>
      <c r="F100" s="16">
        <f t="shared" si="20"/>
        <v>0</v>
      </c>
      <c r="G100" s="40">
        <v>0</v>
      </c>
      <c r="H100" s="16">
        <f t="shared" si="26"/>
        <v>0</v>
      </c>
      <c r="I100" s="47">
        <v>0</v>
      </c>
      <c r="J100" s="47">
        <v>0</v>
      </c>
      <c r="K100" s="47">
        <v>0</v>
      </c>
      <c r="L100" s="16">
        <f t="shared" si="21"/>
        <v>227686</v>
      </c>
      <c r="M100" s="47">
        <v>120870</v>
      </c>
      <c r="N100" s="47">
        <v>0</v>
      </c>
      <c r="O100" s="47">
        <v>106816</v>
      </c>
      <c r="P100" s="40">
        <v>0</v>
      </c>
      <c r="Q100" s="40">
        <v>0</v>
      </c>
      <c r="R100" s="40">
        <v>0</v>
      </c>
      <c r="S100" s="16">
        <f t="shared" si="27"/>
        <v>146400</v>
      </c>
      <c r="T100" s="41">
        <v>33830</v>
      </c>
      <c r="U100" s="41">
        <v>14166</v>
      </c>
      <c r="V100" s="41">
        <v>98404</v>
      </c>
      <c r="W100" s="41">
        <v>0</v>
      </c>
      <c r="X100" s="41">
        <v>0</v>
      </c>
      <c r="Y100" s="41">
        <v>0</v>
      </c>
      <c r="Z100" s="71">
        <v>0</v>
      </c>
      <c r="AA100" s="45">
        <f t="shared" si="22"/>
        <v>656</v>
      </c>
      <c r="AB100" s="41">
        <v>656</v>
      </c>
      <c r="AC100" s="41">
        <v>0</v>
      </c>
      <c r="AD100" s="41">
        <v>0</v>
      </c>
      <c r="AE100" s="45">
        <f t="shared" si="28"/>
        <v>1481</v>
      </c>
      <c r="AF100" s="41">
        <v>1481</v>
      </c>
      <c r="AG100" s="41">
        <v>0</v>
      </c>
      <c r="AH100" s="41">
        <v>0</v>
      </c>
      <c r="AI100" s="45">
        <f t="shared" si="23"/>
        <v>5213</v>
      </c>
      <c r="AJ100" s="41">
        <v>0</v>
      </c>
      <c r="AK100" s="41">
        <v>5213</v>
      </c>
      <c r="AL100" s="41">
        <v>0</v>
      </c>
      <c r="AM100" s="41">
        <v>0</v>
      </c>
      <c r="AN100" s="45">
        <f t="shared" si="24"/>
        <v>131</v>
      </c>
      <c r="AO100" s="71">
        <v>131</v>
      </c>
      <c r="AP100" s="71">
        <v>0</v>
      </c>
      <c r="AQ100" s="41">
        <v>0</v>
      </c>
      <c r="AR100" s="41">
        <v>0</v>
      </c>
      <c r="AS100" s="45">
        <f t="shared" si="25"/>
        <v>18367</v>
      </c>
      <c r="AT100" s="41">
        <v>18367</v>
      </c>
      <c r="AU100" s="41">
        <v>0</v>
      </c>
      <c r="AV100" s="2">
        <v>6902</v>
      </c>
      <c r="AW100" s="45">
        <f t="shared" si="29"/>
        <v>7228</v>
      </c>
      <c r="AX100" s="41">
        <v>3614</v>
      </c>
      <c r="AY100" s="41">
        <v>3614</v>
      </c>
      <c r="AZ100" s="41">
        <v>0</v>
      </c>
      <c r="BA100" s="45">
        <f t="shared" si="30"/>
        <v>0</v>
      </c>
      <c r="BB100" s="41">
        <v>0</v>
      </c>
      <c r="BC100" s="41">
        <v>0</v>
      </c>
      <c r="BD100" s="41">
        <v>0</v>
      </c>
      <c r="BE100" s="71">
        <v>0</v>
      </c>
      <c r="BF100" s="45">
        <f t="shared" si="31"/>
        <v>7013</v>
      </c>
      <c r="BG100" s="41">
        <v>7013</v>
      </c>
      <c r="BH100" s="41">
        <v>0</v>
      </c>
      <c r="BI100" s="41">
        <v>0</v>
      </c>
      <c r="BJ100" s="45">
        <f t="shared" si="32"/>
        <v>0</v>
      </c>
      <c r="BK100" s="41">
        <v>0</v>
      </c>
      <c r="BL100" s="41">
        <v>0</v>
      </c>
      <c r="BM100" s="45">
        <f t="shared" si="33"/>
        <v>421077</v>
      </c>
    </row>
    <row r="101" spans="1:65" ht="15.75" x14ac:dyDescent="0.25">
      <c r="A101" s="59" t="s">
        <v>188</v>
      </c>
      <c r="B101" s="58" t="s">
        <v>114</v>
      </c>
      <c r="C101" s="60" t="s">
        <v>189</v>
      </c>
      <c r="D101" s="60">
        <v>0</v>
      </c>
      <c r="E101" s="60">
        <v>0</v>
      </c>
      <c r="F101" s="16">
        <f t="shared" si="20"/>
        <v>0</v>
      </c>
      <c r="G101" s="40">
        <v>0</v>
      </c>
      <c r="H101" s="16">
        <f t="shared" si="26"/>
        <v>0</v>
      </c>
      <c r="I101" s="47">
        <v>0</v>
      </c>
      <c r="J101" s="47">
        <v>0</v>
      </c>
      <c r="K101" s="47">
        <v>0</v>
      </c>
      <c r="L101" s="16">
        <f t="shared" si="21"/>
        <v>70047</v>
      </c>
      <c r="M101" s="47">
        <v>37185</v>
      </c>
      <c r="N101" s="47">
        <v>0</v>
      </c>
      <c r="O101" s="47">
        <v>32862</v>
      </c>
      <c r="P101" s="40">
        <v>0</v>
      </c>
      <c r="Q101" s="40">
        <v>0</v>
      </c>
      <c r="R101" s="40">
        <v>0</v>
      </c>
      <c r="S101" s="16">
        <f t="shared" si="27"/>
        <v>178802</v>
      </c>
      <c r="T101" s="41">
        <v>81692</v>
      </c>
      <c r="U101" s="41">
        <v>34207</v>
      </c>
      <c r="V101" s="41">
        <v>62903</v>
      </c>
      <c r="W101" s="41">
        <v>0</v>
      </c>
      <c r="X101" s="41">
        <v>0</v>
      </c>
      <c r="Y101" s="41">
        <v>0</v>
      </c>
      <c r="Z101" s="71">
        <v>0</v>
      </c>
      <c r="AA101" s="45">
        <f t="shared" si="22"/>
        <v>1287</v>
      </c>
      <c r="AB101" s="41">
        <v>1287</v>
      </c>
      <c r="AC101" s="41">
        <v>0</v>
      </c>
      <c r="AD101" s="41">
        <v>0</v>
      </c>
      <c r="AE101" s="45">
        <f t="shared" si="28"/>
        <v>914</v>
      </c>
      <c r="AF101" s="41">
        <v>914</v>
      </c>
      <c r="AG101" s="41">
        <v>0</v>
      </c>
      <c r="AH101" s="41">
        <v>0</v>
      </c>
      <c r="AI101" s="45">
        <f t="shared" si="23"/>
        <v>2384</v>
      </c>
      <c r="AJ101" s="41">
        <v>0</v>
      </c>
      <c r="AK101" s="41">
        <v>2384</v>
      </c>
      <c r="AL101" s="41">
        <v>0</v>
      </c>
      <c r="AM101" s="41">
        <v>0</v>
      </c>
      <c r="AN101" s="45">
        <f t="shared" si="24"/>
        <v>123</v>
      </c>
      <c r="AO101" s="71">
        <v>123</v>
      </c>
      <c r="AP101" s="71">
        <v>0</v>
      </c>
      <c r="AQ101" s="41">
        <v>0</v>
      </c>
      <c r="AR101" s="41">
        <v>0</v>
      </c>
      <c r="AS101" s="45">
        <f t="shared" si="25"/>
        <v>10204</v>
      </c>
      <c r="AT101" s="41">
        <v>10204</v>
      </c>
      <c r="AU101" s="41">
        <v>0</v>
      </c>
      <c r="AV101" s="2">
        <v>6902</v>
      </c>
      <c r="AW101" s="45">
        <f t="shared" si="29"/>
        <v>0</v>
      </c>
      <c r="AX101" s="41">
        <v>0</v>
      </c>
      <c r="AY101" s="41">
        <v>0</v>
      </c>
      <c r="AZ101" s="41">
        <v>0</v>
      </c>
      <c r="BA101" s="45">
        <f t="shared" si="30"/>
        <v>0</v>
      </c>
      <c r="BB101" s="41">
        <v>0</v>
      </c>
      <c r="BC101" s="41">
        <v>0</v>
      </c>
      <c r="BD101" s="41">
        <v>0</v>
      </c>
      <c r="BE101" s="71">
        <v>5867</v>
      </c>
      <c r="BF101" s="45">
        <f t="shared" si="31"/>
        <v>10379</v>
      </c>
      <c r="BG101" s="41">
        <v>2550</v>
      </c>
      <c r="BH101" s="41">
        <v>7829</v>
      </c>
      <c r="BI101" s="41">
        <v>0</v>
      </c>
      <c r="BJ101" s="45">
        <f t="shared" si="32"/>
        <v>0</v>
      </c>
      <c r="BK101" s="41">
        <v>0</v>
      </c>
      <c r="BL101" s="41">
        <v>0</v>
      </c>
      <c r="BM101" s="45">
        <f t="shared" si="33"/>
        <v>286909</v>
      </c>
    </row>
    <row r="102" spans="1:65" ht="15.75" x14ac:dyDescent="0.25">
      <c r="A102" s="59" t="s">
        <v>190</v>
      </c>
      <c r="B102" s="58" t="s">
        <v>114</v>
      </c>
      <c r="C102" s="60" t="s">
        <v>74</v>
      </c>
      <c r="D102" s="60">
        <v>0</v>
      </c>
      <c r="E102" s="60">
        <v>0</v>
      </c>
      <c r="F102" s="16">
        <f t="shared" si="20"/>
        <v>0</v>
      </c>
      <c r="G102" s="40">
        <v>0</v>
      </c>
      <c r="H102" s="16">
        <f t="shared" si="26"/>
        <v>0</v>
      </c>
      <c r="I102" s="47">
        <v>0</v>
      </c>
      <c r="J102" s="47">
        <v>0</v>
      </c>
      <c r="K102" s="47">
        <v>0</v>
      </c>
      <c r="L102" s="16">
        <f t="shared" si="21"/>
        <v>426629</v>
      </c>
      <c r="M102" s="47">
        <v>226481</v>
      </c>
      <c r="N102" s="47">
        <v>0</v>
      </c>
      <c r="O102" s="47">
        <v>200148</v>
      </c>
      <c r="P102" s="40">
        <v>0</v>
      </c>
      <c r="Q102" s="40">
        <v>0</v>
      </c>
      <c r="R102" s="40">
        <v>0</v>
      </c>
      <c r="S102" s="16">
        <f t="shared" si="27"/>
        <v>322275</v>
      </c>
      <c r="T102" s="41">
        <v>98255</v>
      </c>
      <c r="U102" s="41">
        <v>41143</v>
      </c>
      <c r="V102" s="41">
        <v>182877</v>
      </c>
      <c r="W102" s="41">
        <v>0</v>
      </c>
      <c r="X102" s="41">
        <v>0</v>
      </c>
      <c r="Y102" s="41">
        <v>0</v>
      </c>
      <c r="Z102" s="71">
        <v>0</v>
      </c>
      <c r="AA102" s="45">
        <f t="shared" si="22"/>
        <v>2667</v>
      </c>
      <c r="AB102" s="41">
        <v>2667</v>
      </c>
      <c r="AC102" s="41">
        <v>0</v>
      </c>
      <c r="AD102" s="41">
        <v>0</v>
      </c>
      <c r="AE102" s="45">
        <f t="shared" si="28"/>
        <v>2481</v>
      </c>
      <c r="AF102" s="41">
        <v>2481</v>
      </c>
      <c r="AG102" s="41">
        <v>0</v>
      </c>
      <c r="AH102" s="41">
        <v>0</v>
      </c>
      <c r="AI102" s="45">
        <f t="shared" si="23"/>
        <v>40153</v>
      </c>
      <c r="AJ102" s="41">
        <v>22482</v>
      </c>
      <c r="AK102" s="41">
        <v>17671</v>
      </c>
      <c r="AL102" s="41">
        <v>0</v>
      </c>
      <c r="AM102" s="41">
        <v>0</v>
      </c>
      <c r="AN102" s="45">
        <f t="shared" si="24"/>
        <v>346</v>
      </c>
      <c r="AO102" s="71">
        <v>346</v>
      </c>
      <c r="AP102" s="71">
        <v>0</v>
      </c>
      <c r="AQ102" s="41">
        <v>0</v>
      </c>
      <c r="AR102" s="41">
        <v>0</v>
      </c>
      <c r="AS102" s="45">
        <f t="shared" si="25"/>
        <v>29812</v>
      </c>
      <c r="AT102" s="41">
        <v>29812</v>
      </c>
      <c r="AU102" s="41">
        <v>0</v>
      </c>
      <c r="AV102" s="2">
        <v>9141</v>
      </c>
      <c r="AW102" s="45">
        <f t="shared" si="29"/>
        <v>0</v>
      </c>
      <c r="AX102" s="41">
        <v>0</v>
      </c>
      <c r="AY102" s="41">
        <v>0</v>
      </c>
      <c r="AZ102" s="41">
        <v>0</v>
      </c>
      <c r="BA102" s="45">
        <f t="shared" si="30"/>
        <v>0</v>
      </c>
      <c r="BB102" s="41">
        <v>0</v>
      </c>
      <c r="BC102" s="41">
        <v>0</v>
      </c>
      <c r="BD102" s="41">
        <v>0</v>
      </c>
      <c r="BE102" s="71">
        <v>0</v>
      </c>
      <c r="BF102" s="45">
        <f t="shared" si="31"/>
        <v>29651</v>
      </c>
      <c r="BG102" s="41">
        <v>18389</v>
      </c>
      <c r="BH102" s="41">
        <v>11262</v>
      </c>
      <c r="BI102" s="41">
        <v>0</v>
      </c>
      <c r="BJ102" s="45">
        <f t="shared" si="32"/>
        <v>0</v>
      </c>
      <c r="BK102" s="41">
        <v>0</v>
      </c>
      <c r="BL102" s="41">
        <v>0</v>
      </c>
      <c r="BM102" s="45">
        <f t="shared" si="33"/>
        <v>863155</v>
      </c>
    </row>
    <row r="103" spans="1:65" ht="15.75" x14ac:dyDescent="0.25">
      <c r="A103" s="59" t="s">
        <v>191</v>
      </c>
      <c r="B103" s="58" t="s">
        <v>114</v>
      </c>
      <c r="C103" s="60" t="s">
        <v>76</v>
      </c>
      <c r="D103" s="60">
        <v>0</v>
      </c>
      <c r="E103" s="60">
        <v>0</v>
      </c>
      <c r="F103" s="16">
        <f t="shared" si="20"/>
        <v>0</v>
      </c>
      <c r="G103" s="40">
        <v>0</v>
      </c>
      <c r="H103" s="16">
        <f t="shared" si="26"/>
        <v>0</v>
      </c>
      <c r="I103" s="47">
        <v>0</v>
      </c>
      <c r="J103" s="47">
        <v>0</v>
      </c>
      <c r="K103" s="47">
        <v>0</v>
      </c>
      <c r="L103" s="16">
        <f t="shared" si="21"/>
        <v>569423</v>
      </c>
      <c r="M103" s="47">
        <v>302284</v>
      </c>
      <c r="N103" s="47">
        <v>0</v>
      </c>
      <c r="O103" s="47">
        <v>267139</v>
      </c>
      <c r="P103" s="40">
        <v>0</v>
      </c>
      <c r="Q103" s="40">
        <v>0</v>
      </c>
      <c r="R103" s="40">
        <v>0</v>
      </c>
      <c r="S103" s="16">
        <f t="shared" si="27"/>
        <v>467039</v>
      </c>
      <c r="T103" s="41">
        <v>129153</v>
      </c>
      <c r="U103" s="41">
        <v>54081</v>
      </c>
      <c r="V103" s="41">
        <v>283805</v>
      </c>
      <c r="W103" s="41">
        <v>0</v>
      </c>
      <c r="X103" s="41">
        <v>0</v>
      </c>
      <c r="Y103" s="41">
        <v>0</v>
      </c>
      <c r="Z103" s="71">
        <v>0</v>
      </c>
      <c r="AA103" s="45">
        <f t="shared" si="22"/>
        <v>2949</v>
      </c>
      <c r="AB103" s="41">
        <v>1154</v>
      </c>
      <c r="AC103" s="41">
        <v>1795</v>
      </c>
      <c r="AD103" s="41">
        <v>0</v>
      </c>
      <c r="AE103" s="45">
        <f t="shared" si="28"/>
        <v>2393</v>
      </c>
      <c r="AF103" s="41">
        <v>2393</v>
      </c>
      <c r="AG103" s="41">
        <v>0</v>
      </c>
      <c r="AH103" s="41">
        <v>0</v>
      </c>
      <c r="AI103" s="45">
        <f t="shared" si="23"/>
        <v>28818</v>
      </c>
      <c r="AJ103" s="41">
        <v>0</v>
      </c>
      <c r="AK103" s="41">
        <v>28818</v>
      </c>
      <c r="AL103" s="41">
        <v>0</v>
      </c>
      <c r="AM103" s="41">
        <v>0</v>
      </c>
      <c r="AN103" s="45">
        <f t="shared" si="24"/>
        <v>167</v>
      </c>
      <c r="AO103" s="71">
        <v>167</v>
      </c>
      <c r="AP103" s="71">
        <v>0</v>
      </c>
      <c r="AQ103" s="41">
        <v>0</v>
      </c>
      <c r="AR103" s="41">
        <v>0</v>
      </c>
      <c r="AS103" s="45">
        <f t="shared" si="25"/>
        <v>26391</v>
      </c>
      <c r="AT103" s="41">
        <v>26391</v>
      </c>
      <c r="AU103" s="41">
        <v>0</v>
      </c>
      <c r="AV103" s="2">
        <v>9277</v>
      </c>
      <c r="AW103" s="45">
        <f t="shared" si="29"/>
        <v>0</v>
      </c>
      <c r="AX103" s="41">
        <v>0</v>
      </c>
      <c r="AY103" s="41">
        <v>0</v>
      </c>
      <c r="AZ103" s="41">
        <v>0</v>
      </c>
      <c r="BA103" s="45">
        <f t="shared" si="30"/>
        <v>0</v>
      </c>
      <c r="BB103" s="41">
        <v>0</v>
      </c>
      <c r="BC103" s="41">
        <v>0</v>
      </c>
      <c r="BD103" s="41">
        <v>0</v>
      </c>
      <c r="BE103" s="71">
        <v>37477</v>
      </c>
      <c r="BF103" s="45">
        <f t="shared" si="31"/>
        <v>20723</v>
      </c>
      <c r="BG103" s="41">
        <v>5092</v>
      </c>
      <c r="BH103" s="41">
        <v>15631</v>
      </c>
      <c r="BI103" s="41">
        <v>0</v>
      </c>
      <c r="BJ103" s="45">
        <f t="shared" si="32"/>
        <v>0</v>
      </c>
      <c r="BK103" s="41">
        <v>0</v>
      </c>
      <c r="BL103" s="41">
        <v>0</v>
      </c>
      <c r="BM103" s="45">
        <f t="shared" si="33"/>
        <v>1164657</v>
      </c>
    </row>
    <row r="104" spans="1:65" ht="15.75" x14ac:dyDescent="0.25">
      <c r="A104" s="59" t="s">
        <v>192</v>
      </c>
      <c r="B104" s="58" t="s">
        <v>114</v>
      </c>
      <c r="C104" s="60" t="s">
        <v>86</v>
      </c>
      <c r="D104" s="60">
        <v>0</v>
      </c>
      <c r="E104" s="60">
        <v>0</v>
      </c>
      <c r="F104" s="16">
        <f t="shared" si="20"/>
        <v>0</v>
      </c>
      <c r="G104" s="40">
        <v>0</v>
      </c>
      <c r="H104" s="16">
        <f t="shared" si="26"/>
        <v>58328</v>
      </c>
      <c r="I104" s="47">
        <v>0</v>
      </c>
      <c r="J104" s="47">
        <v>58328</v>
      </c>
      <c r="K104" s="47">
        <v>0</v>
      </c>
      <c r="L104" s="16">
        <f t="shared" si="21"/>
        <v>1017295</v>
      </c>
      <c r="M104" s="47">
        <v>540042</v>
      </c>
      <c r="N104" s="47">
        <v>0</v>
      </c>
      <c r="O104" s="47">
        <v>477253</v>
      </c>
      <c r="P104" s="40">
        <v>0</v>
      </c>
      <c r="Q104" s="40">
        <v>0</v>
      </c>
      <c r="R104" s="40">
        <v>0</v>
      </c>
      <c r="S104" s="16">
        <f t="shared" si="27"/>
        <v>765426</v>
      </c>
      <c r="T104" s="41">
        <v>232250</v>
      </c>
      <c r="U104" s="41">
        <v>97252</v>
      </c>
      <c r="V104" s="41">
        <v>435924</v>
      </c>
      <c r="W104" s="41">
        <v>0</v>
      </c>
      <c r="X104" s="41">
        <v>0</v>
      </c>
      <c r="Y104" s="41">
        <v>0</v>
      </c>
      <c r="Z104" s="71">
        <v>0</v>
      </c>
      <c r="AA104" s="45">
        <f t="shared" si="22"/>
        <v>6015</v>
      </c>
      <c r="AB104" s="41">
        <v>2541</v>
      </c>
      <c r="AC104" s="41">
        <v>3474</v>
      </c>
      <c r="AD104" s="41">
        <v>0</v>
      </c>
      <c r="AE104" s="45">
        <f t="shared" si="28"/>
        <v>7272</v>
      </c>
      <c r="AF104" s="41">
        <v>7272</v>
      </c>
      <c r="AG104" s="41">
        <v>0</v>
      </c>
      <c r="AH104" s="41">
        <v>0</v>
      </c>
      <c r="AI104" s="45">
        <f t="shared" si="23"/>
        <v>37053</v>
      </c>
      <c r="AJ104" s="41">
        <v>20746</v>
      </c>
      <c r="AK104" s="41">
        <v>16307</v>
      </c>
      <c r="AL104" s="41">
        <v>0</v>
      </c>
      <c r="AM104" s="41">
        <v>0</v>
      </c>
      <c r="AN104" s="45">
        <f t="shared" si="24"/>
        <v>227</v>
      </c>
      <c r="AO104" s="71">
        <v>227</v>
      </c>
      <c r="AP104" s="71">
        <v>0</v>
      </c>
      <c r="AQ104" s="41">
        <v>0</v>
      </c>
      <c r="AR104" s="41">
        <v>0</v>
      </c>
      <c r="AS104" s="45">
        <f t="shared" si="25"/>
        <v>74940</v>
      </c>
      <c r="AT104" s="41">
        <v>74940</v>
      </c>
      <c r="AU104" s="41">
        <v>0</v>
      </c>
      <c r="AV104" s="2">
        <v>18201</v>
      </c>
      <c r="AW104" s="45">
        <f t="shared" si="29"/>
        <v>0</v>
      </c>
      <c r="AX104" s="41">
        <v>0</v>
      </c>
      <c r="AY104" s="41">
        <v>0</v>
      </c>
      <c r="AZ104" s="41">
        <v>0</v>
      </c>
      <c r="BA104" s="45">
        <f t="shared" si="30"/>
        <v>0</v>
      </c>
      <c r="BB104" s="41">
        <v>0</v>
      </c>
      <c r="BC104" s="41">
        <v>0</v>
      </c>
      <c r="BD104" s="41">
        <v>0</v>
      </c>
      <c r="BE104" s="71">
        <v>0</v>
      </c>
      <c r="BF104" s="45">
        <f t="shared" si="31"/>
        <v>15091</v>
      </c>
      <c r="BG104" s="41">
        <v>15091</v>
      </c>
      <c r="BH104" s="41">
        <v>0</v>
      </c>
      <c r="BI104" s="41">
        <v>0</v>
      </c>
      <c r="BJ104" s="45">
        <f t="shared" si="32"/>
        <v>0</v>
      </c>
      <c r="BK104" s="41">
        <v>0</v>
      </c>
      <c r="BL104" s="41">
        <v>0</v>
      </c>
      <c r="BM104" s="45">
        <f t="shared" si="33"/>
        <v>1999848</v>
      </c>
    </row>
    <row r="105" spans="1:65" ht="15.75" x14ac:dyDescent="0.25">
      <c r="A105" s="59" t="s">
        <v>193</v>
      </c>
      <c r="B105" s="58" t="s">
        <v>114</v>
      </c>
      <c r="C105" s="60" t="s">
        <v>194</v>
      </c>
      <c r="D105" s="60">
        <v>0</v>
      </c>
      <c r="E105" s="60">
        <v>0</v>
      </c>
      <c r="F105" s="16">
        <f t="shared" si="20"/>
        <v>60</v>
      </c>
      <c r="G105" s="40">
        <v>60</v>
      </c>
      <c r="H105" s="16">
        <f t="shared" si="26"/>
        <v>37406</v>
      </c>
      <c r="I105" s="47">
        <v>0</v>
      </c>
      <c r="J105" s="47">
        <v>37406</v>
      </c>
      <c r="K105" s="47">
        <v>0</v>
      </c>
      <c r="L105" s="16">
        <f t="shared" si="21"/>
        <v>443814</v>
      </c>
      <c r="M105" s="47">
        <v>235603</v>
      </c>
      <c r="N105" s="47">
        <v>0</v>
      </c>
      <c r="O105" s="47">
        <v>208211</v>
      </c>
      <c r="P105" s="40">
        <v>0</v>
      </c>
      <c r="Q105" s="40">
        <v>0</v>
      </c>
      <c r="R105" s="40">
        <v>0</v>
      </c>
      <c r="S105" s="16">
        <f t="shared" si="27"/>
        <v>355268</v>
      </c>
      <c r="T105" s="41">
        <v>94250</v>
      </c>
      <c r="U105" s="41">
        <v>39466</v>
      </c>
      <c r="V105" s="41">
        <v>221552</v>
      </c>
      <c r="W105" s="41">
        <v>0</v>
      </c>
      <c r="X105" s="41">
        <v>0</v>
      </c>
      <c r="Y105" s="41">
        <v>0</v>
      </c>
      <c r="Z105" s="71">
        <v>0</v>
      </c>
      <c r="AA105" s="45">
        <f t="shared" si="22"/>
        <v>2131</v>
      </c>
      <c r="AB105" s="41">
        <v>2131</v>
      </c>
      <c r="AC105" s="41">
        <v>0</v>
      </c>
      <c r="AD105" s="41">
        <v>0</v>
      </c>
      <c r="AE105" s="45">
        <f t="shared" si="28"/>
        <v>2997</v>
      </c>
      <c r="AF105" s="41">
        <v>2997</v>
      </c>
      <c r="AG105" s="41">
        <v>0</v>
      </c>
      <c r="AH105" s="41">
        <v>0</v>
      </c>
      <c r="AI105" s="45">
        <f t="shared" si="23"/>
        <v>10730</v>
      </c>
      <c r="AJ105" s="41">
        <v>6008</v>
      </c>
      <c r="AK105" s="41">
        <v>4722</v>
      </c>
      <c r="AL105" s="41">
        <v>0</v>
      </c>
      <c r="AM105" s="41">
        <v>0</v>
      </c>
      <c r="AN105" s="45">
        <f t="shared" si="24"/>
        <v>272</v>
      </c>
      <c r="AO105" s="71">
        <v>272</v>
      </c>
      <c r="AP105" s="71">
        <v>0</v>
      </c>
      <c r="AQ105" s="41">
        <v>0</v>
      </c>
      <c r="AR105" s="41">
        <v>0</v>
      </c>
      <c r="AS105" s="45">
        <f t="shared" si="25"/>
        <v>34583</v>
      </c>
      <c r="AT105" s="41">
        <v>34583</v>
      </c>
      <c r="AU105" s="41">
        <v>0</v>
      </c>
      <c r="AV105" s="2">
        <v>8994</v>
      </c>
      <c r="AW105" s="45">
        <f t="shared" si="29"/>
        <v>0</v>
      </c>
      <c r="AX105" s="41">
        <v>0</v>
      </c>
      <c r="AY105" s="41">
        <v>0</v>
      </c>
      <c r="AZ105" s="41">
        <v>0</v>
      </c>
      <c r="BA105" s="45">
        <f t="shared" si="30"/>
        <v>0</v>
      </c>
      <c r="BB105" s="41">
        <v>0</v>
      </c>
      <c r="BC105" s="41">
        <v>0</v>
      </c>
      <c r="BD105" s="41">
        <v>0</v>
      </c>
      <c r="BE105" s="71">
        <v>0</v>
      </c>
      <c r="BF105" s="45">
        <f t="shared" si="31"/>
        <v>21097</v>
      </c>
      <c r="BG105" s="41">
        <v>8330</v>
      </c>
      <c r="BH105" s="41">
        <v>12767</v>
      </c>
      <c r="BI105" s="41">
        <v>0</v>
      </c>
      <c r="BJ105" s="45">
        <f t="shared" si="32"/>
        <v>0</v>
      </c>
      <c r="BK105" s="41">
        <v>0</v>
      </c>
      <c r="BL105" s="41">
        <v>0</v>
      </c>
      <c r="BM105" s="45">
        <f t="shared" si="33"/>
        <v>917352</v>
      </c>
    </row>
    <row r="106" spans="1:65" ht="15.75" x14ac:dyDescent="0.25">
      <c r="A106" s="59" t="s">
        <v>195</v>
      </c>
      <c r="B106" s="58" t="s">
        <v>114</v>
      </c>
      <c r="C106" s="60" t="s">
        <v>196</v>
      </c>
      <c r="D106" s="60">
        <v>0</v>
      </c>
      <c r="E106" s="60">
        <v>0</v>
      </c>
      <c r="F106" s="16">
        <f t="shared" ref="F106:F125" si="34">SUM(G106:G106)</f>
        <v>0</v>
      </c>
      <c r="G106" s="40">
        <v>0</v>
      </c>
      <c r="H106" s="16">
        <f t="shared" si="26"/>
        <v>0</v>
      </c>
      <c r="I106" s="47">
        <v>0</v>
      </c>
      <c r="J106" s="47">
        <v>0</v>
      </c>
      <c r="K106" s="47">
        <v>0</v>
      </c>
      <c r="L106" s="16">
        <f t="shared" ref="L106:L125" si="35">SUM(M106:R106)</f>
        <v>145097</v>
      </c>
      <c r="M106" s="47">
        <v>77026</v>
      </c>
      <c r="N106" s="47">
        <v>0</v>
      </c>
      <c r="O106" s="47">
        <v>68071</v>
      </c>
      <c r="P106" s="40">
        <v>0</v>
      </c>
      <c r="Q106" s="40">
        <v>0</v>
      </c>
      <c r="R106" s="40">
        <v>0</v>
      </c>
      <c r="S106" s="16">
        <f t="shared" si="27"/>
        <v>149027</v>
      </c>
      <c r="T106" s="41">
        <v>40258</v>
      </c>
      <c r="U106" s="41">
        <v>16858</v>
      </c>
      <c r="V106" s="41">
        <v>91911</v>
      </c>
      <c r="W106" s="41">
        <v>0</v>
      </c>
      <c r="X106" s="41">
        <v>0</v>
      </c>
      <c r="Y106" s="41">
        <v>0</v>
      </c>
      <c r="Z106" s="71">
        <v>0</v>
      </c>
      <c r="AA106" s="45">
        <f t="shared" ref="AA106:AA125" si="36">SUM(AB106:AD106)</f>
        <v>2130</v>
      </c>
      <c r="AB106" s="41">
        <v>1511</v>
      </c>
      <c r="AC106" s="41">
        <v>619</v>
      </c>
      <c r="AD106" s="41">
        <v>0</v>
      </c>
      <c r="AE106" s="45">
        <f t="shared" si="28"/>
        <v>953</v>
      </c>
      <c r="AF106" s="41">
        <v>953</v>
      </c>
      <c r="AG106" s="41">
        <v>0</v>
      </c>
      <c r="AH106" s="41">
        <v>0</v>
      </c>
      <c r="AI106" s="45">
        <f t="shared" ref="AI106:AI125" si="37">SUM(AJ106:AM106)</f>
        <v>6000</v>
      </c>
      <c r="AJ106" s="41">
        <v>2688</v>
      </c>
      <c r="AK106" s="41">
        <v>3312</v>
      </c>
      <c r="AL106" s="41">
        <v>0</v>
      </c>
      <c r="AM106" s="41">
        <v>0</v>
      </c>
      <c r="AN106" s="45">
        <f t="shared" ref="AN106:AN125" si="38">SUM(AO106:AR106)</f>
        <v>557</v>
      </c>
      <c r="AO106" s="71">
        <v>557</v>
      </c>
      <c r="AP106" s="71">
        <v>0</v>
      </c>
      <c r="AQ106" s="41">
        <v>0</v>
      </c>
      <c r="AR106" s="41">
        <v>0</v>
      </c>
      <c r="AS106" s="45">
        <f t="shared" ref="AS106:AS125" si="39">SUM(AT106:AU106)</f>
        <v>10870</v>
      </c>
      <c r="AT106" s="41">
        <v>10870</v>
      </c>
      <c r="AU106" s="41">
        <v>0</v>
      </c>
      <c r="AV106" s="2">
        <v>6902</v>
      </c>
      <c r="AW106" s="45">
        <f t="shared" si="29"/>
        <v>0</v>
      </c>
      <c r="AX106" s="41">
        <v>0</v>
      </c>
      <c r="AY106" s="41">
        <v>0</v>
      </c>
      <c r="AZ106" s="41">
        <v>0</v>
      </c>
      <c r="BA106" s="45">
        <f t="shared" si="30"/>
        <v>0</v>
      </c>
      <c r="BB106" s="41">
        <v>0</v>
      </c>
      <c r="BC106" s="41">
        <v>0</v>
      </c>
      <c r="BD106" s="41">
        <v>0</v>
      </c>
      <c r="BE106" s="71">
        <v>0</v>
      </c>
      <c r="BF106" s="45">
        <f t="shared" si="31"/>
        <v>10712</v>
      </c>
      <c r="BG106" s="41">
        <v>6644</v>
      </c>
      <c r="BH106" s="41">
        <v>4068</v>
      </c>
      <c r="BI106" s="41">
        <v>0</v>
      </c>
      <c r="BJ106" s="45">
        <f t="shared" si="32"/>
        <v>0</v>
      </c>
      <c r="BK106" s="41">
        <v>0</v>
      </c>
      <c r="BL106" s="41">
        <v>0</v>
      </c>
      <c r="BM106" s="45">
        <f t="shared" si="33"/>
        <v>332248</v>
      </c>
    </row>
    <row r="107" spans="1:65" ht="15.75" x14ac:dyDescent="0.25">
      <c r="A107" s="59" t="s">
        <v>197</v>
      </c>
      <c r="B107" s="58" t="s">
        <v>114</v>
      </c>
      <c r="C107" s="60" t="s">
        <v>198</v>
      </c>
      <c r="D107" s="60">
        <v>0</v>
      </c>
      <c r="E107" s="60">
        <v>0</v>
      </c>
      <c r="F107" s="16">
        <f t="shared" si="34"/>
        <v>0</v>
      </c>
      <c r="G107" s="40">
        <v>0</v>
      </c>
      <c r="H107" s="16">
        <f t="shared" si="26"/>
        <v>0</v>
      </c>
      <c r="I107" s="47">
        <v>0</v>
      </c>
      <c r="J107" s="47">
        <v>0</v>
      </c>
      <c r="K107" s="47">
        <v>0</v>
      </c>
      <c r="L107" s="16">
        <f t="shared" si="35"/>
        <v>362595</v>
      </c>
      <c r="M107" s="47">
        <v>192487</v>
      </c>
      <c r="N107" s="47">
        <v>0</v>
      </c>
      <c r="O107" s="47">
        <v>170108</v>
      </c>
      <c r="P107" s="40">
        <v>0</v>
      </c>
      <c r="Q107" s="40">
        <v>0</v>
      </c>
      <c r="R107" s="40">
        <v>0</v>
      </c>
      <c r="S107" s="16">
        <f t="shared" si="27"/>
        <v>259353</v>
      </c>
      <c r="T107" s="41">
        <v>55451</v>
      </c>
      <c r="U107" s="41">
        <v>23219</v>
      </c>
      <c r="V107" s="41">
        <v>180683</v>
      </c>
      <c r="W107" s="41">
        <v>0</v>
      </c>
      <c r="X107" s="41">
        <v>0</v>
      </c>
      <c r="Y107" s="41">
        <v>0</v>
      </c>
      <c r="Z107" s="71">
        <v>0</v>
      </c>
      <c r="AA107" s="45">
        <f t="shared" si="36"/>
        <v>1380</v>
      </c>
      <c r="AB107" s="41">
        <v>0</v>
      </c>
      <c r="AC107" s="41">
        <v>1380</v>
      </c>
      <c r="AD107" s="41">
        <v>0</v>
      </c>
      <c r="AE107" s="45">
        <f t="shared" si="28"/>
        <v>907</v>
      </c>
      <c r="AF107" s="41">
        <v>907</v>
      </c>
      <c r="AG107" s="41">
        <v>0</v>
      </c>
      <c r="AH107" s="41">
        <v>0</v>
      </c>
      <c r="AI107" s="45">
        <f t="shared" si="37"/>
        <v>7241</v>
      </c>
      <c r="AJ107" s="41">
        <v>1621</v>
      </c>
      <c r="AK107" s="41">
        <v>5620</v>
      </c>
      <c r="AL107" s="41">
        <v>0</v>
      </c>
      <c r="AM107" s="41">
        <v>0</v>
      </c>
      <c r="AN107" s="45">
        <f t="shared" si="38"/>
        <v>145</v>
      </c>
      <c r="AO107" s="71">
        <v>145</v>
      </c>
      <c r="AP107" s="71">
        <v>0</v>
      </c>
      <c r="AQ107" s="41">
        <v>0</v>
      </c>
      <c r="AR107" s="41">
        <v>0</v>
      </c>
      <c r="AS107" s="45">
        <f t="shared" si="39"/>
        <v>10080</v>
      </c>
      <c r="AT107" s="41">
        <v>10080</v>
      </c>
      <c r="AU107" s="41">
        <v>0</v>
      </c>
      <c r="AV107" s="2">
        <v>6902</v>
      </c>
      <c r="AW107" s="45">
        <f t="shared" si="29"/>
        <v>0</v>
      </c>
      <c r="AX107" s="41">
        <v>0</v>
      </c>
      <c r="AY107" s="41">
        <v>0</v>
      </c>
      <c r="AZ107" s="41">
        <v>0</v>
      </c>
      <c r="BA107" s="45">
        <f t="shared" si="30"/>
        <v>0</v>
      </c>
      <c r="BB107" s="41">
        <v>0</v>
      </c>
      <c r="BC107" s="41">
        <v>0</v>
      </c>
      <c r="BD107" s="41">
        <v>0</v>
      </c>
      <c r="BE107" s="71">
        <v>0</v>
      </c>
      <c r="BF107" s="45">
        <f t="shared" si="31"/>
        <v>15221</v>
      </c>
      <c r="BG107" s="41">
        <v>15221</v>
      </c>
      <c r="BH107" s="41">
        <v>0</v>
      </c>
      <c r="BI107" s="41">
        <v>0</v>
      </c>
      <c r="BJ107" s="45">
        <f t="shared" si="32"/>
        <v>0</v>
      </c>
      <c r="BK107" s="41">
        <v>0</v>
      </c>
      <c r="BL107" s="41">
        <v>0</v>
      </c>
      <c r="BM107" s="45">
        <f t="shared" si="33"/>
        <v>663824</v>
      </c>
    </row>
    <row r="108" spans="1:65" ht="15.75" x14ac:dyDescent="0.25">
      <c r="A108" s="59" t="s">
        <v>199</v>
      </c>
      <c r="B108" s="58" t="s">
        <v>114</v>
      </c>
      <c r="C108" s="60" t="s">
        <v>200</v>
      </c>
      <c r="D108" s="60">
        <v>0</v>
      </c>
      <c r="E108" s="60">
        <v>0</v>
      </c>
      <c r="F108" s="16">
        <f t="shared" si="34"/>
        <v>0</v>
      </c>
      <c r="G108" s="40">
        <v>0</v>
      </c>
      <c r="H108" s="16">
        <f t="shared" si="26"/>
        <v>0</v>
      </c>
      <c r="I108" s="47">
        <v>0</v>
      </c>
      <c r="J108" s="47">
        <v>0</v>
      </c>
      <c r="K108" s="47">
        <v>0</v>
      </c>
      <c r="L108" s="16">
        <f t="shared" si="35"/>
        <v>162421</v>
      </c>
      <c r="M108" s="47">
        <v>86223</v>
      </c>
      <c r="N108" s="47">
        <v>0</v>
      </c>
      <c r="O108" s="47">
        <v>76198</v>
      </c>
      <c r="P108" s="40">
        <v>0</v>
      </c>
      <c r="Q108" s="40">
        <v>0</v>
      </c>
      <c r="R108" s="40">
        <v>0</v>
      </c>
      <c r="S108" s="16">
        <f t="shared" si="27"/>
        <v>124740</v>
      </c>
      <c r="T108" s="41">
        <v>38951</v>
      </c>
      <c r="U108" s="41">
        <v>16310</v>
      </c>
      <c r="V108" s="41">
        <v>69479</v>
      </c>
      <c r="W108" s="41">
        <v>0</v>
      </c>
      <c r="X108" s="41">
        <v>0</v>
      </c>
      <c r="Y108" s="41">
        <v>0</v>
      </c>
      <c r="Z108" s="71">
        <v>0</v>
      </c>
      <c r="AA108" s="45">
        <f t="shared" si="36"/>
        <v>1100</v>
      </c>
      <c r="AB108" s="41">
        <v>986</v>
      </c>
      <c r="AC108" s="41">
        <v>114</v>
      </c>
      <c r="AD108" s="41">
        <v>0</v>
      </c>
      <c r="AE108" s="45">
        <f t="shared" si="28"/>
        <v>363</v>
      </c>
      <c r="AF108" s="41">
        <v>363</v>
      </c>
      <c r="AG108" s="41">
        <v>0</v>
      </c>
      <c r="AH108" s="41">
        <v>0</v>
      </c>
      <c r="AI108" s="45">
        <f t="shared" si="37"/>
        <v>3486</v>
      </c>
      <c r="AJ108" s="41">
        <v>0</v>
      </c>
      <c r="AK108" s="41">
        <v>3486</v>
      </c>
      <c r="AL108" s="41">
        <v>0</v>
      </c>
      <c r="AM108" s="41">
        <v>0</v>
      </c>
      <c r="AN108" s="45">
        <f t="shared" si="38"/>
        <v>0</v>
      </c>
      <c r="AO108" s="71">
        <v>0</v>
      </c>
      <c r="AP108" s="71">
        <v>0</v>
      </c>
      <c r="AQ108" s="41">
        <v>0</v>
      </c>
      <c r="AR108" s="41">
        <v>0</v>
      </c>
      <c r="AS108" s="45">
        <f t="shared" si="39"/>
        <v>5121</v>
      </c>
      <c r="AT108" s="41">
        <v>5121</v>
      </c>
      <c r="AU108" s="41">
        <v>0</v>
      </c>
      <c r="AV108" s="2">
        <v>6902</v>
      </c>
      <c r="AW108" s="45">
        <f t="shared" si="29"/>
        <v>0</v>
      </c>
      <c r="AX108" s="41">
        <v>0</v>
      </c>
      <c r="AY108" s="41">
        <v>0</v>
      </c>
      <c r="AZ108" s="41">
        <v>0</v>
      </c>
      <c r="BA108" s="45">
        <f t="shared" si="30"/>
        <v>0</v>
      </c>
      <c r="BB108" s="41">
        <v>0</v>
      </c>
      <c r="BC108" s="41">
        <v>0</v>
      </c>
      <c r="BD108" s="41">
        <v>0</v>
      </c>
      <c r="BE108" s="71">
        <v>0</v>
      </c>
      <c r="BF108" s="45">
        <f t="shared" si="31"/>
        <v>9828</v>
      </c>
      <c r="BG108" s="41">
        <v>2415</v>
      </c>
      <c r="BH108" s="41">
        <v>7413</v>
      </c>
      <c r="BI108" s="41">
        <v>0</v>
      </c>
      <c r="BJ108" s="45">
        <f t="shared" si="32"/>
        <v>0</v>
      </c>
      <c r="BK108" s="41">
        <v>0</v>
      </c>
      <c r="BL108" s="41">
        <v>0</v>
      </c>
      <c r="BM108" s="45">
        <f t="shared" si="33"/>
        <v>313961</v>
      </c>
    </row>
    <row r="109" spans="1:65" ht="15.75" x14ac:dyDescent="0.25">
      <c r="A109" s="59" t="s">
        <v>201</v>
      </c>
      <c r="B109" s="58" t="s">
        <v>114</v>
      </c>
      <c r="C109" s="60" t="s">
        <v>202</v>
      </c>
      <c r="D109" s="60">
        <v>0</v>
      </c>
      <c r="E109" s="60">
        <v>0</v>
      </c>
      <c r="F109" s="16">
        <f t="shared" si="34"/>
        <v>0</v>
      </c>
      <c r="G109" s="40">
        <v>0</v>
      </c>
      <c r="H109" s="16">
        <f t="shared" si="26"/>
        <v>0</v>
      </c>
      <c r="I109" s="47">
        <v>0</v>
      </c>
      <c r="J109" s="47">
        <v>0</v>
      </c>
      <c r="K109" s="47">
        <v>0</v>
      </c>
      <c r="L109" s="16">
        <f t="shared" si="35"/>
        <v>529819</v>
      </c>
      <c r="M109" s="47">
        <v>281260</v>
      </c>
      <c r="N109" s="47">
        <v>0</v>
      </c>
      <c r="O109" s="47">
        <v>248559</v>
      </c>
      <c r="P109" s="40">
        <v>0</v>
      </c>
      <c r="Q109" s="40">
        <v>0</v>
      </c>
      <c r="R109" s="40">
        <v>0</v>
      </c>
      <c r="S109" s="16">
        <f t="shared" si="27"/>
        <v>330625</v>
      </c>
      <c r="T109" s="41">
        <v>90983</v>
      </c>
      <c r="U109" s="41">
        <v>38098</v>
      </c>
      <c r="V109" s="41">
        <v>201544</v>
      </c>
      <c r="W109" s="41">
        <v>0</v>
      </c>
      <c r="X109" s="41">
        <v>0</v>
      </c>
      <c r="Y109" s="41">
        <v>0</v>
      </c>
      <c r="Z109" s="71">
        <v>0</v>
      </c>
      <c r="AA109" s="45">
        <f t="shared" si="36"/>
        <v>2153</v>
      </c>
      <c r="AB109" s="41">
        <v>2153</v>
      </c>
      <c r="AC109" s="41">
        <v>0</v>
      </c>
      <c r="AD109" s="41">
        <v>0</v>
      </c>
      <c r="AE109" s="45">
        <f t="shared" si="28"/>
        <v>2182</v>
      </c>
      <c r="AF109" s="41">
        <v>2182</v>
      </c>
      <c r="AG109" s="41">
        <v>0</v>
      </c>
      <c r="AH109" s="41">
        <v>0</v>
      </c>
      <c r="AI109" s="45">
        <f t="shared" si="37"/>
        <v>5882</v>
      </c>
      <c r="AJ109" s="41">
        <v>0</v>
      </c>
      <c r="AK109" s="41">
        <v>5882</v>
      </c>
      <c r="AL109" s="41">
        <v>0</v>
      </c>
      <c r="AM109" s="41">
        <v>0</v>
      </c>
      <c r="AN109" s="45">
        <f t="shared" si="38"/>
        <v>241</v>
      </c>
      <c r="AO109" s="71">
        <v>241</v>
      </c>
      <c r="AP109" s="71">
        <v>0</v>
      </c>
      <c r="AQ109" s="41">
        <v>0</v>
      </c>
      <c r="AR109" s="41">
        <v>0</v>
      </c>
      <c r="AS109" s="45">
        <f t="shared" si="39"/>
        <v>19287</v>
      </c>
      <c r="AT109" s="41">
        <v>19287</v>
      </c>
      <c r="AU109" s="41">
        <v>0</v>
      </c>
      <c r="AV109" s="2">
        <v>8650</v>
      </c>
      <c r="AW109" s="45">
        <f t="shared" si="29"/>
        <v>0</v>
      </c>
      <c r="AX109" s="41">
        <v>0</v>
      </c>
      <c r="AY109" s="41">
        <v>0</v>
      </c>
      <c r="AZ109" s="41">
        <v>0</v>
      </c>
      <c r="BA109" s="45">
        <f t="shared" si="30"/>
        <v>0</v>
      </c>
      <c r="BB109" s="41">
        <v>0</v>
      </c>
      <c r="BC109" s="41">
        <v>0</v>
      </c>
      <c r="BD109" s="41">
        <v>0</v>
      </c>
      <c r="BE109" s="71">
        <v>0</v>
      </c>
      <c r="BF109" s="45">
        <f t="shared" si="31"/>
        <v>28788</v>
      </c>
      <c r="BG109" s="41">
        <v>7073</v>
      </c>
      <c r="BH109" s="41">
        <v>21715</v>
      </c>
      <c r="BI109" s="41">
        <v>0</v>
      </c>
      <c r="BJ109" s="45">
        <f t="shared" si="32"/>
        <v>0</v>
      </c>
      <c r="BK109" s="41">
        <v>0</v>
      </c>
      <c r="BL109" s="41">
        <v>0</v>
      </c>
      <c r="BM109" s="45">
        <f t="shared" si="33"/>
        <v>927627</v>
      </c>
    </row>
    <row r="110" spans="1:65" ht="15.75" x14ac:dyDescent="0.25">
      <c r="A110" s="59" t="s">
        <v>203</v>
      </c>
      <c r="B110" s="58" t="s">
        <v>114</v>
      </c>
      <c r="C110" s="60" t="s">
        <v>204</v>
      </c>
      <c r="D110" s="60">
        <v>0</v>
      </c>
      <c r="E110" s="60">
        <v>0</v>
      </c>
      <c r="F110" s="16">
        <f t="shared" si="34"/>
        <v>0</v>
      </c>
      <c r="G110" s="40">
        <v>0</v>
      </c>
      <c r="H110" s="16">
        <f t="shared" si="26"/>
        <v>151526</v>
      </c>
      <c r="I110" s="47">
        <v>0</v>
      </c>
      <c r="J110" s="47">
        <v>151526</v>
      </c>
      <c r="K110" s="47">
        <v>0</v>
      </c>
      <c r="L110" s="16">
        <f t="shared" si="35"/>
        <v>458935</v>
      </c>
      <c r="M110" s="47">
        <v>243631</v>
      </c>
      <c r="N110" s="47">
        <v>0</v>
      </c>
      <c r="O110" s="47">
        <v>215304</v>
      </c>
      <c r="P110" s="40">
        <v>0</v>
      </c>
      <c r="Q110" s="40">
        <v>0</v>
      </c>
      <c r="R110" s="40">
        <v>0</v>
      </c>
      <c r="S110" s="16">
        <f t="shared" si="27"/>
        <v>273370</v>
      </c>
      <c r="T110" s="41">
        <v>100991</v>
      </c>
      <c r="U110" s="41">
        <v>42289</v>
      </c>
      <c r="V110" s="41">
        <v>130090</v>
      </c>
      <c r="W110" s="41">
        <v>0</v>
      </c>
      <c r="X110" s="41">
        <v>0</v>
      </c>
      <c r="Y110" s="41">
        <v>0</v>
      </c>
      <c r="Z110" s="71">
        <v>0</v>
      </c>
      <c r="AA110" s="45">
        <f t="shared" si="36"/>
        <v>3294</v>
      </c>
      <c r="AB110" s="41">
        <v>3294</v>
      </c>
      <c r="AC110" s="41">
        <v>0</v>
      </c>
      <c r="AD110" s="41">
        <v>0</v>
      </c>
      <c r="AE110" s="45">
        <f t="shared" si="28"/>
        <v>2734</v>
      </c>
      <c r="AF110" s="41">
        <v>2734</v>
      </c>
      <c r="AG110" s="41">
        <v>0</v>
      </c>
      <c r="AH110" s="41">
        <v>0</v>
      </c>
      <c r="AI110" s="45">
        <f t="shared" si="37"/>
        <v>29680</v>
      </c>
      <c r="AJ110" s="41">
        <v>333</v>
      </c>
      <c r="AK110" s="41">
        <v>29347</v>
      </c>
      <c r="AL110" s="41">
        <v>0</v>
      </c>
      <c r="AM110" s="41">
        <v>0</v>
      </c>
      <c r="AN110" s="45">
        <f t="shared" si="38"/>
        <v>0</v>
      </c>
      <c r="AO110" s="71">
        <v>0</v>
      </c>
      <c r="AP110" s="71">
        <v>0</v>
      </c>
      <c r="AQ110" s="41">
        <v>0</v>
      </c>
      <c r="AR110" s="41">
        <v>0</v>
      </c>
      <c r="AS110" s="45">
        <f t="shared" si="39"/>
        <v>30368</v>
      </c>
      <c r="AT110" s="41">
        <v>30368</v>
      </c>
      <c r="AU110" s="41">
        <v>0</v>
      </c>
      <c r="AV110" s="2">
        <v>9736</v>
      </c>
      <c r="AW110" s="45">
        <f t="shared" si="29"/>
        <v>0</v>
      </c>
      <c r="AX110" s="41">
        <v>0</v>
      </c>
      <c r="AY110" s="41">
        <v>0</v>
      </c>
      <c r="AZ110" s="41">
        <v>0</v>
      </c>
      <c r="BA110" s="45">
        <f t="shared" si="30"/>
        <v>0</v>
      </c>
      <c r="BB110" s="41">
        <v>0</v>
      </c>
      <c r="BC110" s="41">
        <v>0</v>
      </c>
      <c r="BD110" s="41">
        <v>0</v>
      </c>
      <c r="BE110" s="71">
        <v>0</v>
      </c>
      <c r="BF110" s="45">
        <f t="shared" si="31"/>
        <v>18297</v>
      </c>
      <c r="BG110" s="41">
        <v>5449</v>
      </c>
      <c r="BH110" s="41">
        <v>12848</v>
      </c>
      <c r="BI110" s="41">
        <v>0</v>
      </c>
      <c r="BJ110" s="45">
        <f t="shared" si="32"/>
        <v>0</v>
      </c>
      <c r="BK110" s="41">
        <v>0</v>
      </c>
      <c r="BL110" s="41">
        <v>0</v>
      </c>
      <c r="BM110" s="45">
        <f t="shared" si="33"/>
        <v>977940</v>
      </c>
    </row>
    <row r="111" spans="1:65" ht="15.75" x14ac:dyDescent="0.25">
      <c r="A111" s="59" t="s">
        <v>205</v>
      </c>
      <c r="B111" s="58" t="s">
        <v>114</v>
      </c>
      <c r="C111" s="60" t="s">
        <v>206</v>
      </c>
      <c r="D111" s="60">
        <v>0</v>
      </c>
      <c r="E111" s="60">
        <v>0</v>
      </c>
      <c r="F111" s="16">
        <f t="shared" si="34"/>
        <v>0</v>
      </c>
      <c r="G111" s="40">
        <v>0</v>
      </c>
      <c r="H111" s="16">
        <f t="shared" si="26"/>
        <v>50720</v>
      </c>
      <c r="I111" s="47">
        <v>0</v>
      </c>
      <c r="J111" s="47">
        <v>50720</v>
      </c>
      <c r="K111" s="47">
        <v>0</v>
      </c>
      <c r="L111" s="16">
        <f t="shared" si="35"/>
        <v>467418</v>
      </c>
      <c r="M111" s="47">
        <v>248134</v>
      </c>
      <c r="N111" s="47">
        <v>0</v>
      </c>
      <c r="O111" s="47">
        <v>219284</v>
      </c>
      <c r="P111" s="40">
        <v>0</v>
      </c>
      <c r="Q111" s="40">
        <v>0</v>
      </c>
      <c r="R111" s="40">
        <v>0</v>
      </c>
      <c r="S111" s="16">
        <f t="shared" si="27"/>
        <v>302893</v>
      </c>
      <c r="T111" s="41">
        <v>98224</v>
      </c>
      <c r="U111" s="41">
        <v>41130</v>
      </c>
      <c r="V111" s="41">
        <v>163539</v>
      </c>
      <c r="W111" s="41">
        <v>0</v>
      </c>
      <c r="X111" s="41">
        <v>0</v>
      </c>
      <c r="Y111" s="41">
        <v>0</v>
      </c>
      <c r="Z111" s="71">
        <v>0</v>
      </c>
      <c r="AA111" s="45">
        <f t="shared" si="36"/>
        <v>3108</v>
      </c>
      <c r="AB111" s="41">
        <v>0</v>
      </c>
      <c r="AC111" s="41">
        <v>3108</v>
      </c>
      <c r="AD111" s="41">
        <v>0</v>
      </c>
      <c r="AE111" s="45">
        <f t="shared" si="28"/>
        <v>2615</v>
      </c>
      <c r="AF111" s="41">
        <v>2615</v>
      </c>
      <c r="AG111" s="41">
        <v>0</v>
      </c>
      <c r="AH111" s="41">
        <v>0</v>
      </c>
      <c r="AI111" s="45">
        <f t="shared" si="37"/>
        <v>1002</v>
      </c>
      <c r="AJ111" s="41">
        <v>0</v>
      </c>
      <c r="AK111" s="41">
        <v>1002</v>
      </c>
      <c r="AL111" s="41">
        <v>0</v>
      </c>
      <c r="AM111" s="41">
        <v>0</v>
      </c>
      <c r="AN111" s="45">
        <f t="shared" si="38"/>
        <v>0</v>
      </c>
      <c r="AO111" s="71">
        <v>0</v>
      </c>
      <c r="AP111" s="71">
        <v>0</v>
      </c>
      <c r="AQ111" s="41">
        <v>0</v>
      </c>
      <c r="AR111" s="41">
        <v>0</v>
      </c>
      <c r="AS111" s="45">
        <f t="shared" si="39"/>
        <v>34322</v>
      </c>
      <c r="AT111" s="41">
        <v>34322</v>
      </c>
      <c r="AU111" s="41">
        <v>0</v>
      </c>
      <c r="AV111" s="2">
        <v>6902</v>
      </c>
      <c r="AW111" s="45">
        <f t="shared" si="29"/>
        <v>0</v>
      </c>
      <c r="AX111" s="41">
        <v>0</v>
      </c>
      <c r="AY111" s="41">
        <v>0</v>
      </c>
      <c r="AZ111" s="41">
        <v>0</v>
      </c>
      <c r="BA111" s="45">
        <f t="shared" si="30"/>
        <v>0</v>
      </c>
      <c r="BB111" s="41">
        <v>0</v>
      </c>
      <c r="BC111" s="41">
        <v>0</v>
      </c>
      <c r="BD111" s="41">
        <v>0</v>
      </c>
      <c r="BE111" s="71">
        <v>0</v>
      </c>
      <c r="BF111" s="45">
        <f t="shared" si="31"/>
        <v>17975</v>
      </c>
      <c r="BG111" s="41">
        <v>4417</v>
      </c>
      <c r="BH111" s="41">
        <v>13558</v>
      </c>
      <c r="BI111" s="41">
        <v>0</v>
      </c>
      <c r="BJ111" s="45">
        <f t="shared" si="32"/>
        <v>0</v>
      </c>
      <c r="BK111" s="41">
        <v>0</v>
      </c>
      <c r="BL111" s="41">
        <v>0</v>
      </c>
      <c r="BM111" s="45">
        <f t="shared" si="33"/>
        <v>886955</v>
      </c>
    </row>
    <row r="112" spans="1:65" ht="15.75" x14ac:dyDescent="0.25">
      <c r="A112" s="59" t="s">
        <v>207</v>
      </c>
      <c r="B112" s="58" t="s">
        <v>114</v>
      </c>
      <c r="C112" s="60" t="s">
        <v>208</v>
      </c>
      <c r="D112" s="60">
        <v>0</v>
      </c>
      <c r="E112" s="60">
        <v>0</v>
      </c>
      <c r="F112" s="16">
        <f t="shared" si="34"/>
        <v>0</v>
      </c>
      <c r="G112" s="40">
        <v>0</v>
      </c>
      <c r="H112" s="16">
        <f t="shared" si="26"/>
        <v>0</v>
      </c>
      <c r="I112" s="47">
        <v>0</v>
      </c>
      <c r="J112" s="47">
        <v>0</v>
      </c>
      <c r="K112" s="47">
        <v>0</v>
      </c>
      <c r="L112" s="16">
        <f t="shared" si="35"/>
        <v>571354</v>
      </c>
      <c r="M112" s="47">
        <v>303309</v>
      </c>
      <c r="N112" s="47">
        <v>0</v>
      </c>
      <c r="O112" s="47">
        <v>268045</v>
      </c>
      <c r="P112" s="40">
        <v>0</v>
      </c>
      <c r="Q112" s="40">
        <v>0</v>
      </c>
      <c r="R112" s="40">
        <v>0</v>
      </c>
      <c r="S112" s="16">
        <f t="shared" si="27"/>
        <v>374957</v>
      </c>
      <c r="T112" s="41">
        <v>103228</v>
      </c>
      <c r="U112" s="41">
        <v>43226</v>
      </c>
      <c r="V112" s="41">
        <v>228503</v>
      </c>
      <c r="W112" s="41">
        <v>0</v>
      </c>
      <c r="X112" s="41">
        <v>0</v>
      </c>
      <c r="Y112" s="41">
        <v>0</v>
      </c>
      <c r="Z112" s="71">
        <v>0</v>
      </c>
      <c r="AA112" s="45">
        <f t="shared" si="36"/>
        <v>2316</v>
      </c>
      <c r="AB112" s="41">
        <v>2316</v>
      </c>
      <c r="AC112" s="41">
        <v>0</v>
      </c>
      <c r="AD112" s="41">
        <v>0</v>
      </c>
      <c r="AE112" s="45">
        <f t="shared" si="28"/>
        <v>1310</v>
      </c>
      <c r="AF112" s="41">
        <v>1310</v>
      </c>
      <c r="AG112" s="41">
        <v>0</v>
      </c>
      <c r="AH112" s="41">
        <v>0</v>
      </c>
      <c r="AI112" s="45">
        <f t="shared" si="37"/>
        <v>23441</v>
      </c>
      <c r="AJ112" s="41">
        <v>0</v>
      </c>
      <c r="AK112" s="41">
        <v>23441</v>
      </c>
      <c r="AL112" s="41">
        <v>0</v>
      </c>
      <c r="AM112" s="41">
        <v>0</v>
      </c>
      <c r="AN112" s="45">
        <f t="shared" si="38"/>
        <v>107</v>
      </c>
      <c r="AO112" s="71">
        <v>107</v>
      </c>
      <c r="AP112" s="71">
        <v>0</v>
      </c>
      <c r="AQ112" s="41">
        <v>0</v>
      </c>
      <c r="AR112" s="41">
        <v>0</v>
      </c>
      <c r="AS112" s="45">
        <f t="shared" si="39"/>
        <v>15771</v>
      </c>
      <c r="AT112" s="41">
        <v>15771</v>
      </c>
      <c r="AU112" s="41">
        <v>0</v>
      </c>
      <c r="AV112" s="2">
        <v>8368</v>
      </c>
      <c r="AW112" s="45">
        <f t="shared" si="29"/>
        <v>0</v>
      </c>
      <c r="AX112" s="41">
        <v>0</v>
      </c>
      <c r="AY112" s="41">
        <v>0</v>
      </c>
      <c r="AZ112" s="41">
        <v>0</v>
      </c>
      <c r="BA112" s="45">
        <f t="shared" si="30"/>
        <v>0</v>
      </c>
      <c r="BB112" s="41">
        <v>0</v>
      </c>
      <c r="BC112" s="41">
        <v>0</v>
      </c>
      <c r="BD112" s="41">
        <v>0</v>
      </c>
      <c r="BE112" s="71">
        <v>0</v>
      </c>
      <c r="BF112" s="45">
        <f t="shared" si="31"/>
        <v>13573</v>
      </c>
      <c r="BG112" s="41">
        <v>8418</v>
      </c>
      <c r="BH112" s="41">
        <v>5155</v>
      </c>
      <c r="BI112" s="41">
        <v>0</v>
      </c>
      <c r="BJ112" s="45">
        <f t="shared" si="32"/>
        <v>0</v>
      </c>
      <c r="BK112" s="41">
        <v>0</v>
      </c>
      <c r="BL112" s="41">
        <v>0</v>
      </c>
      <c r="BM112" s="45">
        <f t="shared" si="33"/>
        <v>1011197</v>
      </c>
    </row>
    <row r="113" spans="1:65" ht="15.75" x14ac:dyDescent="0.25">
      <c r="A113" s="59" t="s">
        <v>209</v>
      </c>
      <c r="B113" s="58" t="s">
        <v>114</v>
      </c>
      <c r="C113" s="60" t="s">
        <v>210</v>
      </c>
      <c r="D113" s="60">
        <v>0</v>
      </c>
      <c r="E113" s="60">
        <v>0</v>
      </c>
      <c r="F113" s="16">
        <f t="shared" si="34"/>
        <v>0</v>
      </c>
      <c r="G113" s="40">
        <v>0</v>
      </c>
      <c r="H113" s="16">
        <f t="shared" si="26"/>
        <v>62132</v>
      </c>
      <c r="I113" s="47">
        <v>0</v>
      </c>
      <c r="J113" s="47">
        <v>62132</v>
      </c>
      <c r="K113" s="47">
        <v>0</v>
      </c>
      <c r="L113" s="16">
        <f t="shared" si="35"/>
        <v>244468</v>
      </c>
      <c r="M113" s="47">
        <v>129778</v>
      </c>
      <c r="N113" s="47">
        <v>0</v>
      </c>
      <c r="O113" s="47">
        <v>114690</v>
      </c>
      <c r="P113" s="40">
        <v>0</v>
      </c>
      <c r="Q113" s="40">
        <v>0</v>
      </c>
      <c r="R113" s="40">
        <v>0</v>
      </c>
      <c r="S113" s="16">
        <f t="shared" si="27"/>
        <v>192639</v>
      </c>
      <c r="T113" s="41">
        <v>71370</v>
      </c>
      <c r="U113" s="41">
        <v>29885</v>
      </c>
      <c r="V113" s="41">
        <v>91384</v>
      </c>
      <c r="W113" s="41">
        <v>0</v>
      </c>
      <c r="X113" s="41">
        <v>0</v>
      </c>
      <c r="Y113" s="41">
        <v>0</v>
      </c>
      <c r="Z113" s="71">
        <v>0</v>
      </c>
      <c r="AA113" s="45">
        <f t="shared" si="36"/>
        <v>1615</v>
      </c>
      <c r="AB113" s="41">
        <v>1615</v>
      </c>
      <c r="AC113" s="41">
        <v>0</v>
      </c>
      <c r="AD113" s="41">
        <v>0</v>
      </c>
      <c r="AE113" s="45">
        <f t="shared" si="28"/>
        <v>1307</v>
      </c>
      <c r="AF113" s="41">
        <v>1307</v>
      </c>
      <c r="AG113" s="41">
        <v>0</v>
      </c>
      <c r="AH113" s="41">
        <v>0</v>
      </c>
      <c r="AI113" s="45">
        <f t="shared" si="37"/>
        <v>50721</v>
      </c>
      <c r="AJ113" s="41">
        <v>0</v>
      </c>
      <c r="AK113" s="41">
        <v>50721</v>
      </c>
      <c r="AL113" s="41">
        <v>0</v>
      </c>
      <c r="AM113" s="41">
        <v>0</v>
      </c>
      <c r="AN113" s="45">
        <f t="shared" si="38"/>
        <v>0</v>
      </c>
      <c r="AO113" s="71">
        <v>0</v>
      </c>
      <c r="AP113" s="71">
        <v>0</v>
      </c>
      <c r="AQ113" s="41">
        <v>0</v>
      </c>
      <c r="AR113" s="41">
        <v>0</v>
      </c>
      <c r="AS113" s="45">
        <f t="shared" si="39"/>
        <v>19713</v>
      </c>
      <c r="AT113" s="41">
        <v>19713</v>
      </c>
      <c r="AU113" s="41">
        <v>0</v>
      </c>
      <c r="AV113" s="2">
        <v>6902</v>
      </c>
      <c r="AW113" s="45">
        <f t="shared" si="29"/>
        <v>0</v>
      </c>
      <c r="AX113" s="41">
        <v>0</v>
      </c>
      <c r="AY113" s="41">
        <v>0</v>
      </c>
      <c r="AZ113" s="41">
        <v>0</v>
      </c>
      <c r="BA113" s="45">
        <f t="shared" si="30"/>
        <v>0</v>
      </c>
      <c r="BB113" s="41">
        <v>0</v>
      </c>
      <c r="BC113" s="41">
        <v>0</v>
      </c>
      <c r="BD113" s="41">
        <v>0</v>
      </c>
      <c r="BE113" s="71">
        <v>0</v>
      </c>
      <c r="BF113" s="45">
        <f t="shared" si="31"/>
        <v>3542</v>
      </c>
      <c r="BG113" s="41">
        <v>870</v>
      </c>
      <c r="BH113" s="41">
        <v>2672</v>
      </c>
      <c r="BI113" s="41">
        <v>0</v>
      </c>
      <c r="BJ113" s="45">
        <f t="shared" si="32"/>
        <v>0</v>
      </c>
      <c r="BK113" s="41">
        <v>0</v>
      </c>
      <c r="BL113" s="41">
        <v>0</v>
      </c>
      <c r="BM113" s="45">
        <f t="shared" si="33"/>
        <v>583039</v>
      </c>
    </row>
    <row r="114" spans="1:65" ht="15.75" x14ac:dyDescent="0.25">
      <c r="A114" s="59" t="s">
        <v>211</v>
      </c>
      <c r="B114" s="58" t="s">
        <v>114</v>
      </c>
      <c r="C114" s="60" t="s">
        <v>212</v>
      </c>
      <c r="D114" s="60">
        <v>0</v>
      </c>
      <c r="E114" s="60">
        <v>0</v>
      </c>
      <c r="F114" s="16">
        <f t="shared" si="34"/>
        <v>0</v>
      </c>
      <c r="G114" s="40">
        <v>0</v>
      </c>
      <c r="H114" s="16">
        <f t="shared" si="26"/>
        <v>0</v>
      </c>
      <c r="I114" s="47">
        <v>0</v>
      </c>
      <c r="J114" s="47">
        <v>0</v>
      </c>
      <c r="K114" s="47">
        <v>0</v>
      </c>
      <c r="L114" s="16">
        <f t="shared" si="35"/>
        <v>248380</v>
      </c>
      <c r="M114" s="47">
        <v>131855</v>
      </c>
      <c r="N114" s="47">
        <v>0</v>
      </c>
      <c r="O114" s="47">
        <v>116525</v>
      </c>
      <c r="P114" s="40">
        <v>0</v>
      </c>
      <c r="Q114" s="40">
        <v>0</v>
      </c>
      <c r="R114" s="40">
        <v>0</v>
      </c>
      <c r="S114" s="16">
        <f t="shared" si="27"/>
        <v>220576</v>
      </c>
      <c r="T114" s="41">
        <v>70890</v>
      </c>
      <c r="U114" s="41">
        <v>29684</v>
      </c>
      <c r="V114" s="41">
        <v>120002</v>
      </c>
      <c r="W114" s="41">
        <v>0</v>
      </c>
      <c r="X114" s="41">
        <v>0</v>
      </c>
      <c r="Y114" s="41">
        <v>0</v>
      </c>
      <c r="Z114" s="71">
        <v>0</v>
      </c>
      <c r="AA114" s="45">
        <f t="shared" si="36"/>
        <v>1521</v>
      </c>
      <c r="AB114" s="41">
        <v>1521</v>
      </c>
      <c r="AC114" s="41">
        <v>0</v>
      </c>
      <c r="AD114" s="41">
        <v>0</v>
      </c>
      <c r="AE114" s="45">
        <f t="shared" si="28"/>
        <v>1515</v>
      </c>
      <c r="AF114" s="41">
        <v>1515</v>
      </c>
      <c r="AG114" s="41">
        <v>0</v>
      </c>
      <c r="AH114" s="41">
        <v>0</v>
      </c>
      <c r="AI114" s="45">
        <f t="shared" si="37"/>
        <v>11518</v>
      </c>
      <c r="AJ114" s="41">
        <v>0</v>
      </c>
      <c r="AK114" s="41">
        <v>11518</v>
      </c>
      <c r="AL114" s="41">
        <v>0</v>
      </c>
      <c r="AM114" s="41">
        <v>0</v>
      </c>
      <c r="AN114" s="45">
        <f t="shared" si="38"/>
        <v>141</v>
      </c>
      <c r="AO114" s="71">
        <v>141</v>
      </c>
      <c r="AP114" s="71">
        <v>0</v>
      </c>
      <c r="AQ114" s="41">
        <v>0</v>
      </c>
      <c r="AR114" s="41">
        <v>0</v>
      </c>
      <c r="AS114" s="45">
        <f t="shared" si="39"/>
        <v>15253</v>
      </c>
      <c r="AT114" s="41">
        <v>15253</v>
      </c>
      <c r="AU114" s="41">
        <v>0</v>
      </c>
      <c r="AV114" s="2">
        <v>6902</v>
      </c>
      <c r="AW114" s="45">
        <f t="shared" si="29"/>
        <v>0</v>
      </c>
      <c r="AX114" s="41">
        <v>0</v>
      </c>
      <c r="AY114" s="41">
        <v>0</v>
      </c>
      <c r="AZ114" s="41">
        <v>0</v>
      </c>
      <c r="BA114" s="45">
        <f t="shared" si="30"/>
        <v>0</v>
      </c>
      <c r="BB114" s="41">
        <v>0</v>
      </c>
      <c r="BC114" s="41">
        <v>0</v>
      </c>
      <c r="BD114" s="41">
        <v>0</v>
      </c>
      <c r="BE114" s="71">
        <v>4000</v>
      </c>
      <c r="BF114" s="45">
        <f t="shared" si="31"/>
        <v>22327</v>
      </c>
      <c r="BG114" s="41">
        <v>13847</v>
      </c>
      <c r="BH114" s="41">
        <v>8480</v>
      </c>
      <c r="BI114" s="41">
        <v>0</v>
      </c>
      <c r="BJ114" s="45">
        <f t="shared" si="32"/>
        <v>0</v>
      </c>
      <c r="BK114" s="41">
        <v>0</v>
      </c>
      <c r="BL114" s="41">
        <v>0</v>
      </c>
      <c r="BM114" s="45">
        <f t="shared" si="33"/>
        <v>532133</v>
      </c>
    </row>
    <row r="115" spans="1:65" ht="15.75" x14ac:dyDescent="0.25">
      <c r="A115" s="59" t="s">
        <v>213</v>
      </c>
      <c r="B115" s="58" t="s">
        <v>114</v>
      </c>
      <c r="C115" s="60" t="s">
        <v>214</v>
      </c>
      <c r="D115" s="60">
        <v>0</v>
      </c>
      <c r="E115" s="60">
        <v>0</v>
      </c>
      <c r="F115" s="16">
        <f t="shared" si="34"/>
        <v>0</v>
      </c>
      <c r="G115" s="40">
        <v>0</v>
      </c>
      <c r="H115" s="16">
        <f t="shared" si="26"/>
        <v>0</v>
      </c>
      <c r="I115" s="47">
        <v>0</v>
      </c>
      <c r="J115" s="47">
        <v>0</v>
      </c>
      <c r="K115" s="47">
        <v>0</v>
      </c>
      <c r="L115" s="16">
        <f t="shared" si="35"/>
        <v>245316</v>
      </c>
      <c r="M115" s="47">
        <v>130229</v>
      </c>
      <c r="N115" s="47">
        <v>0</v>
      </c>
      <c r="O115" s="47">
        <v>115087</v>
      </c>
      <c r="P115" s="40">
        <v>0</v>
      </c>
      <c r="Q115" s="40">
        <v>0</v>
      </c>
      <c r="R115" s="40">
        <v>0</v>
      </c>
      <c r="S115" s="16">
        <f t="shared" si="27"/>
        <v>155991</v>
      </c>
      <c r="T115" s="41">
        <v>47570</v>
      </c>
      <c r="U115" s="41">
        <v>19919</v>
      </c>
      <c r="V115" s="41">
        <v>88502</v>
      </c>
      <c r="W115" s="41">
        <v>0</v>
      </c>
      <c r="X115" s="41">
        <v>0</v>
      </c>
      <c r="Y115" s="41">
        <v>0</v>
      </c>
      <c r="Z115" s="71">
        <v>0</v>
      </c>
      <c r="AA115" s="45">
        <f t="shared" si="36"/>
        <v>1743</v>
      </c>
      <c r="AB115" s="41">
        <v>1743</v>
      </c>
      <c r="AC115" s="41">
        <v>0</v>
      </c>
      <c r="AD115" s="41">
        <v>0</v>
      </c>
      <c r="AE115" s="45">
        <f t="shared" si="28"/>
        <v>1722</v>
      </c>
      <c r="AF115" s="41">
        <v>1722</v>
      </c>
      <c r="AG115" s="41">
        <v>0</v>
      </c>
      <c r="AH115" s="41">
        <v>0</v>
      </c>
      <c r="AI115" s="45">
        <f t="shared" si="37"/>
        <v>21241</v>
      </c>
      <c r="AJ115" s="41">
        <v>7135</v>
      </c>
      <c r="AK115" s="41">
        <v>14106</v>
      </c>
      <c r="AL115" s="41">
        <v>0</v>
      </c>
      <c r="AM115" s="41">
        <v>0</v>
      </c>
      <c r="AN115" s="45">
        <f t="shared" si="38"/>
        <v>74</v>
      </c>
      <c r="AO115" s="71">
        <v>74</v>
      </c>
      <c r="AP115" s="71">
        <v>0</v>
      </c>
      <c r="AQ115" s="41">
        <v>0</v>
      </c>
      <c r="AR115" s="41">
        <v>0</v>
      </c>
      <c r="AS115" s="45">
        <f t="shared" si="39"/>
        <v>19053</v>
      </c>
      <c r="AT115" s="41">
        <v>19053</v>
      </c>
      <c r="AU115" s="41">
        <v>0</v>
      </c>
      <c r="AV115" s="2">
        <v>6902</v>
      </c>
      <c r="AW115" s="45">
        <f t="shared" si="29"/>
        <v>0</v>
      </c>
      <c r="AX115" s="41">
        <v>0</v>
      </c>
      <c r="AY115" s="41">
        <v>0</v>
      </c>
      <c r="AZ115" s="41">
        <v>0</v>
      </c>
      <c r="BA115" s="45">
        <f t="shared" si="30"/>
        <v>0</v>
      </c>
      <c r="BB115" s="41">
        <v>0</v>
      </c>
      <c r="BC115" s="41">
        <v>0</v>
      </c>
      <c r="BD115" s="41">
        <v>0</v>
      </c>
      <c r="BE115" s="71">
        <v>0</v>
      </c>
      <c r="BF115" s="45">
        <f t="shared" si="31"/>
        <v>3168</v>
      </c>
      <c r="BG115" s="41">
        <v>2565</v>
      </c>
      <c r="BH115" s="41">
        <v>603</v>
      </c>
      <c r="BI115" s="41">
        <v>0</v>
      </c>
      <c r="BJ115" s="45">
        <f t="shared" si="32"/>
        <v>0</v>
      </c>
      <c r="BK115" s="41">
        <v>0</v>
      </c>
      <c r="BL115" s="41">
        <v>0</v>
      </c>
      <c r="BM115" s="45">
        <f t="shared" si="33"/>
        <v>455210</v>
      </c>
    </row>
    <row r="116" spans="1:65" ht="15.75" x14ac:dyDescent="0.25">
      <c r="A116" s="59" t="s">
        <v>215</v>
      </c>
      <c r="B116" s="58" t="s">
        <v>114</v>
      </c>
      <c r="C116" s="60" t="s">
        <v>216</v>
      </c>
      <c r="D116" s="60">
        <v>0</v>
      </c>
      <c r="E116" s="60">
        <v>0</v>
      </c>
      <c r="F116" s="16">
        <f t="shared" si="34"/>
        <v>0</v>
      </c>
      <c r="G116" s="40">
        <v>0</v>
      </c>
      <c r="H116" s="16">
        <f t="shared" si="26"/>
        <v>0</v>
      </c>
      <c r="I116" s="47">
        <v>0</v>
      </c>
      <c r="J116" s="47">
        <v>0</v>
      </c>
      <c r="K116" s="47">
        <v>0</v>
      </c>
      <c r="L116" s="16">
        <f t="shared" si="35"/>
        <v>448168</v>
      </c>
      <c r="M116" s="47">
        <v>237915</v>
      </c>
      <c r="N116" s="47">
        <v>0</v>
      </c>
      <c r="O116" s="47">
        <v>210253</v>
      </c>
      <c r="P116" s="40">
        <v>0</v>
      </c>
      <c r="Q116" s="40">
        <v>0</v>
      </c>
      <c r="R116" s="40">
        <v>0</v>
      </c>
      <c r="S116" s="16">
        <f t="shared" si="27"/>
        <v>152563</v>
      </c>
      <c r="T116" s="41">
        <v>39958</v>
      </c>
      <c r="U116" s="41">
        <v>16732</v>
      </c>
      <c r="V116" s="41">
        <v>95873</v>
      </c>
      <c r="W116" s="41">
        <v>0</v>
      </c>
      <c r="X116" s="41">
        <v>0</v>
      </c>
      <c r="Y116" s="41">
        <v>0</v>
      </c>
      <c r="Z116" s="71">
        <v>0</v>
      </c>
      <c r="AA116" s="45">
        <f t="shared" si="36"/>
        <v>491</v>
      </c>
      <c r="AB116" s="41">
        <v>491</v>
      </c>
      <c r="AC116" s="41">
        <v>0</v>
      </c>
      <c r="AD116" s="41">
        <v>0</v>
      </c>
      <c r="AE116" s="45">
        <f t="shared" si="28"/>
        <v>1871</v>
      </c>
      <c r="AF116" s="41">
        <v>1871</v>
      </c>
      <c r="AG116" s="41">
        <v>0</v>
      </c>
      <c r="AH116" s="41">
        <v>0</v>
      </c>
      <c r="AI116" s="45">
        <f t="shared" si="37"/>
        <v>8524</v>
      </c>
      <c r="AJ116" s="41">
        <v>0</v>
      </c>
      <c r="AK116" s="41">
        <v>8524</v>
      </c>
      <c r="AL116" s="41">
        <v>0</v>
      </c>
      <c r="AM116" s="41">
        <v>0</v>
      </c>
      <c r="AN116" s="45">
        <f t="shared" si="38"/>
        <v>243</v>
      </c>
      <c r="AO116" s="71">
        <v>243</v>
      </c>
      <c r="AP116" s="71">
        <v>0</v>
      </c>
      <c r="AQ116" s="41">
        <v>0</v>
      </c>
      <c r="AR116" s="41">
        <v>0</v>
      </c>
      <c r="AS116" s="45">
        <f t="shared" si="39"/>
        <v>15372</v>
      </c>
      <c r="AT116" s="41">
        <v>15372</v>
      </c>
      <c r="AU116" s="41">
        <v>0</v>
      </c>
      <c r="AV116" s="2">
        <v>6902</v>
      </c>
      <c r="AW116" s="45">
        <f t="shared" si="29"/>
        <v>0</v>
      </c>
      <c r="AX116" s="41">
        <v>0</v>
      </c>
      <c r="AY116" s="41">
        <v>0</v>
      </c>
      <c r="AZ116" s="41">
        <v>0</v>
      </c>
      <c r="BA116" s="45">
        <f t="shared" si="30"/>
        <v>0</v>
      </c>
      <c r="BB116" s="41">
        <v>0</v>
      </c>
      <c r="BC116" s="41">
        <v>0</v>
      </c>
      <c r="BD116" s="41">
        <v>0</v>
      </c>
      <c r="BE116" s="71">
        <v>0</v>
      </c>
      <c r="BF116" s="45">
        <f t="shared" si="31"/>
        <v>10172</v>
      </c>
      <c r="BG116" s="41">
        <v>4017</v>
      </c>
      <c r="BH116" s="41">
        <v>6155</v>
      </c>
      <c r="BI116" s="41">
        <v>0</v>
      </c>
      <c r="BJ116" s="45">
        <f t="shared" si="32"/>
        <v>0</v>
      </c>
      <c r="BK116" s="41">
        <v>0</v>
      </c>
      <c r="BL116" s="41">
        <v>0</v>
      </c>
      <c r="BM116" s="45">
        <f t="shared" si="33"/>
        <v>644306</v>
      </c>
    </row>
    <row r="117" spans="1:65" ht="15.75" x14ac:dyDescent="0.25">
      <c r="A117" s="59" t="s">
        <v>217</v>
      </c>
      <c r="B117" s="58" t="s">
        <v>114</v>
      </c>
      <c r="C117" s="60" t="s">
        <v>218</v>
      </c>
      <c r="D117" s="60">
        <v>0</v>
      </c>
      <c r="E117" s="60">
        <v>0</v>
      </c>
      <c r="F117" s="16">
        <f t="shared" si="34"/>
        <v>0</v>
      </c>
      <c r="G117" s="40">
        <v>0</v>
      </c>
      <c r="H117" s="16">
        <f t="shared" si="26"/>
        <v>0</v>
      </c>
      <c r="I117" s="47">
        <v>0</v>
      </c>
      <c r="J117" s="47">
        <v>0</v>
      </c>
      <c r="K117" s="47">
        <v>0</v>
      </c>
      <c r="L117" s="16">
        <f t="shared" si="35"/>
        <v>10142</v>
      </c>
      <c r="M117" s="47">
        <v>5384</v>
      </c>
      <c r="N117" s="47">
        <v>0</v>
      </c>
      <c r="O117" s="47">
        <v>4758</v>
      </c>
      <c r="P117" s="40">
        <v>0</v>
      </c>
      <c r="Q117" s="40">
        <v>0</v>
      </c>
      <c r="R117" s="40">
        <v>0</v>
      </c>
      <c r="S117" s="16">
        <f t="shared" si="27"/>
        <v>193581</v>
      </c>
      <c r="T117" s="41">
        <v>33028</v>
      </c>
      <c r="U117" s="41">
        <v>13830</v>
      </c>
      <c r="V117" s="41">
        <v>146723</v>
      </c>
      <c r="W117" s="41">
        <v>0</v>
      </c>
      <c r="X117" s="41">
        <v>0</v>
      </c>
      <c r="Y117" s="41">
        <v>0</v>
      </c>
      <c r="Z117" s="71">
        <v>0</v>
      </c>
      <c r="AA117" s="45">
        <f t="shared" si="36"/>
        <v>3065</v>
      </c>
      <c r="AB117" s="41">
        <v>3065</v>
      </c>
      <c r="AC117" s="41">
        <v>0</v>
      </c>
      <c r="AD117" s="41">
        <v>0</v>
      </c>
      <c r="AE117" s="45">
        <f t="shared" si="28"/>
        <v>868</v>
      </c>
      <c r="AF117" s="41">
        <v>868</v>
      </c>
      <c r="AG117" s="41">
        <v>0</v>
      </c>
      <c r="AH117" s="41">
        <v>0</v>
      </c>
      <c r="AI117" s="45">
        <f t="shared" si="37"/>
        <v>7389</v>
      </c>
      <c r="AJ117" s="41">
        <v>0</v>
      </c>
      <c r="AK117" s="41">
        <v>7389</v>
      </c>
      <c r="AL117" s="41">
        <v>0</v>
      </c>
      <c r="AM117" s="41">
        <v>0</v>
      </c>
      <c r="AN117" s="45">
        <f t="shared" si="38"/>
        <v>28</v>
      </c>
      <c r="AO117" s="71">
        <v>28</v>
      </c>
      <c r="AP117" s="71">
        <v>0</v>
      </c>
      <c r="AQ117" s="41">
        <v>0</v>
      </c>
      <c r="AR117" s="41">
        <v>0</v>
      </c>
      <c r="AS117" s="45">
        <f t="shared" si="39"/>
        <v>9186</v>
      </c>
      <c r="AT117" s="41">
        <v>9186</v>
      </c>
      <c r="AU117" s="41">
        <v>0</v>
      </c>
      <c r="AV117" s="2">
        <v>8511</v>
      </c>
      <c r="AW117" s="45">
        <f t="shared" si="29"/>
        <v>203</v>
      </c>
      <c r="AX117" s="41">
        <v>101</v>
      </c>
      <c r="AY117" s="41">
        <v>102</v>
      </c>
      <c r="AZ117" s="41">
        <v>0</v>
      </c>
      <c r="BA117" s="45">
        <f t="shared" si="30"/>
        <v>0</v>
      </c>
      <c r="BB117" s="41">
        <v>0</v>
      </c>
      <c r="BC117" s="41">
        <v>0</v>
      </c>
      <c r="BD117" s="41">
        <v>0</v>
      </c>
      <c r="BE117" s="71">
        <v>0</v>
      </c>
      <c r="BF117" s="45">
        <f t="shared" si="31"/>
        <v>8062</v>
      </c>
      <c r="BG117" s="41">
        <v>1981</v>
      </c>
      <c r="BH117" s="41">
        <v>6081</v>
      </c>
      <c r="BI117" s="41">
        <v>0</v>
      </c>
      <c r="BJ117" s="45">
        <f t="shared" si="32"/>
        <v>0</v>
      </c>
      <c r="BK117" s="41">
        <v>0</v>
      </c>
      <c r="BL117" s="41">
        <v>0</v>
      </c>
      <c r="BM117" s="45">
        <f t="shared" si="33"/>
        <v>241035</v>
      </c>
    </row>
    <row r="118" spans="1:65" ht="15.75" x14ac:dyDescent="0.25">
      <c r="A118" s="59" t="s">
        <v>219</v>
      </c>
      <c r="B118" s="58" t="s">
        <v>114</v>
      </c>
      <c r="C118" s="60" t="s">
        <v>106</v>
      </c>
      <c r="D118" s="60">
        <v>0</v>
      </c>
      <c r="E118" s="60">
        <v>0</v>
      </c>
      <c r="F118" s="16">
        <f t="shared" si="34"/>
        <v>0</v>
      </c>
      <c r="G118" s="40">
        <v>0</v>
      </c>
      <c r="H118" s="16">
        <f t="shared" si="26"/>
        <v>0</v>
      </c>
      <c r="I118" s="47">
        <v>0</v>
      </c>
      <c r="J118" s="47">
        <v>0</v>
      </c>
      <c r="K118" s="47">
        <v>0</v>
      </c>
      <c r="L118" s="16">
        <f t="shared" si="35"/>
        <v>917727</v>
      </c>
      <c r="M118" s="47">
        <v>487185</v>
      </c>
      <c r="N118" s="47">
        <v>0</v>
      </c>
      <c r="O118" s="47">
        <v>430542</v>
      </c>
      <c r="P118" s="40">
        <v>0</v>
      </c>
      <c r="Q118" s="40">
        <v>0</v>
      </c>
      <c r="R118" s="40">
        <v>0</v>
      </c>
      <c r="S118" s="16">
        <f t="shared" si="27"/>
        <v>598282</v>
      </c>
      <c r="T118" s="41">
        <v>173768</v>
      </c>
      <c r="U118" s="41">
        <v>72763</v>
      </c>
      <c r="V118" s="41">
        <v>351751</v>
      </c>
      <c r="W118" s="41">
        <v>0</v>
      </c>
      <c r="X118" s="41">
        <v>0</v>
      </c>
      <c r="Y118" s="41">
        <v>0</v>
      </c>
      <c r="Z118" s="71">
        <v>0</v>
      </c>
      <c r="AA118" s="45">
        <f t="shared" si="36"/>
        <v>4692</v>
      </c>
      <c r="AB118" s="41">
        <v>4692</v>
      </c>
      <c r="AC118" s="41">
        <v>0</v>
      </c>
      <c r="AD118" s="41">
        <v>0</v>
      </c>
      <c r="AE118" s="45">
        <f t="shared" si="28"/>
        <v>4748</v>
      </c>
      <c r="AF118" s="41">
        <v>4748</v>
      </c>
      <c r="AG118" s="41">
        <v>0</v>
      </c>
      <c r="AH118" s="41">
        <v>0</v>
      </c>
      <c r="AI118" s="45">
        <f t="shared" si="37"/>
        <v>8446</v>
      </c>
      <c r="AJ118" s="41">
        <v>4729</v>
      </c>
      <c r="AK118" s="41">
        <v>3717</v>
      </c>
      <c r="AL118" s="41">
        <v>0</v>
      </c>
      <c r="AM118" s="41">
        <v>0</v>
      </c>
      <c r="AN118" s="45">
        <f t="shared" si="38"/>
        <v>0</v>
      </c>
      <c r="AO118" s="71">
        <v>0</v>
      </c>
      <c r="AP118" s="71">
        <v>0</v>
      </c>
      <c r="AQ118" s="41">
        <v>0</v>
      </c>
      <c r="AR118" s="41">
        <v>0</v>
      </c>
      <c r="AS118" s="45">
        <f t="shared" si="39"/>
        <v>55637</v>
      </c>
      <c r="AT118" s="41">
        <v>55637</v>
      </c>
      <c r="AU118" s="41">
        <v>0</v>
      </c>
      <c r="AV118" s="2">
        <v>14089</v>
      </c>
      <c r="AW118" s="45">
        <f t="shared" si="29"/>
        <v>1542</v>
      </c>
      <c r="AX118" s="41">
        <v>500</v>
      </c>
      <c r="AY118" s="41">
        <v>500</v>
      </c>
      <c r="AZ118" s="41">
        <v>542</v>
      </c>
      <c r="BA118" s="45">
        <f t="shared" si="30"/>
        <v>0</v>
      </c>
      <c r="BB118" s="41">
        <v>0</v>
      </c>
      <c r="BC118" s="41">
        <v>0</v>
      </c>
      <c r="BD118" s="41">
        <v>0</v>
      </c>
      <c r="BE118" s="71">
        <v>0</v>
      </c>
      <c r="BF118" s="45">
        <f t="shared" si="31"/>
        <v>30505</v>
      </c>
      <c r="BG118" s="41">
        <v>18919</v>
      </c>
      <c r="BH118" s="41">
        <v>11586</v>
      </c>
      <c r="BI118" s="41">
        <v>0</v>
      </c>
      <c r="BJ118" s="45">
        <f t="shared" si="32"/>
        <v>0</v>
      </c>
      <c r="BK118" s="41">
        <v>0</v>
      </c>
      <c r="BL118" s="41">
        <v>0</v>
      </c>
      <c r="BM118" s="45">
        <f t="shared" si="33"/>
        <v>1635668</v>
      </c>
    </row>
    <row r="119" spans="1:65" ht="15.75" x14ac:dyDescent="0.25">
      <c r="A119" s="59" t="s">
        <v>220</v>
      </c>
      <c r="B119" s="58" t="s">
        <v>114</v>
      </c>
      <c r="C119" s="60" t="s">
        <v>221</v>
      </c>
      <c r="D119" s="60">
        <v>0</v>
      </c>
      <c r="E119" s="60">
        <v>0</v>
      </c>
      <c r="F119" s="16">
        <f t="shared" si="34"/>
        <v>0</v>
      </c>
      <c r="G119" s="40">
        <v>0</v>
      </c>
      <c r="H119" s="16">
        <f t="shared" si="26"/>
        <v>0</v>
      </c>
      <c r="I119" s="47">
        <v>0</v>
      </c>
      <c r="J119" s="47">
        <v>0</v>
      </c>
      <c r="K119" s="47">
        <v>0</v>
      </c>
      <c r="L119" s="16">
        <f t="shared" si="35"/>
        <v>257862</v>
      </c>
      <c r="M119" s="47">
        <v>136889</v>
      </c>
      <c r="N119" s="47">
        <v>0</v>
      </c>
      <c r="O119" s="47">
        <v>120973</v>
      </c>
      <c r="P119" s="40">
        <v>0</v>
      </c>
      <c r="Q119" s="40">
        <v>0</v>
      </c>
      <c r="R119" s="40">
        <v>0</v>
      </c>
      <c r="S119" s="16">
        <f t="shared" si="27"/>
        <v>146840</v>
      </c>
      <c r="T119" s="41">
        <v>48937</v>
      </c>
      <c r="U119" s="41">
        <v>20492</v>
      </c>
      <c r="V119" s="41">
        <v>77411</v>
      </c>
      <c r="W119" s="41">
        <v>0</v>
      </c>
      <c r="X119" s="41">
        <v>0</v>
      </c>
      <c r="Y119" s="41">
        <v>0</v>
      </c>
      <c r="Z119" s="71">
        <v>0</v>
      </c>
      <c r="AA119" s="45">
        <f t="shared" si="36"/>
        <v>1590</v>
      </c>
      <c r="AB119" s="41">
        <v>1590</v>
      </c>
      <c r="AC119" s="41">
        <v>0</v>
      </c>
      <c r="AD119" s="41">
        <v>0</v>
      </c>
      <c r="AE119" s="45">
        <f t="shared" si="28"/>
        <v>1483</v>
      </c>
      <c r="AF119" s="41">
        <v>1483</v>
      </c>
      <c r="AG119" s="41">
        <v>0</v>
      </c>
      <c r="AH119" s="41">
        <v>0</v>
      </c>
      <c r="AI119" s="45">
        <f t="shared" si="37"/>
        <v>22800</v>
      </c>
      <c r="AJ119" s="41">
        <v>5106</v>
      </c>
      <c r="AK119" s="41">
        <v>17694</v>
      </c>
      <c r="AL119" s="41">
        <v>0</v>
      </c>
      <c r="AM119" s="41">
        <v>0</v>
      </c>
      <c r="AN119" s="45">
        <f t="shared" si="38"/>
        <v>38</v>
      </c>
      <c r="AO119" s="71">
        <v>38</v>
      </c>
      <c r="AP119" s="71">
        <v>0</v>
      </c>
      <c r="AQ119" s="41">
        <v>0</v>
      </c>
      <c r="AR119" s="41">
        <v>0</v>
      </c>
      <c r="AS119" s="45">
        <f t="shared" si="39"/>
        <v>17777</v>
      </c>
      <c r="AT119" s="41">
        <v>17777</v>
      </c>
      <c r="AU119" s="41">
        <v>0</v>
      </c>
      <c r="AV119" s="2">
        <v>6902</v>
      </c>
      <c r="AW119" s="45">
        <f t="shared" si="29"/>
        <v>941</v>
      </c>
      <c r="AX119" s="41">
        <v>470</v>
      </c>
      <c r="AY119" s="41">
        <v>471</v>
      </c>
      <c r="AZ119" s="41">
        <v>0</v>
      </c>
      <c r="BA119" s="45">
        <f t="shared" si="30"/>
        <v>0</v>
      </c>
      <c r="BB119" s="41">
        <v>0</v>
      </c>
      <c r="BC119" s="41">
        <v>0</v>
      </c>
      <c r="BD119" s="41">
        <v>0</v>
      </c>
      <c r="BE119" s="71">
        <v>0</v>
      </c>
      <c r="BF119" s="45">
        <f t="shared" si="31"/>
        <v>10469</v>
      </c>
      <c r="BG119" s="41">
        <v>6493</v>
      </c>
      <c r="BH119" s="41">
        <v>3976</v>
      </c>
      <c r="BI119" s="41">
        <v>0</v>
      </c>
      <c r="BJ119" s="45">
        <f t="shared" si="32"/>
        <v>24000</v>
      </c>
      <c r="BK119" s="41">
        <v>24000</v>
      </c>
      <c r="BL119" s="41">
        <v>0</v>
      </c>
      <c r="BM119" s="45">
        <f t="shared" si="33"/>
        <v>490702</v>
      </c>
    </row>
    <row r="120" spans="1:65" ht="15.75" x14ac:dyDescent="0.25">
      <c r="A120" s="59" t="s">
        <v>222</v>
      </c>
      <c r="B120" s="58" t="s">
        <v>114</v>
      </c>
      <c r="C120" s="60" t="s">
        <v>223</v>
      </c>
      <c r="D120" s="60">
        <v>0</v>
      </c>
      <c r="E120" s="60">
        <v>0</v>
      </c>
      <c r="F120" s="16">
        <f t="shared" si="34"/>
        <v>0</v>
      </c>
      <c r="G120" s="40">
        <v>0</v>
      </c>
      <c r="H120" s="16">
        <f t="shared" si="26"/>
        <v>0</v>
      </c>
      <c r="I120" s="47">
        <v>0</v>
      </c>
      <c r="J120" s="47">
        <v>0</v>
      </c>
      <c r="K120" s="47">
        <v>0</v>
      </c>
      <c r="L120" s="16">
        <f t="shared" si="35"/>
        <v>396727</v>
      </c>
      <c r="M120" s="47">
        <v>210607</v>
      </c>
      <c r="N120" s="47">
        <v>0</v>
      </c>
      <c r="O120" s="47">
        <v>186120</v>
      </c>
      <c r="P120" s="40">
        <v>0</v>
      </c>
      <c r="Q120" s="40">
        <v>0</v>
      </c>
      <c r="R120" s="40">
        <v>0</v>
      </c>
      <c r="S120" s="16">
        <f t="shared" si="27"/>
        <v>314335</v>
      </c>
      <c r="T120" s="41">
        <v>95842</v>
      </c>
      <c r="U120" s="41">
        <v>40133</v>
      </c>
      <c r="V120" s="41">
        <v>178360</v>
      </c>
      <c r="W120" s="41">
        <v>0</v>
      </c>
      <c r="X120" s="41">
        <v>0</v>
      </c>
      <c r="Y120" s="41">
        <v>0</v>
      </c>
      <c r="Z120" s="71">
        <v>0</v>
      </c>
      <c r="AA120" s="45">
        <f t="shared" si="36"/>
        <v>4633</v>
      </c>
      <c r="AB120" s="41">
        <v>4305</v>
      </c>
      <c r="AC120" s="41">
        <v>328</v>
      </c>
      <c r="AD120" s="41">
        <v>0</v>
      </c>
      <c r="AE120" s="45">
        <f t="shared" si="28"/>
        <v>2604</v>
      </c>
      <c r="AF120" s="41">
        <v>2604</v>
      </c>
      <c r="AG120" s="41">
        <v>0</v>
      </c>
      <c r="AH120" s="41">
        <v>0</v>
      </c>
      <c r="AI120" s="45">
        <f t="shared" si="37"/>
        <v>4061</v>
      </c>
      <c r="AJ120" s="41">
        <v>0</v>
      </c>
      <c r="AK120" s="41">
        <v>4061</v>
      </c>
      <c r="AL120" s="41">
        <v>0</v>
      </c>
      <c r="AM120" s="41">
        <v>0</v>
      </c>
      <c r="AN120" s="45">
        <f t="shared" si="38"/>
        <v>0</v>
      </c>
      <c r="AO120" s="71">
        <v>0</v>
      </c>
      <c r="AP120" s="71">
        <v>0</v>
      </c>
      <c r="AQ120" s="41">
        <v>0</v>
      </c>
      <c r="AR120" s="41">
        <v>0</v>
      </c>
      <c r="AS120" s="45">
        <f t="shared" si="39"/>
        <v>31179</v>
      </c>
      <c r="AT120" s="41">
        <v>31179</v>
      </c>
      <c r="AU120" s="41">
        <v>0</v>
      </c>
      <c r="AV120" s="2">
        <v>7004</v>
      </c>
      <c r="AW120" s="45">
        <f t="shared" si="29"/>
        <v>0</v>
      </c>
      <c r="AX120" s="41">
        <v>0</v>
      </c>
      <c r="AY120" s="41">
        <v>0</v>
      </c>
      <c r="AZ120" s="41">
        <v>0</v>
      </c>
      <c r="BA120" s="45">
        <f t="shared" si="30"/>
        <v>0</v>
      </c>
      <c r="BB120" s="41">
        <v>0</v>
      </c>
      <c r="BC120" s="41">
        <v>0</v>
      </c>
      <c r="BD120" s="41">
        <v>0</v>
      </c>
      <c r="BE120" s="71">
        <v>0</v>
      </c>
      <c r="BF120" s="45">
        <f t="shared" si="31"/>
        <v>18408</v>
      </c>
      <c r="BG120" s="41">
        <v>17002</v>
      </c>
      <c r="BH120" s="41">
        <v>1406</v>
      </c>
      <c r="BI120" s="41">
        <v>0</v>
      </c>
      <c r="BJ120" s="45">
        <f t="shared" si="32"/>
        <v>0</v>
      </c>
      <c r="BK120" s="41">
        <v>0</v>
      </c>
      <c r="BL120" s="41">
        <v>0</v>
      </c>
      <c r="BM120" s="45">
        <f t="shared" si="33"/>
        <v>778951</v>
      </c>
    </row>
    <row r="121" spans="1:65" ht="15.75" x14ac:dyDescent="0.25">
      <c r="A121" s="59" t="s">
        <v>224</v>
      </c>
      <c r="B121" s="58" t="s">
        <v>114</v>
      </c>
      <c r="C121" s="60" t="s">
        <v>225</v>
      </c>
      <c r="D121" s="60">
        <v>0</v>
      </c>
      <c r="E121" s="60">
        <v>0</v>
      </c>
      <c r="F121" s="16">
        <f t="shared" si="34"/>
        <v>0</v>
      </c>
      <c r="G121" s="40">
        <v>0</v>
      </c>
      <c r="H121" s="16">
        <f t="shared" si="26"/>
        <v>39942</v>
      </c>
      <c r="I121" s="47">
        <v>0</v>
      </c>
      <c r="J121" s="47">
        <v>39942</v>
      </c>
      <c r="K121" s="47">
        <v>0</v>
      </c>
      <c r="L121" s="16">
        <f t="shared" si="35"/>
        <v>243448</v>
      </c>
      <c r="M121" s="47">
        <v>129237</v>
      </c>
      <c r="N121" s="47">
        <v>0</v>
      </c>
      <c r="O121" s="47">
        <v>114211</v>
      </c>
      <c r="P121" s="40">
        <v>0</v>
      </c>
      <c r="Q121" s="40">
        <v>0</v>
      </c>
      <c r="R121" s="40">
        <v>0</v>
      </c>
      <c r="S121" s="16">
        <f t="shared" si="27"/>
        <v>189371</v>
      </c>
      <c r="T121" s="41">
        <v>39529</v>
      </c>
      <c r="U121" s="41">
        <v>16552</v>
      </c>
      <c r="V121" s="41">
        <v>133290</v>
      </c>
      <c r="W121" s="41">
        <v>0</v>
      </c>
      <c r="X121" s="41">
        <v>0</v>
      </c>
      <c r="Y121" s="41">
        <v>0</v>
      </c>
      <c r="Z121" s="71">
        <v>0</v>
      </c>
      <c r="AA121" s="45">
        <f t="shared" si="36"/>
        <v>772</v>
      </c>
      <c r="AB121" s="41">
        <v>452</v>
      </c>
      <c r="AC121" s="41">
        <v>320</v>
      </c>
      <c r="AD121" s="41">
        <v>0</v>
      </c>
      <c r="AE121" s="45">
        <f t="shared" si="28"/>
        <v>515</v>
      </c>
      <c r="AF121" s="41">
        <v>515</v>
      </c>
      <c r="AG121" s="41">
        <v>0</v>
      </c>
      <c r="AH121" s="41">
        <v>0</v>
      </c>
      <c r="AI121" s="45">
        <f t="shared" si="37"/>
        <v>21201</v>
      </c>
      <c r="AJ121" s="41">
        <v>0</v>
      </c>
      <c r="AK121" s="41">
        <v>21201</v>
      </c>
      <c r="AL121" s="41">
        <v>0</v>
      </c>
      <c r="AM121" s="41">
        <v>0</v>
      </c>
      <c r="AN121" s="45">
        <f t="shared" si="38"/>
        <v>87</v>
      </c>
      <c r="AO121" s="71">
        <v>87</v>
      </c>
      <c r="AP121" s="71">
        <v>0</v>
      </c>
      <c r="AQ121" s="41">
        <v>0</v>
      </c>
      <c r="AR121" s="41">
        <v>0</v>
      </c>
      <c r="AS121" s="45">
        <f t="shared" si="39"/>
        <v>5530</v>
      </c>
      <c r="AT121" s="41">
        <v>5530</v>
      </c>
      <c r="AU121" s="41">
        <v>0</v>
      </c>
      <c r="AV121" s="2">
        <v>6902</v>
      </c>
      <c r="AW121" s="45">
        <f t="shared" si="29"/>
        <v>0</v>
      </c>
      <c r="AX121" s="41">
        <v>0</v>
      </c>
      <c r="AY121" s="41">
        <v>0</v>
      </c>
      <c r="AZ121" s="41">
        <v>0</v>
      </c>
      <c r="BA121" s="45">
        <f t="shared" si="30"/>
        <v>6925</v>
      </c>
      <c r="BB121" s="41">
        <v>6925</v>
      </c>
      <c r="BC121" s="41">
        <v>0</v>
      </c>
      <c r="BD121" s="41">
        <v>0</v>
      </c>
      <c r="BE121" s="71">
        <v>0</v>
      </c>
      <c r="BF121" s="45">
        <f t="shared" si="31"/>
        <v>14686</v>
      </c>
      <c r="BG121" s="41">
        <v>5799</v>
      </c>
      <c r="BH121" s="41">
        <v>8887</v>
      </c>
      <c r="BI121" s="41">
        <v>0</v>
      </c>
      <c r="BJ121" s="45">
        <f t="shared" si="32"/>
        <v>0</v>
      </c>
      <c r="BK121" s="41">
        <v>0</v>
      </c>
      <c r="BL121" s="41">
        <v>0</v>
      </c>
      <c r="BM121" s="45">
        <f t="shared" si="33"/>
        <v>529379</v>
      </c>
    </row>
    <row r="122" spans="1:65" ht="15.75" x14ac:dyDescent="0.25">
      <c r="A122" s="59" t="s">
        <v>226</v>
      </c>
      <c r="B122" s="58" t="s">
        <v>114</v>
      </c>
      <c r="C122" s="60" t="s">
        <v>227</v>
      </c>
      <c r="D122" s="60">
        <v>0</v>
      </c>
      <c r="E122" s="60">
        <v>0</v>
      </c>
      <c r="F122" s="16">
        <f t="shared" si="34"/>
        <v>0</v>
      </c>
      <c r="G122" s="40">
        <v>0</v>
      </c>
      <c r="H122" s="16">
        <f t="shared" si="26"/>
        <v>62132</v>
      </c>
      <c r="I122" s="47">
        <v>0</v>
      </c>
      <c r="J122" s="47">
        <v>62132</v>
      </c>
      <c r="K122" s="47">
        <v>0</v>
      </c>
      <c r="L122" s="16">
        <f t="shared" si="35"/>
        <v>580630</v>
      </c>
      <c r="M122" s="47">
        <v>302925</v>
      </c>
      <c r="N122" s="47">
        <v>0</v>
      </c>
      <c r="O122" s="47">
        <v>267705</v>
      </c>
      <c r="P122" s="40">
        <v>0</v>
      </c>
      <c r="Q122" s="40">
        <v>0</v>
      </c>
      <c r="R122" s="40">
        <v>10000</v>
      </c>
      <c r="S122" s="16">
        <f t="shared" si="27"/>
        <v>332326</v>
      </c>
      <c r="T122" s="41">
        <v>103055</v>
      </c>
      <c r="U122" s="41">
        <v>43153</v>
      </c>
      <c r="V122" s="41">
        <v>186118</v>
      </c>
      <c r="W122" s="41">
        <v>0</v>
      </c>
      <c r="X122" s="41">
        <v>0</v>
      </c>
      <c r="Y122" s="41">
        <v>0</v>
      </c>
      <c r="Z122" s="71">
        <v>0</v>
      </c>
      <c r="AA122" s="45">
        <f t="shared" si="36"/>
        <v>3440</v>
      </c>
      <c r="AB122" s="41">
        <v>3440</v>
      </c>
      <c r="AC122" s="41">
        <v>0</v>
      </c>
      <c r="AD122" s="41">
        <v>0</v>
      </c>
      <c r="AE122" s="45">
        <f t="shared" si="28"/>
        <v>2936</v>
      </c>
      <c r="AF122" s="41">
        <v>2936</v>
      </c>
      <c r="AG122" s="41">
        <v>0</v>
      </c>
      <c r="AH122" s="41">
        <v>0</v>
      </c>
      <c r="AI122" s="45">
        <f t="shared" si="37"/>
        <v>7150</v>
      </c>
      <c r="AJ122" s="41">
        <v>2645</v>
      </c>
      <c r="AK122" s="41">
        <v>4505</v>
      </c>
      <c r="AL122" s="41">
        <v>0</v>
      </c>
      <c r="AM122" s="41">
        <v>0</v>
      </c>
      <c r="AN122" s="45">
        <f t="shared" si="38"/>
        <v>31</v>
      </c>
      <c r="AO122" s="71">
        <v>31</v>
      </c>
      <c r="AP122" s="71">
        <v>0</v>
      </c>
      <c r="AQ122" s="41">
        <v>0</v>
      </c>
      <c r="AR122" s="41">
        <v>0</v>
      </c>
      <c r="AS122" s="45">
        <f t="shared" si="39"/>
        <v>34553</v>
      </c>
      <c r="AT122" s="41">
        <v>34553</v>
      </c>
      <c r="AU122" s="41">
        <v>0</v>
      </c>
      <c r="AV122" s="2">
        <v>7579</v>
      </c>
      <c r="AW122" s="45">
        <f t="shared" si="29"/>
        <v>0</v>
      </c>
      <c r="AX122" s="41">
        <v>0</v>
      </c>
      <c r="AY122" s="41">
        <v>0</v>
      </c>
      <c r="AZ122" s="41">
        <v>0</v>
      </c>
      <c r="BA122" s="45">
        <f t="shared" si="30"/>
        <v>0</v>
      </c>
      <c r="BB122" s="41">
        <v>0</v>
      </c>
      <c r="BC122" s="41">
        <v>0</v>
      </c>
      <c r="BD122" s="41">
        <v>0</v>
      </c>
      <c r="BE122" s="71">
        <v>0</v>
      </c>
      <c r="BF122" s="45">
        <f t="shared" si="31"/>
        <v>22193</v>
      </c>
      <c r="BG122" s="41">
        <v>10925</v>
      </c>
      <c r="BH122" s="41">
        <v>11268</v>
      </c>
      <c r="BI122" s="41">
        <v>0</v>
      </c>
      <c r="BJ122" s="45">
        <f t="shared" si="32"/>
        <v>0</v>
      </c>
      <c r="BK122" s="41">
        <v>0</v>
      </c>
      <c r="BL122" s="41">
        <v>0</v>
      </c>
      <c r="BM122" s="45">
        <f t="shared" si="33"/>
        <v>1052970</v>
      </c>
    </row>
    <row r="123" spans="1:65" ht="15.75" x14ac:dyDescent="0.25">
      <c r="A123" s="59" t="s">
        <v>228</v>
      </c>
      <c r="B123" s="58" t="s">
        <v>114</v>
      </c>
      <c r="C123" s="60" t="s">
        <v>229</v>
      </c>
      <c r="D123" s="60">
        <v>0</v>
      </c>
      <c r="E123" s="60">
        <v>0</v>
      </c>
      <c r="F123" s="16">
        <f t="shared" si="34"/>
        <v>0</v>
      </c>
      <c r="G123" s="40">
        <v>0</v>
      </c>
      <c r="H123" s="16">
        <f t="shared" si="26"/>
        <v>0</v>
      </c>
      <c r="I123" s="47">
        <v>0</v>
      </c>
      <c r="J123" s="47">
        <v>0</v>
      </c>
      <c r="K123" s="47">
        <v>0</v>
      </c>
      <c r="L123" s="16">
        <f t="shared" si="35"/>
        <v>222980</v>
      </c>
      <c r="M123" s="47">
        <v>118371</v>
      </c>
      <c r="N123" s="47">
        <v>0</v>
      </c>
      <c r="O123" s="47">
        <v>104609</v>
      </c>
      <c r="P123" s="40">
        <v>0</v>
      </c>
      <c r="Q123" s="40">
        <v>0</v>
      </c>
      <c r="R123" s="40">
        <v>0</v>
      </c>
      <c r="S123" s="16">
        <f t="shared" si="27"/>
        <v>149388</v>
      </c>
      <c r="T123" s="41">
        <v>37680</v>
      </c>
      <c r="U123" s="41">
        <v>15778</v>
      </c>
      <c r="V123" s="41">
        <v>95930</v>
      </c>
      <c r="W123" s="41">
        <v>0</v>
      </c>
      <c r="X123" s="41">
        <v>0</v>
      </c>
      <c r="Y123" s="41">
        <v>0</v>
      </c>
      <c r="Z123" s="71">
        <v>0</v>
      </c>
      <c r="AA123" s="45">
        <f t="shared" si="36"/>
        <v>1006</v>
      </c>
      <c r="AB123" s="41">
        <v>0</v>
      </c>
      <c r="AC123" s="41">
        <v>1006</v>
      </c>
      <c r="AD123" s="41">
        <v>0</v>
      </c>
      <c r="AE123" s="45">
        <f t="shared" si="28"/>
        <v>1158</v>
      </c>
      <c r="AF123" s="41">
        <v>1158</v>
      </c>
      <c r="AG123" s="41">
        <v>0</v>
      </c>
      <c r="AH123" s="41">
        <v>0</v>
      </c>
      <c r="AI123" s="45">
        <f t="shared" si="37"/>
        <v>8745</v>
      </c>
      <c r="AJ123" s="41">
        <v>0</v>
      </c>
      <c r="AK123" s="41">
        <v>8745</v>
      </c>
      <c r="AL123" s="41">
        <v>0</v>
      </c>
      <c r="AM123" s="41">
        <v>0</v>
      </c>
      <c r="AN123" s="45">
        <f t="shared" si="38"/>
        <v>0</v>
      </c>
      <c r="AO123" s="71">
        <v>0</v>
      </c>
      <c r="AP123" s="71">
        <v>0</v>
      </c>
      <c r="AQ123" s="41">
        <v>0</v>
      </c>
      <c r="AR123" s="41">
        <v>0</v>
      </c>
      <c r="AS123" s="45">
        <f t="shared" si="39"/>
        <v>13000</v>
      </c>
      <c r="AT123" s="41">
        <v>13000</v>
      </c>
      <c r="AU123" s="41">
        <v>0</v>
      </c>
      <c r="AV123" s="2">
        <v>6902</v>
      </c>
      <c r="AW123" s="45">
        <f t="shared" si="29"/>
        <v>0</v>
      </c>
      <c r="AX123" s="41">
        <v>0</v>
      </c>
      <c r="AY123" s="41">
        <v>0</v>
      </c>
      <c r="AZ123" s="41">
        <v>0</v>
      </c>
      <c r="BA123" s="45">
        <f t="shared" si="30"/>
        <v>0</v>
      </c>
      <c r="BB123" s="41">
        <v>0</v>
      </c>
      <c r="BC123" s="41">
        <v>0</v>
      </c>
      <c r="BD123" s="41">
        <v>0</v>
      </c>
      <c r="BE123" s="71">
        <v>0</v>
      </c>
      <c r="BF123" s="45">
        <f t="shared" si="31"/>
        <v>11989</v>
      </c>
      <c r="BG123" s="41">
        <v>2946</v>
      </c>
      <c r="BH123" s="41">
        <v>9043</v>
      </c>
      <c r="BI123" s="41">
        <v>0</v>
      </c>
      <c r="BJ123" s="45">
        <f t="shared" si="32"/>
        <v>0</v>
      </c>
      <c r="BK123" s="41">
        <v>0</v>
      </c>
      <c r="BL123" s="41">
        <v>0</v>
      </c>
      <c r="BM123" s="45">
        <f t="shared" si="33"/>
        <v>415168</v>
      </c>
    </row>
    <row r="124" spans="1:65" ht="15.75" x14ac:dyDescent="0.25">
      <c r="A124" s="59" t="s">
        <v>230</v>
      </c>
      <c r="B124" s="58" t="s">
        <v>114</v>
      </c>
      <c r="C124" s="60" t="s">
        <v>231</v>
      </c>
      <c r="D124" s="60">
        <v>0</v>
      </c>
      <c r="E124" s="60">
        <v>0</v>
      </c>
      <c r="F124" s="16">
        <f t="shared" si="34"/>
        <v>0</v>
      </c>
      <c r="G124" s="40">
        <v>0</v>
      </c>
      <c r="H124" s="16">
        <f t="shared" si="26"/>
        <v>0</v>
      </c>
      <c r="I124" s="47">
        <v>0</v>
      </c>
      <c r="J124" s="47">
        <v>0</v>
      </c>
      <c r="K124" s="47">
        <v>0</v>
      </c>
      <c r="L124" s="16">
        <f t="shared" si="35"/>
        <v>178052</v>
      </c>
      <c r="M124" s="47">
        <v>94521</v>
      </c>
      <c r="N124" s="47">
        <v>0</v>
      </c>
      <c r="O124" s="47">
        <v>83531</v>
      </c>
      <c r="P124" s="40">
        <v>0</v>
      </c>
      <c r="Q124" s="40">
        <v>0</v>
      </c>
      <c r="R124" s="40">
        <v>0</v>
      </c>
      <c r="S124" s="16">
        <f t="shared" si="27"/>
        <v>165449</v>
      </c>
      <c r="T124" s="41">
        <v>40256</v>
      </c>
      <c r="U124" s="41">
        <v>16857</v>
      </c>
      <c r="V124" s="41">
        <v>108336</v>
      </c>
      <c r="W124" s="41">
        <v>0</v>
      </c>
      <c r="X124" s="41">
        <v>0</v>
      </c>
      <c r="Y124" s="41">
        <v>0</v>
      </c>
      <c r="Z124" s="71">
        <v>0</v>
      </c>
      <c r="AA124" s="45">
        <f t="shared" si="36"/>
        <v>2434</v>
      </c>
      <c r="AB124" s="41">
        <v>2386</v>
      </c>
      <c r="AC124" s="41">
        <v>48</v>
      </c>
      <c r="AD124" s="41">
        <v>0</v>
      </c>
      <c r="AE124" s="45">
        <f t="shared" si="28"/>
        <v>1457</v>
      </c>
      <c r="AF124" s="41">
        <v>1457</v>
      </c>
      <c r="AG124" s="41">
        <v>0</v>
      </c>
      <c r="AH124" s="41">
        <v>0</v>
      </c>
      <c r="AI124" s="45">
        <f t="shared" si="37"/>
        <v>36258</v>
      </c>
      <c r="AJ124" s="41">
        <v>0</v>
      </c>
      <c r="AK124" s="41">
        <v>36258</v>
      </c>
      <c r="AL124" s="41">
        <v>0</v>
      </c>
      <c r="AM124" s="41">
        <v>0</v>
      </c>
      <c r="AN124" s="45">
        <f t="shared" si="38"/>
        <v>0</v>
      </c>
      <c r="AO124" s="71">
        <v>0</v>
      </c>
      <c r="AP124" s="71">
        <v>0</v>
      </c>
      <c r="AQ124" s="41">
        <v>0</v>
      </c>
      <c r="AR124" s="41">
        <v>0</v>
      </c>
      <c r="AS124" s="45">
        <f t="shared" si="39"/>
        <v>16670</v>
      </c>
      <c r="AT124" s="41">
        <v>16670</v>
      </c>
      <c r="AU124" s="41">
        <v>0</v>
      </c>
      <c r="AV124" s="2">
        <v>6902</v>
      </c>
      <c r="AW124" s="45">
        <f t="shared" si="29"/>
        <v>0</v>
      </c>
      <c r="AX124" s="41">
        <v>0</v>
      </c>
      <c r="AY124" s="41">
        <v>0</v>
      </c>
      <c r="AZ124" s="41">
        <v>0</v>
      </c>
      <c r="BA124" s="45">
        <f t="shared" si="30"/>
        <v>0</v>
      </c>
      <c r="BB124" s="41">
        <v>0</v>
      </c>
      <c r="BC124" s="41">
        <v>0</v>
      </c>
      <c r="BD124" s="41">
        <v>0</v>
      </c>
      <c r="BE124" s="71">
        <v>0</v>
      </c>
      <c r="BF124" s="45">
        <f t="shared" si="31"/>
        <v>7075</v>
      </c>
      <c r="BG124" s="41">
        <v>3324</v>
      </c>
      <c r="BH124" s="41">
        <v>3751</v>
      </c>
      <c r="BI124" s="41">
        <v>0</v>
      </c>
      <c r="BJ124" s="45">
        <f t="shared" si="32"/>
        <v>0</v>
      </c>
      <c r="BK124" s="41">
        <v>0</v>
      </c>
      <c r="BL124" s="41">
        <v>0</v>
      </c>
      <c r="BM124" s="45">
        <f t="shared" si="33"/>
        <v>414297</v>
      </c>
    </row>
    <row r="125" spans="1:65" ht="15.75" x14ac:dyDescent="0.25">
      <c r="A125" s="59" t="s">
        <v>232</v>
      </c>
      <c r="B125" s="58" t="s">
        <v>114</v>
      </c>
      <c r="C125" s="60" t="s">
        <v>233</v>
      </c>
      <c r="D125" s="60">
        <v>0</v>
      </c>
      <c r="E125" s="60">
        <v>0</v>
      </c>
      <c r="F125" s="16">
        <f t="shared" si="34"/>
        <v>0</v>
      </c>
      <c r="G125" s="40">
        <v>0</v>
      </c>
      <c r="H125" s="16">
        <f t="shared" si="26"/>
        <v>0</v>
      </c>
      <c r="I125" s="47">
        <v>0</v>
      </c>
      <c r="J125" s="47">
        <v>0</v>
      </c>
      <c r="K125" s="47">
        <v>0</v>
      </c>
      <c r="L125" s="16">
        <f t="shared" si="35"/>
        <v>323092</v>
      </c>
      <c r="M125" s="47">
        <v>171522</v>
      </c>
      <c r="N125" s="47">
        <v>0</v>
      </c>
      <c r="O125" s="47">
        <v>151570</v>
      </c>
      <c r="P125" s="40">
        <v>0</v>
      </c>
      <c r="Q125" s="40">
        <v>0</v>
      </c>
      <c r="R125" s="40">
        <v>0</v>
      </c>
      <c r="S125" s="16">
        <f t="shared" si="27"/>
        <v>272670</v>
      </c>
      <c r="T125" s="41">
        <v>63263</v>
      </c>
      <c r="U125" s="41">
        <v>26494</v>
      </c>
      <c r="V125" s="41">
        <v>182913</v>
      </c>
      <c r="W125" s="41">
        <v>0</v>
      </c>
      <c r="X125" s="41">
        <v>0</v>
      </c>
      <c r="Y125" s="41">
        <v>0</v>
      </c>
      <c r="Z125" s="71">
        <v>0</v>
      </c>
      <c r="AA125" s="45">
        <f t="shared" si="36"/>
        <v>1811</v>
      </c>
      <c r="AB125" s="41">
        <v>1811</v>
      </c>
      <c r="AC125" s="41">
        <v>0</v>
      </c>
      <c r="AD125" s="41">
        <v>0</v>
      </c>
      <c r="AE125" s="45">
        <f t="shared" si="28"/>
        <v>3214</v>
      </c>
      <c r="AF125" s="41">
        <v>3214</v>
      </c>
      <c r="AG125" s="41">
        <v>0</v>
      </c>
      <c r="AH125" s="41">
        <v>0</v>
      </c>
      <c r="AI125" s="45">
        <f t="shared" si="37"/>
        <v>41180</v>
      </c>
      <c r="AJ125" s="41">
        <v>0</v>
      </c>
      <c r="AK125" s="41">
        <v>41180</v>
      </c>
      <c r="AL125" s="41">
        <v>0</v>
      </c>
      <c r="AM125" s="41">
        <v>0</v>
      </c>
      <c r="AN125" s="45">
        <f t="shared" si="38"/>
        <v>1351</v>
      </c>
      <c r="AO125" s="71">
        <v>1351</v>
      </c>
      <c r="AP125" s="71">
        <v>0</v>
      </c>
      <c r="AQ125" s="41">
        <v>0</v>
      </c>
      <c r="AR125" s="41">
        <v>0</v>
      </c>
      <c r="AS125" s="45">
        <f t="shared" si="39"/>
        <v>30045</v>
      </c>
      <c r="AT125" s="41">
        <v>30045</v>
      </c>
      <c r="AU125" s="41">
        <v>0</v>
      </c>
      <c r="AV125" s="2">
        <v>7545</v>
      </c>
      <c r="AW125" s="45">
        <f t="shared" si="29"/>
        <v>0</v>
      </c>
      <c r="AX125" s="41">
        <v>0</v>
      </c>
      <c r="AY125" s="41">
        <v>0</v>
      </c>
      <c r="AZ125" s="41">
        <v>0</v>
      </c>
      <c r="BA125" s="45">
        <f t="shared" si="30"/>
        <v>0</v>
      </c>
      <c r="BB125" s="41">
        <v>0</v>
      </c>
      <c r="BC125" s="41">
        <v>0</v>
      </c>
      <c r="BD125" s="41">
        <v>0</v>
      </c>
      <c r="BE125" s="71">
        <v>0</v>
      </c>
      <c r="BF125" s="45">
        <f t="shared" si="31"/>
        <v>15741</v>
      </c>
      <c r="BG125" s="41">
        <v>13341</v>
      </c>
      <c r="BH125" s="41">
        <v>2400</v>
      </c>
      <c r="BI125" s="41">
        <v>0</v>
      </c>
      <c r="BJ125" s="45">
        <f>SUM(BK125:BL125)</f>
        <v>0</v>
      </c>
      <c r="BK125" s="41">
        <v>0</v>
      </c>
      <c r="BL125" s="41">
        <v>0</v>
      </c>
      <c r="BM125" s="45">
        <f t="shared" si="33"/>
        <v>696649</v>
      </c>
    </row>
    <row r="126" spans="1:65" ht="15.75" customHeight="1" x14ac:dyDescent="0.25">
      <c r="A126" s="61" t="s">
        <v>234</v>
      </c>
      <c r="B126" s="62"/>
      <c r="C126" s="63"/>
      <c r="D126" s="49">
        <f>SUM(D10:D125)</f>
        <v>2400</v>
      </c>
      <c r="E126" s="49">
        <f>SUM(E10:E125)</f>
        <v>94</v>
      </c>
      <c r="F126" s="39">
        <f>SUM(F10:F125)</f>
        <v>3484</v>
      </c>
      <c r="G126" s="51">
        <f>SUM(G10:G125)</f>
        <v>3484</v>
      </c>
      <c r="H126" s="39">
        <f>SUM(H10:H125)</f>
        <v>2517614</v>
      </c>
      <c r="I126" s="49">
        <f t="shared" ref="I126:BI126" si="40">SUM(I10:I125)</f>
        <v>38040</v>
      </c>
      <c r="J126" s="49">
        <f>SUM(J10:J125)</f>
        <v>2465626</v>
      </c>
      <c r="K126" s="49">
        <f>SUM(K10:K125)</f>
        <v>13948</v>
      </c>
      <c r="L126" s="39">
        <f>SUM(L10:L125)</f>
        <v>76692491</v>
      </c>
      <c r="M126" s="49">
        <f t="shared" ref="M126:R126" si="41">SUM(M10:M125)</f>
        <v>39813005</v>
      </c>
      <c r="N126" s="49">
        <f t="shared" si="41"/>
        <v>39229</v>
      </c>
      <c r="O126" s="49">
        <f t="shared" si="41"/>
        <v>35144858</v>
      </c>
      <c r="P126" s="51">
        <f t="shared" si="41"/>
        <v>20000</v>
      </c>
      <c r="Q126" s="51">
        <f t="shared" si="41"/>
        <v>1621929</v>
      </c>
      <c r="R126" s="51">
        <f t="shared" si="41"/>
        <v>53470</v>
      </c>
      <c r="S126" s="39">
        <f t="shared" ref="S126" si="42">SUM(S10:S125)</f>
        <v>54673516</v>
      </c>
      <c r="T126" s="51">
        <f t="shared" si="40"/>
        <v>15000000</v>
      </c>
      <c r="U126" s="51">
        <f t="shared" si="40"/>
        <v>6179479</v>
      </c>
      <c r="V126" s="51">
        <f t="shared" si="40"/>
        <v>32993861</v>
      </c>
      <c r="W126" s="51">
        <f t="shared" si="40"/>
        <v>86217</v>
      </c>
      <c r="X126" s="51">
        <f t="shared" si="40"/>
        <v>111677</v>
      </c>
      <c r="Y126" s="51">
        <f t="shared" si="40"/>
        <v>187213</v>
      </c>
      <c r="Z126" s="49">
        <f t="shared" si="40"/>
        <v>115069</v>
      </c>
      <c r="AA126" s="39">
        <f>SUM(AA10:AA125)</f>
        <v>498468</v>
      </c>
      <c r="AB126" s="51">
        <f t="shared" si="40"/>
        <v>329316</v>
      </c>
      <c r="AC126" s="51">
        <f t="shared" si="40"/>
        <v>168652</v>
      </c>
      <c r="AD126" s="51">
        <f t="shared" si="40"/>
        <v>500</v>
      </c>
      <c r="AE126" s="39">
        <f>SUM(AE10:AE125)</f>
        <v>476132</v>
      </c>
      <c r="AF126" s="51">
        <f t="shared" si="40"/>
        <v>475172</v>
      </c>
      <c r="AG126" s="51">
        <f t="shared" si="40"/>
        <v>550</v>
      </c>
      <c r="AH126" s="51">
        <f t="shared" si="40"/>
        <v>410</v>
      </c>
      <c r="AI126" s="39">
        <f>SUM(AI10:AI125)</f>
        <v>4372112</v>
      </c>
      <c r="AJ126" s="51">
        <f t="shared" si="40"/>
        <v>1527304</v>
      </c>
      <c r="AK126" s="51">
        <f t="shared" ref="AK126:AN126" si="43">SUM(AK10:AK125)</f>
        <v>2823819</v>
      </c>
      <c r="AL126" s="51">
        <f t="shared" si="43"/>
        <v>4551</v>
      </c>
      <c r="AM126" s="51">
        <f t="shared" si="43"/>
        <v>16438</v>
      </c>
      <c r="AN126" s="39">
        <f t="shared" si="43"/>
        <v>63483</v>
      </c>
      <c r="AO126" s="49">
        <f t="shared" si="40"/>
        <v>63412</v>
      </c>
      <c r="AP126" s="49">
        <f>SUM(AP10:AP125)</f>
        <v>16</v>
      </c>
      <c r="AQ126" s="51">
        <f t="shared" ref="AQ126:AR126" si="44">SUM(AQ10:AQ125)</f>
        <v>39</v>
      </c>
      <c r="AR126" s="51">
        <f t="shared" si="44"/>
        <v>16</v>
      </c>
      <c r="AS126" s="39">
        <f t="shared" ref="AS126:AU126" si="45">SUM(AS10:AS125)</f>
        <v>5419539</v>
      </c>
      <c r="AT126" s="51">
        <f t="shared" si="45"/>
        <v>5414539</v>
      </c>
      <c r="AU126" s="51">
        <f t="shared" si="45"/>
        <v>5000</v>
      </c>
      <c r="AV126" s="51">
        <f t="shared" si="40"/>
        <v>1750000</v>
      </c>
      <c r="AW126" s="39">
        <f>SUM(AW10:AW125)</f>
        <v>72250</v>
      </c>
      <c r="AX126" s="51">
        <f>SUM(AX10:AX125)</f>
        <v>33301</v>
      </c>
      <c r="AY126" s="51">
        <f>SUM(AY10:AY125)</f>
        <v>32942</v>
      </c>
      <c r="AZ126" s="51">
        <f>SUM(AZ10:AZ125)</f>
        <v>6007</v>
      </c>
      <c r="BA126" s="39">
        <f>SUM(BA10:BA125)</f>
        <v>306009</v>
      </c>
      <c r="BB126" s="51">
        <f t="shared" si="40"/>
        <v>303699</v>
      </c>
      <c r="BC126" s="51">
        <f t="shared" si="40"/>
        <v>1100</v>
      </c>
      <c r="BD126" s="51">
        <f t="shared" si="40"/>
        <v>1210</v>
      </c>
      <c r="BE126" s="49">
        <f t="shared" si="40"/>
        <v>251411</v>
      </c>
      <c r="BF126" s="39">
        <f>SUM(BF10:BF125)</f>
        <v>2886899</v>
      </c>
      <c r="BG126" s="51">
        <f t="shared" si="40"/>
        <v>1740000</v>
      </c>
      <c r="BH126" s="51">
        <f t="shared" si="40"/>
        <v>1146899</v>
      </c>
      <c r="BI126" s="51">
        <f t="shared" si="40"/>
        <v>68956</v>
      </c>
      <c r="BJ126" s="39">
        <f>SUM(BJ10:BJ125)</f>
        <v>1185706</v>
      </c>
      <c r="BK126" s="51">
        <f>SUM(BK10:BK125)</f>
        <v>1183000</v>
      </c>
      <c r="BL126" s="51">
        <f>SUM(BL10:BL125)</f>
        <v>2706</v>
      </c>
      <c r="BM126" s="39">
        <f>SUM(BM10:BM125)</f>
        <v>151240564</v>
      </c>
    </row>
    <row r="127" spans="1:65" s="46" customFormat="1" ht="23.25" customHeight="1" x14ac:dyDescent="0.2">
      <c r="A127" s="185" t="s">
        <v>330</v>
      </c>
      <c r="B127" s="185"/>
      <c r="C127" s="64"/>
      <c r="D127" s="64"/>
      <c r="E127" s="64"/>
      <c r="F127" s="55"/>
      <c r="G127" s="55"/>
      <c r="H127" s="55"/>
      <c r="I127" s="64"/>
      <c r="J127" s="64"/>
      <c r="K127" s="64"/>
      <c r="L127" s="55"/>
      <c r="M127" s="64"/>
      <c r="N127" s="64"/>
      <c r="O127" s="64"/>
      <c r="P127" s="55"/>
      <c r="Q127" s="55"/>
      <c r="R127" s="55"/>
      <c r="S127" s="55"/>
      <c r="T127" s="55"/>
      <c r="U127" s="55"/>
      <c r="V127" s="55"/>
      <c r="W127" s="55"/>
      <c r="X127" s="55"/>
      <c r="Y127" s="55"/>
      <c r="Z127" s="64"/>
      <c r="AA127" s="55"/>
      <c r="AB127" s="55"/>
      <c r="AC127" s="55"/>
      <c r="AD127" s="55"/>
      <c r="AE127" s="55"/>
      <c r="AF127" s="55"/>
      <c r="AG127" s="55"/>
      <c r="AH127" s="55"/>
      <c r="AI127" s="55"/>
      <c r="AJ127" s="55"/>
      <c r="AK127" s="55"/>
      <c r="AL127" s="55"/>
      <c r="AM127" s="55"/>
      <c r="AN127" s="55"/>
      <c r="AO127" s="64"/>
      <c r="AP127" s="64"/>
      <c r="AQ127" s="55"/>
      <c r="AR127" s="55"/>
      <c r="AS127" s="55"/>
      <c r="AT127" s="55"/>
      <c r="AU127" s="55"/>
      <c r="AV127" s="55"/>
      <c r="AW127" s="55"/>
      <c r="AX127" s="55"/>
      <c r="AY127" s="55"/>
      <c r="AZ127" s="55"/>
      <c r="BA127" s="55"/>
      <c r="BB127" s="55"/>
      <c r="BC127" s="55"/>
      <c r="BD127" s="55"/>
      <c r="BE127" s="64"/>
      <c r="BF127" s="55"/>
      <c r="BG127" s="55"/>
      <c r="BH127" s="55"/>
      <c r="BI127" s="55"/>
      <c r="BJ127" s="55"/>
      <c r="BK127" s="55"/>
      <c r="BL127" s="55"/>
      <c r="BM127" s="55"/>
    </row>
    <row r="128" spans="1:65" ht="23.25" customHeight="1" x14ac:dyDescent="0.35">
      <c r="A128" s="186"/>
      <c r="B128" s="186"/>
      <c r="C128" s="65"/>
      <c r="D128" s="65"/>
      <c r="E128" s="65"/>
      <c r="F128" s="56"/>
      <c r="G128" s="56"/>
      <c r="H128" s="56"/>
      <c r="I128" s="65"/>
      <c r="J128" s="65"/>
      <c r="K128" s="65"/>
      <c r="L128" s="56"/>
      <c r="M128" s="65"/>
      <c r="N128" s="65"/>
      <c r="O128" s="65"/>
      <c r="P128" s="56"/>
      <c r="Q128" s="56"/>
      <c r="R128" s="56"/>
      <c r="S128" s="56"/>
      <c r="T128" s="56"/>
      <c r="U128" s="56"/>
      <c r="V128" s="56"/>
      <c r="W128" s="56"/>
      <c r="X128" s="56"/>
      <c r="Y128" s="56"/>
      <c r="Z128" s="65"/>
      <c r="AA128" s="56"/>
      <c r="AB128" s="56"/>
      <c r="AC128" s="56"/>
      <c r="AD128" s="56"/>
      <c r="AE128" s="56"/>
      <c r="AF128" s="56"/>
      <c r="AG128" s="56"/>
      <c r="AH128" s="56"/>
      <c r="AI128" s="56"/>
      <c r="AJ128" s="56"/>
      <c r="AK128" s="56"/>
      <c r="AL128" s="56"/>
      <c r="AM128" s="56"/>
      <c r="AN128" s="56"/>
      <c r="AO128" s="65"/>
      <c r="AP128" s="65"/>
      <c r="AQ128" s="56"/>
      <c r="AR128" s="56"/>
      <c r="AS128" s="56"/>
      <c r="AT128" s="56"/>
      <c r="AU128" s="42"/>
      <c r="AV128" s="3"/>
      <c r="AW128" s="3"/>
      <c r="AX128" s="3"/>
      <c r="AY128" s="3"/>
      <c r="AZ128" s="3"/>
      <c r="BA128" s="3"/>
      <c r="BB128" s="3"/>
      <c r="BC128" s="3"/>
      <c r="BD128" s="3"/>
      <c r="BE128" s="272"/>
      <c r="BF128" s="3"/>
      <c r="BG128" s="3"/>
      <c r="BH128" s="3"/>
      <c r="BI128" s="3"/>
      <c r="BJ128" s="3"/>
      <c r="BK128" s="3"/>
      <c r="BL128" s="3"/>
      <c r="BM128" s="3"/>
    </row>
    <row r="129" spans="4:64" x14ac:dyDescent="0.25">
      <c r="D129" s="66">
        <v>42585</v>
      </c>
      <c r="E129" s="67">
        <f>I126+M126+T126+AB126+AF126+AO126+AX126</f>
        <v>55752246</v>
      </c>
      <c r="F129" s="43"/>
      <c r="G129" s="4"/>
      <c r="H129" s="43"/>
      <c r="L129" s="43"/>
      <c r="P129" s="4"/>
      <c r="Q129" s="4"/>
      <c r="R129" s="4"/>
      <c r="S129" s="43"/>
      <c r="T129" s="4"/>
      <c r="U129" s="4"/>
      <c r="V129" s="4"/>
      <c r="W129" s="4"/>
      <c r="X129" s="4"/>
      <c r="Y129" s="4"/>
      <c r="AA129" s="43"/>
      <c r="AB129" s="4"/>
      <c r="AC129" s="4"/>
      <c r="AD129" s="4"/>
      <c r="AE129" s="43"/>
      <c r="AF129" s="4"/>
      <c r="AG129" s="4"/>
      <c r="AH129" s="4"/>
      <c r="AI129" s="43"/>
      <c r="AJ129" s="4"/>
      <c r="AK129" s="4"/>
      <c r="AL129" s="4"/>
      <c r="AM129" s="4"/>
      <c r="AN129" s="43"/>
      <c r="AQ129" s="4"/>
      <c r="AR129" s="4"/>
      <c r="AS129" s="43"/>
      <c r="AT129" s="4"/>
      <c r="AU129" s="4"/>
      <c r="AV129" s="43"/>
      <c r="AW129" s="43"/>
      <c r="AX129" s="4"/>
      <c r="AY129" s="4"/>
      <c r="AZ129" s="4"/>
      <c r="BA129" s="43"/>
      <c r="BB129" s="4"/>
      <c r="BC129" s="4"/>
      <c r="BD129" s="4"/>
      <c r="BF129" s="43"/>
      <c r="BG129" s="4"/>
      <c r="BH129" s="4"/>
      <c r="BI129" s="4"/>
      <c r="BJ129" s="43"/>
      <c r="BK129" s="4"/>
      <c r="BL129" s="288">
        <f>BM126+POWIATY!Z32+'SAMORZĄD WOJEWÓDZTWA'!I11+MALUCH!I29+'ORGANIZACJE POZARZĄDOWE '!I58</f>
        <v>163388473</v>
      </c>
    </row>
    <row r="130" spans="4:64" x14ac:dyDescent="0.25">
      <c r="D130" s="66">
        <v>42587</v>
      </c>
      <c r="E130" s="67">
        <f>N126+BG126</f>
        <v>1779229</v>
      </c>
      <c r="F130" s="43"/>
      <c r="G130" s="4"/>
      <c r="H130" s="43"/>
      <c r="L130" s="43"/>
      <c r="P130" s="4"/>
      <c r="Q130" s="4"/>
      <c r="R130" s="4"/>
      <c r="S130" s="43"/>
      <c r="T130" s="4"/>
      <c r="U130" s="4"/>
      <c r="V130" s="4"/>
      <c r="W130" s="4"/>
      <c r="X130" s="4"/>
      <c r="Y130" s="4"/>
      <c r="AA130" s="43"/>
      <c r="AB130" s="4"/>
      <c r="AC130" s="4"/>
      <c r="AD130" s="4"/>
      <c r="AE130" s="43"/>
      <c r="AF130" s="4"/>
      <c r="AG130" s="4"/>
      <c r="AH130" s="4"/>
      <c r="AI130" s="43"/>
      <c r="AJ130" s="4"/>
      <c r="AK130" s="4"/>
      <c r="AL130" s="4"/>
      <c r="AM130" s="4"/>
      <c r="AN130" s="43"/>
      <c r="AQ130" s="4"/>
      <c r="AR130" s="4"/>
      <c r="AS130" s="43"/>
      <c r="AT130" s="4"/>
      <c r="AU130" s="4"/>
      <c r="AV130" s="43"/>
      <c r="AW130" s="43"/>
      <c r="AX130" s="4"/>
      <c r="AY130" s="4"/>
      <c r="AZ130" s="4"/>
      <c r="BA130" s="43"/>
      <c r="BB130" s="4"/>
      <c r="BC130" s="4"/>
      <c r="BD130" s="4"/>
      <c r="BF130" s="43"/>
      <c r="BG130" s="4"/>
      <c r="BH130" s="4"/>
      <c r="BI130" s="4"/>
      <c r="BJ130" s="43"/>
      <c r="BK130" s="4"/>
      <c r="BL130" s="4"/>
    </row>
    <row r="131" spans="4:64" x14ac:dyDescent="0.25">
      <c r="D131" s="66">
        <v>42591</v>
      </c>
      <c r="E131" s="67">
        <f>E126+G126+J126+O126+U126+AC126+AG126+AJ126+AP126+AT126+AY126</f>
        <v>50937544</v>
      </c>
      <c r="F131" s="43"/>
      <c r="G131" s="4"/>
      <c r="H131" s="43"/>
      <c r="L131" s="43"/>
      <c r="P131" s="4"/>
      <c r="Q131" s="4"/>
      <c r="R131" s="4"/>
      <c r="S131" s="43"/>
      <c r="T131" s="4"/>
      <c r="U131" s="4"/>
      <c r="V131" s="4"/>
      <c r="W131" s="4"/>
      <c r="X131" s="4"/>
      <c r="Y131" s="4"/>
      <c r="AA131" s="43"/>
      <c r="AB131" s="4"/>
      <c r="AC131" s="4"/>
      <c r="AD131" s="4"/>
      <c r="AE131" s="43"/>
      <c r="AF131" s="4"/>
      <c r="AG131" s="4"/>
      <c r="AH131" s="4"/>
      <c r="AI131" s="43"/>
      <c r="AJ131" s="4"/>
      <c r="AK131" s="4"/>
      <c r="AL131" s="4"/>
      <c r="AM131" s="4"/>
      <c r="AN131" s="43"/>
      <c r="AQ131" s="4"/>
      <c r="AR131" s="4"/>
      <c r="AS131" s="43"/>
      <c r="AT131" s="4"/>
      <c r="AU131" s="4"/>
      <c r="AV131" s="43"/>
      <c r="AW131" s="43"/>
      <c r="AX131" s="4"/>
      <c r="AY131" s="4"/>
      <c r="AZ131" s="4"/>
      <c r="BA131" s="43"/>
      <c r="BB131" s="4"/>
      <c r="BC131" s="4"/>
      <c r="BD131" s="4"/>
      <c r="BF131" s="43"/>
      <c r="BG131" s="4"/>
      <c r="BH131" s="4"/>
      <c r="BI131" s="4"/>
      <c r="BJ131" s="43"/>
      <c r="BK131" s="4"/>
      <c r="BL131" s="4"/>
    </row>
    <row r="132" spans="4:64" x14ac:dyDescent="0.25">
      <c r="D132" s="66">
        <v>42593</v>
      </c>
      <c r="E132" s="67">
        <f>V126+AQ126+BB126</f>
        <v>33297599</v>
      </c>
      <c r="F132" s="43"/>
      <c r="G132" s="4"/>
      <c r="H132" s="43"/>
      <c r="L132" s="43"/>
      <c r="P132" s="4"/>
      <c r="Q132" s="4"/>
      <c r="R132" s="4"/>
      <c r="S132" s="43"/>
      <c r="T132" s="4"/>
      <c r="U132" s="4"/>
      <c r="V132" s="4"/>
      <c r="W132" s="4"/>
      <c r="X132" s="4"/>
      <c r="Y132" s="4"/>
      <c r="AA132" s="43"/>
      <c r="AB132" s="4"/>
      <c r="AC132" s="4"/>
      <c r="AD132" s="4"/>
      <c r="AE132" s="43"/>
      <c r="AF132" s="4"/>
      <c r="AG132" s="4"/>
      <c r="AH132" s="4"/>
      <c r="AI132" s="43"/>
      <c r="AJ132" s="4"/>
      <c r="AK132" s="4"/>
      <c r="AL132" s="4"/>
      <c r="AM132" s="4"/>
      <c r="AN132" s="43"/>
      <c r="AQ132" s="4"/>
      <c r="AR132" s="4"/>
      <c r="AS132" s="43"/>
      <c r="AT132" s="4"/>
      <c r="AU132" s="4"/>
      <c r="AV132" s="43"/>
      <c r="AW132" s="43"/>
      <c r="AX132" s="4"/>
      <c r="AY132" s="4"/>
      <c r="AZ132" s="4"/>
      <c r="BA132" s="43"/>
      <c r="BB132" s="4"/>
      <c r="BC132" s="4"/>
      <c r="BD132" s="4"/>
      <c r="BF132" s="43"/>
      <c r="BG132" s="4"/>
      <c r="BH132" s="4"/>
      <c r="BI132" s="4"/>
      <c r="BJ132" s="43"/>
      <c r="BK132" s="4"/>
      <c r="BL132" s="4"/>
    </row>
    <row r="133" spans="4:64" x14ac:dyDescent="0.25">
      <c r="D133" s="66">
        <v>42598</v>
      </c>
      <c r="E133" s="67">
        <f>P126+W126+AK126+AV126+BH126+BI126+BK126+BL126</f>
        <v>7081597</v>
      </c>
      <c r="F133" s="43"/>
      <c r="G133" s="4"/>
      <c r="H133" s="43"/>
      <c r="L133" s="43"/>
      <c r="P133" s="4"/>
      <c r="Q133" s="4"/>
      <c r="R133" s="4"/>
      <c r="S133" s="43"/>
      <c r="T133" s="4"/>
      <c r="U133" s="4"/>
      <c r="V133" s="4"/>
      <c r="W133" s="4"/>
      <c r="X133" s="4"/>
      <c r="Y133" s="4"/>
      <c r="AA133" s="43"/>
      <c r="AB133" s="4"/>
      <c r="AC133" s="4"/>
      <c r="AD133" s="4"/>
      <c r="AE133" s="43"/>
      <c r="AF133" s="4"/>
      <c r="AG133" s="4"/>
      <c r="AH133" s="4"/>
      <c r="AI133" s="43"/>
      <c r="AJ133" s="4"/>
      <c r="AK133" s="4"/>
      <c r="AL133" s="4"/>
      <c r="AM133" s="4"/>
      <c r="AN133" s="43"/>
      <c r="AQ133" s="4"/>
      <c r="AR133" s="4"/>
      <c r="AS133" s="43"/>
      <c r="AT133" s="4"/>
      <c r="AU133" s="4"/>
      <c r="AV133" s="43"/>
      <c r="AW133" s="43"/>
      <c r="AX133" s="4"/>
      <c r="AY133" s="4"/>
      <c r="AZ133" s="4"/>
      <c r="BA133" s="43"/>
      <c r="BB133" s="4"/>
      <c r="BC133" s="4"/>
      <c r="BD133" s="4"/>
      <c r="BF133" s="43"/>
      <c r="BG133" s="4"/>
      <c r="BH133" s="4"/>
      <c r="BI133" s="4"/>
      <c r="BJ133" s="43"/>
      <c r="BK133" s="4"/>
      <c r="BL133" s="4"/>
    </row>
    <row r="134" spans="4:64" x14ac:dyDescent="0.25">
      <c r="D134" s="66">
        <v>42604</v>
      </c>
      <c r="E134" s="67">
        <f>D126+Q126+X126+AH126+AL126+AR126+AU126+BC126</f>
        <v>1747083</v>
      </c>
      <c r="F134" s="43"/>
      <c r="G134" s="4"/>
      <c r="H134" s="43"/>
      <c r="L134" s="43"/>
      <c r="P134" s="4"/>
      <c r="Q134" s="4"/>
      <c r="R134" s="4"/>
      <c r="S134" s="43"/>
      <c r="T134" s="4"/>
      <c r="U134" s="4"/>
      <c r="V134" s="4"/>
      <c r="W134" s="4"/>
      <c r="X134" s="4"/>
      <c r="Y134" s="4"/>
      <c r="AA134" s="43"/>
      <c r="AB134" s="4"/>
      <c r="AC134" s="4"/>
      <c r="AD134" s="4"/>
      <c r="AE134" s="43"/>
      <c r="AF134" s="4"/>
      <c r="AG134" s="4"/>
      <c r="AH134" s="4"/>
      <c r="AI134" s="43"/>
      <c r="AJ134" s="4"/>
      <c r="AK134" s="4"/>
      <c r="AL134" s="4"/>
      <c r="AM134" s="4"/>
      <c r="AN134" s="43"/>
      <c r="AQ134" s="4"/>
      <c r="AR134" s="4"/>
      <c r="AS134" s="43"/>
      <c r="AT134" s="4"/>
      <c r="AU134" s="4"/>
      <c r="AV134" s="43"/>
      <c r="AW134" s="43"/>
      <c r="AX134" s="4"/>
      <c r="AY134" s="4"/>
      <c r="AZ134" s="4"/>
      <c r="BA134" s="43"/>
      <c r="BB134" s="4"/>
      <c r="BC134" s="4"/>
      <c r="BD134" s="4"/>
      <c r="BF134" s="43"/>
      <c r="BG134" s="4"/>
      <c r="BH134" s="4"/>
      <c r="BI134" s="4"/>
      <c r="BJ134" s="43"/>
      <c r="BK134" s="4"/>
      <c r="BL134" s="4"/>
    </row>
    <row r="135" spans="4:64" x14ac:dyDescent="0.25">
      <c r="D135" s="66">
        <v>42608</v>
      </c>
      <c r="E135" s="67">
        <f>R126+Y126+AD126+AM126+AZ126+BD126</f>
        <v>264838</v>
      </c>
      <c r="F135" s="43"/>
      <c r="G135" s="4"/>
      <c r="H135" s="43"/>
      <c r="L135" s="43"/>
      <c r="P135" s="4"/>
      <c r="Q135" s="4"/>
      <c r="R135" s="4"/>
      <c r="S135" s="43"/>
      <c r="T135" s="4"/>
      <c r="U135" s="4"/>
      <c r="V135" s="4"/>
      <c r="W135" s="4"/>
      <c r="X135" s="4"/>
      <c r="Y135" s="4"/>
      <c r="AA135" s="43"/>
      <c r="AB135" s="4"/>
      <c r="AC135" s="4"/>
      <c r="AD135" s="4"/>
      <c r="AE135" s="43"/>
      <c r="AF135" s="4"/>
      <c r="AG135" s="4"/>
      <c r="AH135" s="4"/>
      <c r="AI135" s="43"/>
      <c r="AJ135" s="4"/>
      <c r="AK135" s="4"/>
      <c r="AL135" s="4"/>
      <c r="AM135" s="4"/>
      <c r="AN135" s="43"/>
      <c r="AQ135" s="4"/>
      <c r="AR135" s="4"/>
      <c r="AS135" s="43"/>
      <c r="AT135" s="4"/>
      <c r="AU135" s="4"/>
      <c r="AV135" s="43"/>
      <c r="AW135" s="43"/>
      <c r="AX135" s="4"/>
      <c r="AY135" s="4"/>
      <c r="AZ135" s="4"/>
      <c r="BA135" s="43"/>
      <c r="BB135" s="4"/>
      <c r="BC135" s="4"/>
      <c r="BD135" s="4"/>
      <c r="BF135" s="43"/>
      <c r="BG135" s="4"/>
      <c r="BH135" s="4"/>
      <c r="BI135" s="4"/>
      <c r="BJ135" s="43"/>
      <c r="BK135" s="4"/>
      <c r="BL135" s="4"/>
    </row>
    <row r="136" spans="4:64" x14ac:dyDescent="0.25">
      <c r="D136" s="66">
        <v>42613</v>
      </c>
      <c r="E136" s="67">
        <f>K126+Z126+BE126</f>
        <v>380428</v>
      </c>
      <c r="F136" s="43"/>
      <c r="G136" s="4"/>
      <c r="H136" s="43"/>
      <c r="L136" s="43"/>
      <c r="P136" s="4"/>
      <c r="Q136" s="4"/>
      <c r="R136" s="4"/>
      <c r="S136" s="43"/>
      <c r="T136" s="4"/>
      <c r="U136" s="4"/>
      <c r="V136" s="4"/>
      <c r="W136" s="4"/>
      <c r="X136" s="4"/>
      <c r="Y136" s="4"/>
      <c r="AA136" s="43"/>
      <c r="AB136" s="4"/>
      <c r="AC136" s="4"/>
      <c r="AD136" s="4"/>
      <c r="AE136" s="43"/>
      <c r="AF136" s="4"/>
      <c r="AG136" s="4"/>
      <c r="AH136" s="4"/>
      <c r="AI136" s="43"/>
      <c r="AJ136" s="4"/>
      <c r="AK136" s="4"/>
      <c r="AL136" s="4"/>
      <c r="AM136" s="4"/>
      <c r="AN136" s="43"/>
      <c r="AQ136" s="4"/>
      <c r="AR136" s="4"/>
      <c r="AS136" s="43"/>
      <c r="AT136" s="4"/>
      <c r="AU136" s="4"/>
      <c r="AV136" s="43"/>
      <c r="AW136" s="43"/>
      <c r="AX136" s="4"/>
      <c r="AY136" s="4"/>
      <c r="AZ136" s="4"/>
      <c r="BA136" s="43"/>
      <c r="BB136" s="4"/>
      <c r="BC136" s="4"/>
      <c r="BD136" s="4"/>
      <c r="BF136" s="43"/>
      <c r="BG136" s="4"/>
      <c r="BH136" s="4"/>
      <c r="BI136" s="4"/>
      <c r="BJ136" s="43"/>
      <c r="BK136" s="4"/>
      <c r="BL136" s="4"/>
    </row>
    <row r="137" spans="4:64" x14ac:dyDescent="0.25">
      <c r="E137" s="67">
        <f>SUM(E129:E136)</f>
        <v>151240564</v>
      </c>
      <c r="F137" s="43"/>
      <c r="G137" s="268">
        <f>E137-BM126</f>
        <v>0</v>
      </c>
      <c r="H137" s="43"/>
      <c r="L137" s="43"/>
      <c r="P137" s="4"/>
      <c r="Q137" s="4"/>
      <c r="R137" s="4"/>
      <c r="S137" s="43"/>
      <c r="T137" s="4"/>
      <c r="U137" s="4"/>
      <c r="V137" s="4"/>
      <c r="W137" s="4"/>
      <c r="X137" s="4"/>
      <c r="Y137" s="4"/>
      <c r="AA137" s="43"/>
      <c r="AB137" s="4"/>
      <c r="AC137" s="4"/>
      <c r="AD137" s="4"/>
      <c r="AE137" s="43"/>
      <c r="AF137" s="4"/>
      <c r="AG137" s="4"/>
      <c r="AH137" s="4"/>
      <c r="AI137" s="43"/>
      <c r="AJ137" s="4"/>
      <c r="AK137" s="4"/>
      <c r="AL137" s="4"/>
      <c r="AM137" s="4"/>
      <c r="AN137" s="43"/>
      <c r="AQ137" s="4"/>
      <c r="AR137" s="4"/>
      <c r="AS137" s="43"/>
      <c r="AT137" s="4"/>
      <c r="AU137" s="4"/>
      <c r="AV137" s="43"/>
      <c r="AW137" s="43"/>
      <c r="AX137" s="4"/>
      <c r="AY137" s="4"/>
      <c r="AZ137" s="4"/>
      <c r="BA137" s="43"/>
      <c r="BB137" s="4"/>
      <c r="BC137" s="4"/>
      <c r="BD137" s="4"/>
      <c r="BF137" s="43"/>
      <c r="BG137" s="4"/>
      <c r="BH137" s="4"/>
      <c r="BI137" s="4"/>
      <c r="BJ137" s="43"/>
      <c r="BK137" s="4"/>
      <c r="BL137" s="4"/>
    </row>
    <row r="138" spans="4:64" x14ac:dyDescent="0.25">
      <c r="F138" s="43"/>
      <c r="G138" s="4"/>
      <c r="H138" s="43"/>
      <c r="L138" s="43"/>
      <c r="P138" s="4"/>
      <c r="Q138" s="4"/>
      <c r="R138" s="4"/>
      <c r="S138" s="43"/>
      <c r="T138" s="4"/>
      <c r="U138" s="4"/>
      <c r="V138" s="4"/>
      <c r="W138" s="4"/>
      <c r="X138" s="4"/>
      <c r="Y138" s="4"/>
      <c r="AA138" s="43"/>
      <c r="AB138" s="4"/>
      <c r="AC138" s="4"/>
      <c r="AD138" s="4"/>
      <c r="AE138" s="43"/>
      <c r="AF138" s="4"/>
      <c r="AG138" s="4"/>
      <c r="AH138" s="4"/>
      <c r="AI138" s="43"/>
      <c r="AJ138" s="4"/>
      <c r="AK138" s="4"/>
      <c r="AL138" s="4"/>
      <c r="AM138" s="4"/>
      <c r="AN138" s="43"/>
      <c r="AQ138" s="4"/>
      <c r="AR138" s="4"/>
      <c r="AS138" s="43"/>
      <c r="AT138" s="4"/>
      <c r="AU138" s="4"/>
      <c r="AV138" s="43"/>
      <c r="AW138" s="43"/>
      <c r="AX138" s="4"/>
      <c r="AY138" s="4"/>
      <c r="AZ138" s="4"/>
      <c r="BA138" s="43"/>
      <c r="BB138" s="4"/>
      <c r="BC138" s="4"/>
      <c r="BD138" s="4"/>
      <c r="BF138" s="43"/>
      <c r="BG138" s="4"/>
      <c r="BH138" s="4"/>
      <c r="BI138" s="4"/>
      <c r="BJ138" s="43"/>
      <c r="BK138" s="4"/>
      <c r="BL138" s="4"/>
    </row>
    <row r="139" spans="4:64" x14ac:dyDescent="0.25">
      <c r="F139" s="43"/>
      <c r="G139" s="4"/>
      <c r="H139" s="43"/>
      <c r="L139" s="43"/>
      <c r="P139" s="4"/>
      <c r="Q139" s="4"/>
      <c r="R139" s="4"/>
      <c r="S139" s="43"/>
      <c r="T139" s="4"/>
      <c r="U139" s="4"/>
      <c r="V139" s="4"/>
      <c r="W139" s="4"/>
      <c r="X139" s="4"/>
      <c r="Y139" s="4"/>
      <c r="AA139" s="43"/>
      <c r="AB139" s="4"/>
      <c r="AC139" s="4"/>
      <c r="AD139" s="4"/>
      <c r="AE139" s="43"/>
      <c r="AF139" s="4"/>
      <c r="AG139" s="4"/>
      <c r="AH139" s="4"/>
      <c r="AI139" s="43"/>
      <c r="AJ139" s="4"/>
      <c r="AK139" s="4"/>
      <c r="AL139" s="4"/>
      <c r="AM139" s="4"/>
      <c r="AN139" s="43"/>
      <c r="AQ139" s="4"/>
      <c r="AR139" s="4"/>
      <c r="AS139" s="43"/>
      <c r="AT139" s="4"/>
      <c r="AU139" s="4"/>
      <c r="AV139" s="43"/>
      <c r="AW139" s="43"/>
      <c r="AX139" s="4"/>
      <c r="AY139" s="4"/>
      <c r="AZ139" s="4"/>
      <c r="BA139" s="43"/>
      <c r="BB139" s="4"/>
      <c r="BC139" s="4"/>
      <c r="BD139" s="4"/>
      <c r="BF139" s="43"/>
      <c r="BG139" s="4"/>
      <c r="BH139" s="4"/>
      <c r="BI139" s="4"/>
      <c r="BJ139" s="43"/>
      <c r="BK139" s="4"/>
      <c r="BL139" s="4"/>
    </row>
    <row r="140" spans="4:64" x14ac:dyDescent="0.25">
      <c r="F140" s="43"/>
      <c r="G140" s="4"/>
      <c r="H140" s="43"/>
      <c r="L140" s="43"/>
      <c r="P140" s="4"/>
      <c r="Q140" s="4"/>
      <c r="R140" s="4"/>
      <c r="S140" s="43"/>
      <c r="T140" s="4"/>
      <c r="U140" s="4"/>
      <c r="V140" s="4"/>
      <c r="W140" s="4"/>
      <c r="X140" s="4"/>
      <c r="Y140" s="4"/>
      <c r="AA140" s="43"/>
      <c r="AB140" s="4"/>
      <c r="AC140" s="4"/>
      <c r="AD140" s="4"/>
      <c r="AE140" s="43"/>
      <c r="AF140" s="4"/>
      <c r="AG140" s="4"/>
      <c r="AH140" s="4"/>
      <c r="AI140" s="43"/>
      <c r="AJ140" s="4"/>
      <c r="AK140" s="4"/>
      <c r="AL140" s="4"/>
      <c r="AM140" s="4"/>
      <c r="AN140" s="43"/>
      <c r="AQ140" s="4"/>
      <c r="AR140" s="4"/>
      <c r="AS140" s="43"/>
      <c r="AT140" s="4"/>
      <c r="AU140" s="4"/>
      <c r="AV140" s="43"/>
      <c r="AW140" s="43"/>
      <c r="AX140" s="4"/>
      <c r="AY140" s="4"/>
      <c r="AZ140" s="4"/>
      <c r="BA140" s="43"/>
      <c r="BB140" s="4"/>
      <c r="BC140" s="4"/>
      <c r="BD140" s="4"/>
      <c r="BF140" s="43"/>
      <c r="BG140" s="4"/>
      <c r="BH140" s="4"/>
      <c r="BI140" s="4"/>
      <c r="BJ140" s="43"/>
      <c r="BK140" s="4"/>
      <c r="BL140" s="4"/>
    </row>
    <row r="141" spans="4:64" x14ac:dyDescent="0.25">
      <c r="F141" s="43"/>
      <c r="G141" s="4"/>
      <c r="H141" s="43"/>
      <c r="L141" s="43"/>
      <c r="P141" s="4"/>
      <c r="Q141" s="4"/>
      <c r="R141" s="4"/>
      <c r="S141" s="43"/>
      <c r="T141" s="4"/>
      <c r="U141" s="4"/>
      <c r="V141" s="4"/>
      <c r="W141" s="4"/>
      <c r="X141" s="4"/>
      <c r="Y141" s="4"/>
      <c r="AA141" s="43"/>
      <c r="AB141" s="4"/>
      <c r="AC141" s="4"/>
      <c r="AD141" s="4"/>
      <c r="AE141" s="43"/>
      <c r="AF141" s="4"/>
      <c r="AG141" s="4"/>
      <c r="AH141" s="4"/>
      <c r="AI141" s="43"/>
      <c r="AJ141" s="4"/>
      <c r="AK141" s="4"/>
      <c r="AL141" s="4"/>
      <c r="AM141" s="4"/>
      <c r="AN141" s="43"/>
      <c r="AQ141" s="4"/>
      <c r="AR141" s="4"/>
      <c r="AS141" s="43"/>
      <c r="AT141" s="4"/>
      <c r="AU141" s="4"/>
      <c r="AV141" s="43"/>
      <c r="AW141" s="43"/>
      <c r="AX141" s="4"/>
      <c r="AY141" s="4"/>
      <c r="AZ141" s="4"/>
      <c r="BA141" s="43"/>
      <c r="BB141" s="4"/>
      <c r="BC141" s="4"/>
      <c r="BD141" s="4"/>
      <c r="BF141" s="43"/>
      <c r="BG141" s="4"/>
      <c r="BH141" s="4"/>
      <c r="BI141" s="4"/>
      <c r="BJ141" s="43"/>
      <c r="BK141" s="4"/>
      <c r="BL141" s="4"/>
    </row>
    <row r="142" spans="4:64" x14ac:dyDescent="0.25">
      <c r="F142" s="43"/>
      <c r="G142" s="4"/>
      <c r="H142" s="43"/>
      <c r="L142" s="43"/>
      <c r="P142" s="4"/>
      <c r="Q142" s="4"/>
      <c r="R142" s="4"/>
      <c r="S142" s="43"/>
      <c r="T142" s="4"/>
      <c r="U142" s="4"/>
      <c r="V142" s="4"/>
      <c r="W142" s="4"/>
      <c r="X142" s="4"/>
      <c r="Y142" s="4"/>
      <c r="AA142" s="43"/>
      <c r="AB142" s="4"/>
      <c r="AC142" s="4"/>
      <c r="AD142" s="4"/>
      <c r="AE142" s="43"/>
      <c r="AF142" s="4"/>
      <c r="AG142" s="4"/>
      <c r="AH142" s="4"/>
      <c r="AI142" s="43"/>
      <c r="AJ142" s="4"/>
      <c r="AK142" s="4"/>
      <c r="AL142" s="4"/>
      <c r="AM142" s="4"/>
      <c r="AN142" s="43"/>
      <c r="AQ142" s="4"/>
      <c r="AR142" s="4"/>
      <c r="AS142" s="43"/>
      <c r="AT142" s="4"/>
      <c r="AU142" s="4"/>
      <c r="AV142" s="43"/>
      <c r="AW142" s="43"/>
      <c r="AX142" s="4"/>
      <c r="AY142" s="4"/>
      <c r="AZ142" s="4"/>
      <c r="BA142" s="43"/>
      <c r="BB142" s="4"/>
      <c r="BC142" s="4"/>
      <c r="BD142" s="4"/>
      <c r="BF142" s="43"/>
      <c r="BG142" s="4"/>
      <c r="BH142" s="4"/>
      <c r="BI142" s="4"/>
      <c r="BJ142" s="43"/>
      <c r="BK142" s="4"/>
      <c r="BL142" s="4"/>
    </row>
    <row r="143" spans="4:64" x14ac:dyDescent="0.25">
      <c r="F143" s="43"/>
      <c r="G143" s="4"/>
      <c r="H143" s="43"/>
      <c r="L143" s="43"/>
      <c r="P143" s="4"/>
      <c r="Q143" s="4"/>
      <c r="R143" s="4"/>
      <c r="S143" s="43"/>
      <c r="T143" s="4"/>
      <c r="U143" s="4"/>
      <c r="V143" s="4"/>
      <c r="W143" s="4"/>
      <c r="X143" s="4"/>
      <c r="Y143" s="4"/>
      <c r="AA143" s="43"/>
      <c r="AB143" s="4"/>
      <c r="AC143" s="4"/>
      <c r="AD143" s="4"/>
      <c r="AE143" s="43"/>
      <c r="AF143" s="4"/>
      <c r="AG143" s="4"/>
      <c r="AH143" s="4"/>
      <c r="AI143" s="43"/>
      <c r="AJ143" s="4"/>
      <c r="AK143" s="4"/>
      <c r="AL143" s="4"/>
      <c r="AM143" s="4"/>
      <c r="AN143" s="43"/>
      <c r="AQ143" s="4"/>
      <c r="AR143" s="4"/>
      <c r="AS143" s="43"/>
      <c r="AT143" s="4"/>
      <c r="AU143" s="4"/>
      <c r="AV143" s="43"/>
      <c r="AW143" s="43"/>
      <c r="AX143" s="4"/>
      <c r="AY143" s="4"/>
      <c r="AZ143" s="4"/>
      <c r="BA143" s="43"/>
      <c r="BB143" s="4"/>
      <c r="BC143" s="4"/>
      <c r="BD143" s="4"/>
      <c r="BF143" s="43"/>
      <c r="BG143" s="4"/>
      <c r="BH143" s="4"/>
      <c r="BI143" s="4"/>
      <c r="BJ143" s="43"/>
      <c r="BK143" s="4"/>
      <c r="BL143" s="4"/>
    </row>
    <row r="144" spans="4:64" x14ac:dyDescent="0.25">
      <c r="F144" s="43"/>
      <c r="G144" s="4"/>
      <c r="H144" s="43"/>
      <c r="L144" s="43"/>
      <c r="P144" s="4"/>
      <c r="Q144" s="4"/>
      <c r="R144" s="4"/>
      <c r="S144" s="43"/>
      <c r="T144" s="4"/>
      <c r="U144" s="4"/>
      <c r="V144" s="4"/>
      <c r="W144" s="4"/>
      <c r="X144" s="4"/>
      <c r="Y144" s="4"/>
      <c r="AA144" s="43"/>
      <c r="AB144" s="4"/>
      <c r="AC144" s="4"/>
      <c r="AD144" s="4"/>
      <c r="AE144" s="43"/>
      <c r="AF144" s="4"/>
      <c r="AG144" s="4"/>
      <c r="AH144" s="4"/>
      <c r="AI144" s="43"/>
      <c r="AJ144" s="4"/>
      <c r="AK144" s="4"/>
      <c r="AL144" s="4"/>
      <c r="AM144" s="4"/>
      <c r="AN144" s="43"/>
      <c r="AQ144" s="4"/>
      <c r="AR144" s="4"/>
      <c r="AS144" s="43"/>
      <c r="AT144" s="4"/>
      <c r="AU144" s="4"/>
      <c r="AV144" s="43"/>
      <c r="AW144" s="43"/>
      <c r="AX144" s="4"/>
      <c r="AY144" s="4"/>
      <c r="AZ144" s="4"/>
      <c r="BA144" s="43"/>
      <c r="BB144" s="4"/>
      <c r="BC144" s="4"/>
      <c r="BD144" s="4"/>
      <c r="BF144" s="43"/>
      <c r="BG144" s="4"/>
      <c r="BH144" s="4"/>
      <c r="BI144" s="4"/>
      <c r="BJ144" s="43"/>
      <c r="BK144" s="4"/>
      <c r="BL144" s="4"/>
    </row>
    <row r="145" spans="1:64" x14ac:dyDescent="0.25">
      <c r="F145" s="43"/>
      <c r="G145" s="4"/>
      <c r="H145" s="43"/>
      <c r="L145" s="43"/>
      <c r="P145" s="4"/>
      <c r="Q145" s="4"/>
      <c r="R145" s="4"/>
      <c r="S145" s="43"/>
      <c r="T145" s="4"/>
      <c r="U145" s="4"/>
      <c r="V145" s="4"/>
      <c r="W145" s="4"/>
      <c r="X145" s="4"/>
      <c r="Y145" s="4"/>
      <c r="AA145" s="43"/>
      <c r="AB145" s="4"/>
      <c r="AC145" s="4"/>
      <c r="AD145" s="4"/>
      <c r="AE145" s="43"/>
      <c r="AF145" s="4"/>
      <c r="AG145" s="4"/>
      <c r="AH145" s="4"/>
      <c r="AI145" s="43"/>
      <c r="AJ145" s="4"/>
      <c r="AK145" s="4"/>
      <c r="AL145" s="4"/>
      <c r="AM145" s="4"/>
      <c r="AN145" s="43"/>
      <c r="AQ145" s="4"/>
      <c r="AR145" s="4"/>
      <c r="AS145" s="43"/>
      <c r="AT145" s="4"/>
      <c r="AU145" s="4"/>
      <c r="AV145" s="43"/>
      <c r="AW145" s="43"/>
      <c r="AX145" s="4"/>
      <c r="AY145" s="4"/>
      <c r="AZ145" s="4"/>
      <c r="BA145" s="43"/>
      <c r="BB145" s="4"/>
      <c r="BC145" s="4"/>
      <c r="BD145" s="4"/>
      <c r="BF145" s="43"/>
      <c r="BG145" s="4"/>
      <c r="BH145" s="4"/>
      <c r="BI145" s="4"/>
      <c r="BJ145" s="43"/>
      <c r="BK145" s="4"/>
      <c r="BL145" s="4"/>
    </row>
    <row r="146" spans="1:64" x14ac:dyDescent="0.25">
      <c r="F146" s="43"/>
      <c r="G146" s="4"/>
      <c r="H146" s="43"/>
      <c r="L146" s="43"/>
      <c r="P146" s="4"/>
      <c r="Q146" s="4"/>
      <c r="R146" s="4"/>
      <c r="S146" s="43"/>
      <c r="T146" s="4"/>
      <c r="U146" s="4"/>
      <c r="V146" s="4"/>
      <c r="W146" s="4"/>
      <c r="X146" s="4"/>
      <c r="Y146" s="4"/>
      <c r="AA146" s="43"/>
      <c r="AB146" s="4"/>
      <c r="AC146" s="4"/>
      <c r="AD146" s="4"/>
      <c r="AE146" s="43"/>
      <c r="AF146" s="4"/>
      <c r="AG146" s="4"/>
      <c r="AH146" s="4"/>
      <c r="AI146" s="43"/>
      <c r="AJ146" s="4"/>
      <c r="AK146" s="4"/>
      <c r="AL146" s="4"/>
      <c r="AM146" s="4"/>
      <c r="AN146" s="43"/>
      <c r="AQ146" s="4"/>
      <c r="AR146" s="4"/>
      <c r="AS146" s="43"/>
      <c r="AT146" s="4"/>
      <c r="AU146" s="4"/>
      <c r="AV146" s="43"/>
      <c r="AW146" s="43"/>
      <c r="AX146" s="4"/>
      <c r="AY146" s="4"/>
      <c r="AZ146" s="4"/>
      <c r="BA146" s="43"/>
      <c r="BB146" s="4"/>
      <c r="BC146" s="4"/>
      <c r="BD146" s="4"/>
      <c r="BF146" s="43"/>
      <c r="BG146" s="4"/>
      <c r="BH146" s="4"/>
      <c r="BI146" s="4"/>
      <c r="BJ146" s="43"/>
      <c r="BK146" s="4"/>
      <c r="BL146" s="4"/>
    </row>
    <row r="147" spans="1:64" x14ac:dyDescent="0.25">
      <c r="F147" s="43"/>
      <c r="G147" s="4"/>
      <c r="H147" s="43"/>
      <c r="L147" s="43"/>
      <c r="P147" s="4"/>
      <c r="Q147" s="4"/>
      <c r="R147" s="4"/>
      <c r="S147" s="43"/>
      <c r="T147" s="4"/>
      <c r="U147" s="4"/>
      <c r="V147" s="4"/>
      <c r="W147" s="4"/>
      <c r="X147" s="4"/>
      <c r="Y147" s="4"/>
      <c r="AA147" s="43"/>
      <c r="AB147" s="4"/>
      <c r="AC147" s="4"/>
      <c r="AD147" s="4"/>
      <c r="AE147" s="43"/>
      <c r="AF147" s="4"/>
      <c r="AG147" s="4"/>
      <c r="AH147" s="4"/>
      <c r="AI147" s="43"/>
      <c r="AJ147" s="4"/>
      <c r="AK147" s="4"/>
      <c r="AL147" s="4"/>
      <c r="AM147" s="4"/>
      <c r="AN147" s="43"/>
      <c r="AQ147" s="4"/>
      <c r="AR147" s="4"/>
      <c r="AS147" s="43"/>
      <c r="AT147" s="4"/>
      <c r="AU147" s="4"/>
      <c r="AV147" s="43"/>
      <c r="AW147" s="43"/>
      <c r="AX147" s="4"/>
      <c r="AY147" s="4"/>
      <c r="AZ147" s="4"/>
      <c r="BA147" s="43"/>
      <c r="BB147" s="4"/>
      <c r="BC147" s="4"/>
      <c r="BD147" s="4"/>
      <c r="BF147" s="43"/>
      <c r="BG147" s="4"/>
      <c r="BH147" s="4"/>
      <c r="BI147" s="4"/>
      <c r="BJ147" s="43"/>
      <c r="BK147" s="4"/>
      <c r="BL147" s="4"/>
    </row>
    <row r="148" spans="1:64" s="4" customFormat="1" x14ac:dyDescent="0.25">
      <c r="A148" s="50"/>
      <c r="B148" s="50"/>
      <c r="C148" s="50"/>
      <c r="D148" s="50"/>
      <c r="E148" s="68"/>
      <c r="F148" s="43"/>
      <c r="H148" s="43"/>
      <c r="I148" s="50"/>
      <c r="J148" s="50"/>
      <c r="K148" s="50"/>
      <c r="L148" s="43"/>
      <c r="M148" s="50"/>
      <c r="N148" s="50"/>
      <c r="O148" s="50"/>
      <c r="S148" s="43"/>
      <c r="Z148" s="50"/>
      <c r="AA148" s="43"/>
      <c r="AE148" s="43"/>
      <c r="AI148" s="43"/>
      <c r="AN148" s="43"/>
      <c r="AO148" s="50"/>
      <c r="AP148" s="50"/>
      <c r="AS148" s="43"/>
      <c r="AV148" s="43"/>
      <c r="AW148" s="43"/>
      <c r="BA148" s="43"/>
      <c r="BE148" s="50"/>
      <c r="BF148" s="43"/>
      <c r="BJ148" s="43"/>
    </row>
    <row r="149" spans="1:64" s="4" customFormat="1" x14ac:dyDescent="0.25">
      <c r="A149" s="50"/>
      <c r="B149" s="50"/>
      <c r="C149" s="50"/>
      <c r="D149" s="50"/>
      <c r="E149" s="68"/>
      <c r="F149" s="43"/>
      <c r="H149" s="43"/>
      <c r="I149" s="50"/>
      <c r="J149" s="50"/>
      <c r="K149" s="50"/>
      <c r="L149" s="43"/>
      <c r="M149" s="50"/>
      <c r="N149" s="50"/>
      <c r="O149" s="50"/>
      <c r="S149" s="43"/>
      <c r="Z149" s="50"/>
      <c r="AA149" s="43"/>
      <c r="AE149" s="43"/>
      <c r="AI149" s="43"/>
      <c r="AN149" s="43"/>
      <c r="AO149" s="50"/>
      <c r="AP149" s="50"/>
      <c r="AS149" s="43"/>
      <c r="AV149" s="43"/>
      <c r="AW149" s="43"/>
      <c r="BA149" s="43"/>
      <c r="BE149" s="50"/>
      <c r="BF149" s="43"/>
      <c r="BJ149" s="43"/>
    </row>
    <row r="150" spans="1:64" s="4" customFormat="1" x14ac:dyDescent="0.25">
      <c r="A150" s="50"/>
      <c r="B150" s="50"/>
      <c r="C150" s="50"/>
      <c r="D150" s="50"/>
      <c r="E150" s="68"/>
      <c r="F150" s="43"/>
      <c r="H150" s="43"/>
      <c r="I150" s="50"/>
      <c r="J150" s="50"/>
      <c r="K150" s="50"/>
      <c r="L150" s="43"/>
      <c r="M150" s="50"/>
      <c r="N150" s="50"/>
      <c r="O150" s="50"/>
      <c r="S150" s="43"/>
      <c r="Z150" s="50"/>
      <c r="AA150" s="43"/>
      <c r="AE150" s="43"/>
      <c r="AI150" s="43"/>
      <c r="AN150" s="43"/>
      <c r="AO150" s="50"/>
      <c r="AP150" s="50"/>
      <c r="AS150" s="43"/>
      <c r="AV150" s="43"/>
      <c r="AW150" s="43"/>
      <c r="BA150" s="43"/>
      <c r="BE150" s="50"/>
      <c r="BF150" s="43"/>
      <c r="BJ150" s="43"/>
    </row>
    <row r="151" spans="1:64" s="4" customFormat="1" x14ac:dyDescent="0.25">
      <c r="A151" s="50"/>
      <c r="B151" s="50"/>
      <c r="C151" s="50"/>
      <c r="D151" s="50"/>
      <c r="E151" s="68"/>
      <c r="F151" s="43"/>
      <c r="H151" s="43"/>
      <c r="I151" s="50"/>
      <c r="J151" s="50"/>
      <c r="K151" s="50"/>
      <c r="L151" s="43"/>
      <c r="M151" s="50"/>
      <c r="N151" s="50"/>
      <c r="O151" s="50"/>
      <c r="S151" s="43"/>
      <c r="Z151" s="50"/>
      <c r="AA151" s="43"/>
      <c r="AE151" s="43"/>
      <c r="AI151" s="43"/>
      <c r="AN151" s="43"/>
      <c r="AO151" s="50"/>
      <c r="AP151" s="50"/>
      <c r="AS151" s="43"/>
      <c r="AV151" s="43"/>
      <c r="AW151" s="43"/>
      <c r="BA151" s="43"/>
      <c r="BE151" s="50"/>
      <c r="BF151" s="43"/>
      <c r="BJ151" s="43"/>
    </row>
    <row r="152" spans="1:64" s="4" customFormat="1" x14ac:dyDescent="0.25">
      <c r="A152" s="50"/>
      <c r="B152" s="50"/>
      <c r="C152" s="50"/>
      <c r="D152" s="50"/>
      <c r="E152" s="68"/>
      <c r="F152" s="43"/>
      <c r="H152" s="43"/>
      <c r="I152" s="50"/>
      <c r="J152" s="50"/>
      <c r="K152" s="50"/>
      <c r="L152" s="43"/>
      <c r="M152" s="50"/>
      <c r="N152" s="50"/>
      <c r="O152" s="50"/>
      <c r="S152" s="43"/>
      <c r="Z152" s="50"/>
      <c r="AA152" s="43"/>
      <c r="AE152" s="43"/>
      <c r="AI152" s="43"/>
      <c r="AN152" s="43"/>
      <c r="AO152" s="50"/>
      <c r="AP152" s="50"/>
      <c r="AS152" s="43"/>
      <c r="AV152" s="43"/>
      <c r="AW152" s="43"/>
      <c r="BA152" s="43"/>
      <c r="BE152" s="50"/>
      <c r="BF152" s="43"/>
      <c r="BJ152" s="43"/>
    </row>
    <row r="153" spans="1:64" s="4" customFormat="1" x14ac:dyDescent="0.25">
      <c r="A153" s="50"/>
      <c r="B153" s="50"/>
      <c r="C153" s="50"/>
      <c r="D153" s="50"/>
      <c r="E153" s="68"/>
      <c r="F153" s="43"/>
      <c r="H153" s="43"/>
      <c r="I153" s="50"/>
      <c r="J153" s="50"/>
      <c r="K153" s="50"/>
      <c r="L153" s="43"/>
      <c r="M153" s="50"/>
      <c r="N153" s="50"/>
      <c r="O153" s="50"/>
      <c r="S153" s="43"/>
      <c r="Z153" s="50"/>
      <c r="AA153" s="43"/>
      <c r="AE153" s="43"/>
      <c r="AI153" s="43"/>
      <c r="AN153" s="43"/>
      <c r="AO153" s="50"/>
      <c r="AP153" s="50"/>
      <c r="AS153" s="43"/>
      <c r="AV153" s="43"/>
      <c r="AW153" s="43"/>
      <c r="BA153" s="43"/>
      <c r="BE153" s="50"/>
      <c r="BF153" s="43"/>
      <c r="BJ153" s="43"/>
    </row>
    <row r="154" spans="1:64" s="4" customFormat="1" x14ac:dyDescent="0.25">
      <c r="A154" s="50"/>
      <c r="B154" s="50"/>
      <c r="C154" s="50"/>
      <c r="D154" s="50"/>
      <c r="E154" s="68"/>
      <c r="F154" s="43"/>
      <c r="H154" s="43"/>
      <c r="I154" s="50"/>
      <c r="J154" s="50"/>
      <c r="K154" s="50"/>
      <c r="L154" s="43"/>
      <c r="M154" s="50"/>
      <c r="N154" s="50"/>
      <c r="O154" s="50"/>
      <c r="S154" s="43"/>
      <c r="Z154" s="50"/>
      <c r="AA154" s="43"/>
      <c r="AE154" s="43"/>
      <c r="AI154" s="43"/>
      <c r="AN154" s="43"/>
      <c r="AO154" s="50"/>
      <c r="AP154" s="50"/>
      <c r="AS154" s="43"/>
      <c r="AV154" s="43"/>
      <c r="AW154" s="43"/>
      <c r="BA154" s="43"/>
      <c r="BE154" s="50"/>
      <c r="BF154" s="43"/>
      <c r="BJ154" s="43"/>
    </row>
    <row r="155" spans="1:64" s="4" customFormat="1" x14ac:dyDescent="0.25">
      <c r="A155" s="50"/>
      <c r="B155" s="50"/>
      <c r="C155" s="50"/>
      <c r="D155" s="50"/>
      <c r="E155" s="68"/>
      <c r="F155" s="43"/>
      <c r="H155" s="43"/>
      <c r="I155" s="50"/>
      <c r="J155" s="50"/>
      <c r="K155" s="50"/>
      <c r="L155" s="43"/>
      <c r="M155" s="50"/>
      <c r="N155" s="50"/>
      <c r="O155" s="50"/>
      <c r="S155" s="43"/>
      <c r="Z155" s="50"/>
      <c r="AA155" s="43"/>
      <c r="AE155" s="43"/>
      <c r="AI155" s="43"/>
      <c r="AN155" s="43"/>
      <c r="AO155" s="50"/>
      <c r="AP155" s="50"/>
      <c r="AS155" s="43"/>
      <c r="AV155" s="43"/>
      <c r="AW155" s="43"/>
      <c r="BA155" s="43"/>
      <c r="BE155" s="50"/>
      <c r="BF155" s="43"/>
      <c r="BJ155" s="43"/>
    </row>
    <row r="156" spans="1:64" s="4" customFormat="1" x14ac:dyDescent="0.25">
      <c r="A156" s="50"/>
      <c r="B156" s="50"/>
      <c r="C156" s="50"/>
      <c r="D156" s="50"/>
      <c r="E156" s="68"/>
      <c r="F156" s="43"/>
      <c r="H156" s="43"/>
      <c r="I156" s="50"/>
      <c r="J156" s="50"/>
      <c r="K156" s="50"/>
      <c r="L156" s="43"/>
      <c r="M156" s="50"/>
      <c r="N156" s="50"/>
      <c r="O156" s="50"/>
      <c r="S156" s="43"/>
      <c r="Z156" s="50"/>
      <c r="AA156" s="43"/>
      <c r="AE156" s="43"/>
      <c r="AI156" s="43"/>
      <c r="AN156" s="43"/>
      <c r="AO156" s="50"/>
      <c r="AP156" s="50"/>
      <c r="AS156" s="43"/>
      <c r="AV156" s="43"/>
      <c r="AW156" s="43"/>
      <c r="BA156" s="43"/>
      <c r="BE156" s="50"/>
      <c r="BF156" s="43"/>
      <c r="BJ156" s="43"/>
    </row>
    <row r="157" spans="1:64" s="4" customFormat="1" x14ac:dyDescent="0.25">
      <c r="A157" s="50"/>
      <c r="B157" s="50"/>
      <c r="C157" s="50"/>
      <c r="D157" s="50"/>
      <c r="E157" s="68"/>
      <c r="F157" s="43"/>
      <c r="H157" s="43"/>
      <c r="I157" s="50"/>
      <c r="J157" s="50"/>
      <c r="K157" s="50"/>
      <c r="L157" s="43"/>
      <c r="M157" s="50"/>
      <c r="N157" s="50"/>
      <c r="O157" s="50"/>
      <c r="S157" s="43"/>
      <c r="Z157" s="50"/>
      <c r="AA157" s="43"/>
      <c r="AE157" s="43"/>
      <c r="AI157" s="43"/>
      <c r="AN157" s="43"/>
      <c r="AO157" s="50"/>
      <c r="AP157" s="50"/>
      <c r="AS157" s="43"/>
      <c r="AV157" s="43"/>
      <c r="AW157" s="43"/>
      <c r="BA157" s="43"/>
      <c r="BE157" s="50"/>
      <c r="BF157" s="43"/>
      <c r="BJ157" s="43"/>
    </row>
    <row r="158" spans="1:64" s="4" customFormat="1" x14ac:dyDescent="0.25">
      <c r="A158" s="50"/>
      <c r="B158" s="50"/>
      <c r="C158" s="50"/>
      <c r="D158" s="50"/>
      <c r="E158" s="68"/>
      <c r="F158" s="43"/>
      <c r="H158" s="43"/>
      <c r="I158" s="50"/>
      <c r="J158" s="50"/>
      <c r="K158" s="50"/>
      <c r="L158" s="43"/>
      <c r="M158" s="50"/>
      <c r="N158" s="50"/>
      <c r="O158" s="50"/>
      <c r="S158" s="43"/>
      <c r="Z158" s="50"/>
      <c r="AA158" s="43"/>
      <c r="AE158" s="43"/>
      <c r="AI158" s="43"/>
      <c r="AN158" s="43"/>
      <c r="AO158" s="50"/>
      <c r="AP158" s="50"/>
      <c r="AS158" s="43"/>
      <c r="AV158" s="43"/>
      <c r="AW158" s="43"/>
      <c r="BA158" s="43"/>
      <c r="BE158" s="50"/>
      <c r="BF158" s="43"/>
      <c r="BJ158" s="43"/>
    </row>
    <row r="159" spans="1:64" s="4" customFormat="1" x14ac:dyDescent="0.25">
      <c r="A159" s="50"/>
      <c r="B159" s="50"/>
      <c r="C159" s="50"/>
      <c r="D159" s="50"/>
      <c r="E159" s="68"/>
      <c r="F159" s="43"/>
      <c r="H159" s="43"/>
      <c r="I159" s="50"/>
      <c r="J159" s="50"/>
      <c r="K159" s="50"/>
      <c r="L159" s="43"/>
      <c r="M159" s="50"/>
      <c r="N159" s="50"/>
      <c r="O159" s="50"/>
      <c r="S159" s="43"/>
      <c r="Z159" s="50"/>
      <c r="AA159" s="43"/>
      <c r="AE159" s="43"/>
      <c r="AI159" s="43"/>
      <c r="AN159" s="43"/>
      <c r="AO159" s="50"/>
      <c r="AP159" s="50"/>
      <c r="AS159" s="43"/>
      <c r="AV159" s="43"/>
      <c r="AW159" s="43"/>
      <c r="BA159" s="43"/>
      <c r="BE159" s="50"/>
      <c r="BF159" s="43"/>
      <c r="BJ159" s="43"/>
    </row>
    <row r="160" spans="1:64" s="4" customFormat="1" x14ac:dyDescent="0.25">
      <c r="A160" s="50"/>
      <c r="B160" s="50"/>
      <c r="C160" s="50"/>
      <c r="D160" s="50"/>
      <c r="E160" s="68"/>
      <c r="F160" s="43"/>
      <c r="H160" s="43"/>
      <c r="I160" s="50"/>
      <c r="J160" s="50"/>
      <c r="K160" s="50"/>
      <c r="L160" s="43"/>
      <c r="M160" s="50"/>
      <c r="N160" s="50"/>
      <c r="O160" s="50"/>
      <c r="S160" s="43"/>
      <c r="Z160" s="50"/>
      <c r="AA160" s="43"/>
      <c r="AE160" s="43"/>
      <c r="AI160" s="43"/>
      <c r="AN160" s="43"/>
      <c r="AO160" s="50"/>
      <c r="AP160" s="50"/>
      <c r="AS160" s="43"/>
      <c r="AV160" s="43"/>
      <c r="AW160" s="43"/>
      <c r="BA160" s="43"/>
      <c r="BE160" s="50"/>
      <c r="BF160" s="43"/>
      <c r="BJ160" s="43"/>
    </row>
    <row r="161" spans="1:62" s="4" customFormat="1" x14ac:dyDescent="0.25">
      <c r="A161" s="50"/>
      <c r="B161" s="50"/>
      <c r="C161" s="50"/>
      <c r="D161" s="50"/>
      <c r="E161" s="68"/>
      <c r="F161" s="43"/>
      <c r="H161" s="43"/>
      <c r="I161" s="50"/>
      <c r="J161" s="50"/>
      <c r="K161" s="50"/>
      <c r="L161" s="43"/>
      <c r="M161" s="50"/>
      <c r="N161" s="50"/>
      <c r="O161" s="50"/>
      <c r="S161" s="43"/>
      <c r="Z161" s="50"/>
      <c r="AA161" s="43"/>
      <c r="AE161" s="43"/>
      <c r="AI161" s="43"/>
      <c r="AN161" s="43"/>
      <c r="AO161" s="50"/>
      <c r="AP161" s="50"/>
      <c r="AS161" s="43"/>
      <c r="AV161" s="43"/>
      <c r="AW161" s="43"/>
      <c r="BA161" s="43"/>
      <c r="BE161" s="50"/>
      <c r="BF161" s="43"/>
      <c r="BJ161" s="43"/>
    </row>
    <row r="162" spans="1:62" s="4" customFormat="1" x14ac:dyDescent="0.25">
      <c r="A162" s="50"/>
      <c r="B162" s="50"/>
      <c r="C162" s="50"/>
      <c r="D162" s="50"/>
      <c r="E162" s="68"/>
      <c r="F162" s="43"/>
      <c r="H162" s="43"/>
      <c r="I162" s="50"/>
      <c r="J162" s="50"/>
      <c r="K162" s="50"/>
      <c r="L162" s="43"/>
      <c r="M162" s="50"/>
      <c r="N162" s="50"/>
      <c r="O162" s="50"/>
      <c r="S162" s="43"/>
      <c r="Z162" s="50"/>
      <c r="AA162" s="43"/>
      <c r="AE162" s="43"/>
      <c r="AI162" s="43"/>
      <c r="AN162" s="43"/>
      <c r="AO162" s="50"/>
      <c r="AP162" s="50"/>
      <c r="AS162" s="43"/>
      <c r="AV162" s="43"/>
      <c r="AW162" s="43"/>
      <c r="BA162" s="43"/>
      <c r="BE162" s="50"/>
      <c r="BF162" s="43"/>
      <c r="BJ162" s="43"/>
    </row>
    <row r="163" spans="1:62" s="4" customFormat="1" x14ac:dyDescent="0.25">
      <c r="A163" s="50"/>
      <c r="B163" s="50"/>
      <c r="C163" s="50"/>
      <c r="D163" s="50"/>
      <c r="E163" s="68"/>
      <c r="F163" s="43"/>
      <c r="H163" s="43"/>
      <c r="I163" s="50"/>
      <c r="J163" s="50"/>
      <c r="K163" s="50"/>
      <c r="L163" s="43"/>
      <c r="M163" s="50"/>
      <c r="N163" s="50"/>
      <c r="O163" s="50"/>
      <c r="S163" s="43"/>
      <c r="Z163" s="50"/>
      <c r="AA163" s="43"/>
      <c r="AE163" s="43"/>
      <c r="AI163" s="43"/>
      <c r="AN163" s="43"/>
      <c r="AO163" s="50"/>
      <c r="AP163" s="50"/>
      <c r="AS163" s="43"/>
      <c r="AV163" s="43"/>
      <c r="AW163" s="43"/>
      <c r="BA163" s="43"/>
      <c r="BE163" s="50"/>
      <c r="BF163" s="43"/>
      <c r="BJ163" s="43"/>
    </row>
    <row r="164" spans="1:62" s="4" customFormat="1" x14ac:dyDescent="0.25">
      <c r="A164" s="50"/>
      <c r="B164" s="50"/>
      <c r="C164" s="50"/>
      <c r="D164" s="50"/>
      <c r="E164" s="68"/>
      <c r="F164" s="43"/>
      <c r="H164" s="43"/>
      <c r="I164" s="50"/>
      <c r="J164" s="50"/>
      <c r="K164" s="50"/>
      <c r="L164" s="43"/>
      <c r="M164" s="50"/>
      <c r="N164" s="50"/>
      <c r="O164" s="50"/>
      <c r="S164" s="43"/>
      <c r="Z164" s="50"/>
      <c r="AA164" s="43"/>
      <c r="AE164" s="43"/>
      <c r="AI164" s="43"/>
      <c r="AN164" s="43"/>
      <c r="AO164" s="50"/>
      <c r="AP164" s="50"/>
      <c r="AS164" s="43"/>
      <c r="AV164" s="43"/>
      <c r="AW164" s="43"/>
      <c r="BA164" s="43"/>
      <c r="BE164" s="50"/>
      <c r="BF164" s="43"/>
      <c r="BJ164" s="43"/>
    </row>
    <row r="165" spans="1:62" s="4" customFormat="1" x14ac:dyDescent="0.25">
      <c r="A165" s="50"/>
      <c r="B165" s="50"/>
      <c r="C165" s="50"/>
      <c r="D165" s="50"/>
      <c r="E165" s="68"/>
      <c r="F165" s="43"/>
      <c r="H165" s="43"/>
      <c r="I165" s="50"/>
      <c r="J165" s="50"/>
      <c r="K165" s="50"/>
      <c r="L165" s="43"/>
      <c r="M165" s="50"/>
      <c r="N165" s="50"/>
      <c r="O165" s="50"/>
      <c r="S165" s="43"/>
      <c r="Z165" s="50"/>
      <c r="AA165" s="43"/>
      <c r="AE165" s="43"/>
      <c r="AI165" s="43"/>
      <c r="AN165" s="43"/>
      <c r="AO165" s="50"/>
      <c r="AP165" s="50"/>
      <c r="AS165" s="43"/>
      <c r="AV165" s="43"/>
      <c r="AW165" s="43"/>
      <c r="BA165" s="43"/>
      <c r="BE165" s="50"/>
      <c r="BF165" s="43"/>
      <c r="BJ165" s="43"/>
    </row>
    <row r="166" spans="1:62" s="4" customFormat="1" x14ac:dyDescent="0.25">
      <c r="A166" s="50"/>
      <c r="B166" s="50"/>
      <c r="C166" s="50"/>
      <c r="D166" s="50"/>
      <c r="E166" s="68"/>
      <c r="F166" s="43"/>
      <c r="H166" s="43"/>
      <c r="I166" s="50"/>
      <c r="J166" s="50"/>
      <c r="K166" s="50"/>
      <c r="L166" s="43"/>
      <c r="M166" s="50"/>
      <c r="N166" s="50"/>
      <c r="O166" s="50"/>
      <c r="S166" s="43"/>
      <c r="Z166" s="50"/>
      <c r="AA166" s="43"/>
      <c r="AE166" s="43"/>
      <c r="AI166" s="43"/>
      <c r="AN166" s="43"/>
      <c r="AO166" s="50"/>
      <c r="AP166" s="50"/>
      <c r="AS166" s="43"/>
      <c r="AV166" s="43"/>
      <c r="AW166" s="43"/>
      <c r="BA166" s="43"/>
      <c r="BE166" s="50"/>
      <c r="BF166" s="43"/>
      <c r="BJ166" s="43"/>
    </row>
    <row r="167" spans="1:62" s="4" customFormat="1" x14ac:dyDescent="0.25">
      <c r="A167" s="50"/>
      <c r="B167" s="50"/>
      <c r="C167" s="50"/>
      <c r="D167" s="50"/>
      <c r="E167" s="68"/>
      <c r="F167" s="43"/>
      <c r="H167" s="43"/>
      <c r="I167" s="50"/>
      <c r="J167" s="50"/>
      <c r="K167" s="50"/>
      <c r="L167" s="43"/>
      <c r="M167" s="50"/>
      <c r="N167" s="50"/>
      <c r="O167" s="50"/>
      <c r="S167" s="43"/>
      <c r="Z167" s="50"/>
      <c r="AA167" s="43"/>
      <c r="AE167" s="43"/>
      <c r="AI167" s="43"/>
      <c r="AN167" s="43"/>
      <c r="AO167" s="50"/>
      <c r="AP167" s="50"/>
      <c r="AS167" s="43"/>
      <c r="AV167" s="43"/>
      <c r="AW167" s="43"/>
      <c r="BA167" s="43"/>
      <c r="BE167" s="50"/>
      <c r="BF167" s="43"/>
      <c r="BJ167" s="43"/>
    </row>
    <row r="168" spans="1:62" s="4" customFormat="1" x14ac:dyDescent="0.25">
      <c r="A168" s="50"/>
      <c r="B168" s="50"/>
      <c r="C168" s="50"/>
      <c r="D168" s="50"/>
      <c r="E168" s="68"/>
      <c r="F168" s="43"/>
      <c r="H168" s="43"/>
      <c r="I168" s="50"/>
      <c r="J168" s="50"/>
      <c r="K168" s="50"/>
      <c r="L168" s="43"/>
      <c r="M168" s="50"/>
      <c r="N168" s="50"/>
      <c r="O168" s="50"/>
      <c r="S168" s="43"/>
      <c r="Z168" s="50"/>
      <c r="AA168" s="43"/>
      <c r="AE168" s="43"/>
      <c r="AI168" s="43"/>
      <c r="AN168" s="43"/>
      <c r="AO168" s="50"/>
      <c r="AP168" s="50"/>
      <c r="AS168" s="43"/>
      <c r="AV168" s="43"/>
      <c r="AW168" s="43"/>
      <c r="BA168" s="43"/>
      <c r="BE168" s="50"/>
      <c r="BF168" s="43"/>
      <c r="BJ168" s="43"/>
    </row>
    <row r="169" spans="1:62" s="4" customFormat="1" x14ac:dyDescent="0.25">
      <c r="A169" s="50"/>
      <c r="B169" s="50"/>
      <c r="C169" s="50"/>
      <c r="D169" s="50"/>
      <c r="E169" s="68"/>
      <c r="F169" s="43"/>
      <c r="H169" s="43"/>
      <c r="I169" s="50"/>
      <c r="J169" s="50"/>
      <c r="K169" s="50"/>
      <c r="L169" s="43"/>
      <c r="M169" s="50"/>
      <c r="N169" s="50"/>
      <c r="O169" s="50"/>
      <c r="S169" s="43"/>
      <c r="Z169" s="50"/>
      <c r="AA169" s="43"/>
      <c r="AE169" s="43"/>
      <c r="AI169" s="43"/>
      <c r="AN169" s="43"/>
      <c r="AO169" s="50"/>
      <c r="AP169" s="50"/>
      <c r="AS169" s="43"/>
      <c r="AV169" s="43"/>
      <c r="AW169" s="43"/>
      <c r="BA169" s="43"/>
      <c r="BE169" s="50"/>
      <c r="BF169" s="43"/>
      <c r="BJ169" s="43"/>
    </row>
    <row r="170" spans="1:62" s="4" customFormat="1" x14ac:dyDescent="0.25">
      <c r="A170" s="50"/>
      <c r="B170" s="50"/>
      <c r="C170" s="50"/>
      <c r="D170" s="50"/>
      <c r="E170" s="68"/>
      <c r="F170" s="43"/>
      <c r="H170" s="43"/>
      <c r="I170" s="50"/>
      <c r="J170" s="50"/>
      <c r="K170" s="50"/>
      <c r="L170" s="43"/>
      <c r="M170" s="50"/>
      <c r="N170" s="50"/>
      <c r="O170" s="50"/>
      <c r="S170" s="43"/>
      <c r="Z170" s="50"/>
      <c r="AA170" s="43"/>
      <c r="AE170" s="43"/>
      <c r="AI170" s="43"/>
      <c r="AN170" s="43"/>
      <c r="AO170" s="50"/>
      <c r="AP170" s="50"/>
      <c r="AS170" s="43"/>
      <c r="AV170" s="43"/>
      <c r="AW170" s="43"/>
      <c r="BA170" s="43"/>
      <c r="BE170" s="50"/>
      <c r="BF170" s="43"/>
      <c r="BJ170" s="43"/>
    </row>
    <row r="171" spans="1:62" s="4" customFormat="1" x14ac:dyDescent="0.25">
      <c r="A171" s="50"/>
      <c r="B171" s="50"/>
      <c r="C171" s="50"/>
      <c r="D171" s="50"/>
      <c r="E171" s="68"/>
      <c r="F171" s="43"/>
      <c r="H171" s="43"/>
      <c r="I171" s="50"/>
      <c r="J171" s="50"/>
      <c r="K171" s="50"/>
      <c r="L171" s="43"/>
      <c r="M171" s="50"/>
      <c r="N171" s="50"/>
      <c r="O171" s="50"/>
      <c r="S171" s="43"/>
      <c r="Z171" s="50"/>
      <c r="AA171" s="43"/>
      <c r="AE171" s="43"/>
      <c r="AI171" s="43"/>
      <c r="AN171" s="43"/>
      <c r="AO171" s="50"/>
      <c r="AP171" s="50"/>
      <c r="AS171" s="43"/>
      <c r="AV171" s="43"/>
      <c r="AW171" s="43"/>
      <c r="BA171" s="43"/>
      <c r="BE171" s="50"/>
      <c r="BF171" s="43"/>
      <c r="BJ171" s="43"/>
    </row>
    <row r="172" spans="1:62" s="4" customFormat="1" x14ac:dyDescent="0.25">
      <c r="A172" s="50"/>
      <c r="B172" s="50"/>
      <c r="C172" s="50"/>
      <c r="D172" s="50"/>
      <c r="E172" s="68"/>
      <c r="F172" s="43"/>
      <c r="H172" s="43"/>
      <c r="I172" s="50"/>
      <c r="J172" s="50"/>
      <c r="K172" s="50"/>
      <c r="L172" s="43"/>
      <c r="M172" s="50"/>
      <c r="N172" s="50"/>
      <c r="O172" s="50"/>
      <c r="S172" s="43"/>
      <c r="Z172" s="50"/>
      <c r="AA172" s="43"/>
      <c r="AE172" s="43"/>
      <c r="AI172" s="43"/>
      <c r="AN172" s="43"/>
      <c r="AO172" s="50"/>
      <c r="AP172" s="50"/>
      <c r="AS172" s="43"/>
      <c r="AV172" s="43"/>
      <c r="AW172" s="43"/>
      <c r="BA172" s="43"/>
      <c r="BE172" s="50"/>
      <c r="BF172" s="43"/>
      <c r="BJ172" s="43"/>
    </row>
    <row r="173" spans="1:62" s="4" customFormat="1" x14ac:dyDescent="0.25">
      <c r="A173" s="50"/>
      <c r="B173" s="50"/>
      <c r="C173" s="50"/>
      <c r="D173" s="50"/>
      <c r="E173" s="68"/>
      <c r="F173" s="43"/>
      <c r="H173" s="43"/>
      <c r="I173" s="50"/>
      <c r="J173" s="50"/>
      <c r="K173" s="50"/>
      <c r="L173" s="43"/>
      <c r="M173" s="50"/>
      <c r="N173" s="50"/>
      <c r="O173" s="50"/>
      <c r="S173" s="43"/>
      <c r="Z173" s="50"/>
      <c r="AA173" s="43"/>
      <c r="AE173" s="43"/>
      <c r="AI173" s="43"/>
      <c r="AN173" s="43"/>
      <c r="AO173" s="50"/>
      <c r="AP173" s="50"/>
      <c r="AS173" s="43"/>
      <c r="AV173" s="43"/>
      <c r="AW173" s="43"/>
      <c r="BA173" s="43"/>
      <c r="BE173" s="50"/>
      <c r="BF173" s="43"/>
      <c r="BJ173" s="43"/>
    </row>
    <row r="174" spans="1:62" s="4" customFormat="1" x14ac:dyDescent="0.25">
      <c r="A174" s="50"/>
      <c r="B174" s="50"/>
      <c r="C174" s="50"/>
      <c r="D174" s="50"/>
      <c r="E174" s="68"/>
      <c r="F174" s="43"/>
      <c r="H174" s="43"/>
      <c r="I174" s="50"/>
      <c r="J174" s="50"/>
      <c r="K174" s="50"/>
      <c r="L174" s="43"/>
      <c r="M174" s="50"/>
      <c r="N174" s="50"/>
      <c r="O174" s="50"/>
      <c r="S174" s="43"/>
      <c r="Z174" s="50"/>
      <c r="AA174" s="43"/>
      <c r="AE174" s="43"/>
      <c r="AI174" s="43"/>
      <c r="AN174" s="43"/>
      <c r="AO174" s="50"/>
      <c r="AP174" s="50"/>
      <c r="AS174" s="43"/>
      <c r="AV174" s="43"/>
      <c r="AW174" s="43"/>
      <c r="BA174" s="43"/>
      <c r="BE174" s="50"/>
      <c r="BF174" s="43"/>
      <c r="BJ174" s="43"/>
    </row>
    <row r="175" spans="1:62" s="4" customFormat="1" x14ac:dyDescent="0.25">
      <c r="A175" s="50"/>
      <c r="B175" s="50"/>
      <c r="C175" s="50"/>
      <c r="D175" s="50"/>
      <c r="E175" s="68"/>
      <c r="F175" s="43"/>
      <c r="H175" s="43"/>
      <c r="I175" s="50"/>
      <c r="J175" s="50"/>
      <c r="K175" s="50"/>
      <c r="L175" s="43"/>
      <c r="M175" s="50"/>
      <c r="N175" s="50"/>
      <c r="O175" s="50"/>
      <c r="S175" s="43"/>
      <c r="Z175" s="50"/>
      <c r="AA175" s="43"/>
      <c r="AE175" s="43"/>
      <c r="AI175" s="43"/>
      <c r="AN175" s="43"/>
      <c r="AO175" s="50"/>
      <c r="AP175" s="50"/>
      <c r="AS175" s="43"/>
      <c r="AV175" s="43"/>
      <c r="AW175" s="43"/>
      <c r="BA175" s="43"/>
      <c r="BE175" s="50"/>
      <c r="BF175" s="43"/>
      <c r="BJ175" s="43"/>
    </row>
    <row r="176" spans="1:62" s="4" customFormat="1" x14ac:dyDescent="0.25">
      <c r="A176" s="50"/>
      <c r="B176" s="50"/>
      <c r="C176" s="50"/>
      <c r="D176" s="50"/>
      <c r="E176" s="68"/>
      <c r="F176" s="43"/>
      <c r="H176" s="43"/>
      <c r="I176" s="50"/>
      <c r="J176" s="50"/>
      <c r="K176" s="50"/>
      <c r="L176" s="43"/>
      <c r="M176" s="50"/>
      <c r="N176" s="50"/>
      <c r="O176" s="50"/>
      <c r="S176" s="43"/>
      <c r="Z176" s="50"/>
      <c r="AA176" s="43"/>
      <c r="AE176" s="43"/>
      <c r="AI176" s="43"/>
      <c r="AN176" s="43"/>
      <c r="AO176" s="50"/>
      <c r="AP176" s="50"/>
      <c r="AS176" s="43"/>
      <c r="AV176" s="43"/>
      <c r="AW176" s="43"/>
      <c r="BA176" s="43"/>
      <c r="BE176" s="50"/>
      <c r="BF176" s="43"/>
      <c r="BJ176" s="43"/>
    </row>
    <row r="177" spans="1:62" s="4" customFormat="1" x14ac:dyDescent="0.25">
      <c r="A177" s="50"/>
      <c r="B177" s="50"/>
      <c r="C177" s="50"/>
      <c r="D177" s="50"/>
      <c r="E177" s="68"/>
      <c r="F177" s="43"/>
      <c r="H177" s="43"/>
      <c r="I177" s="50"/>
      <c r="J177" s="50"/>
      <c r="K177" s="50"/>
      <c r="L177" s="43"/>
      <c r="M177" s="50"/>
      <c r="N177" s="50"/>
      <c r="O177" s="50"/>
      <c r="S177" s="43"/>
      <c r="Z177" s="50"/>
      <c r="AA177" s="43"/>
      <c r="AE177" s="43"/>
      <c r="AI177" s="43"/>
      <c r="AN177" s="43"/>
      <c r="AO177" s="50"/>
      <c r="AP177" s="50"/>
      <c r="AS177" s="43"/>
      <c r="AV177" s="43"/>
      <c r="AW177" s="43"/>
      <c r="BA177" s="43"/>
      <c r="BE177" s="50"/>
      <c r="BF177" s="43"/>
      <c r="BJ177" s="43"/>
    </row>
    <row r="178" spans="1:62" s="4" customFormat="1" x14ac:dyDescent="0.25">
      <c r="A178" s="50"/>
      <c r="B178" s="50"/>
      <c r="C178" s="50"/>
      <c r="D178" s="50"/>
      <c r="E178" s="68"/>
      <c r="F178" s="43"/>
      <c r="H178" s="43"/>
      <c r="I178" s="50"/>
      <c r="J178" s="50"/>
      <c r="K178" s="50"/>
      <c r="L178" s="43"/>
      <c r="M178" s="50"/>
      <c r="N178" s="50"/>
      <c r="O178" s="50"/>
      <c r="S178" s="43"/>
      <c r="Z178" s="50"/>
      <c r="AA178" s="43"/>
      <c r="AE178" s="43"/>
      <c r="AI178" s="43"/>
      <c r="AN178" s="43"/>
      <c r="AO178" s="50"/>
      <c r="AP178" s="50"/>
      <c r="AS178" s="43"/>
      <c r="AV178" s="43"/>
      <c r="AW178" s="43"/>
      <c r="BA178" s="43"/>
      <c r="BE178" s="50"/>
      <c r="BF178" s="43"/>
      <c r="BJ178" s="43"/>
    </row>
    <row r="179" spans="1:62" s="4" customFormat="1" x14ac:dyDescent="0.25">
      <c r="A179" s="50"/>
      <c r="B179" s="50"/>
      <c r="C179" s="50"/>
      <c r="D179" s="50"/>
      <c r="E179" s="68"/>
      <c r="F179" s="43"/>
      <c r="H179" s="43"/>
      <c r="I179" s="50"/>
      <c r="J179" s="50"/>
      <c r="K179" s="50"/>
      <c r="L179" s="43"/>
      <c r="M179" s="50"/>
      <c r="N179" s="50"/>
      <c r="O179" s="50"/>
      <c r="S179" s="43"/>
      <c r="Z179" s="50"/>
      <c r="AA179" s="43"/>
      <c r="AE179" s="43"/>
      <c r="AI179" s="43"/>
      <c r="AN179" s="43"/>
      <c r="AO179" s="50"/>
      <c r="AP179" s="50"/>
      <c r="AS179" s="43"/>
      <c r="AV179" s="43"/>
      <c r="AW179" s="43"/>
      <c r="BA179" s="43"/>
      <c r="BE179" s="50"/>
      <c r="BF179" s="43"/>
      <c r="BJ179" s="43"/>
    </row>
    <row r="180" spans="1:62" s="4" customFormat="1" x14ac:dyDescent="0.25">
      <c r="A180" s="50"/>
      <c r="B180" s="50"/>
      <c r="C180" s="50"/>
      <c r="D180" s="50"/>
      <c r="E180" s="68"/>
      <c r="F180" s="43"/>
      <c r="H180" s="43"/>
      <c r="I180" s="50"/>
      <c r="J180" s="50"/>
      <c r="K180" s="50"/>
      <c r="L180" s="43"/>
      <c r="M180" s="50"/>
      <c r="N180" s="50"/>
      <c r="O180" s="50"/>
      <c r="S180" s="43"/>
      <c r="Z180" s="50"/>
      <c r="AA180" s="43"/>
      <c r="AE180" s="43"/>
      <c r="AI180" s="43"/>
      <c r="AN180" s="43"/>
      <c r="AO180" s="50"/>
      <c r="AP180" s="50"/>
      <c r="AS180" s="43"/>
      <c r="AV180" s="43"/>
      <c r="AW180" s="43"/>
      <c r="BA180" s="43"/>
      <c r="BE180" s="50"/>
      <c r="BF180" s="43"/>
      <c r="BJ180" s="43"/>
    </row>
    <row r="181" spans="1:62" s="4" customFormat="1" x14ac:dyDescent="0.25">
      <c r="A181" s="50"/>
      <c r="B181" s="50"/>
      <c r="C181" s="50"/>
      <c r="D181" s="50"/>
      <c r="E181" s="68"/>
      <c r="F181" s="43"/>
      <c r="H181" s="43"/>
      <c r="I181" s="50"/>
      <c r="J181" s="50"/>
      <c r="K181" s="50"/>
      <c r="L181" s="43"/>
      <c r="M181" s="50"/>
      <c r="N181" s="50"/>
      <c r="O181" s="50"/>
      <c r="S181" s="43"/>
      <c r="Z181" s="50"/>
      <c r="AA181" s="43"/>
      <c r="AE181" s="43"/>
      <c r="AI181" s="43"/>
      <c r="AN181" s="43"/>
      <c r="AO181" s="50"/>
      <c r="AP181" s="50"/>
      <c r="AS181" s="43"/>
      <c r="AV181" s="43"/>
      <c r="AW181" s="43"/>
      <c r="BA181" s="43"/>
      <c r="BE181" s="50"/>
      <c r="BF181" s="43"/>
      <c r="BJ181" s="43"/>
    </row>
    <row r="182" spans="1:62" s="4" customFormat="1" x14ac:dyDescent="0.25">
      <c r="A182" s="50"/>
      <c r="B182" s="50"/>
      <c r="C182" s="50"/>
      <c r="D182" s="50"/>
      <c r="E182" s="68"/>
      <c r="F182" s="43"/>
      <c r="H182" s="43"/>
      <c r="I182" s="50"/>
      <c r="J182" s="50"/>
      <c r="K182" s="50"/>
      <c r="L182" s="43"/>
      <c r="M182" s="50"/>
      <c r="N182" s="50"/>
      <c r="O182" s="50"/>
      <c r="S182" s="43"/>
      <c r="Z182" s="50"/>
      <c r="AA182" s="43"/>
      <c r="AE182" s="43"/>
      <c r="AI182" s="43"/>
      <c r="AN182" s="43"/>
      <c r="AO182" s="50"/>
      <c r="AP182" s="50"/>
      <c r="AS182" s="43"/>
      <c r="AV182" s="43"/>
      <c r="AW182" s="43"/>
      <c r="BA182" s="43"/>
      <c r="BE182" s="50"/>
      <c r="BF182" s="43"/>
      <c r="BJ182" s="43"/>
    </row>
    <row r="183" spans="1:62" s="4" customFormat="1" x14ac:dyDescent="0.25">
      <c r="A183" s="50"/>
      <c r="B183" s="50"/>
      <c r="C183" s="50"/>
      <c r="D183" s="50"/>
      <c r="E183" s="68"/>
      <c r="F183" s="43"/>
      <c r="H183" s="43"/>
      <c r="I183" s="50"/>
      <c r="J183" s="50"/>
      <c r="K183" s="50"/>
      <c r="L183" s="43"/>
      <c r="M183" s="50"/>
      <c r="N183" s="50"/>
      <c r="O183" s="50"/>
      <c r="S183" s="43"/>
      <c r="Z183" s="50"/>
      <c r="AA183" s="43"/>
      <c r="AE183" s="43"/>
      <c r="AI183" s="43"/>
      <c r="AN183" s="43"/>
      <c r="AO183" s="50"/>
      <c r="AP183" s="50"/>
      <c r="AS183" s="43"/>
      <c r="AV183" s="43"/>
      <c r="AW183" s="43"/>
      <c r="BA183" s="43"/>
      <c r="BE183" s="50"/>
      <c r="BF183" s="43"/>
      <c r="BJ183" s="43"/>
    </row>
    <row r="184" spans="1:62" s="4" customFormat="1" x14ac:dyDescent="0.25">
      <c r="A184" s="50"/>
      <c r="B184" s="50"/>
      <c r="C184" s="50"/>
      <c r="D184" s="50"/>
      <c r="E184" s="68"/>
      <c r="F184" s="43"/>
      <c r="H184" s="43"/>
      <c r="I184" s="50"/>
      <c r="J184" s="50"/>
      <c r="K184" s="50"/>
      <c r="L184" s="43"/>
      <c r="M184" s="50"/>
      <c r="N184" s="50"/>
      <c r="O184" s="50"/>
      <c r="S184" s="43"/>
      <c r="Z184" s="50"/>
      <c r="AA184" s="43"/>
      <c r="AE184" s="43"/>
      <c r="AI184" s="43"/>
      <c r="AN184" s="43"/>
      <c r="AO184" s="50"/>
      <c r="AP184" s="50"/>
      <c r="AS184" s="43"/>
      <c r="AV184" s="43"/>
      <c r="AW184" s="43"/>
      <c r="BA184" s="43"/>
      <c r="BE184" s="50"/>
      <c r="BF184" s="43"/>
      <c r="BJ184" s="43"/>
    </row>
    <row r="185" spans="1:62" s="4" customFormat="1" x14ac:dyDescent="0.25">
      <c r="A185" s="50"/>
      <c r="B185" s="50"/>
      <c r="C185" s="50"/>
      <c r="D185" s="50"/>
      <c r="E185" s="68"/>
      <c r="F185" s="43"/>
      <c r="H185" s="43"/>
      <c r="I185" s="50"/>
      <c r="J185" s="50"/>
      <c r="K185" s="50"/>
      <c r="L185" s="43"/>
      <c r="M185" s="50"/>
      <c r="N185" s="50"/>
      <c r="O185" s="50"/>
      <c r="S185" s="43"/>
      <c r="Z185" s="50"/>
      <c r="AA185" s="43"/>
      <c r="AE185" s="43"/>
      <c r="AI185" s="43"/>
      <c r="AN185" s="43"/>
      <c r="AO185" s="50"/>
      <c r="AP185" s="50"/>
      <c r="AS185" s="43"/>
      <c r="AV185" s="43"/>
      <c r="AW185" s="43"/>
      <c r="BA185" s="43"/>
      <c r="BE185" s="50"/>
      <c r="BF185" s="43"/>
      <c r="BJ185" s="43"/>
    </row>
    <row r="186" spans="1:62" s="4" customFormat="1" x14ac:dyDescent="0.25">
      <c r="A186" s="50"/>
      <c r="B186" s="50"/>
      <c r="C186" s="50"/>
      <c r="D186" s="50"/>
      <c r="E186" s="68"/>
      <c r="F186" s="43"/>
      <c r="H186" s="43"/>
      <c r="I186" s="50"/>
      <c r="J186" s="50"/>
      <c r="K186" s="50"/>
      <c r="L186" s="43"/>
      <c r="M186" s="50"/>
      <c r="N186" s="50"/>
      <c r="O186" s="50"/>
      <c r="S186" s="43"/>
      <c r="Z186" s="50"/>
      <c r="AA186" s="43"/>
      <c r="AE186" s="43"/>
      <c r="AI186" s="43"/>
      <c r="AN186" s="43"/>
      <c r="AO186" s="50"/>
      <c r="AP186" s="50"/>
      <c r="AS186" s="43"/>
      <c r="AV186" s="43"/>
      <c r="AW186" s="43"/>
      <c r="BA186" s="43"/>
      <c r="BE186" s="50"/>
      <c r="BF186" s="43"/>
      <c r="BJ186" s="43"/>
    </row>
    <row r="187" spans="1:62" s="4" customFormat="1" x14ac:dyDescent="0.25">
      <c r="A187" s="50"/>
      <c r="B187" s="50"/>
      <c r="C187" s="50"/>
      <c r="D187" s="50"/>
      <c r="E187" s="68"/>
      <c r="F187" s="43"/>
      <c r="H187" s="43"/>
      <c r="I187" s="50"/>
      <c r="J187" s="50"/>
      <c r="K187" s="50"/>
      <c r="L187" s="43"/>
      <c r="M187" s="50"/>
      <c r="N187" s="50"/>
      <c r="O187" s="50"/>
      <c r="S187" s="43"/>
      <c r="Z187" s="50"/>
      <c r="AA187" s="43"/>
      <c r="AE187" s="43"/>
      <c r="AI187" s="43"/>
      <c r="AN187" s="43"/>
      <c r="AO187" s="50"/>
      <c r="AP187" s="50"/>
      <c r="AS187" s="43"/>
      <c r="AV187" s="43"/>
      <c r="AW187" s="43"/>
      <c r="BA187" s="43"/>
      <c r="BE187" s="50"/>
      <c r="BF187" s="43"/>
      <c r="BJ187" s="43"/>
    </row>
    <row r="188" spans="1:62" s="4" customFormat="1" x14ac:dyDescent="0.25">
      <c r="A188" s="50"/>
      <c r="B188" s="50"/>
      <c r="C188" s="50"/>
      <c r="D188" s="50"/>
      <c r="E188" s="68"/>
      <c r="F188" s="43"/>
      <c r="H188" s="43"/>
      <c r="I188" s="50"/>
      <c r="J188" s="50"/>
      <c r="K188" s="50"/>
      <c r="L188" s="43"/>
      <c r="M188" s="50"/>
      <c r="N188" s="50"/>
      <c r="O188" s="50"/>
      <c r="S188" s="43"/>
      <c r="Z188" s="50"/>
      <c r="AA188" s="43"/>
      <c r="AE188" s="43"/>
      <c r="AI188" s="43"/>
      <c r="AN188" s="43"/>
      <c r="AO188" s="50"/>
      <c r="AP188" s="50"/>
      <c r="AS188" s="43"/>
      <c r="AV188" s="43"/>
      <c r="AW188" s="43"/>
      <c r="BA188" s="43"/>
      <c r="BE188" s="50"/>
      <c r="BF188" s="43"/>
      <c r="BJ188" s="43"/>
    </row>
    <row r="189" spans="1:62" s="4" customFormat="1" x14ac:dyDescent="0.25">
      <c r="A189" s="50"/>
      <c r="B189" s="50"/>
      <c r="C189" s="50"/>
      <c r="D189" s="50"/>
      <c r="E189" s="68"/>
      <c r="F189" s="43"/>
      <c r="H189" s="43"/>
      <c r="I189" s="50"/>
      <c r="J189" s="50"/>
      <c r="K189" s="50"/>
      <c r="L189" s="43"/>
      <c r="M189" s="50"/>
      <c r="N189" s="50"/>
      <c r="O189" s="50"/>
      <c r="S189" s="43"/>
      <c r="Z189" s="50"/>
      <c r="AA189" s="43"/>
      <c r="AE189" s="43"/>
      <c r="AI189" s="43"/>
      <c r="AN189" s="43"/>
      <c r="AO189" s="50"/>
      <c r="AP189" s="50"/>
      <c r="AS189" s="43"/>
      <c r="AV189" s="43"/>
      <c r="AW189" s="43"/>
      <c r="BA189" s="43"/>
      <c r="BE189" s="50"/>
      <c r="BF189" s="43"/>
      <c r="BJ189" s="43"/>
    </row>
    <row r="190" spans="1:62" s="4" customFormat="1" x14ac:dyDescent="0.25">
      <c r="A190" s="50"/>
      <c r="B190" s="50"/>
      <c r="C190" s="50"/>
      <c r="D190" s="50"/>
      <c r="E190" s="68"/>
      <c r="F190" s="43"/>
      <c r="H190" s="43"/>
      <c r="I190" s="50"/>
      <c r="J190" s="50"/>
      <c r="K190" s="50"/>
      <c r="L190" s="43"/>
      <c r="M190" s="50"/>
      <c r="N190" s="50"/>
      <c r="O190" s="50"/>
      <c r="S190" s="43"/>
      <c r="Z190" s="50"/>
      <c r="AA190" s="43"/>
      <c r="AE190" s="43"/>
      <c r="AI190" s="43"/>
      <c r="AN190" s="43"/>
      <c r="AO190" s="50"/>
      <c r="AP190" s="50"/>
      <c r="AS190" s="43"/>
      <c r="AV190" s="43"/>
      <c r="AW190" s="43"/>
      <c r="BA190" s="43"/>
      <c r="BE190" s="50"/>
      <c r="BF190" s="43"/>
      <c r="BJ190" s="43"/>
    </row>
    <row r="191" spans="1:62" s="4" customFormat="1" x14ac:dyDescent="0.25">
      <c r="A191" s="50"/>
      <c r="B191" s="50"/>
      <c r="C191" s="50"/>
      <c r="D191" s="50"/>
      <c r="E191" s="68"/>
      <c r="F191" s="43"/>
      <c r="H191" s="43"/>
      <c r="I191" s="50"/>
      <c r="J191" s="50"/>
      <c r="K191" s="50"/>
      <c r="L191" s="43"/>
      <c r="M191" s="50"/>
      <c r="N191" s="50"/>
      <c r="O191" s="50"/>
      <c r="S191" s="43"/>
      <c r="Z191" s="50"/>
      <c r="AA191" s="43"/>
      <c r="AE191" s="43"/>
      <c r="AI191" s="43"/>
      <c r="AN191" s="43"/>
      <c r="AO191" s="50"/>
      <c r="AP191" s="50"/>
      <c r="AS191" s="43"/>
      <c r="AV191" s="43"/>
      <c r="AW191" s="43"/>
      <c r="BA191" s="43"/>
      <c r="BE191" s="50"/>
      <c r="BF191" s="43"/>
      <c r="BJ191" s="43"/>
    </row>
    <row r="192" spans="1:62" s="4" customFormat="1" x14ac:dyDescent="0.25">
      <c r="A192" s="50"/>
      <c r="B192" s="50"/>
      <c r="C192" s="50"/>
      <c r="D192" s="50"/>
      <c r="E192" s="68"/>
      <c r="F192" s="43"/>
      <c r="H192" s="43"/>
      <c r="I192" s="50"/>
      <c r="J192" s="50"/>
      <c r="K192" s="50"/>
      <c r="L192" s="43"/>
      <c r="M192" s="50"/>
      <c r="N192" s="50"/>
      <c r="O192" s="50"/>
      <c r="S192" s="43"/>
      <c r="Z192" s="50"/>
      <c r="AA192" s="43"/>
      <c r="AE192" s="43"/>
      <c r="AI192" s="43"/>
      <c r="AN192" s="43"/>
      <c r="AO192" s="50"/>
      <c r="AP192" s="50"/>
      <c r="AS192" s="43"/>
      <c r="AV192" s="43"/>
      <c r="AW192" s="43"/>
      <c r="BA192" s="43"/>
      <c r="BE192" s="50"/>
      <c r="BF192" s="43"/>
      <c r="BJ192" s="43"/>
    </row>
    <row r="193" spans="1:62" s="4" customFormat="1" x14ac:dyDescent="0.25">
      <c r="A193" s="50"/>
      <c r="B193" s="50"/>
      <c r="C193" s="50"/>
      <c r="D193" s="50"/>
      <c r="E193" s="68"/>
      <c r="F193" s="43"/>
      <c r="H193" s="43"/>
      <c r="I193" s="50"/>
      <c r="J193" s="50"/>
      <c r="K193" s="50"/>
      <c r="L193" s="43"/>
      <c r="M193" s="50"/>
      <c r="N193" s="50"/>
      <c r="O193" s="50"/>
      <c r="S193" s="43"/>
      <c r="Z193" s="50"/>
      <c r="AA193" s="43"/>
      <c r="AE193" s="43"/>
      <c r="AI193" s="43"/>
      <c r="AN193" s="43"/>
      <c r="AO193" s="50"/>
      <c r="AP193" s="50"/>
      <c r="AS193" s="43"/>
      <c r="AV193" s="43"/>
      <c r="AW193" s="43"/>
      <c r="BA193" s="43"/>
      <c r="BE193" s="50"/>
      <c r="BF193" s="43"/>
      <c r="BJ193" s="43"/>
    </row>
    <row r="194" spans="1:62" s="4" customFormat="1" x14ac:dyDescent="0.25">
      <c r="A194" s="50"/>
      <c r="B194" s="50"/>
      <c r="C194" s="50"/>
      <c r="D194" s="50"/>
      <c r="E194" s="68"/>
      <c r="F194" s="43"/>
      <c r="H194" s="43"/>
      <c r="I194" s="50"/>
      <c r="J194" s="50"/>
      <c r="K194" s="50"/>
      <c r="L194" s="43"/>
      <c r="M194" s="50"/>
      <c r="N194" s="50"/>
      <c r="O194" s="50"/>
      <c r="S194" s="43"/>
      <c r="Z194" s="50"/>
      <c r="AA194" s="43"/>
      <c r="AE194" s="43"/>
      <c r="AI194" s="43"/>
      <c r="AN194" s="43"/>
      <c r="AO194" s="50"/>
      <c r="AP194" s="50"/>
      <c r="AS194" s="43"/>
      <c r="AV194" s="43"/>
      <c r="AW194" s="43"/>
      <c r="BA194" s="43"/>
      <c r="BE194" s="50"/>
      <c r="BF194" s="43"/>
      <c r="BJ194" s="43"/>
    </row>
    <row r="195" spans="1:62" s="4" customFormat="1" x14ac:dyDescent="0.25">
      <c r="A195" s="50"/>
      <c r="B195" s="50"/>
      <c r="C195" s="50"/>
      <c r="D195" s="50"/>
      <c r="E195" s="68"/>
      <c r="F195" s="43"/>
      <c r="H195" s="43"/>
      <c r="I195" s="50"/>
      <c r="J195" s="50"/>
      <c r="K195" s="50"/>
      <c r="L195" s="43"/>
      <c r="M195" s="50"/>
      <c r="N195" s="50"/>
      <c r="O195" s="50"/>
      <c r="S195" s="43"/>
      <c r="Z195" s="50"/>
      <c r="AA195" s="43"/>
      <c r="AE195" s="43"/>
      <c r="AI195" s="43"/>
      <c r="AN195" s="43"/>
      <c r="AO195" s="50"/>
      <c r="AP195" s="50"/>
      <c r="AS195" s="43"/>
      <c r="AV195" s="43"/>
      <c r="AW195" s="43"/>
      <c r="BA195" s="43"/>
      <c r="BE195" s="50"/>
      <c r="BF195" s="43"/>
      <c r="BJ195" s="43"/>
    </row>
    <row r="196" spans="1:62" s="4" customFormat="1" x14ac:dyDescent="0.25">
      <c r="A196" s="50"/>
      <c r="B196" s="50"/>
      <c r="C196" s="50"/>
      <c r="D196" s="50"/>
      <c r="E196" s="68"/>
      <c r="F196" s="43"/>
      <c r="H196" s="43"/>
      <c r="I196" s="50"/>
      <c r="J196" s="50"/>
      <c r="K196" s="50"/>
      <c r="L196" s="43"/>
      <c r="M196" s="50"/>
      <c r="N196" s="50"/>
      <c r="O196" s="50"/>
      <c r="S196" s="43"/>
      <c r="Z196" s="50"/>
      <c r="AA196" s="43"/>
      <c r="AE196" s="43"/>
      <c r="AI196" s="43"/>
      <c r="AN196" s="43"/>
      <c r="AO196" s="50"/>
      <c r="AP196" s="50"/>
      <c r="AS196" s="43"/>
      <c r="AV196" s="43"/>
      <c r="AW196" s="43"/>
      <c r="BA196" s="43"/>
      <c r="BE196" s="50"/>
      <c r="BF196" s="43"/>
      <c r="BJ196" s="43"/>
    </row>
    <row r="197" spans="1:62" s="4" customFormat="1" x14ac:dyDescent="0.25">
      <c r="A197" s="50"/>
      <c r="B197" s="50"/>
      <c r="C197" s="50"/>
      <c r="D197" s="50"/>
      <c r="E197" s="68"/>
      <c r="F197" s="43"/>
      <c r="H197" s="43"/>
      <c r="I197" s="50"/>
      <c r="J197" s="50"/>
      <c r="K197" s="50"/>
      <c r="L197" s="43"/>
      <c r="M197" s="50"/>
      <c r="N197" s="50"/>
      <c r="O197" s="50"/>
      <c r="S197" s="43"/>
      <c r="Z197" s="50"/>
      <c r="AA197" s="43"/>
      <c r="AE197" s="43"/>
      <c r="AI197" s="43"/>
      <c r="AN197" s="43"/>
      <c r="AO197" s="50"/>
      <c r="AP197" s="50"/>
      <c r="AS197" s="43"/>
      <c r="AV197" s="43"/>
      <c r="AW197" s="43"/>
      <c r="BA197" s="43"/>
      <c r="BE197" s="50"/>
      <c r="BF197" s="43"/>
      <c r="BJ197" s="43"/>
    </row>
    <row r="198" spans="1:62" s="4" customFormat="1" x14ac:dyDescent="0.25">
      <c r="A198" s="50"/>
      <c r="B198" s="50"/>
      <c r="C198" s="50"/>
      <c r="D198" s="50"/>
      <c r="E198" s="68"/>
      <c r="F198" s="43"/>
      <c r="H198" s="43"/>
      <c r="I198" s="50"/>
      <c r="J198" s="50"/>
      <c r="K198" s="50"/>
      <c r="L198" s="43"/>
      <c r="M198" s="50"/>
      <c r="N198" s="50"/>
      <c r="O198" s="50"/>
      <c r="S198" s="43"/>
      <c r="Z198" s="50"/>
      <c r="AA198" s="43"/>
      <c r="AE198" s="43"/>
      <c r="AI198" s="43"/>
      <c r="AN198" s="43"/>
      <c r="AO198" s="50"/>
      <c r="AP198" s="50"/>
      <c r="AS198" s="43"/>
      <c r="AV198" s="43"/>
      <c r="AW198" s="43"/>
      <c r="BA198" s="43"/>
      <c r="BE198" s="50"/>
      <c r="BF198" s="43"/>
      <c r="BJ198" s="43"/>
    </row>
    <row r="199" spans="1:62" s="4" customFormat="1" x14ac:dyDescent="0.25">
      <c r="A199" s="50"/>
      <c r="B199" s="50"/>
      <c r="C199" s="50"/>
      <c r="D199" s="50"/>
      <c r="E199" s="68"/>
      <c r="F199" s="43"/>
      <c r="H199" s="43"/>
      <c r="I199" s="50"/>
      <c r="J199" s="50"/>
      <c r="K199" s="50"/>
      <c r="L199" s="43"/>
      <c r="M199" s="50"/>
      <c r="N199" s="50"/>
      <c r="O199" s="50"/>
      <c r="S199" s="43"/>
      <c r="Z199" s="50"/>
      <c r="AA199" s="43"/>
      <c r="AE199" s="43"/>
      <c r="AI199" s="43"/>
      <c r="AN199" s="43"/>
      <c r="AO199" s="50"/>
      <c r="AP199" s="50"/>
      <c r="AS199" s="43"/>
      <c r="AV199" s="43"/>
      <c r="AW199" s="43"/>
      <c r="BA199" s="43"/>
      <c r="BE199" s="50"/>
      <c r="BF199" s="43"/>
      <c r="BJ199" s="43"/>
    </row>
    <row r="200" spans="1:62" s="4" customFormat="1" x14ac:dyDescent="0.25">
      <c r="A200" s="50"/>
      <c r="B200" s="50"/>
      <c r="C200" s="50"/>
      <c r="D200" s="50"/>
      <c r="E200" s="68"/>
      <c r="F200" s="43"/>
      <c r="H200" s="43"/>
      <c r="I200" s="50"/>
      <c r="J200" s="50"/>
      <c r="K200" s="50"/>
      <c r="L200" s="43"/>
      <c r="M200" s="50"/>
      <c r="N200" s="50"/>
      <c r="O200" s="50"/>
      <c r="S200" s="43"/>
      <c r="Z200" s="50"/>
      <c r="AA200" s="43"/>
      <c r="AE200" s="43"/>
      <c r="AI200" s="43"/>
      <c r="AN200" s="43"/>
      <c r="AO200" s="50"/>
      <c r="AP200" s="50"/>
      <c r="AS200" s="43"/>
      <c r="AV200" s="43"/>
      <c r="AW200" s="43"/>
      <c r="BA200" s="43"/>
      <c r="BE200" s="50"/>
      <c r="BF200" s="43"/>
      <c r="BJ200" s="43"/>
    </row>
    <row r="201" spans="1:62" s="4" customFormat="1" x14ac:dyDescent="0.25">
      <c r="A201" s="50"/>
      <c r="B201" s="50"/>
      <c r="C201" s="50"/>
      <c r="D201" s="50"/>
      <c r="E201" s="68"/>
      <c r="F201" s="43"/>
      <c r="H201" s="43"/>
      <c r="I201" s="50"/>
      <c r="J201" s="50"/>
      <c r="K201" s="50"/>
      <c r="L201" s="43"/>
      <c r="M201" s="50"/>
      <c r="N201" s="50"/>
      <c r="O201" s="50"/>
      <c r="S201" s="43"/>
      <c r="Z201" s="50"/>
      <c r="AA201" s="43"/>
      <c r="AE201" s="43"/>
      <c r="AI201" s="43"/>
      <c r="AN201" s="43"/>
      <c r="AO201" s="50"/>
      <c r="AP201" s="50"/>
      <c r="AS201" s="43"/>
      <c r="AV201" s="43"/>
      <c r="AW201" s="43"/>
      <c r="BA201" s="43"/>
      <c r="BE201" s="50"/>
      <c r="BF201" s="43"/>
      <c r="BJ201" s="43"/>
    </row>
    <row r="202" spans="1:62" s="4" customFormat="1" x14ac:dyDescent="0.25">
      <c r="A202" s="50"/>
      <c r="B202" s="50"/>
      <c r="C202" s="50"/>
      <c r="D202" s="50"/>
      <c r="E202" s="68"/>
      <c r="F202" s="43"/>
      <c r="H202" s="43"/>
      <c r="I202" s="50"/>
      <c r="J202" s="50"/>
      <c r="K202" s="50"/>
      <c r="L202" s="43"/>
      <c r="M202" s="50"/>
      <c r="N202" s="50"/>
      <c r="O202" s="50"/>
      <c r="S202" s="43"/>
      <c r="Z202" s="50"/>
      <c r="AA202" s="43"/>
      <c r="AE202" s="43"/>
      <c r="AI202" s="43"/>
      <c r="AN202" s="43"/>
      <c r="AO202" s="50"/>
      <c r="AP202" s="50"/>
      <c r="AS202" s="43"/>
      <c r="AV202" s="43"/>
      <c r="AW202" s="43"/>
      <c r="BA202" s="43"/>
      <c r="BE202" s="50"/>
      <c r="BF202" s="43"/>
      <c r="BJ202" s="43"/>
    </row>
    <row r="203" spans="1:62" s="4" customFormat="1" x14ac:dyDescent="0.25">
      <c r="A203" s="50"/>
      <c r="B203" s="50"/>
      <c r="C203" s="50"/>
      <c r="D203" s="50"/>
      <c r="E203" s="68"/>
      <c r="F203" s="43"/>
      <c r="H203" s="43"/>
      <c r="I203" s="50"/>
      <c r="J203" s="50"/>
      <c r="K203" s="50"/>
      <c r="L203" s="43"/>
      <c r="M203" s="50"/>
      <c r="N203" s="50"/>
      <c r="O203" s="50"/>
      <c r="S203" s="43"/>
      <c r="Z203" s="50"/>
      <c r="AA203" s="43"/>
      <c r="AE203" s="43"/>
      <c r="AI203" s="43"/>
      <c r="AN203" s="43"/>
      <c r="AO203" s="50"/>
      <c r="AP203" s="50"/>
      <c r="AS203" s="43"/>
      <c r="AV203" s="43"/>
      <c r="AW203" s="43"/>
      <c r="BA203" s="43"/>
      <c r="BE203" s="50"/>
      <c r="BF203" s="43"/>
      <c r="BJ203" s="43"/>
    </row>
    <row r="204" spans="1:62" s="4" customFormat="1" x14ac:dyDescent="0.25">
      <c r="A204" s="50"/>
      <c r="B204" s="50"/>
      <c r="C204" s="50"/>
      <c r="D204" s="50"/>
      <c r="E204" s="68"/>
      <c r="F204" s="43"/>
      <c r="H204" s="43"/>
      <c r="I204" s="50"/>
      <c r="J204" s="50"/>
      <c r="K204" s="50"/>
      <c r="L204" s="43"/>
      <c r="M204" s="50"/>
      <c r="N204" s="50"/>
      <c r="O204" s="50"/>
      <c r="S204" s="43"/>
      <c r="Z204" s="50"/>
      <c r="AA204" s="43"/>
      <c r="AE204" s="43"/>
      <c r="AI204" s="43"/>
      <c r="AN204" s="43"/>
      <c r="AO204" s="50"/>
      <c r="AP204" s="50"/>
      <c r="AS204" s="43"/>
      <c r="AV204" s="43"/>
      <c r="AW204" s="43"/>
      <c r="BA204" s="43"/>
      <c r="BE204" s="50"/>
      <c r="BF204" s="43"/>
      <c r="BJ204" s="43"/>
    </row>
    <row r="205" spans="1:62" s="4" customFormat="1" x14ac:dyDescent="0.25">
      <c r="A205" s="50"/>
      <c r="B205" s="50"/>
      <c r="C205" s="50"/>
      <c r="D205" s="50"/>
      <c r="E205" s="68"/>
      <c r="F205" s="43"/>
      <c r="H205" s="43"/>
      <c r="I205" s="50"/>
      <c r="J205" s="50"/>
      <c r="K205" s="50"/>
      <c r="L205" s="43"/>
      <c r="M205" s="50"/>
      <c r="N205" s="50"/>
      <c r="O205" s="50"/>
      <c r="S205" s="43"/>
      <c r="Z205" s="50"/>
      <c r="AA205" s="43"/>
      <c r="AE205" s="43"/>
      <c r="AI205" s="43"/>
      <c r="AN205" s="43"/>
      <c r="AO205" s="50"/>
      <c r="AP205" s="50"/>
      <c r="AS205" s="43"/>
      <c r="AV205" s="43"/>
      <c r="AW205" s="43"/>
      <c r="BA205" s="43"/>
      <c r="BE205" s="50"/>
      <c r="BF205" s="43"/>
      <c r="BJ205" s="43"/>
    </row>
    <row r="206" spans="1:62" s="4" customFormat="1" x14ac:dyDescent="0.25">
      <c r="A206" s="50"/>
      <c r="B206" s="50"/>
      <c r="C206" s="50"/>
      <c r="D206" s="50"/>
      <c r="E206" s="68"/>
      <c r="F206" s="43"/>
      <c r="H206" s="43"/>
      <c r="I206" s="50"/>
      <c r="J206" s="50"/>
      <c r="K206" s="50"/>
      <c r="L206" s="43"/>
      <c r="M206" s="50"/>
      <c r="N206" s="50"/>
      <c r="O206" s="50"/>
      <c r="S206" s="43"/>
      <c r="Z206" s="50"/>
      <c r="AA206" s="43"/>
      <c r="AE206" s="43"/>
      <c r="AI206" s="43"/>
      <c r="AN206" s="43"/>
      <c r="AO206" s="50"/>
      <c r="AP206" s="50"/>
      <c r="AS206" s="43"/>
      <c r="AV206" s="43"/>
      <c r="AW206" s="43"/>
      <c r="BA206" s="43"/>
      <c r="BE206" s="50"/>
      <c r="BF206" s="43"/>
      <c r="BJ206" s="43"/>
    </row>
    <row r="207" spans="1:62" s="4" customFormat="1" x14ac:dyDescent="0.25">
      <c r="A207" s="50"/>
      <c r="B207" s="50"/>
      <c r="C207" s="50"/>
      <c r="D207" s="50"/>
      <c r="E207" s="68"/>
      <c r="F207" s="43"/>
      <c r="H207" s="43"/>
      <c r="I207" s="50"/>
      <c r="J207" s="50"/>
      <c r="K207" s="50"/>
      <c r="L207" s="43"/>
      <c r="M207" s="50"/>
      <c r="N207" s="50"/>
      <c r="O207" s="50"/>
      <c r="S207" s="43"/>
      <c r="Z207" s="50"/>
      <c r="AA207" s="43"/>
      <c r="AE207" s="43"/>
      <c r="AI207" s="43"/>
      <c r="AN207" s="43"/>
      <c r="AO207" s="50"/>
      <c r="AP207" s="50"/>
      <c r="AS207" s="43"/>
      <c r="AV207" s="43"/>
      <c r="AW207" s="43"/>
      <c r="BA207" s="43"/>
      <c r="BE207" s="50"/>
      <c r="BF207" s="43"/>
      <c r="BJ207" s="43"/>
    </row>
    <row r="208" spans="1:62" s="4" customFormat="1" x14ac:dyDescent="0.25">
      <c r="A208" s="50"/>
      <c r="B208" s="50"/>
      <c r="C208" s="50"/>
      <c r="D208" s="50"/>
      <c r="E208" s="68"/>
      <c r="F208" s="43"/>
      <c r="H208" s="43"/>
      <c r="I208" s="50"/>
      <c r="J208" s="50"/>
      <c r="K208" s="50"/>
      <c r="L208" s="43"/>
      <c r="M208" s="50"/>
      <c r="N208" s="50"/>
      <c r="O208" s="50"/>
      <c r="S208" s="43"/>
      <c r="Z208" s="50"/>
      <c r="AA208" s="43"/>
      <c r="AE208" s="43"/>
      <c r="AI208" s="43"/>
      <c r="AN208" s="43"/>
      <c r="AO208" s="50"/>
      <c r="AP208" s="50"/>
      <c r="AS208" s="43"/>
      <c r="AV208" s="43"/>
      <c r="AW208" s="43"/>
      <c r="BA208" s="43"/>
      <c r="BE208" s="50"/>
      <c r="BF208" s="43"/>
      <c r="BJ208" s="43"/>
    </row>
    <row r="209" spans="1:62" s="4" customFormat="1" x14ac:dyDescent="0.25">
      <c r="A209" s="50"/>
      <c r="B209" s="50"/>
      <c r="C209" s="50"/>
      <c r="D209" s="50"/>
      <c r="E209" s="68"/>
      <c r="F209" s="43"/>
      <c r="H209" s="43"/>
      <c r="I209" s="50"/>
      <c r="J209" s="50"/>
      <c r="K209" s="50"/>
      <c r="L209" s="43"/>
      <c r="M209" s="50"/>
      <c r="N209" s="50"/>
      <c r="O209" s="50"/>
      <c r="S209" s="43"/>
      <c r="Z209" s="50"/>
      <c r="AA209" s="43"/>
      <c r="AE209" s="43"/>
      <c r="AI209" s="43"/>
      <c r="AN209" s="43"/>
      <c r="AO209" s="50"/>
      <c r="AP209" s="50"/>
      <c r="AS209" s="43"/>
      <c r="AV209" s="43"/>
      <c r="AW209" s="43"/>
      <c r="BA209" s="43"/>
      <c r="BE209" s="50"/>
      <c r="BF209" s="43"/>
      <c r="BJ209" s="43"/>
    </row>
    <row r="210" spans="1:62" s="4" customFormat="1" x14ac:dyDescent="0.25">
      <c r="A210" s="50"/>
      <c r="B210" s="50"/>
      <c r="C210" s="50"/>
      <c r="D210" s="50"/>
      <c r="E210" s="68"/>
      <c r="F210" s="43"/>
      <c r="H210" s="43"/>
      <c r="I210" s="50"/>
      <c r="J210" s="50"/>
      <c r="K210" s="50"/>
      <c r="L210" s="43"/>
      <c r="M210" s="50"/>
      <c r="N210" s="50"/>
      <c r="O210" s="50"/>
      <c r="S210" s="43"/>
      <c r="Z210" s="50"/>
      <c r="AA210" s="43"/>
      <c r="AE210" s="43"/>
      <c r="AI210" s="43"/>
      <c r="AN210" s="43"/>
      <c r="AO210" s="50"/>
      <c r="AP210" s="50"/>
      <c r="AS210" s="43"/>
      <c r="AV210" s="43"/>
      <c r="AW210" s="43"/>
      <c r="BA210" s="43"/>
      <c r="BE210" s="50"/>
      <c r="BF210" s="43"/>
      <c r="BJ210" s="43"/>
    </row>
    <row r="211" spans="1:62" s="4" customFormat="1" x14ac:dyDescent="0.25">
      <c r="A211" s="50"/>
      <c r="B211" s="50"/>
      <c r="C211" s="50"/>
      <c r="D211" s="50"/>
      <c r="E211" s="68"/>
      <c r="F211" s="43"/>
      <c r="H211" s="43"/>
      <c r="I211" s="50"/>
      <c r="J211" s="50"/>
      <c r="K211" s="50"/>
      <c r="L211" s="43"/>
      <c r="M211" s="50"/>
      <c r="N211" s="50"/>
      <c r="O211" s="50"/>
      <c r="S211" s="43"/>
      <c r="Z211" s="50"/>
      <c r="AA211" s="43"/>
      <c r="AE211" s="43"/>
      <c r="AI211" s="43"/>
      <c r="AN211" s="43"/>
      <c r="AO211" s="50"/>
      <c r="AP211" s="50"/>
      <c r="AS211" s="43"/>
      <c r="AV211" s="43"/>
      <c r="AW211" s="43"/>
      <c r="BA211" s="43"/>
      <c r="BE211" s="50"/>
      <c r="BF211" s="43"/>
      <c r="BJ211" s="43"/>
    </row>
    <row r="212" spans="1:62" s="4" customFormat="1" x14ac:dyDescent="0.25">
      <c r="A212" s="50"/>
      <c r="B212" s="50"/>
      <c r="C212" s="50"/>
      <c r="D212" s="50"/>
      <c r="E212" s="68"/>
      <c r="F212" s="43"/>
      <c r="H212" s="43"/>
      <c r="I212" s="50"/>
      <c r="J212" s="50"/>
      <c r="K212" s="50"/>
      <c r="L212" s="43"/>
      <c r="M212" s="50"/>
      <c r="N212" s="50"/>
      <c r="O212" s="50"/>
      <c r="S212" s="43"/>
      <c r="Z212" s="50"/>
      <c r="AA212" s="43"/>
      <c r="AE212" s="43"/>
      <c r="AI212" s="43"/>
      <c r="AN212" s="43"/>
      <c r="AO212" s="50"/>
      <c r="AP212" s="50"/>
      <c r="AS212" s="43"/>
      <c r="AV212" s="43"/>
      <c r="AW212" s="43"/>
      <c r="BA212" s="43"/>
      <c r="BE212" s="50"/>
      <c r="BF212" s="43"/>
      <c r="BJ212" s="43"/>
    </row>
    <row r="213" spans="1:62" s="4" customFormat="1" x14ac:dyDescent="0.25">
      <c r="A213" s="50"/>
      <c r="B213" s="50"/>
      <c r="C213" s="50"/>
      <c r="D213" s="50"/>
      <c r="E213" s="68"/>
      <c r="F213" s="43"/>
      <c r="H213" s="43"/>
      <c r="I213" s="50"/>
      <c r="J213" s="50"/>
      <c r="K213" s="50"/>
      <c r="L213" s="43"/>
      <c r="M213" s="50"/>
      <c r="N213" s="50"/>
      <c r="O213" s="50"/>
      <c r="S213" s="43"/>
      <c r="Z213" s="50"/>
      <c r="AA213" s="43"/>
      <c r="AE213" s="43"/>
      <c r="AI213" s="43"/>
      <c r="AN213" s="43"/>
      <c r="AO213" s="50"/>
      <c r="AP213" s="50"/>
      <c r="AS213" s="43"/>
      <c r="AV213" s="43"/>
      <c r="AW213" s="43"/>
      <c r="BA213" s="43"/>
      <c r="BE213" s="50"/>
      <c r="BF213" s="43"/>
      <c r="BJ213" s="43"/>
    </row>
    <row r="214" spans="1:62" s="4" customFormat="1" x14ac:dyDescent="0.25">
      <c r="A214" s="50"/>
      <c r="B214" s="50"/>
      <c r="C214" s="50"/>
      <c r="D214" s="50"/>
      <c r="E214" s="68"/>
      <c r="F214" s="43"/>
      <c r="H214" s="43"/>
      <c r="I214" s="50"/>
      <c r="J214" s="50"/>
      <c r="K214" s="50"/>
      <c r="L214" s="43"/>
      <c r="M214" s="50"/>
      <c r="N214" s="50"/>
      <c r="O214" s="50"/>
      <c r="S214" s="43"/>
      <c r="Z214" s="50"/>
      <c r="AA214" s="43"/>
      <c r="AE214" s="43"/>
      <c r="AI214" s="43"/>
      <c r="AN214" s="43"/>
      <c r="AO214" s="50"/>
      <c r="AP214" s="50"/>
      <c r="AS214" s="43"/>
      <c r="AV214" s="43"/>
      <c r="AW214" s="43"/>
      <c r="BA214" s="43"/>
      <c r="BE214" s="50"/>
      <c r="BF214" s="43"/>
      <c r="BJ214" s="43"/>
    </row>
    <row r="215" spans="1:62" s="4" customFormat="1" x14ac:dyDescent="0.25">
      <c r="A215" s="50"/>
      <c r="B215" s="50"/>
      <c r="C215" s="50"/>
      <c r="D215" s="50"/>
      <c r="E215" s="68"/>
      <c r="F215" s="43"/>
      <c r="H215" s="43"/>
      <c r="I215" s="50"/>
      <c r="J215" s="50"/>
      <c r="K215" s="50"/>
      <c r="L215" s="43"/>
      <c r="M215" s="50"/>
      <c r="N215" s="50"/>
      <c r="O215" s="50"/>
      <c r="S215" s="43"/>
      <c r="Z215" s="50"/>
      <c r="AA215" s="43"/>
      <c r="AE215" s="43"/>
      <c r="AI215" s="43"/>
      <c r="AN215" s="43"/>
      <c r="AO215" s="50"/>
      <c r="AP215" s="50"/>
      <c r="AS215" s="43"/>
      <c r="AV215" s="43"/>
      <c r="AW215" s="43"/>
      <c r="BA215" s="43"/>
      <c r="BE215" s="50"/>
      <c r="BF215" s="43"/>
      <c r="BJ215" s="43"/>
    </row>
    <row r="216" spans="1:62" s="4" customFormat="1" x14ac:dyDescent="0.25">
      <c r="A216" s="50"/>
      <c r="B216" s="50"/>
      <c r="C216" s="50"/>
      <c r="D216" s="50"/>
      <c r="E216" s="68"/>
      <c r="F216" s="43"/>
      <c r="H216" s="43"/>
      <c r="I216" s="50"/>
      <c r="J216" s="50"/>
      <c r="K216" s="50"/>
      <c r="L216" s="43"/>
      <c r="M216" s="50"/>
      <c r="N216" s="50"/>
      <c r="O216" s="50"/>
      <c r="S216" s="43"/>
      <c r="Z216" s="50"/>
      <c r="AA216" s="43"/>
      <c r="AE216" s="43"/>
      <c r="AI216" s="43"/>
      <c r="AN216" s="43"/>
      <c r="AO216" s="50"/>
      <c r="AP216" s="50"/>
      <c r="AS216" s="43"/>
      <c r="AV216" s="43"/>
      <c r="AW216" s="43"/>
      <c r="BA216" s="43"/>
      <c r="BE216" s="50"/>
      <c r="BF216" s="43"/>
      <c r="BJ216" s="43"/>
    </row>
    <row r="217" spans="1:62" s="4" customFormat="1" x14ac:dyDescent="0.25">
      <c r="A217" s="50"/>
      <c r="B217" s="50"/>
      <c r="C217" s="50"/>
      <c r="D217" s="50"/>
      <c r="E217" s="68"/>
      <c r="F217" s="43"/>
      <c r="H217" s="43"/>
      <c r="I217" s="50"/>
      <c r="J217" s="50"/>
      <c r="K217" s="50"/>
      <c r="L217" s="43"/>
      <c r="M217" s="50"/>
      <c r="N217" s="50"/>
      <c r="O217" s="50"/>
      <c r="S217" s="43"/>
      <c r="Z217" s="50"/>
      <c r="AA217" s="43"/>
      <c r="AE217" s="43"/>
      <c r="AI217" s="43"/>
      <c r="AN217" s="43"/>
      <c r="AO217" s="50"/>
      <c r="AP217" s="50"/>
      <c r="AS217" s="43"/>
      <c r="AV217" s="43"/>
      <c r="AW217" s="43"/>
      <c r="BA217" s="43"/>
      <c r="BE217" s="50"/>
      <c r="BF217" s="43"/>
      <c r="BJ217" s="43"/>
    </row>
    <row r="218" spans="1:62" s="4" customFormat="1" x14ac:dyDescent="0.25">
      <c r="A218" s="50"/>
      <c r="B218" s="50"/>
      <c r="C218" s="50"/>
      <c r="D218" s="50"/>
      <c r="E218" s="68"/>
      <c r="F218" s="43"/>
      <c r="H218" s="43"/>
      <c r="I218" s="50"/>
      <c r="J218" s="50"/>
      <c r="K218" s="50"/>
      <c r="L218" s="43"/>
      <c r="M218" s="50"/>
      <c r="N218" s="50"/>
      <c r="O218" s="50"/>
      <c r="S218" s="43"/>
      <c r="Z218" s="50"/>
      <c r="AA218" s="43"/>
      <c r="AE218" s="43"/>
      <c r="AI218" s="43"/>
      <c r="AN218" s="43"/>
      <c r="AO218" s="50"/>
      <c r="AP218" s="50"/>
      <c r="AS218" s="43"/>
      <c r="AV218" s="43"/>
      <c r="AW218" s="43"/>
      <c r="BA218" s="43"/>
      <c r="BE218" s="50"/>
      <c r="BF218" s="43"/>
      <c r="BJ218" s="43"/>
    </row>
    <row r="219" spans="1:62" s="4" customFormat="1" x14ac:dyDescent="0.25">
      <c r="A219" s="50"/>
      <c r="B219" s="50"/>
      <c r="C219" s="50"/>
      <c r="D219" s="50"/>
      <c r="E219" s="68"/>
      <c r="F219" s="43"/>
      <c r="H219" s="43"/>
      <c r="I219" s="50"/>
      <c r="J219" s="50"/>
      <c r="K219" s="50"/>
      <c r="L219" s="43"/>
      <c r="M219" s="50"/>
      <c r="N219" s="50"/>
      <c r="O219" s="50"/>
      <c r="S219" s="43"/>
      <c r="Z219" s="50"/>
      <c r="AA219" s="43"/>
      <c r="AE219" s="43"/>
      <c r="AI219" s="43"/>
      <c r="AN219" s="43"/>
      <c r="AO219" s="50"/>
      <c r="AP219" s="50"/>
      <c r="AS219" s="43"/>
      <c r="AV219" s="43"/>
      <c r="AW219" s="43"/>
      <c r="BA219" s="43"/>
      <c r="BE219" s="50"/>
      <c r="BF219" s="43"/>
      <c r="BJ219" s="43"/>
    </row>
    <row r="220" spans="1:62" s="4" customFormat="1" x14ac:dyDescent="0.25">
      <c r="A220" s="50"/>
      <c r="B220" s="50"/>
      <c r="C220" s="50"/>
      <c r="D220" s="50"/>
      <c r="E220" s="68"/>
      <c r="F220" s="43"/>
      <c r="H220" s="43"/>
      <c r="I220" s="50"/>
      <c r="J220" s="50"/>
      <c r="K220" s="50"/>
      <c r="L220" s="43"/>
      <c r="M220" s="50"/>
      <c r="N220" s="50"/>
      <c r="O220" s="50"/>
      <c r="S220" s="43"/>
      <c r="Z220" s="50"/>
      <c r="AA220" s="43"/>
      <c r="AE220" s="43"/>
      <c r="AI220" s="43"/>
      <c r="AN220" s="43"/>
      <c r="AO220" s="50"/>
      <c r="AP220" s="50"/>
      <c r="AS220" s="43"/>
      <c r="AV220" s="43"/>
      <c r="AW220" s="43"/>
      <c r="BA220" s="43"/>
      <c r="BE220" s="50"/>
      <c r="BF220" s="43"/>
      <c r="BJ220" s="43"/>
    </row>
    <row r="221" spans="1:62" s="4" customFormat="1" x14ac:dyDescent="0.25">
      <c r="A221" s="50"/>
      <c r="B221" s="50"/>
      <c r="C221" s="50"/>
      <c r="D221" s="50"/>
      <c r="E221" s="68"/>
      <c r="F221" s="43"/>
      <c r="H221" s="43"/>
      <c r="I221" s="50"/>
      <c r="J221" s="50"/>
      <c r="K221" s="50"/>
      <c r="L221" s="43"/>
      <c r="M221" s="50"/>
      <c r="N221" s="50"/>
      <c r="O221" s="50"/>
      <c r="S221" s="43"/>
      <c r="Z221" s="50"/>
      <c r="AA221" s="43"/>
      <c r="AE221" s="43"/>
      <c r="AI221" s="43"/>
      <c r="AN221" s="43"/>
      <c r="AO221" s="50"/>
      <c r="AP221" s="50"/>
      <c r="AS221" s="43"/>
      <c r="AV221" s="43"/>
      <c r="AW221" s="43"/>
      <c r="BA221" s="43"/>
      <c r="BE221" s="50"/>
      <c r="BF221" s="43"/>
      <c r="BJ221" s="43"/>
    </row>
    <row r="222" spans="1:62" s="4" customFormat="1" x14ac:dyDescent="0.25">
      <c r="A222" s="50"/>
      <c r="B222" s="50"/>
      <c r="C222" s="50"/>
      <c r="D222" s="50"/>
      <c r="E222" s="68"/>
      <c r="F222" s="43"/>
      <c r="H222" s="43"/>
      <c r="I222" s="50"/>
      <c r="J222" s="50"/>
      <c r="K222" s="50"/>
      <c r="L222" s="43"/>
      <c r="M222" s="50"/>
      <c r="N222" s="50"/>
      <c r="O222" s="50"/>
      <c r="S222" s="43"/>
      <c r="Z222" s="50"/>
      <c r="AA222" s="43"/>
      <c r="AE222" s="43"/>
      <c r="AI222" s="43"/>
      <c r="AN222" s="43"/>
      <c r="AO222" s="50"/>
      <c r="AP222" s="50"/>
      <c r="AS222" s="43"/>
      <c r="AV222" s="43"/>
      <c r="AW222" s="43"/>
      <c r="BA222" s="43"/>
      <c r="BE222" s="50"/>
      <c r="BF222" s="43"/>
      <c r="BJ222" s="43"/>
    </row>
    <row r="223" spans="1:62" s="4" customFormat="1" x14ac:dyDescent="0.25">
      <c r="A223" s="50"/>
      <c r="B223" s="50"/>
      <c r="C223" s="50"/>
      <c r="D223" s="50"/>
      <c r="E223" s="68"/>
      <c r="F223" s="43"/>
      <c r="H223" s="43"/>
      <c r="I223" s="50"/>
      <c r="J223" s="50"/>
      <c r="K223" s="50"/>
      <c r="L223" s="43"/>
      <c r="M223" s="50"/>
      <c r="N223" s="50"/>
      <c r="O223" s="50"/>
      <c r="S223" s="43"/>
      <c r="Z223" s="50"/>
      <c r="AA223" s="43"/>
      <c r="AE223" s="43"/>
      <c r="AI223" s="43"/>
      <c r="AN223" s="43"/>
      <c r="AO223" s="50"/>
      <c r="AP223" s="50"/>
      <c r="AS223" s="43"/>
      <c r="AV223" s="43"/>
      <c r="AW223" s="43"/>
      <c r="BA223" s="43"/>
      <c r="BE223" s="50"/>
      <c r="BF223" s="43"/>
      <c r="BJ223" s="43"/>
    </row>
    <row r="224" spans="1:62" s="4" customFormat="1" x14ac:dyDescent="0.25">
      <c r="A224" s="50"/>
      <c r="B224" s="50"/>
      <c r="C224" s="50"/>
      <c r="D224" s="50"/>
      <c r="E224" s="68"/>
      <c r="F224" s="43"/>
      <c r="H224" s="43"/>
      <c r="I224" s="50"/>
      <c r="J224" s="50"/>
      <c r="K224" s="50"/>
      <c r="L224" s="43"/>
      <c r="M224" s="50"/>
      <c r="N224" s="50"/>
      <c r="O224" s="50"/>
      <c r="S224" s="43"/>
      <c r="Z224" s="50"/>
      <c r="AA224" s="43"/>
      <c r="AE224" s="43"/>
      <c r="AI224" s="43"/>
      <c r="AN224" s="43"/>
      <c r="AO224" s="50"/>
      <c r="AP224" s="50"/>
      <c r="AS224" s="43"/>
      <c r="AV224" s="43"/>
      <c r="AW224" s="43"/>
      <c r="BA224" s="43"/>
      <c r="BE224" s="50"/>
      <c r="BF224" s="43"/>
      <c r="BJ224" s="43"/>
    </row>
    <row r="225" spans="1:62" s="4" customFormat="1" x14ac:dyDescent="0.25">
      <c r="A225" s="50"/>
      <c r="B225" s="50"/>
      <c r="C225" s="50"/>
      <c r="D225" s="50"/>
      <c r="E225" s="68"/>
      <c r="F225" s="43"/>
      <c r="H225" s="43"/>
      <c r="I225" s="50"/>
      <c r="J225" s="50"/>
      <c r="K225" s="50"/>
      <c r="L225" s="43"/>
      <c r="M225" s="50"/>
      <c r="N225" s="50"/>
      <c r="O225" s="50"/>
      <c r="S225" s="43"/>
      <c r="Z225" s="50"/>
      <c r="AA225" s="43"/>
      <c r="AE225" s="43"/>
      <c r="AI225" s="43"/>
      <c r="AN225" s="43"/>
      <c r="AO225" s="50"/>
      <c r="AP225" s="50"/>
      <c r="AS225" s="43"/>
      <c r="AV225" s="43"/>
      <c r="AW225" s="43"/>
      <c r="BA225" s="43"/>
      <c r="BE225" s="50"/>
      <c r="BF225" s="43"/>
      <c r="BJ225" s="43"/>
    </row>
    <row r="226" spans="1:62" s="4" customFormat="1" x14ac:dyDescent="0.25">
      <c r="A226" s="50"/>
      <c r="B226" s="50"/>
      <c r="C226" s="50"/>
      <c r="D226" s="50"/>
      <c r="E226" s="68"/>
      <c r="F226" s="43"/>
      <c r="H226" s="43"/>
      <c r="I226" s="50"/>
      <c r="J226" s="50"/>
      <c r="K226" s="50"/>
      <c r="L226" s="43"/>
      <c r="M226" s="50"/>
      <c r="N226" s="50"/>
      <c r="O226" s="50"/>
      <c r="S226" s="43"/>
      <c r="Z226" s="50"/>
      <c r="AA226" s="43"/>
      <c r="AE226" s="43"/>
      <c r="AI226" s="43"/>
      <c r="AN226" s="43"/>
      <c r="AO226" s="50"/>
      <c r="AP226" s="50"/>
      <c r="AS226" s="43"/>
      <c r="AV226" s="43"/>
      <c r="AW226" s="43"/>
      <c r="BA226" s="43"/>
      <c r="BE226" s="50"/>
      <c r="BF226" s="43"/>
      <c r="BJ226" s="43"/>
    </row>
    <row r="227" spans="1:62" s="4" customFormat="1" x14ac:dyDescent="0.25">
      <c r="A227" s="50"/>
      <c r="B227" s="50"/>
      <c r="C227" s="50"/>
      <c r="D227" s="50"/>
      <c r="E227" s="68"/>
      <c r="F227" s="43"/>
      <c r="H227" s="43"/>
      <c r="I227" s="50"/>
      <c r="J227" s="50"/>
      <c r="K227" s="50"/>
      <c r="L227" s="43"/>
      <c r="M227" s="50"/>
      <c r="N227" s="50"/>
      <c r="O227" s="50"/>
      <c r="S227" s="43"/>
      <c r="Z227" s="50"/>
      <c r="AA227" s="43"/>
      <c r="AE227" s="43"/>
      <c r="AI227" s="43"/>
      <c r="AN227" s="43"/>
      <c r="AO227" s="50"/>
      <c r="AP227" s="50"/>
      <c r="AS227" s="43"/>
      <c r="AV227" s="43"/>
      <c r="AW227" s="43"/>
      <c r="BA227" s="43"/>
      <c r="BE227" s="50"/>
      <c r="BF227" s="43"/>
      <c r="BJ227" s="43"/>
    </row>
    <row r="228" spans="1:62" s="4" customFormat="1" x14ac:dyDescent="0.25">
      <c r="A228" s="50"/>
      <c r="B228" s="50"/>
      <c r="C228" s="50"/>
      <c r="D228" s="50"/>
      <c r="E228" s="68"/>
      <c r="F228" s="43"/>
      <c r="H228" s="43"/>
      <c r="I228" s="50"/>
      <c r="J228" s="50"/>
      <c r="K228" s="50"/>
      <c r="L228" s="43"/>
      <c r="M228" s="50"/>
      <c r="N228" s="50"/>
      <c r="O228" s="50"/>
      <c r="S228" s="43"/>
      <c r="Z228" s="50"/>
      <c r="AA228" s="43"/>
      <c r="AE228" s="43"/>
      <c r="AI228" s="43"/>
      <c r="AN228" s="43"/>
      <c r="AO228" s="50"/>
      <c r="AP228" s="50"/>
      <c r="AS228" s="43"/>
      <c r="AV228" s="43"/>
      <c r="AW228" s="43"/>
      <c r="BA228" s="43"/>
      <c r="BE228" s="50"/>
      <c r="BF228" s="43"/>
      <c r="BJ228" s="43"/>
    </row>
    <row r="229" spans="1:62" s="4" customFormat="1" x14ac:dyDescent="0.25">
      <c r="A229" s="50"/>
      <c r="B229" s="50"/>
      <c r="C229" s="50"/>
      <c r="D229" s="50"/>
      <c r="E229" s="68"/>
      <c r="F229" s="43"/>
      <c r="H229" s="43"/>
      <c r="I229" s="50"/>
      <c r="J229" s="50"/>
      <c r="K229" s="50"/>
      <c r="L229" s="43"/>
      <c r="M229" s="50"/>
      <c r="N229" s="50"/>
      <c r="O229" s="50"/>
      <c r="S229" s="43"/>
      <c r="Z229" s="50"/>
      <c r="AA229" s="43"/>
      <c r="AE229" s="43"/>
      <c r="AI229" s="43"/>
      <c r="AN229" s="43"/>
      <c r="AO229" s="50"/>
      <c r="AP229" s="50"/>
      <c r="AS229" s="43"/>
      <c r="AV229" s="43"/>
      <c r="AW229" s="43"/>
      <c r="BA229" s="43"/>
      <c r="BE229" s="50"/>
      <c r="BF229" s="43"/>
      <c r="BJ229" s="43"/>
    </row>
    <row r="230" spans="1:62" s="4" customFormat="1" x14ac:dyDescent="0.25">
      <c r="A230" s="50"/>
      <c r="B230" s="50"/>
      <c r="C230" s="50"/>
      <c r="D230" s="50"/>
      <c r="E230" s="68"/>
      <c r="F230" s="43"/>
      <c r="H230" s="43"/>
      <c r="I230" s="50"/>
      <c r="J230" s="50"/>
      <c r="K230" s="50"/>
      <c r="L230" s="43"/>
      <c r="M230" s="50"/>
      <c r="N230" s="50"/>
      <c r="O230" s="50"/>
      <c r="S230" s="43"/>
      <c r="Z230" s="50"/>
      <c r="AA230" s="43"/>
      <c r="AE230" s="43"/>
      <c r="AI230" s="43"/>
      <c r="AN230" s="43"/>
      <c r="AO230" s="50"/>
      <c r="AP230" s="50"/>
      <c r="AS230" s="43"/>
      <c r="AV230" s="43"/>
      <c r="AW230" s="43"/>
      <c r="BA230" s="43"/>
      <c r="BE230" s="50"/>
      <c r="BF230" s="43"/>
      <c r="BJ230" s="43"/>
    </row>
    <row r="231" spans="1:62" s="4" customFormat="1" x14ac:dyDescent="0.25">
      <c r="A231" s="50"/>
      <c r="B231" s="50"/>
      <c r="C231" s="50"/>
      <c r="D231" s="50"/>
      <c r="E231" s="68"/>
      <c r="F231" s="43"/>
      <c r="H231" s="43"/>
      <c r="I231" s="50"/>
      <c r="J231" s="50"/>
      <c r="K231" s="50"/>
      <c r="L231" s="43"/>
      <c r="M231" s="50"/>
      <c r="N231" s="50"/>
      <c r="O231" s="50"/>
      <c r="S231" s="43"/>
      <c r="Z231" s="50"/>
      <c r="AA231" s="43"/>
      <c r="AE231" s="43"/>
      <c r="AI231" s="43"/>
      <c r="AN231" s="43"/>
      <c r="AO231" s="50"/>
      <c r="AP231" s="50"/>
      <c r="AS231" s="43"/>
      <c r="AV231" s="43"/>
      <c r="AW231" s="43"/>
      <c r="BA231" s="43"/>
      <c r="BE231" s="50"/>
      <c r="BF231" s="43"/>
      <c r="BJ231" s="43"/>
    </row>
    <row r="232" spans="1:62" s="4" customFormat="1" x14ac:dyDescent="0.25">
      <c r="A232" s="50"/>
      <c r="B232" s="50"/>
      <c r="C232" s="50"/>
      <c r="D232" s="50"/>
      <c r="E232" s="68"/>
      <c r="F232" s="43"/>
      <c r="H232" s="43"/>
      <c r="I232" s="50"/>
      <c r="J232" s="50"/>
      <c r="K232" s="50"/>
      <c r="L232" s="43"/>
      <c r="M232" s="50"/>
      <c r="N232" s="50"/>
      <c r="O232" s="50"/>
      <c r="S232" s="43"/>
      <c r="Z232" s="50"/>
      <c r="AA232" s="43"/>
      <c r="AE232" s="43"/>
      <c r="AI232" s="43"/>
      <c r="AN232" s="43"/>
      <c r="AO232" s="50"/>
      <c r="AP232" s="50"/>
      <c r="AS232" s="43"/>
      <c r="AV232" s="43"/>
      <c r="AW232" s="43"/>
      <c r="BA232" s="43"/>
      <c r="BE232" s="50"/>
      <c r="BF232" s="43"/>
      <c r="BJ232" s="43"/>
    </row>
    <row r="233" spans="1:62" s="4" customFormat="1" x14ac:dyDescent="0.25">
      <c r="A233" s="50"/>
      <c r="B233" s="50"/>
      <c r="C233" s="50"/>
      <c r="D233" s="50"/>
      <c r="E233" s="68"/>
      <c r="F233" s="43"/>
      <c r="H233" s="43"/>
      <c r="I233" s="50"/>
      <c r="J233" s="50"/>
      <c r="K233" s="50"/>
      <c r="L233" s="43"/>
      <c r="M233" s="50"/>
      <c r="N233" s="50"/>
      <c r="O233" s="50"/>
      <c r="S233" s="43"/>
      <c r="Z233" s="50"/>
      <c r="AA233" s="43"/>
      <c r="AE233" s="43"/>
      <c r="AI233" s="43"/>
      <c r="AN233" s="43"/>
      <c r="AO233" s="50"/>
      <c r="AP233" s="50"/>
      <c r="AS233" s="43"/>
      <c r="AV233" s="43"/>
      <c r="AW233" s="43"/>
      <c r="BA233" s="43"/>
      <c r="BE233" s="50"/>
      <c r="BF233" s="43"/>
      <c r="BJ233" s="43"/>
    </row>
    <row r="234" spans="1:62" s="4" customFormat="1" x14ac:dyDescent="0.25">
      <c r="A234" s="50"/>
      <c r="B234" s="50"/>
      <c r="C234" s="50"/>
      <c r="D234" s="50"/>
      <c r="E234" s="68"/>
      <c r="F234" s="43"/>
      <c r="H234" s="43"/>
      <c r="I234" s="50"/>
      <c r="J234" s="50"/>
      <c r="K234" s="50"/>
      <c r="L234" s="43"/>
      <c r="M234" s="50"/>
      <c r="N234" s="50"/>
      <c r="O234" s="50"/>
      <c r="S234" s="43"/>
      <c r="Z234" s="50"/>
      <c r="AA234" s="43"/>
      <c r="AE234" s="43"/>
      <c r="AI234" s="43"/>
      <c r="AN234" s="43"/>
      <c r="AO234" s="50"/>
      <c r="AP234" s="50"/>
      <c r="AS234" s="43"/>
      <c r="AV234" s="43"/>
      <c r="AW234" s="43"/>
      <c r="BA234" s="43"/>
      <c r="BE234" s="50"/>
      <c r="BF234" s="43"/>
      <c r="BJ234" s="43"/>
    </row>
    <row r="235" spans="1:62" s="4" customFormat="1" x14ac:dyDescent="0.25">
      <c r="A235" s="50"/>
      <c r="B235" s="50"/>
      <c r="C235" s="50"/>
      <c r="D235" s="50"/>
      <c r="E235" s="68"/>
      <c r="F235" s="43"/>
      <c r="H235" s="43"/>
      <c r="I235" s="50"/>
      <c r="J235" s="50"/>
      <c r="K235" s="50"/>
      <c r="L235" s="43"/>
      <c r="M235" s="50"/>
      <c r="N235" s="50"/>
      <c r="O235" s="50"/>
      <c r="S235" s="43"/>
      <c r="Z235" s="50"/>
      <c r="AA235" s="43"/>
      <c r="AE235" s="43"/>
      <c r="AI235" s="43"/>
      <c r="AN235" s="43"/>
      <c r="AO235" s="50"/>
      <c r="AP235" s="50"/>
      <c r="AS235" s="43"/>
      <c r="AV235" s="43"/>
      <c r="AW235" s="43"/>
      <c r="BA235" s="43"/>
      <c r="BE235" s="50"/>
      <c r="BF235" s="43"/>
      <c r="BJ235" s="43"/>
    </row>
    <row r="236" spans="1:62" s="4" customFormat="1" x14ac:dyDescent="0.25">
      <c r="A236" s="50"/>
      <c r="B236" s="50"/>
      <c r="C236" s="50"/>
      <c r="D236" s="50"/>
      <c r="E236" s="68"/>
      <c r="F236" s="43"/>
      <c r="H236" s="43"/>
      <c r="I236" s="50"/>
      <c r="J236" s="50"/>
      <c r="K236" s="50"/>
      <c r="L236" s="43"/>
      <c r="M236" s="50"/>
      <c r="N236" s="50"/>
      <c r="O236" s="50"/>
      <c r="S236" s="43"/>
      <c r="Z236" s="50"/>
      <c r="AA236" s="43"/>
      <c r="AE236" s="43"/>
      <c r="AI236" s="43"/>
      <c r="AN236" s="43"/>
      <c r="AO236" s="50"/>
      <c r="AP236" s="50"/>
      <c r="AS236" s="43"/>
      <c r="AV236" s="43"/>
      <c r="AW236" s="43"/>
      <c r="BA236" s="43"/>
      <c r="BE236" s="50"/>
      <c r="BF236" s="43"/>
      <c r="BJ236" s="43"/>
    </row>
    <row r="237" spans="1:62" s="4" customFormat="1" x14ac:dyDescent="0.25">
      <c r="A237" s="50"/>
      <c r="B237" s="50"/>
      <c r="C237" s="50"/>
      <c r="D237" s="50"/>
      <c r="E237" s="68"/>
      <c r="F237" s="43"/>
      <c r="H237" s="43"/>
      <c r="I237" s="50"/>
      <c r="J237" s="50"/>
      <c r="K237" s="50"/>
      <c r="L237" s="43"/>
      <c r="M237" s="50"/>
      <c r="N237" s="50"/>
      <c r="O237" s="50"/>
      <c r="S237" s="43"/>
      <c r="Z237" s="50"/>
      <c r="AA237" s="43"/>
      <c r="AE237" s="43"/>
      <c r="AI237" s="43"/>
      <c r="AN237" s="43"/>
      <c r="AO237" s="50"/>
      <c r="AP237" s="50"/>
      <c r="AS237" s="43"/>
      <c r="AV237" s="43"/>
      <c r="AW237" s="43"/>
      <c r="BA237" s="43"/>
      <c r="BE237" s="50"/>
      <c r="BF237" s="43"/>
      <c r="BJ237" s="43"/>
    </row>
    <row r="238" spans="1:62" s="4" customFormat="1" x14ac:dyDescent="0.25">
      <c r="A238" s="50"/>
      <c r="B238" s="50"/>
      <c r="C238" s="50"/>
      <c r="D238" s="50"/>
      <c r="E238" s="68"/>
      <c r="F238" s="43"/>
      <c r="H238" s="43"/>
      <c r="I238" s="50"/>
      <c r="J238" s="50"/>
      <c r="K238" s="50"/>
      <c r="L238" s="43"/>
      <c r="M238" s="50"/>
      <c r="N238" s="50"/>
      <c r="O238" s="50"/>
      <c r="S238" s="43"/>
      <c r="Z238" s="50"/>
      <c r="AA238" s="43"/>
      <c r="AE238" s="43"/>
      <c r="AI238" s="43"/>
      <c r="AN238" s="43"/>
      <c r="AO238" s="50"/>
      <c r="AP238" s="50"/>
      <c r="AS238" s="43"/>
      <c r="AV238" s="43"/>
      <c r="AW238" s="43"/>
      <c r="BA238" s="43"/>
      <c r="BE238" s="50"/>
      <c r="BF238" s="43"/>
      <c r="BJ238" s="43"/>
    </row>
    <row r="239" spans="1:62" s="4" customFormat="1" x14ac:dyDescent="0.25">
      <c r="A239" s="50"/>
      <c r="B239" s="50"/>
      <c r="C239" s="50"/>
      <c r="D239" s="50"/>
      <c r="E239" s="68"/>
      <c r="F239" s="43"/>
      <c r="H239" s="43"/>
      <c r="I239" s="50"/>
      <c r="J239" s="50"/>
      <c r="K239" s="50"/>
      <c r="L239" s="43"/>
      <c r="M239" s="50"/>
      <c r="N239" s="50"/>
      <c r="O239" s="50"/>
      <c r="S239" s="43"/>
      <c r="Z239" s="50"/>
      <c r="AA239" s="43"/>
      <c r="AE239" s="43"/>
      <c r="AI239" s="43"/>
      <c r="AN239" s="43"/>
      <c r="AO239" s="50"/>
      <c r="AP239" s="50"/>
      <c r="AS239" s="43"/>
      <c r="AV239" s="43"/>
      <c r="AW239" s="43"/>
      <c r="BA239" s="43"/>
      <c r="BE239" s="50"/>
      <c r="BF239" s="43"/>
      <c r="BJ239" s="43"/>
    </row>
    <row r="240" spans="1:62" s="4" customFormat="1" x14ac:dyDescent="0.25">
      <c r="A240" s="50"/>
      <c r="B240" s="50"/>
      <c r="C240" s="50"/>
      <c r="D240" s="50"/>
      <c r="E240" s="68"/>
      <c r="F240" s="43"/>
      <c r="H240" s="43"/>
      <c r="I240" s="50"/>
      <c r="J240" s="50"/>
      <c r="K240" s="50"/>
      <c r="L240" s="43"/>
      <c r="M240" s="50"/>
      <c r="N240" s="50"/>
      <c r="O240" s="50"/>
      <c r="S240" s="43"/>
      <c r="Z240" s="50"/>
      <c r="AA240" s="43"/>
      <c r="AE240" s="43"/>
      <c r="AI240" s="43"/>
      <c r="AN240" s="43"/>
      <c r="AO240" s="50"/>
      <c r="AP240" s="50"/>
      <c r="AS240" s="43"/>
      <c r="AV240" s="43"/>
      <c r="AW240" s="43"/>
      <c r="BA240" s="43"/>
      <c r="BE240" s="50"/>
      <c r="BF240" s="43"/>
      <c r="BJ240" s="43"/>
    </row>
    <row r="241" spans="1:62" s="4" customFormat="1" x14ac:dyDescent="0.25">
      <c r="A241" s="50"/>
      <c r="B241" s="50"/>
      <c r="C241" s="50"/>
      <c r="D241" s="50"/>
      <c r="E241" s="68"/>
      <c r="F241" s="43"/>
      <c r="H241" s="43"/>
      <c r="I241" s="50"/>
      <c r="J241" s="50"/>
      <c r="K241" s="50"/>
      <c r="L241" s="43"/>
      <c r="M241" s="50"/>
      <c r="N241" s="50"/>
      <c r="O241" s="50"/>
      <c r="S241" s="43"/>
      <c r="Z241" s="50"/>
      <c r="AA241" s="43"/>
      <c r="AE241" s="43"/>
      <c r="AI241" s="43"/>
      <c r="AN241" s="43"/>
      <c r="AO241" s="50"/>
      <c r="AP241" s="50"/>
      <c r="AS241" s="43"/>
      <c r="AV241" s="43"/>
      <c r="AW241" s="43"/>
      <c r="BA241" s="43"/>
      <c r="BE241" s="50"/>
      <c r="BF241" s="43"/>
      <c r="BJ241" s="43"/>
    </row>
    <row r="242" spans="1:62" s="4" customFormat="1" x14ac:dyDescent="0.25">
      <c r="A242" s="50"/>
      <c r="B242" s="50"/>
      <c r="C242" s="50"/>
      <c r="D242" s="50"/>
      <c r="E242" s="68"/>
      <c r="F242" s="43"/>
      <c r="H242" s="43"/>
      <c r="I242" s="50"/>
      <c r="J242" s="50"/>
      <c r="K242" s="50"/>
      <c r="L242" s="43"/>
      <c r="M242" s="50"/>
      <c r="N242" s="50"/>
      <c r="O242" s="50"/>
      <c r="S242" s="43"/>
      <c r="Z242" s="50"/>
      <c r="AA242" s="43"/>
      <c r="AE242" s="43"/>
      <c r="AI242" s="43"/>
      <c r="AN242" s="43"/>
      <c r="AO242" s="50"/>
      <c r="AP242" s="50"/>
      <c r="AS242" s="43"/>
      <c r="AV242" s="43"/>
      <c r="AW242" s="43"/>
      <c r="BA242" s="43"/>
      <c r="BE242" s="50"/>
      <c r="BF242" s="43"/>
      <c r="BJ242" s="43"/>
    </row>
    <row r="243" spans="1:62" s="4" customFormat="1" x14ac:dyDescent="0.25">
      <c r="A243" s="50"/>
      <c r="B243" s="50"/>
      <c r="C243" s="50"/>
      <c r="D243" s="50"/>
      <c r="E243" s="68"/>
      <c r="F243" s="43"/>
      <c r="H243" s="43"/>
      <c r="I243" s="50"/>
      <c r="J243" s="50"/>
      <c r="K243" s="50"/>
      <c r="L243" s="43"/>
      <c r="M243" s="50"/>
      <c r="N243" s="50"/>
      <c r="O243" s="50"/>
      <c r="S243" s="43"/>
      <c r="Z243" s="50"/>
      <c r="AA243" s="43"/>
      <c r="AE243" s="43"/>
      <c r="AI243" s="43"/>
      <c r="AN243" s="43"/>
      <c r="AO243" s="50"/>
      <c r="AP243" s="50"/>
      <c r="AS243" s="43"/>
      <c r="AV243" s="43"/>
      <c r="AW243" s="43"/>
      <c r="BA243" s="43"/>
      <c r="BE243" s="50"/>
      <c r="BF243" s="43"/>
      <c r="BJ243" s="43"/>
    </row>
    <row r="244" spans="1:62" s="4" customFormat="1" x14ac:dyDescent="0.25">
      <c r="A244" s="50"/>
      <c r="B244" s="50"/>
      <c r="C244" s="50"/>
      <c r="D244" s="50"/>
      <c r="E244" s="68"/>
      <c r="F244" s="43"/>
      <c r="H244" s="43"/>
      <c r="I244" s="50"/>
      <c r="J244" s="50"/>
      <c r="K244" s="50"/>
      <c r="L244" s="43"/>
      <c r="M244" s="50"/>
      <c r="N244" s="50"/>
      <c r="O244" s="50"/>
      <c r="S244" s="43"/>
      <c r="Z244" s="50"/>
      <c r="AA244" s="43"/>
      <c r="AE244" s="43"/>
      <c r="AI244" s="43"/>
      <c r="AN244" s="43"/>
      <c r="AO244" s="50"/>
      <c r="AP244" s="50"/>
      <c r="AS244" s="43"/>
      <c r="AV244" s="43"/>
      <c r="AW244" s="43"/>
      <c r="BA244" s="43"/>
      <c r="BE244" s="50"/>
      <c r="BF244" s="43"/>
      <c r="BJ244" s="43"/>
    </row>
    <row r="245" spans="1:62" s="4" customFormat="1" x14ac:dyDescent="0.25">
      <c r="A245" s="50"/>
      <c r="B245" s="50"/>
      <c r="C245" s="50"/>
      <c r="D245" s="50"/>
      <c r="E245" s="68"/>
      <c r="F245" s="43"/>
      <c r="H245" s="43"/>
      <c r="I245" s="50"/>
      <c r="J245" s="50"/>
      <c r="K245" s="50"/>
      <c r="L245" s="43"/>
      <c r="M245" s="50"/>
      <c r="N245" s="50"/>
      <c r="O245" s="50"/>
      <c r="S245" s="43"/>
      <c r="Z245" s="50"/>
      <c r="AA245" s="43"/>
      <c r="AE245" s="43"/>
      <c r="AI245" s="43"/>
      <c r="AN245" s="43"/>
      <c r="AO245" s="50"/>
      <c r="AP245" s="50"/>
      <c r="AS245" s="43"/>
      <c r="AV245" s="43"/>
      <c r="AW245" s="43"/>
      <c r="BA245" s="43"/>
      <c r="BE245" s="50"/>
      <c r="BF245" s="43"/>
      <c r="BJ245" s="43"/>
    </row>
    <row r="246" spans="1:62" s="4" customFormat="1" x14ac:dyDescent="0.25">
      <c r="A246" s="50"/>
      <c r="B246" s="50"/>
      <c r="C246" s="50"/>
      <c r="D246" s="50"/>
      <c r="E246" s="68"/>
      <c r="F246" s="43"/>
      <c r="H246" s="43"/>
      <c r="I246" s="50"/>
      <c r="J246" s="50"/>
      <c r="K246" s="50"/>
      <c r="L246" s="43"/>
      <c r="M246" s="50"/>
      <c r="N246" s="50"/>
      <c r="O246" s="50"/>
      <c r="S246" s="43"/>
      <c r="Z246" s="50"/>
      <c r="AA246" s="43"/>
      <c r="AE246" s="43"/>
      <c r="AI246" s="43"/>
      <c r="AN246" s="43"/>
      <c r="AO246" s="50"/>
      <c r="AP246" s="50"/>
      <c r="AS246" s="43"/>
      <c r="AV246" s="43"/>
      <c r="AW246" s="43"/>
      <c r="BA246" s="43"/>
      <c r="BE246" s="50"/>
      <c r="BF246" s="43"/>
      <c r="BJ246" s="43"/>
    </row>
    <row r="247" spans="1:62" s="4" customFormat="1" x14ac:dyDescent="0.25">
      <c r="A247" s="50"/>
      <c r="B247" s="50"/>
      <c r="C247" s="50"/>
      <c r="D247" s="50"/>
      <c r="E247" s="68"/>
      <c r="F247" s="43"/>
      <c r="H247" s="43"/>
      <c r="I247" s="50"/>
      <c r="J247" s="50"/>
      <c r="K247" s="50"/>
      <c r="L247" s="43"/>
      <c r="M247" s="50"/>
      <c r="N247" s="50"/>
      <c r="O247" s="50"/>
      <c r="S247" s="43"/>
      <c r="Z247" s="50"/>
      <c r="AA247" s="43"/>
      <c r="AE247" s="43"/>
      <c r="AI247" s="43"/>
      <c r="AN247" s="43"/>
      <c r="AO247" s="50"/>
      <c r="AP247" s="50"/>
      <c r="AS247" s="43"/>
      <c r="AV247" s="43"/>
      <c r="AW247" s="43"/>
      <c r="BA247" s="43"/>
      <c r="BE247" s="50"/>
      <c r="BF247" s="43"/>
      <c r="BJ247" s="43"/>
    </row>
    <row r="248" spans="1:62" s="4" customFormat="1" x14ac:dyDescent="0.25">
      <c r="A248" s="50"/>
      <c r="B248" s="50"/>
      <c r="C248" s="50"/>
      <c r="D248" s="50"/>
      <c r="E248" s="68"/>
      <c r="F248" s="43"/>
      <c r="H248" s="43"/>
      <c r="I248" s="50"/>
      <c r="J248" s="50"/>
      <c r="K248" s="50"/>
      <c r="L248" s="43"/>
      <c r="M248" s="50"/>
      <c r="N248" s="50"/>
      <c r="O248" s="50"/>
      <c r="S248" s="43"/>
      <c r="Z248" s="50"/>
      <c r="AA248" s="43"/>
      <c r="AE248" s="43"/>
      <c r="AI248" s="43"/>
      <c r="AN248" s="43"/>
      <c r="AO248" s="50"/>
      <c r="AP248" s="50"/>
      <c r="AS248" s="43"/>
      <c r="AV248" s="43"/>
      <c r="AW248" s="43"/>
      <c r="BA248" s="43"/>
      <c r="BE248" s="50"/>
      <c r="BF248" s="43"/>
      <c r="BJ248" s="43"/>
    </row>
    <row r="249" spans="1:62" s="4" customFormat="1" x14ac:dyDescent="0.25">
      <c r="A249" s="50"/>
      <c r="B249" s="50"/>
      <c r="C249" s="50"/>
      <c r="D249" s="50"/>
      <c r="E249" s="68"/>
      <c r="F249" s="43"/>
      <c r="H249" s="43"/>
      <c r="I249" s="50"/>
      <c r="J249" s="50"/>
      <c r="K249" s="50"/>
      <c r="L249" s="43"/>
      <c r="M249" s="50"/>
      <c r="N249" s="50"/>
      <c r="O249" s="50"/>
      <c r="S249" s="43"/>
      <c r="Z249" s="50"/>
      <c r="AA249" s="43"/>
      <c r="AE249" s="43"/>
      <c r="AI249" s="43"/>
      <c r="AN249" s="43"/>
      <c r="AO249" s="50"/>
      <c r="AP249" s="50"/>
      <c r="AS249" s="43"/>
      <c r="AV249" s="43"/>
      <c r="AW249" s="43"/>
      <c r="BA249" s="43"/>
      <c r="BE249" s="50"/>
      <c r="BF249" s="43"/>
      <c r="BJ249" s="43"/>
    </row>
    <row r="250" spans="1:62" s="4" customFormat="1" x14ac:dyDescent="0.25">
      <c r="A250" s="50"/>
      <c r="B250" s="50"/>
      <c r="C250" s="50"/>
      <c r="D250" s="50"/>
      <c r="E250" s="68"/>
      <c r="F250" s="43"/>
      <c r="H250" s="43"/>
      <c r="I250" s="50"/>
      <c r="J250" s="50"/>
      <c r="K250" s="50"/>
      <c r="L250" s="43"/>
      <c r="M250" s="50"/>
      <c r="N250" s="50"/>
      <c r="O250" s="50"/>
      <c r="S250" s="43"/>
      <c r="Z250" s="50"/>
      <c r="AA250" s="43"/>
      <c r="AE250" s="43"/>
      <c r="AI250" s="43"/>
      <c r="AN250" s="43"/>
      <c r="AO250" s="50"/>
      <c r="AP250" s="50"/>
      <c r="AS250" s="43"/>
      <c r="AV250" s="43"/>
      <c r="AW250" s="43"/>
      <c r="BA250" s="43"/>
      <c r="BE250" s="50"/>
      <c r="BF250" s="43"/>
      <c r="BJ250" s="43"/>
    </row>
    <row r="251" spans="1:62" s="4" customFormat="1" x14ac:dyDescent="0.25">
      <c r="A251" s="50"/>
      <c r="B251" s="50"/>
      <c r="C251" s="50"/>
      <c r="D251" s="50"/>
      <c r="E251" s="68"/>
      <c r="F251" s="43"/>
      <c r="H251" s="43"/>
      <c r="I251" s="50"/>
      <c r="J251" s="50"/>
      <c r="K251" s="50"/>
      <c r="L251" s="43"/>
      <c r="M251" s="50"/>
      <c r="N251" s="50"/>
      <c r="O251" s="50"/>
      <c r="S251" s="43"/>
      <c r="Z251" s="50"/>
      <c r="AA251" s="43"/>
      <c r="AE251" s="43"/>
      <c r="AI251" s="43"/>
      <c r="AN251" s="43"/>
      <c r="AO251" s="50"/>
      <c r="AP251" s="50"/>
      <c r="AS251" s="43"/>
      <c r="AV251" s="43"/>
      <c r="AW251" s="43"/>
      <c r="BA251" s="43"/>
      <c r="BE251" s="50"/>
      <c r="BF251" s="43"/>
      <c r="BJ251" s="43"/>
    </row>
    <row r="252" spans="1:62" s="4" customFormat="1" x14ac:dyDescent="0.25">
      <c r="A252" s="50"/>
      <c r="B252" s="50"/>
      <c r="C252" s="50"/>
      <c r="D252" s="50"/>
      <c r="E252" s="68"/>
      <c r="F252" s="43"/>
      <c r="H252" s="43"/>
      <c r="I252" s="50"/>
      <c r="J252" s="50"/>
      <c r="K252" s="50"/>
      <c r="L252" s="43"/>
      <c r="M252" s="50"/>
      <c r="N252" s="50"/>
      <c r="O252" s="50"/>
      <c r="S252" s="43"/>
      <c r="Z252" s="50"/>
      <c r="AA252" s="43"/>
      <c r="AE252" s="43"/>
      <c r="AI252" s="43"/>
      <c r="AN252" s="43"/>
      <c r="AO252" s="50"/>
      <c r="AP252" s="50"/>
      <c r="AS252" s="43"/>
      <c r="AV252" s="43"/>
      <c r="AW252" s="43"/>
      <c r="BA252" s="43"/>
      <c r="BE252" s="50"/>
      <c r="BF252" s="43"/>
      <c r="BJ252" s="43"/>
    </row>
    <row r="253" spans="1:62" s="4" customFormat="1" x14ac:dyDescent="0.25">
      <c r="A253" s="50"/>
      <c r="B253" s="50"/>
      <c r="C253" s="50"/>
      <c r="D253" s="50"/>
      <c r="E253" s="68"/>
      <c r="F253" s="43"/>
      <c r="H253" s="43"/>
      <c r="I253" s="50"/>
      <c r="J253" s="50"/>
      <c r="K253" s="50"/>
      <c r="L253" s="43"/>
      <c r="M253" s="50"/>
      <c r="N253" s="50"/>
      <c r="O253" s="50"/>
      <c r="S253" s="43"/>
      <c r="Z253" s="50"/>
      <c r="AA253" s="43"/>
      <c r="AE253" s="43"/>
      <c r="AI253" s="43"/>
      <c r="AN253" s="43"/>
      <c r="AO253" s="50"/>
      <c r="AP253" s="50"/>
      <c r="AS253" s="43"/>
      <c r="AV253" s="43"/>
      <c r="AW253" s="43"/>
      <c r="BA253" s="43"/>
      <c r="BE253" s="50"/>
      <c r="BF253" s="43"/>
      <c r="BJ253" s="43"/>
    </row>
    <row r="254" spans="1:62" s="4" customFormat="1" x14ac:dyDescent="0.25">
      <c r="A254" s="50"/>
      <c r="B254" s="50"/>
      <c r="C254" s="50"/>
      <c r="D254" s="50"/>
      <c r="E254" s="68"/>
      <c r="F254" s="43"/>
      <c r="H254" s="43"/>
      <c r="I254" s="50"/>
      <c r="J254" s="50"/>
      <c r="K254" s="50"/>
      <c r="L254" s="43"/>
      <c r="M254" s="50"/>
      <c r="N254" s="50"/>
      <c r="O254" s="50"/>
      <c r="S254" s="43"/>
      <c r="Z254" s="50"/>
      <c r="AA254" s="43"/>
      <c r="AE254" s="43"/>
      <c r="AI254" s="43"/>
      <c r="AN254" s="43"/>
      <c r="AO254" s="50"/>
      <c r="AP254" s="50"/>
      <c r="AS254" s="43"/>
      <c r="AV254" s="43"/>
      <c r="AW254" s="43"/>
      <c r="BA254" s="43"/>
      <c r="BE254" s="50"/>
      <c r="BF254" s="43"/>
      <c r="BJ254" s="43"/>
    </row>
    <row r="255" spans="1:62" s="4" customFormat="1" x14ac:dyDescent="0.25">
      <c r="A255" s="50"/>
      <c r="B255" s="50"/>
      <c r="C255" s="50"/>
      <c r="D255" s="50"/>
      <c r="E255" s="68"/>
      <c r="F255" s="43"/>
      <c r="H255" s="43"/>
      <c r="I255" s="50"/>
      <c r="J255" s="50"/>
      <c r="K255" s="50"/>
      <c r="L255" s="43"/>
      <c r="M255" s="50"/>
      <c r="N255" s="50"/>
      <c r="O255" s="50"/>
      <c r="S255" s="43"/>
      <c r="Z255" s="50"/>
      <c r="AA255" s="43"/>
      <c r="AE255" s="43"/>
      <c r="AI255" s="43"/>
      <c r="AN255" s="43"/>
      <c r="AO255" s="50"/>
      <c r="AP255" s="50"/>
      <c r="AS255" s="43"/>
      <c r="AV255" s="43"/>
      <c r="AW255" s="43"/>
      <c r="BA255" s="43"/>
      <c r="BE255" s="50"/>
      <c r="BF255" s="43"/>
      <c r="BJ255" s="43"/>
    </row>
    <row r="256" spans="1:62" s="4" customFormat="1" x14ac:dyDescent="0.25">
      <c r="A256" s="50"/>
      <c r="B256" s="50"/>
      <c r="C256" s="50"/>
      <c r="D256" s="50"/>
      <c r="E256" s="68"/>
      <c r="F256" s="43"/>
      <c r="H256" s="43"/>
      <c r="I256" s="50"/>
      <c r="J256" s="50"/>
      <c r="K256" s="50"/>
      <c r="L256" s="43"/>
      <c r="M256" s="50"/>
      <c r="N256" s="50"/>
      <c r="O256" s="50"/>
      <c r="S256" s="43"/>
      <c r="Z256" s="50"/>
      <c r="AA256" s="43"/>
      <c r="AE256" s="43"/>
      <c r="AI256" s="43"/>
      <c r="AN256" s="43"/>
      <c r="AO256" s="50"/>
      <c r="AP256" s="50"/>
      <c r="AS256" s="43"/>
      <c r="AV256" s="43"/>
      <c r="AW256" s="43"/>
      <c r="BA256" s="43"/>
      <c r="BE256" s="50"/>
      <c r="BF256" s="43"/>
      <c r="BJ256" s="43"/>
    </row>
    <row r="257" spans="1:62" s="4" customFormat="1" x14ac:dyDescent="0.25">
      <c r="A257" s="50"/>
      <c r="B257" s="50"/>
      <c r="C257" s="50"/>
      <c r="D257" s="50"/>
      <c r="E257" s="68"/>
      <c r="F257" s="43"/>
      <c r="H257" s="43"/>
      <c r="I257" s="50"/>
      <c r="J257" s="50"/>
      <c r="K257" s="50"/>
      <c r="L257" s="43"/>
      <c r="M257" s="50"/>
      <c r="N257" s="50"/>
      <c r="O257" s="50"/>
      <c r="S257" s="43"/>
      <c r="Z257" s="50"/>
      <c r="AA257" s="43"/>
      <c r="AE257" s="43"/>
      <c r="AI257" s="43"/>
      <c r="AN257" s="43"/>
      <c r="AO257" s="50"/>
      <c r="AP257" s="50"/>
      <c r="AS257" s="43"/>
      <c r="AV257" s="43"/>
      <c r="AW257" s="43"/>
      <c r="BA257" s="43"/>
      <c r="BE257" s="50"/>
      <c r="BF257" s="43"/>
      <c r="BJ257" s="43"/>
    </row>
    <row r="258" spans="1:62" s="4" customFormat="1" x14ac:dyDescent="0.25">
      <c r="A258" s="50"/>
      <c r="B258" s="50"/>
      <c r="C258" s="50"/>
      <c r="D258" s="50"/>
      <c r="E258" s="68"/>
      <c r="F258" s="43"/>
      <c r="H258" s="43"/>
      <c r="I258" s="50"/>
      <c r="J258" s="50"/>
      <c r="K258" s="50"/>
      <c r="L258" s="43"/>
      <c r="M258" s="50"/>
      <c r="N258" s="50"/>
      <c r="O258" s="50"/>
      <c r="S258" s="43"/>
      <c r="Z258" s="50"/>
      <c r="AA258" s="43"/>
      <c r="AE258" s="43"/>
      <c r="AI258" s="43"/>
      <c r="AN258" s="43"/>
      <c r="AO258" s="50"/>
      <c r="AP258" s="50"/>
      <c r="AS258" s="43"/>
      <c r="AV258" s="43"/>
      <c r="AW258" s="43"/>
      <c r="BA258" s="43"/>
      <c r="BE258" s="50"/>
      <c r="BF258" s="43"/>
      <c r="BJ258" s="43"/>
    </row>
    <row r="259" spans="1:62" s="4" customFormat="1" x14ac:dyDescent="0.25">
      <c r="A259" s="50"/>
      <c r="B259" s="50"/>
      <c r="C259" s="50"/>
      <c r="D259" s="50"/>
      <c r="E259" s="68"/>
      <c r="F259" s="43"/>
      <c r="H259" s="43"/>
      <c r="I259" s="50"/>
      <c r="J259" s="50"/>
      <c r="K259" s="50"/>
      <c r="L259" s="43"/>
      <c r="M259" s="50"/>
      <c r="N259" s="50"/>
      <c r="O259" s="50"/>
      <c r="S259" s="43"/>
      <c r="Z259" s="50"/>
      <c r="AA259" s="43"/>
      <c r="AE259" s="43"/>
      <c r="AI259" s="43"/>
      <c r="AN259" s="43"/>
      <c r="AO259" s="50"/>
      <c r="AP259" s="50"/>
      <c r="AS259" s="43"/>
      <c r="AV259" s="43"/>
      <c r="AW259" s="43"/>
      <c r="BA259" s="43"/>
      <c r="BE259" s="50"/>
      <c r="BF259" s="43"/>
      <c r="BJ259" s="43"/>
    </row>
    <row r="260" spans="1:62" s="4" customFormat="1" x14ac:dyDescent="0.25">
      <c r="A260" s="50"/>
      <c r="B260" s="50"/>
      <c r="C260" s="50"/>
      <c r="D260" s="50"/>
      <c r="E260" s="68"/>
      <c r="F260" s="43"/>
      <c r="H260" s="43"/>
      <c r="I260" s="50"/>
      <c r="J260" s="50"/>
      <c r="K260" s="50"/>
      <c r="L260" s="43"/>
      <c r="M260" s="50"/>
      <c r="N260" s="50"/>
      <c r="O260" s="50"/>
      <c r="S260" s="43"/>
      <c r="Z260" s="50"/>
      <c r="AA260" s="43"/>
      <c r="AE260" s="43"/>
      <c r="AI260" s="43"/>
      <c r="AN260" s="43"/>
      <c r="AO260" s="50"/>
      <c r="AP260" s="50"/>
      <c r="AS260" s="43"/>
      <c r="AV260" s="43"/>
      <c r="AW260" s="43"/>
      <c r="BA260" s="43"/>
      <c r="BE260" s="50"/>
      <c r="BF260" s="43"/>
      <c r="BJ260" s="43"/>
    </row>
    <row r="261" spans="1:62" s="4" customFormat="1" x14ac:dyDescent="0.25">
      <c r="A261" s="50"/>
      <c r="B261" s="50"/>
      <c r="C261" s="50"/>
      <c r="D261" s="50"/>
      <c r="E261" s="68"/>
      <c r="F261" s="43"/>
      <c r="H261" s="43"/>
      <c r="I261" s="50"/>
      <c r="J261" s="50"/>
      <c r="K261" s="50"/>
      <c r="L261" s="43"/>
      <c r="M261" s="50"/>
      <c r="N261" s="50"/>
      <c r="O261" s="50"/>
      <c r="S261" s="43"/>
      <c r="Z261" s="50"/>
      <c r="AA261" s="43"/>
      <c r="AE261" s="43"/>
      <c r="AI261" s="43"/>
      <c r="AN261" s="43"/>
      <c r="AO261" s="50"/>
      <c r="AP261" s="50"/>
      <c r="AS261" s="43"/>
      <c r="AV261" s="43"/>
      <c r="AW261" s="43"/>
      <c r="BA261" s="43"/>
      <c r="BE261" s="50"/>
      <c r="BF261" s="43"/>
      <c r="BJ261" s="43"/>
    </row>
    <row r="262" spans="1:62" s="4" customFormat="1" x14ac:dyDescent="0.25">
      <c r="A262" s="50"/>
      <c r="B262" s="50"/>
      <c r="C262" s="50"/>
      <c r="D262" s="50"/>
      <c r="E262" s="68"/>
      <c r="F262" s="43"/>
      <c r="H262" s="43"/>
      <c r="I262" s="50"/>
      <c r="J262" s="50"/>
      <c r="K262" s="50"/>
      <c r="L262" s="43"/>
      <c r="M262" s="50"/>
      <c r="N262" s="50"/>
      <c r="O262" s="50"/>
      <c r="S262" s="43"/>
      <c r="Z262" s="50"/>
      <c r="AA262" s="43"/>
      <c r="AE262" s="43"/>
      <c r="AI262" s="43"/>
      <c r="AN262" s="43"/>
      <c r="AO262" s="50"/>
      <c r="AP262" s="50"/>
      <c r="AS262" s="43"/>
      <c r="AV262" s="43"/>
      <c r="AW262" s="43"/>
      <c r="BA262" s="43"/>
      <c r="BE262" s="50"/>
      <c r="BF262" s="43"/>
      <c r="BJ262" s="43"/>
    </row>
    <row r="263" spans="1:62" s="4" customFormat="1" x14ac:dyDescent="0.25">
      <c r="A263" s="50"/>
      <c r="B263" s="50"/>
      <c r="C263" s="50"/>
      <c r="D263" s="50"/>
      <c r="E263" s="68"/>
      <c r="F263" s="43"/>
      <c r="H263" s="43"/>
      <c r="I263" s="50"/>
      <c r="J263" s="50"/>
      <c r="K263" s="50"/>
      <c r="L263" s="43"/>
      <c r="M263" s="50"/>
      <c r="N263" s="50"/>
      <c r="O263" s="50"/>
      <c r="S263" s="43"/>
      <c r="Z263" s="50"/>
      <c r="AA263" s="43"/>
      <c r="AE263" s="43"/>
      <c r="AI263" s="43"/>
      <c r="AN263" s="43"/>
      <c r="AO263" s="50"/>
      <c r="AP263" s="50"/>
      <c r="AS263" s="43"/>
      <c r="AV263" s="43"/>
      <c r="AW263" s="43"/>
      <c r="BA263" s="43"/>
      <c r="BE263" s="50"/>
      <c r="BF263" s="43"/>
      <c r="BJ263" s="43"/>
    </row>
    <row r="264" spans="1:62" s="4" customFormat="1" x14ac:dyDescent="0.25">
      <c r="A264" s="50"/>
      <c r="B264" s="50"/>
      <c r="C264" s="50"/>
      <c r="D264" s="50"/>
      <c r="E264" s="68"/>
      <c r="F264" s="43"/>
      <c r="H264" s="43"/>
      <c r="I264" s="50"/>
      <c r="J264" s="50"/>
      <c r="K264" s="50"/>
      <c r="L264" s="43"/>
      <c r="M264" s="50"/>
      <c r="N264" s="50"/>
      <c r="O264" s="50"/>
      <c r="S264" s="43"/>
      <c r="Z264" s="50"/>
      <c r="AA264" s="43"/>
      <c r="AE264" s="43"/>
      <c r="AI264" s="43"/>
      <c r="AN264" s="43"/>
      <c r="AO264" s="50"/>
      <c r="AP264" s="50"/>
      <c r="AS264" s="43"/>
      <c r="AV264" s="43"/>
      <c r="AW264" s="43"/>
      <c r="BA264" s="43"/>
      <c r="BE264" s="50"/>
      <c r="BF264" s="43"/>
      <c r="BJ264" s="43"/>
    </row>
    <row r="265" spans="1:62" s="4" customFormat="1" x14ac:dyDescent="0.25">
      <c r="A265" s="50"/>
      <c r="B265" s="50"/>
      <c r="C265" s="50"/>
      <c r="D265" s="50"/>
      <c r="E265" s="68"/>
      <c r="F265" s="43"/>
      <c r="H265" s="43"/>
      <c r="I265" s="50"/>
      <c r="J265" s="50"/>
      <c r="K265" s="50"/>
      <c r="L265" s="43"/>
      <c r="M265" s="50"/>
      <c r="N265" s="50"/>
      <c r="O265" s="50"/>
      <c r="S265" s="43"/>
      <c r="Z265" s="50"/>
      <c r="AA265" s="43"/>
      <c r="AE265" s="43"/>
      <c r="AI265" s="43"/>
      <c r="AN265" s="43"/>
      <c r="AO265" s="50"/>
      <c r="AP265" s="50"/>
      <c r="AS265" s="43"/>
      <c r="AV265" s="43"/>
      <c r="AW265" s="43"/>
      <c r="BA265" s="43"/>
      <c r="BE265" s="50"/>
      <c r="BF265" s="43"/>
      <c r="BJ265" s="43"/>
    </row>
    <row r="266" spans="1:62" s="4" customFormat="1" x14ac:dyDescent="0.25">
      <c r="A266" s="50"/>
      <c r="B266" s="50"/>
      <c r="C266" s="50"/>
      <c r="D266" s="50"/>
      <c r="E266" s="68"/>
      <c r="F266" s="43"/>
      <c r="H266" s="43"/>
      <c r="I266" s="50"/>
      <c r="J266" s="50"/>
      <c r="K266" s="50"/>
      <c r="L266" s="43"/>
      <c r="M266" s="50"/>
      <c r="N266" s="50"/>
      <c r="O266" s="50"/>
      <c r="S266" s="43"/>
      <c r="Z266" s="50"/>
      <c r="AA266" s="43"/>
      <c r="AE266" s="43"/>
      <c r="AI266" s="43"/>
      <c r="AN266" s="43"/>
      <c r="AO266" s="50"/>
      <c r="AP266" s="50"/>
      <c r="AS266" s="43"/>
      <c r="AV266" s="43"/>
      <c r="AW266" s="43"/>
      <c r="BA266" s="43"/>
      <c r="BE266" s="50"/>
      <c r="BF266" s="43"/>
      <c r="BJ266" s="43"/>
    </row>
    <row r="267" spans="1:62" s="4" customFormat="1" x14ac:dyDescent="0.25">
      <c r="A267" s="50"/>
      <c r="B267" s="50"/>
      <c r="C267" s="50"/>
      <c r="D267" s="50"/>
      <c r="E267" s="68"/>
      <c r="F267" s="43"/>
      <c r="H267" s="43"/>
      <c r="I267" s="50"/>
      <c r="J267" s="50"/>
      <c r="K267" s="50"/>
      <c r="L267" s="43"/>
      <c r="M267" s="50"/>
      <c r="N267" s="50"/>
      <c r="O267" s="50"/>
      <c r="S267" s="43"/>
      <c r="Z267" s="50"/>
      <c r="AA267" s="43"/>
      <c r="AE267" s="43"/>
      <c r="AI267" s="43"/>
      <c r="AN267" s="43"/>
      <c r="AO267" s="50"/>
      <c r="AP267" s="50"/>
      <c r="AS267" s="43"/>
      <c r="AV267" s="43"/>
      <c r="AW267" s="43"/>
      <c r="BA267" s="43"/>
      <c r="BE267" s="50"/>
      <c r="BF267" s="43"/>
      <c r="BJ267" s="43"/>
    </row>
    <row r="268" spans="1:62" s="4" customFormat="1" x14ac:dyDescent="0.25">
      <c r="A268" s="50"/>
      <c r="B268" s="50"/>
      <c r="C268" s="50"/>
      <c r="D268" s="50"/>
      <c r="E268" s="68"/>
      <c r="F268" s="43"/>
      <c r="H268" s="43"/>
      <c r="I268" s="50"/>
      <c r="J268" s="50"/>
      <c r="K268" s="50"/>
      <c r="L268" s="43"/>
      <c r="M268" s="50"/>
      <c r="N268" s="50"/>
      <c r="O268" s="50"/>
      <c r="S268" s="43"/>
      <c r="Z268" s="50"/>
      <c r="AA268" s="43"/>
      <c r="AE268" s="43"/>
      <c r="AI268" s="43"/>
      <c r="AN268" s="43"/>
      <c r="AO268" s="50"/>
      <c r="AP268" s="50"/>
      <c r="AS268" s="43"/>
      <c r="AV268" s="43"/>
      <c r="AW268" s="43"/>
      <c r="BA268" s="43"/>
      <c r="BE268" s="50"/>
      <c r="BF268" s="43"/>
      <c r="BJ268" s="43"/>
    </row>
    <row r="269" spans="1:62" s="4" customFormat="1" x14ac:dyDescent="0.25">
      <c r="A269" s="50"/>
      <c r="B269" s="50"/>
      <c r="C269" s="50"/>
      <c r="D269" s="50"/>
      <c r="E269" s="68"/>
      <c r="F269" s="43"/>
      <c r="H269" s="43"/>
      <c r="I269" s="50"/>
      <c r="J269" s="50"/>
      <c r="K269" s="50"/>
      <c r="L269" s="43"/>
      <c r="M269" s="50"/>
      <c r="N269" s="50"/>
      <c r="O269" s="50"/>
      <c r="S269" s="43"/>
      <c r="Z269" s="50"/>
      <c r="AA269" s="43"/>
      <c r="AE269" s="43"/>
      <c r="AI269" s="43"/>
      <c r="AN269" s="43"/>
      <c r="AO269" s="50"/>
      <c r="AP269" s="50"/>
      <c r="AS269" s="43"/>
      <c r="AV269" s="43"/>
      <c r="AW269" s="43"/>
      <c r="BA269" s="43"/>
      <c r="BE269" s="50"/>
      <c r="BF269" s="43"/>
      <c r="BJ269" s="43"/>
    </row>
    <row r="270" spans="1:62" s="4" customFormat="1" x14ac:dyDescent="0.25">
      <c r="A270" s="50"/>
      <c r="B270" s="50"/>
      <c r="C270" s="50"/>
      <c r="D270" s="50"/>
      <c r="E270" s="68"/>
      <c r="F270" s="43"/>
      <c r="H270" s="43"/>
      <c r="I270" s="50"/>
      <c r="J270" s="50"/>
      <c r="K270" s="50"/>
      <c r="L270" s="43"/>
      <c r="M270" s="50"/>
      <c r="N270" s="50"/>
      <c r="O270" s="50"/>
      <c r="S270" s="43"/>
      <c r="Z270" s="50"/>
      <c r="AA270" s="43"/>
      <c r="AE270" s="43"/>
      <c r="AI270" s="43"/>
      <c r="AN270" s="43"/>
      <c r="AO270" s="50"/>
      <c r="AP270" s="50"/>
      <c r="AS270" s="43"/>
      <c r="AV270" s="43"/>
      <c r="AW270" s="43"/>
      <c r="BA270" s="43"/>
      <c r="BE270" s="50"/>
      <c r="BF270" s="43"/>
      <c r="BJ270" s="43"/>
    </row>
    <row r="271" spans="1:62" s="4" customFormat="1" x14ac:dyDescent="0.25">
      <c r="A271" s="50"/>
      <c r="B271" s="50"/>
      <c r="C271" s="50"/>
      <c r="D271" s="50"/>
      <c r="E271" s="68"/>
      <c r="F271" s="43"/>
      <c r="H271" s="43"/>
      <c r="I271" s="50"/>
      <c r="J271" s="50"/>
      <c r="K271" s="50"/>
      <c r="L271" s="43"/>
      <c r="M271" s="50"/>
      <c r="N271" s="50"/>
      <c r="O271" s="50"/>
      <c r="S271" s="43"/>
      <c r="Z271" s="50"/>
      <c r="AA271" s="43"/>
      <c r="AE271" s="43"/>
      <c r="AI271" s="43"/>
      <c r="AN271" s="43"/>
      <c r="AO271" s="50"/>
      <c r="AP271" s="50"/>
      <c r="AS271" s="43"/>
      <c r="AV271" s="43"/>
      <c r="AW271" s="43"/>
      <c r="BA271" s="43"/>
      <c r="BE271" s="50"/>
      <c r="BF271" s="43"/>
      <c r="BJ271" s="43"/>
    </row>
    <row r="272" spans="1:62" s="4" customFormat="1" x14ac:dyDescent="0.25">
      <c r="A272" s="50"/>
      <c r="B272" s="50"/>
      <c r="C272" s="50"/>
      <c r="D272" s="50"/>
      <c r="E272" s="68"/>
      <c r="F272" s="43"/>
      <c r="H272" s="43"/>
      <c r="I272" s="50"/>
      <c r="J272" s="50"/>
      <c r="K272" s="50"/>
      <c r="L272" s="43"/>
      <c r="M272" s="50"/>
      <c r="N272" s="50"/>
      <c r="O272" s="50"/>
      <c r="S272" s="43"/>
      <c r="Z272" s="50"/>
      <c r="AA272" s="43"/>
      <c r="AE272" s="43"/>
      <c r="AI272" s="43"/>
      <c r="AN272" s="43"/>
      <c r="AO272" s="50"/>
      <c r="AP272" s="50"/>
      <c r="AS272" s="43"/>
      <c r="AV272" s="43"/>
      <c r="AW272" s="43"/>
      <c r="BA272" s="43"/>
      <c r="BE272" s="50"/>
      <c r="BF272" s="43"/>
      <c r="BJ272" s="43"/>
    </row>
    <row r="273" spans="1:62" s="4" customFormat="1" x14ac:dyDescent="0.25">
      <c r="A273" s="50"/>
      <c r="B273" s="50"/>
      <c r="C273" s="50"/>
      <c r="D273" s="50"/>
      <c r="E273" s="68"/>
      <c r="F273" s="43"/>
      <c r="H273" s="43"/>
      <c r="I273" s="50"/>
      <c r="J273" s="50"/>
      <c r="K273" s="50"/>
      <c r="L273" s="43"/>
      <c r="M273" s="50"/>
      <c r="N273" s="50"/>
      <c r="O273" s="50"/>
      <c r="S273" s="43"/>
      <c r="Z273" s="50"/>
      <c r="AA273" s="43"/>
      <c r="AE273" s="43"/>
      <c r="AI273" s="43"/>
      <c r="AN273" s="43"/>
      <c r="AO273" s="50"/>
      <c r="AP273" s="50"/>
      <c r="AS273" s="43"/>
      <c r="AV273" s="43"/>
      <c r="AW273" s="43"/>
      <c r="BA273" s="43"/>
      <c r="BE273" s="50"/>
      <c r="BF273" s="43"/>
      <c r="BJ273" s="43"/>
    </row>
    <row r="274" spans="1:62" s="4" customFormat="1" x14ac:dyDescent="0.25">
      <c r="A274" s="50"/>
      <c r="B274" s="50"/>
      <c r="C274" s="50"/>
      <c r="D274" s="50"/>
      <c r="E274" s="68"/>
      <c r="F274" s="43"/>
      <c r="H274" s="43"/>
      <c r="I274" s="50"/>
      <c r="J274" s="50"/>
      <c r="K274" s="50"/>
      <c r="L274" s="43"/>
      <c r="M274" s="50"/>
      <c r="N274" s="50"/>
      <c r="O274" s="50"/>
      <c r="S274" s="43"/>
      <c r="Z274" s="50"/>
      <c r="AA274" s="43"/>
      <c r="AE274" s="43"/>
      <c r="AI274" s="43"/>
      <c r="AN274" s="43"/>
      <c r="AO274" s="50"/>
      <c r="AP274" s="50"/>
      <c r="AS274" s="43"/>
      <c r="AV274" s="43"/>
      <c r="AW274" s="43"/>
      <c r="BA274" s="43"/>
      <c r="BE274" s="50"/>
      <c r="BF274" s="43"/>
      <c r="BJ274" s="43"/>
    </row>
    <row r="275" spans="1:62" s="4" customFormat="1" x14ac:dyDescent="0.25">
      <c r="A275" s="50"/>
      <c r="B275" s="50"/>
      <c r="C275" s="50"/>
      <c r="D275" s="50"/>
      <c r="E275" s="68"/>
      <c r="F275" s="43"/>
      <c r="H275" s="43"/>
      <c r="I275" s="50"/>
      <c r="J275" s="50"/>
      <c r="K275" s="50"/>
      <c r="L275" s="43"/>
      <c r="M275" s="50"/>
      <c r="N275" s="50"/>
      <c r="O275" s="50"/>
      <c r="S275" s="43"/>
      <c r="Z275" s="50"/>
      <c r="AA275" s="43"/>
      <c r="AE275" s="43"/>
      <c r="AI275" s="43"/>
      <c r="AN275" s="43"/>
      <c r="AO275" s="50"/>
      <c r="AP275" s="50"/>
      <c r="AS275" s="43"/>
      <c r="AV275" s="43"/>
      <c r="AW275" s="43"/>
      <c r="BA275" s="43"/>
      <c r="BE275" s="50"/>
      <c r="BF275" s="43"/>
      <c r="BJ275" s="43"/>
    </row>
    <row r="276" spans="1:62" s="4" customFormat="1" x14ac:dyDescent="0.25">
      <c r="A276" s="50"/>
      <c r="B276" s="50"/>
      <c r="C276" s="50"/>
      <c r="D276" s="50"/>
      <c r="E276" s="68"/>
      <c r="F276" s="43"/>
      <c r="H276" s="43"/>
      <c r="I276" s="50"/>
      <c r="J276" s="50"/>
      <c r="K276" s="50"/>
      <c r="L276" s="43"/>
      <c r="M276" s="50"/>
      <c r="N276" s="50"/>
      <c r="O276" s="50"/>
      <c r="S276" s="43"/>
      <c r="Z276" s="50"/>
      <c r="AA276" s="43"/>
      <c r="AE276" s="43"/>
      <c r="AI276" s="43"/>
      <c r="AN276" s="43"/>
      <c r="AO276" s="50"/>
      <c r="AP276" s="50"/>
      <c r="AS276" s="43"/>
      <c r="AV276" s="43"/>
      <c r="AW276" s="43"/>
      <c r="BA276" s="43"/>
      <c r="BE276" s="50"/>
      <c r="BF276" s="43"/>
      <c r="BJ276" s="43"/>
    </row>
    <row r="277" spans="1:62" s="4" customFormat="1" x14ac:dyDescent="0.25">
      <c r="A277" s="50"/>
      <c r="B277" s="50"/>
      <c r="C277" s="50"/>
      <c r="D277" s="50"/>
      <c r="E277" s="68"/>
      <c r="F277" s="43"/>
      <c r="H277" s="43"/>
      <c r="I277" s="50"/>
      <c r="J277" s="50"/>
      <c r="K277" s="50"/>
      <c r="L277" s="43"/>
      <c r="M277" s="50"/>
      <c r="N277" s="50"/>
      <c r="O277" s="50"/>
      <c r="S277" s="43"/>
      <c r="Z277" s="50"/>
      <c r="AA277" s="43"/>
      <c r="AE277" s="43"/>
      <c r="AI277" s="43"/>
      <c r="AN277" s="43"/>
      <c r="AO277" s="50"/>
      <c r="AP277" s="50"/>
      <c r="AS277" s="43"/>
      <c r="AV277" s="43"/>
      <c r="AW277" s="43"/>
      <c r="BA277" s="43"/>
      <c r="BE277" s="50"/>
      <c r="BF277" s="43"/>
      <c r="BJ277" s="43"/>
    </row>
    <row r="278" spans="1:62" s="4" customFormat="1" x14ac:dyDescent="0.25">
      <c r="A278" s="50"/>
      <c r="B278" s="50"/>
      <c r="C278" s="50"/>
      <c r="D278" s="50"/>
      <c r="E278" s="68"/>
      <c r="F278" s="43"/>
      <c r="H278" s="43"/>
      <c r="I278" s="50"/>
      <c r="J278" s="50"/>
      <c r="K278" s="50"/>
      <c r="L278" s="43"/>
      <c r="M278" s="50"/>
      <c r="N278" s="50"/>
      <c r="O278" s="50"/>
      <c r="S278" s="43"/>
      <c r="Z278" s="50"/>
      <c r="AA278" s="43"/>
      <c r="AE278" s="43"/>
      <c r="AI278" s="43"/>
      <c r="AN278" s="43"/>
      <c r="AO278" s="50"/>
      <c r="AP278" s="50"/>
      <c r="AS278" s="43"/>
      <c r="AV278" s="43"/>
      <c r="AW278" s="43"/>
      <c r="BA278" s="43"/>
      <c r="BE278" s="50"/>
      <c r="BF278" s="43"/>
      <c r="BJ278" s="43"/>
    </row>
    <row r="279" spans="1:62" s="4" customFormat="1" x14ac:dyDescent="0.25">
      <c r="A279" s="50"/>
      <c r="B279" s="50"/>
      <c r="C279" s="50"/>
      <c r="D279" s="50"/>
      <c r="E279" s="68"/>
      <c r="F279" s="43"/>
      <c r="H279" s="43"/>
      <c r="I279" s="50"/>
      <c r="J279" s="50"/>
      <c r="K279" s="50"/>
      <c r="L279" s="43"/>
      <c r="M279" s="50"/>
      <c r="N279" s="50"/>
      <c r="O279" s="50"/>
      <c r="S279" s="43"/>
      <c r="Z279" s="50"/>
      <c r="AA279" s="43"/>
      <c r="AE279" s="43"/>
      <c r="AI279" s="43"/>
      <c r="AN279" s="43"/>
      <c r="AO279" s="50"/>
      <c r="AP279" s="50"/>
      <c r="AS279" s="43"/>
      <c r="AV279" s="43"/>
      <c r="AW279" s="43"/>
      <c r="BA279" s="43"/>
      <c r="BE279" s="50"/>
      <c r="BF279" s="43"/>
      <c r="BJ279" s="43"/>
    </row>
    <row r="280" spans="1:62" s="4" customFormat="1" x14ac:dyDescent="0.25">
      <c r="A280" s="50"/>
      <c r="B280" s="50"/>
      <c r="C280" s="50"/>
      <c r="D280" s="50"/>
      <c r="E280" s="68"/>
      <c r="F280" s="43"/>
      <c r="H280" s="43"/>
      <c r="I280" s="50"/>
      <c r="J280" s="50"/>
      <c r="K280" s="50"/>
      <c r="L280" s="43"/>
      <c r="M280" s="50"/>
      <c r="N280" s="50"/>
      <c r="O280" s="50"/>
      <c r="S280" s="43"/>
      <c r="Z280" s="50"/>
      <c r="AA280" s="43"/>
      <c r="AE280" s="43"/>
      <c r="AI280" s="43"/>
      <c r="AN280" s="43"/>
      <c r="AO280" s="50"/>
      <c r="AP280" s="50"/>
      <c r="AS280" s="43"/>
      <c r="AV280" s="43"/>
      <c r="AW280" s="43"/>
      <c r="BA280" s="43"/>
      <c r="BE280" s="50"/>
      <c r="BF280" s="43"/>
      <c r="BJ280" s="43"/>
    </row>
    <row r="281" spans="1:62" s="4" customFormat="1" x14ac:dyDescent="0.25">
      <c r="A281" s="50"/>
      <c r="B281" s="50"/>
      <c r="C281" s="50"/>
      <c r="D281" s="50"/>
      <c r="E281" s="68"/>
      <c r="F281" s="43"/>
      <c r="H281" s="43"/>
      <c r="I281" s="50"/>
      <c r="J281" s="50"/>
      <c r="K281" s="50"/>
      <c r="L281" s="43"/>
      <c r="M281" s="50"/>
      <c r="N281" s="50"/>
      <c r="O281" s="50"/>
      <c r="S281" s="43"/>
      <c r="Z281" s="50"/>
      <c r="AA281" s="43"/>
      <c r="AE281" s="43"/>
      <c r="AI281" s="43"/>
      <c r="AN281" s="43"/>
      <c r="AO281" s="50"/>
      <c r="AP281" s="50"/>
      <c r="AS281" s="43"/>
      <c r="AV281" s="43"/>
      <c r="AW281" s="43"/>
      <c r="BA281" s="43"/>
      <c r="BE281" s="50"/>
      <c r="BF281" s="43"/>
      <c r="BJ281" s="43"/>
    </row>
    <row r="282" spans="1:62" s="4" customFormat="1" x14ac:dyDescent="0.25">
      <c r="A282" s="50"/>
      <c r="B282" s="50"/>
      <c r="C282" s="50"/>
      <c r="D282" s="50"/>
      <c r="E282" s="68"/>
      <c r="F282" s="43"/>
      <c r="H282" s="43"/>
      <c r="I282" s="50"/>
      <c r="J282" s="50"/>
      <c r="K282" s="50"/>
      <c r="L282" s="43"/>
      <c r="M282" s="50"/>
      <c r="N282" s="50"/>
      <c r="O282" s="50"/>
      <c r="S282" s="43"/>
      <c r="Z282" s="50"/>
      <c r="AA282" s="43"/>
      <c r="AE282" s="43"/>
      <c r="AI282" s="43"/>
      <c r="AN282" s="43"/>
      <c r="AO282" s="50"/>
      <c r="AP282" s="50"/>
      <c r="AS282" s="43"/>
      <c r="AV282" s="43"/>
      <c r="AW282" s="43"/>
      <c r="BA282" s="43"/>
      <c r="BE282" s="50"/>
      <c r="BF282" s="43"/>
      <c r="BJ282" s="43"/>
    </row>
    <row r="283" spans="1:62" s="4" customFormat="1" x14ac:dyDescent="0.25">
      <c r="A283" s="50"/>
      <c r="B283" s="50"/>
      <c r="C283" s="50"/>
      <c r="D283" s="50"/>
      <c r="E283" s="68"/>
      <c r="F283" s="43"/>
      <c r="H283" s="43"/>
      <c r="I283" s="50"/>
      <c r="J283" s="50"/>
      <c r="K283" s="50"/>
      <c r="L283" s="43"/>
      <c r="M283" s="50"/>
      <c r="N283" s="50"/>
      <c r="O283" s="50"/>
      <c r="S283" s="43"/>
      <c r="Z283" s="50"/>
      <c r="AA283" s="43"/>
      <c r="AE283" s="43"/>
      <c r="AI283" s="43"/>
      <c r="AN283" s="43"/>
      <c r="AO283" s="50"/>
      <c r="AP283" s="50"/>
      <c r="AS283" s="43"/>
      <c r="AV283" s="43"/>
      <c r="AW283" s="43"/>
      <c r="BA283" s="43"/>
      <c r="BE283" s="50"/>
      <c r="BF283" s="43"/>
      <c r="BJ283" s="43"/>
    </row>
    <row r="284" spans="1:62" s="4" customFormat="1" x14ac:dyDescent="0.25">
      <c r="A284" s="50"/>
      <c r="B284" s="50"/>
      <c r="C284" s="50"/>
      <c r="D284" s="50"/>
      <c r="E284" s="68"/>
      <c r="F284" s="43"/>
      <c r="H284" s="43"/>
      <c r="I284" s="50"/>
      <c r="J284" s="50"/>
      <c r="K284" s="50"/>
      <c r="L284" s="43"/>
      <c r="M284" s="50"/>
      <c r="N284" s="50"/>
      <c r="O284" s="50"/>
      <c r="S284" s="43"/>
      <c r="Z284" s="50"/>
      <c r="AA284" s="43"/>
      <c r="AE284" s="43"/>
      <c r="AI284" s="43"/>
      <c r="AN284" s="43"/>
      <c r="AO284" s="50"/>
      <c r="AP284" s="50"/>
      <c r="AS284" s="43"/>
      <c r="AV284" s="43"/>
      <c r="AW284" s="43"/>
      <c r="BA284" s="43"/>
      <c r="BE284" s="50"/>
      <c r="BF284" s="43"/>
      <c r="BJ284" s="43"/>
    </row>
    <row r="285" spans="1:62" s="4" customFormat="1" x14ac:dyDescent="0.25">
      <c r="A285" s="50"/>
      <c r="B285" s="50"/>
      <c r="C285" s="50"/>
      <c r="D285" s="50"/>
      <c r="E285" s="68"/>
      <c r="F285" s="43"/>
      <c r="H285" s="43"/>
      <c r="I285" s="50"/>
      <c r="J285" s="50"/>
      <c r="K285" s="50"/>
      <c r="L285" s="43"/>
      <c r="M285" s="50"/>
      <c r="N285" s="50"/>
      <c r="O285" s="50"/>
      <c r="S285" s="43"/>
      <c r="Z285" s="50"/>
      <c r="AA285" s="43"/>
      <c r="AE285" s="43"/>
      <c r="AI285" s="43"/>
      <c r="AN285" s="43"/>
      <c r="AO285" s="50"/>
      <c r="AP285" s="50"/>
      <c r="AS285" s="43"/>
      <c r="AV285" s="43"/>
      <c r="AW285" s="43"/>
      <c r="BA285" s="43"/>
      <c r="BE285" s="50"/>
      <c r="BF285" s="43"/>
      <c r="BJ285" s="43"/>
    </row>
    <row r="286" spans="1:62" s="4" customFormat="1" x14ac:dyDescent="0.25">
      <c r="A286" s="50"/>
      <c r="B286" s="50"/>
      <c r="C286" s="50"/>
      <c r="D286" s="50"/>
      <c r="E286" s="68"/>
      <c r="F286" s="43"/>
      <c r="H286" s="43"/>
      <c r="I286" s="50"/>
      <c r="J286" s="50"/>
      <c r="K286" s="50"/>
      <c r="L286" s="43"/>
      <c r="M286" s="50"/>
      <c r="N286" s="50"/>
      <c r="O286" s="50"/>
      <c r="S286" s="43"/>
      <c r="Z286" s="50"/>
      <c r="AA286" s="43"/>
      <c r="AE286" s="43"/>
      <c r="AI286" s="43"/>
      <c r="AN286" s="43"/>
      <c r="AO286" s="50"/>
      <c r="AP286" s="50"/>
      <c r="AS286" s="43"/>
      <c r="AV286" s="43"/>
      <c r="AW286" s="43"/>
      <c r="BA286" s="43"/>
      <c r="BE286" s="50"/>
      <c r="BF286" s="43"/>
      <c r="BJ286" s="43"/>
    </row>
    <row r="287" spans="1:62" s="4" customFormat="1" x14ac:dyDescent="0.25">
      <c r="A287" s="50"/>
      <c r="B287" s="50"/>
      <c r="C287" s="50"/>
      <c r="D287" s="50"/>
      <c r="E287" s="68"/>
      <c r="F287" s="43"/>
      <c r="H287" s="43"/>
      <c r="I287" s="50"/>
      <c r="J287" s="50"/>
      <c r="K287" s="50"/>
      <c r="L287" s="43"/>
      <c r="M287" s="50"/>
      <c r="N287" s="50"/>
      <c r="O287" s="50"/>
      <c r="S287" s="43"/>
      <c r="Z287" s="50"/>
      <c r="AA287" s="43"/>
      <c r="AE287" s="43"/>
      <c r="AI287" s="43"/>
      <c r="AN287" s="43"/>
      <c r="AO287" s="50"/>
      <c r="AP287" s="50"/>
      <c r="AS287" s="43"/>
      <c r="AV287" s="43"/>
      <c r="AW287" s="43"/>
      <c r="BA287" s="43"/>
      <c r="BE287" s="50"/>
      <c r="BF287" s="43"/>
      <c r="BJ287" s="43"/>
    </row>
    <row r="288" spans="1:62" s="4" customFormat="1" x14ac:dyDescent="0.25">
      <c r="A288" s="50"/>
      <c r="B288" s="50"/>
      <c r="C288" s="50"/>
      <c r="D288" s="50"/>
      <c r="E288" s="68"/>
      <c r="F288" s="43"/>
      <c r="H288" s="43"/>
      <c r="I288" s="50"/>
      <c r="J288" s="50"/>
      <c r="K288" s="50"/>
      <c r="L288" s="43"/>
      <c r="M288" s="50"/>
      <c r="N288" s="50"/>
      <c r="O288" s="50"/>
      <c r="S288" s="43"/>
      <c r="Z288" s="50"/>
      <c r="AA288" s="43"/>
      <c r="AE288" s="43"/>
      <c r="AI288" s="43"/>
      <c r="AN288" s="43"/>
      <c r="AO288" s="50"/>
      <c r="AP288" s="50"/>
      <c r="AS288" s="43"/>
      <c r="AV288" s="43"/>
      <c r="AW288" s="43"/>
      <c r="BA288" s="43"/>
      <c r="BE288" s="50"/>
      <c r="BF288" s="43"/>
      <c r="BJ288" s="43"/>
    </row>
    <row r="289" spans="1:62" s="4" customFormat="1" x14ac:dyDescent="0.25">
      <c r="A289" s="50"/>
      <c r="B289" s="50"/>
      <c r="C289" s="50"/>
      <c r="D289" s="50"/>
      <c r="E289" s="68"/>
      <c r="F289" s="43"/>
      <c r="H289" s="43"/>
      <c r="I289" s="50"/>
      <c r="J289" s="50"/>
      <c r="K289" s="50"/>
      <c r="L289" s="43"/>
      <c r="M289" s="50"/>
      <c r="N289" s="50"/>
      <c r="O289" s="50"/>
      <c r="S289" s="43"/>
      <c r="Z289" s="50"/>
      <c r="AA289" s="43"/>
      <c r="AE289" s="43"/>
      <c r="AI289" s="43"/>
      <c r="AN289" s="43"/>
      <c r="AO289" s="50"/>
      <c r="AP289" s="50"/>
      <c r="AS289" s="43"/>
      <c r="AV289" s="43"/>
      <c r="AW289" s="43"/>
      <c r="BA289" s="43"/>
      <c r="BE289" s="50"/>
      <c r="BF289" s="43"/>
      <c r="BJ289" s="43"/>
    </row>
    <row r="290" spans="1:62" s="4" customFormat="1" x14ac:dyDescent="0.25">
      <c r="A290" s="50"/>
      <c r="B290" s="50"/>
      <c r="C290" s="50"/>
      <c r="D290" s="50"/>
      <c r="E290" s="68"/>
      <c r="F290" s="43"/>
      <c r="H290" s="43"/>
      <c r="I290" s="50"/>
      <c r="J290" s="50"/>
      <c r="K290" s="50"/>
      <c r="L290" s="43"/>
      <c r="M290" s="50"/>
      <c r="N290" s="50"/>
      <c r="O290" s="50"/>
      <c r="S290" s="43"/>
      <c r="Z290" s="50"/>
      <c r="AA290" s="43"/>
      <c r="AE290" s="43"/>
      <c r="AI290" s="43"/>
      <c r="AN290" s="43"/>
      <c r="AO290" s="50"/>
      <c r="AP290" s="50"/>
      <c r="AS290" s="43"/>
      <c r="AV290" s="43"/>
      <c r="AW290" s="43"/>
      <c r="BA290" s="43"/>
      <c r="BE290" s="50"/>
      <c r="BF290" s="43"/>
      <c r="BJ290" s="43"/>
    </row>
    <row r="291" spans="1:62" s="4" customFormat="1" x14ac:dyDescent="0.25">
      <c r="A291" s="50"/>
      <c r="B291" s="50"/>
      <c r="C291" s="50"/>
      <c r="D291" s="50"/>
      <c r="E291" s="68"/>
      <c r="F291" s="43"/>
      <c r="H291" s="43"/>
      <c r="I291" s="50"/>
      <c r="J291" s="50"/>
      <c r="K291" s="50"/>
      <c r="L291" s="43"/>
      <c r="M291" s="50"/>
      <c r="N291" s="50"/>
      <c r="O291" s="50"/>
      <c r="S291" s="43"/>
      <c r="Z291" s="50"/>
      <c r="AA291" s="43"/>
      <c r="AE291" s="43"/>
      <c r="AI291" s="43"/>
      <c r="AN291" s="43"/>
      <c r="AO291" s="50"/>
      <c r="AP291" s="50"/>
      <c r="AS291" s="43"/>
      <c r="AV291" s="43"/>
      <c r="AW291" s="43"/>
      <c r="BA291" s="43"/>
      <c r="BE291" s="50"/>
      <c r="BF291" s="43"/>
      <c r="BJ291" s="43"/>
    </row>
    <row r="292" spans="1:62" s="4" customFormat="1" x14ac:dyDescent="0.25">
      <c r="A292" s="50"/>
      <c r="B292" s="50"/>
      <c r="C292" s="50"/>
      <c r="D292" s="50"/>
      <c r="E292" s="68"/>
      <c r="F292" s="43"/>
      <c r="H292" s="43"/>
      <c r="I292" s="50"/>
      <c r="J292" s="50"/>
      <c r="K292" s="50"/>
      <c r="L292" s="43"/>
      <c r="M292" s="50"/>
      <c r="N292" s="50"/>
      <c r="O292" s="50"/>
      <c r="S292" s="43"/>
      <c r="Z292" s="50"/>
      <c r="AA292" s="43"/>
      <c r="AE292" s="43"/>
      <c r="AI292" s="43"/>
      <c r="AN292" s="43"/>
      <c r="AO292" s="50"/>
      <c r="AP292" s="50"/>
      <c r="AS292" s="43"/>
      <c r="AV292" s="43"/>
      <c r="AW292" s="43"/>
      <c r="BA292" s="43"/>
      <c r="BE292" s="50"/>
      <c r="BF292" s="43"/>
      <c r="BJ292" s="43"/>
    </row>
    <row r="293" spans="1:62" s="4" customFormat="1" x14ac:dyDescent="0.25">
      <c r="A293" s="50"/>
      <c r="B293" s="50"/>
      <c r="C293" s="50"/>
      <c r="D293" s="50"/>
      <c r="E293" s="68"/>
      <c r="F293" s="43"/>
      <c r="H293" s="43"/>
      <c r="I293" s="50"/>
      <c r="J293" s="50"/>
      <c r="K293" s="50"/>
      <c r="L293" s="43"/>
      <c r="M293" s="50"/>
      <c r="N293" s="50"/>
      <c r="O293" s="50"/>
      <c r="S293" s="43"/>
      <c r="Z293" s="50"/>
      <c r="AA293" s="43"/>
      <c r="AE293" s="43"/>
      <c r="AI293" s="43"/>
      <c r="AN293" s="43"/>
      <c r="AO293" s="50"/>
      <c r="AP293" s="50"/>
      <c r="AS293" s="43"/>
      <c r="AV293" s="43"/>
      <c r="AW293" s="43"/>
      <c r="BA293" s="43"/>
      <c r="BE293" s="50"/>
      <c r="BF293" s="43"/>
      <c r="BJ293" s="43"/>
    </row>
    <row r="294" spans="1:62" s="4" customFormat="1" x14ac:dyDescent="0.25">
      <c r="A294" s="50"/>
      <c r="B294" s="50"/>
      <c r="C294" s="50"/>
      <c r="D294" s="50"/>
      <c r="E294" s="68"/>
      <c r="F294" s="43"/>
      <c r="H294" s="43"/>
      <c r="I294" s="50"/>
      <c r="J294" s="50"/>
      <c r="K294" s="50"/>
      <c r="L294" s="43"/>
      <c r="M294" s="50"/>
      <c r="N294" s="50"/>
      <c r="O294" s="50"/>
      <c r="S294" s="43"/>
      <c r="Z294" s="50"/>
      <c r="AA294" s="43"/>
      <c r="AE294" s="43"/>
      <c r="AI294" s="43"/>
      <c r="AN294" s="43"/>
      <c r="AO294" s="50"/>
      <c r="AP294" s="50"/>
      <c r="AS294" s="43"/>
      <c r="AV294" s="43"/>
      <c r="AW294" s="43"/>
      <c r="BA294" s="43"/>
      <c r="BE294" s="50"/>
      <c r="BF294" s="43"/>
      <c r="BJ294" s="43"/>
    </row>
    <row r="295" spans="1:62" s="4" customFormat="1" x14ac:dyDescent="0.25">
      <c r="A295" s="50"/>
      <c r="B295" s="50"/>
      <c r="C295" s="50"/>
      <c r="D295" s="50"/>
      <c r="E295" s="68"/>
      <c r="F295" s="43"/>
      <c r="H295" s="43"/>
      <c r="I295" s="50"/>
      <c r="J295" s="50"/>
      <c r="K295" s="50"/>
      <c r="L295" s="43"/>
      <c r="M295" s="50"/>
      <c r="N295" s="50"/>
      <c r="O295" s="50"/>
      <c r="S295" s="43"/>
      <c r="Z295" s="50"/>
      <c r="AA295" s="43"/>
      <c r="AE295" s="43"/>
      <c r="AI295" s="43"/>
      <c r="AN295" s="43"/>
      <c r="AO295" s="50"/>
      <c r="AP295" s="50"/>
      <c r="AS295" s="43"/>
      <c r="AV295" s="43"/>
      <c r="AW295" s="43"/>
      <c r="BA295" s="43"/>
      <c r="BE295" s="50"/>
      <c r="BF295" s="43"/>
      <c r="BJ295" s="43"/>
    </row>
    <row r="296" spans="1:62" s="4" customFormat="1" x14ac:dyDescent="0.25">
      <c r="A296" s="50"/>
      <c r="B296" s="50"/>
      <c r="C296" s="50"/>
      <c r="D296" s="50"/>
      <c r="E296" s="68"/>
      <c r="F296" s="43"/>
      <c r="H296" s="43"/>
      <c r="I296" s="50"/>
      <c r="J296" s="50"/>
      <c r="K296" s="50"/>
      <c r="L296" s="43"/>
      <c r="M296" s="50"/>
      <c r="N296" s="50"/>
      <c r="O296" s="50"/>
      <c r="S296" s="43"/>
      <c r="Z296" s="50"/>
      <c r="AA296" s="43"/>
      <c r="AE296" s="43"/>
      <c r="AI296" s="43"/>
      <c r="AN296" s="43"/>
      <c r="AO296" s="50"/>
      <c r="AP296" s="50"/>
      <c r="AS296" s="43"/>
      <c r="AV296" s="43"/>
      <c r="AW296" s="43"/>
      <c r="BA296" s="43"/>
      <c r="BE296" s="50"/>
      <c r="BF296" s="43"/>
      <c r="BJ296" s="43"/>
    </row>
    <row r="297" spans="1:62" s="4" customFormat="1" x14ac:dyDescent="0.25">
      <c r="A297" s="50"/>
      <c r="B297" s="50"/>
      <c r="C297" s="50"/>
      <c r="D297" s="50"/>
      <c r="E297" s="68"/>
      <c r="F297" s="43"/>
      <c r="H297" s="43"/>
      <c r="I297" s="50"/>
      <c r="J297" s="50"/>
      <c r="K297" s="50"/>
      <c r="L297" s="43"/>
      <c r="M297" s="50"/>
      <c r="N297" s="50"/>
      <c r="O297" s="50"/>
      <c r="S297" s="43"/>
      <c r="Z297" s="50"/>
      <c r="AA297" s="43"/>
      <c r="AE297" s="43"/>
      <c r="AI297" s="43"/>
      <c r="AN297" s="43"/>
      <c r="AO297" s="50"/>
      <c r="AP297" s="50"/>
      <c r="AS297" s="43"/>
      <c r="AV297" s="43"/>
      <c r="AW297" s="43"/>
      <c r="BA297" s="43"/>
      <c r="BE297" s="50"/>
      <c r="BF297" s="43"/>
      <c r="BJ297" s="43"/>
    </row>
    <row r="298" spans="1:62" s="4" customFormat="1" x14ac:dyDescent="0.25">
      <c r="A298" s="50"/>
      <c r="B298" s="50"/>
      <c r="C298" s="50"/>
      <c r="D298" s="50"/>
      <c r="E298" s="68"/>
      <c r="F298" s="43"/>
      <c r="H298" s="43"/>
      <c r="I298" s="50"/>
      <c r="J298" s="50"/>
      <c r="K298" s="50"/>
      <c r="L298" s="43"/>
      <c r="M298" s="50"/>
      <c r="N298" s="50"/>
      <c r="O298" s="50"/>
      <c r="S298" s="43"/>
      <c r="Z298" s="50"/>
      <c r="AA298" s="43"/>
      <c r="AE298" s="43"/>
      <c r="AI298" s="43"/>
      <c r="AN298" s="43"/>
      <c r="AO298" s="50"/>
      <c r="AP298" s="50"/>
      <c r="AS298" s="43"/>
      <c r="AV298" s="43"/>
      <c r="AW298" s="43"/>
      <c r="BA298" s="43"/>
      <c r="BE298" s="50"/>
      <c r="BF298" s="43"/>
      <c r="BJ298" s="43"/>
    </row>
    <row r="299" spans="1:62" s="4" customFormat="1" x14ac:dyDescent="0.25">
      <c r="A299" s="50"/>
      <c r="B299" s="50"/>
      <c r="C299" s="50"/>
      <c r="D299" s="50"/>
      <c r="E299" s="68"/>
      <c r="F299" s="43"/>
      <c r="H299" s="43"/>
      <c r="I299" s="50"/>
      <c r="J299" s="50"/>
      <c r="K299" s="50"/>
      <c r="L299" s="43"/>
      <c r="M299" s="50"/>
      <c r="N299" s="50"/>
      <c r="O299" s="50"/>
      <c r="S299" s="43"/>
      <c r="Z299" s="50"/>
      <c r="AA299" s="43"/>
      <c r="AE299" s="43"/>
      <c r="AI299" s="43"/>
      <c r="AN299" s="43"/>
      <c r="AO299" s="50"/>
      <c r="AP299" s="50"/>
      <c r="AS299" s="43"/>
      <c r="AV299" s="43"/>
      <c r="AW299" s="43"/>
      <c r="BA299" s="43"/>
      <c r="BE299" s="50"/>
      <c r="BF299" s="43"/>
      <c r="BJ299" s="43"/>
    </row>
    <row r="300" spans="1:62" s="4" customFormat="1" x14ac:dyDescent="0.25">
      <c r="A300" s="50"/>
      <c r="B300" s="50"/>
      <c r="C300" s="50"/>
      <c r="D300" s="50"/>
      <c r="E300" s="68"/>
      <c r="F300" s="43"/>
      <c r="H300" s="43"/>
      <c r="I300" s="50"/>
      <c r="J300" s="50"/>
      <c r="K300" s="50"/>
      <c r="L300" s="43"/>
      <c r="M300" s="50"/>
      <c r="N300" s="50"/>
      <c r="O300" s="50"/>
      <c r="S300" s="43"/>
      <c r="Z300" s="50"/>
      <c r="AA300" s="43"/>
      <c r="AE300" s="43"/>
      <c r="AI300" s="43"/>
      <c r="AN300" s="43"/>
      <c r="AO300" s="50"/>
      <c r="AP300" s="50"/>
      <c r="AS300" s="43"/>
      <c r="AV300" s="43"/>
      <c r="AW300" s="43"/>
      <c r="BA300" s="43"/>
      <c r="BE300" s="50"/>
      <c r="BF300" s="43"/>
      <c r="BJ300" s="43"/>
    </row>
    <row r="301" spans="1:62" s="4" customFormat="1" x14ac:dyDescent="0.25">
      <c r="A301" s="50"/>
      <c r="B301" s="50"/>
      <c r="C301" s="50"/>
      <c r="D301" s="50"/>
      <c r="E301" s="68"/>
      <c r="F301" s="43"/>
      <c r="H301" s="43"/>
      <c r="I301" s="50"/>
      <c r="J301" s="50"/>
      <c r="K301" s="50"/>
      <c r="L301" s="43"/>
      <c r="M301" s="50"/>
      <c r="N301" s="50"/>
      <c r="O301" s="50"/>
      <c r="S301" s="43"/>
      <c r="Z301" s="50"/>
      <c r="AA301" s="43"/>
      <c r="AE301" s="43"/>
      <c r="AI301" s="43"/>
      <c r="AN301" s="43"/>
      <c r="AO301" s="50"/>
      <c r="AP301" s="50"/>
      <c r="AS301" s="43"/>
      <c r="AV301" s="43"/>
      <c r="AW301" s="43"/>
      <c r="BA301" s="43"/>
      <c r="BE301" s="50"/>
      <c r="BF301" s="43"/>
      <c r="BJ301" s="43"/>
    </row>
    <row r="302" spans="1:62" s="4" customFormat="1" x14ac:dyDescent="0.25">
      <c r="A302" s="50"/>
      <c r="B302" s="50"/>
      <c r="C302" s="50"/>
      <c r="D302" s="50"/>
      <c r="E302" s="68"/>
      <c r="F302" s="43"/>
      <c r="H302" s="43"/>
      <c r="I302" s="50"/>
      <c r="J302" s="50"/>
      <c r="K302" s="50"/>
      <c r="L302" s="43"/>
      <c r="M302" s="50"/>
      <c r="N302" s="50"/>
      <c r="O302" s="50"/>
      <c r="S302" s="43"/>
      <c r="Z302" s="50"/>
      <c r="AA302" s="43"/>
      <c r="AE302" s="43"/>
      <c r="AI302" s="43"/>
      <c r="AN302" s="43"/>
      <c r="AO302" s="50"/>
      <c r="AP302" s="50"/>
      <c r="AS302" s="43"/>
      <c r="AV302" s="43"/>
      <c r="AW302" s="43"/>
      <c r="BA302" s="43"/>
      <c r="BE302" s="50"/>
      <c r="BF302" s="43"/>
      <c r="BJ302" s="43"/>
    </row>
    <row r="303" spans="1:62" s="4" customFormat="1" x14ac:dyDescent="0.25">
      <c r="A303" s="50"/>
      <c r="B303" s="50"/>
      <c r="C303" s="50"/>
      <c r="D303" s="50"/>
      <c r="E303" s="68"/>
      <c r="F303" s="43"/>
      <c r="H303" s="43"/>
      <c r="I303" s="50"/>
      <c r="J303" s="50"/>
      <c r="K303" s="50"/>
      <c r="L303" s="43"/>
      <c r="M303" s="50"/>
      <c r="N303" s="50"/>
      <c r="O303" s="50"/>
      <c r="S303" s="43"/>
      <c r="Z303" s="50"/>
      <c r="AA303" s="43"/>
      <c r="AE303" s="43"/>
      <c r="AI303" s="43"/>
      <c r="AN303" s="43"/>
      <c r="AO303" s="50"/>
      <c r="AP303" s="50"/>
      <c r="AS303" s="43"/>
      <c r="AV303" s="43"/>
      <c r="AW303" s="43"/>
      <c r="BA303" s="43"/>
      <c r="BE303" s="50"/>
      <c r="BF303" s="43"/>
      <c r="BJ303" s="43"/>
    </row>
    <row r="304" spans="1:62" s="4" customFormat="1" x14ac:dyDescent="0.25">
      <c r="A304" s="50"/>
      <c r="B304" s="50"/>
      <c r="C304" s="50"/>
      <c r="D304" s="50"/>
      <c r="E304" s="68"/>
      <c r="F304" s="43"/>
      <c r="H304" s="43"/>
      <c r="I304" s="50"/>
      <c r="J304" s="50"/>
      <c r="K304" s="50"/>
      <c r="L304" s="43"/>
      <c r="M304" s="50"/>
      <c r="N304" s="50"/>
      <c r="O304" s="50"/>
      <c r="S304" s="43"/>
      <c r="Z304" s="50"/>
      <c r="AA304" s="43"/>
      <c r="AE304" s="43"/>
      <c r="AI304" s="43"/>
      <c r="AN304" s="43"/>
      <c r="AO304" s="50"/>
      <c r="AP304" s="50"/>
      <c r="AS304" s="43"/>
      <c r="AV304" s="43"/>
      <c r="AW304" s="43"/>
      <c r="BA304" s="43"/>
      <c r="BE304" s="50"/>
      <c r="BF304" s="43"/>
      <c r="BJ304" s="43"/>
    </row>
    <row r="305" spans="1:62" s="4" customFormat="1" x14ac:dyDescent="0.25">
      <c r="A305" s="50"/>
      <c r="B305" s="50"/>
      <c r="C305" s="50"/>
      <c r="D305" s="50"/>
      <c r="E305" s="68"/>
      <c r="F305" s="43"/>
      <c r="H305" s="43"/>
      <c r="I305" s="50"/>
      <c r="J305" s="50"/>
      <c r="K305" s="50"/>
      <c r="L305" s="43"/>
      <c r="M305" s="50"/>
      <c r="N305" s="50"/>
      <c r="O305" s="50"/>
      <c r="S305" s="43"/>
      <c r="Z305" s="50"/>
      <c r="AA305" s="43"/>
      <c r="AE305" s="43"/>
      <c r="AI305" s="43"/>
      <c r="AN305" s="43"/>
      <c r="AO305" s="50"/>
      <c r="AP305" s="50"/>
      <c r="AS305" s="43"/>
      <c r="AV305" s="43"/>
      <c r="AW305" s="43"/>
      <c r="BA305" s="43"/>
      <c r="BE305" s="50"/>
      <c r="BF305" s="43"/>
      <c r="BJ305" s="43"/>
    </row>
    <row r="306" spans="1:62" s="4" customFormat="1" x14ac:dyDescent="0.25">
      <c r="A306" s="50"/>
      <c r="B306" s="50"/>
      <c r="C306" s="50"/>
      <c r="D306" s="50"/>
      <c r="E306" s="68"/>
      <c r="F306" s="43"/>
      <c r="H306" s="43"/>
      <c r="I306" s="50"/>
      <c r="J306" s="50"/>
      <c r="K306" s="50"/>
      <c r="L306" s="43"/>
      <c r="M306" s="50"/>
      <c r="N306" s="50"/>
      <c r="O306" s="50"/>
      <c r="S306" s="43"/>
      <c r="Z306" s="50"/>
      <c r="AA306" s="43"/>
      <c r="AE306" s="43"/>
      <c r="AI306" s="43"/>
      <c r="AN306" s="43"/>
      <c r="AO306" s="50"/>
      <c r="AP306" s="50"/>
      <c r="AS306" s="43"/>
      <c r="AV306" s="43"/>
      <c r="AW306" s="43"/>
      <c r="BA306" s="43"/>
      <c r="BE306" s="50"/>
      <c r="BF306" s="43"/>
      <c r="BJ306" s="43"/>
    </row>
    <row r="307" spans="1:62" s="4" customFormat="1" x14ac:dyDescent="0.25">
      <c r="A307" s="50"/>
      <c r="B307" s="50"/>
      <c r="C307" s="50"/>
      <c r="D307" s="50"/>
      <c r="E307" s="68"/>
      <c r="F307" s="43"/>
      <c r="H307" s="43"/>
      <c r="I307" s="50"/>
      <c r="J307" s="50"/>
      <c r="K307" s="50"/>
      <c r="L307" s="43"/>
      <c r="M307" s="50"/>
      <c r="N307" s="50"/>
      <c r="O307" s="50"/>
      <c r="S307" s="43"/>
      <c r="Z307" s="50"/>
      <c r="AA307" s="43"/>
      <c r="AE307" s="43"/>
      <c r="AI307" s="43"/>
      <c r="AN307" s="43"/>
      <c r="AO307" s="50"/>
      <c r="AP307" s="50"/>
      <c r="AS307" s="43"/>
      <c r="AV307" s="43"/>
      <c r="AW307" s="43"/>
      <c r="BA307" s="43"/>
      <c r="BE307" s="50"/>
      <c r="BF307" s="43"/>
      <c r="BJ307" s="43"/>
    </row>
    <row r="308" spans="1:62" s="4" customFormat="1" x14ac:dyDescent="0.25">
      <c r="A308" s="50"/>
      <c r="B308" s="50"/>
      <c r="C308" s="50"/>
      <c r="D308" s="50"/>
      <c r="E308" s="68"/>
      <c r="F308" s="43"/>
      <c r="H308" s="43"/>
      <c r="I308" s="50"/>
      <c r="J308" s="50"/>
      <c r="K308" s="50"/>
      <c r="L308" s="43"/>
      <c r="M308" s="50"/>
      <c r="N308" s="50"/>
      <c r="O308" s="50"/>
      <c r="S308" s="43"/>
      <c r="Z308" s="50"/>
      <c r="AA308" s="43"/>
      <c r="AE308" s="43"/>
      <c r="AI308" s="43"/>
      <c r="AN308" s="43"/>
      <c r="AO308" s="50"/>
      <c r="AP308" s="50"/>
      <c r="AS308" s="43"/>
      <c r="AV308" s="43"/>
      <c r="AW308" s="43"/>
      <c r="BA308" s="43"/>
      <c r="BE308" s="50"/>
      <c r="BF308" s="43"/>
      <c r="BJ308" s="43"/>
    </row>
    <row r="309" spans="1:62" s="4" customFormat="1" x14ac:dyDescent="0.25">
      <c r="A309" s="50"/>
      <c r="B309" s="50"/>
      <c r="C309" s="50"/>
      <c r="D309" s="50"/>
      <c r="E309" s="68"/>
      <c r="F309" s="43"/>
      <c r="H309" s="43"/>
      <c r="I309" s="50"/>
      <c r="J309" s="50"/>
      <c r="K309" s="50"/>
      <c r="L309" s="43"/>
      <c r="M309" s="50"/>
      <c r="N309" s="50"/>
      <c r="O309" s="50"/>
      <c r="S309" s="43"/>
      <c r="Z309" s="50"/>
      <c r="AA309" s="43"/>
      <c r="AE309" s="43"/>
      <c r="AI309" s="43"/>
      <c r="AN309" s="43"/>
      <c r="AO309" s="50"/>
      <c r="AP309" s="50"/>
      <c r="AS309" s="43"/>
      <c r="AV309" s="43"/>
      <c r="AW309" s="43"/>
      <c r="BA309" s="43"/>
      <c r="BE309" s="50"/>
      <c r="BF309" s="43"/>
      <c r="BJ309" s="43"/>
    </row>
    <row r="310" spans="1:62" s="4" customFormat="1" x14ac:dyDescent="0.25">
      <c r="A310" s="50"/>
      <c r="B310" s="50"/>
      <c r="C310" s="50"/>
      <c r="D310" s="50"/>
      <c r="E310" s="68"/>
      <c r="F310" s="43"/>
      <c r="H310" s="43"/>
      <c r="I310" s="50"/>
      <c r="J310" s="50"/>
      <c r="K310" s="50"/>
      <c r="L310" s="43"/>
      <c r="M310" s="50"/>
      <c r="N310" s="50"/>
      <c r="O310" s="50"/>
      <c r="S310" s="43"/>
      <c r="Z310" s="50"/>
      <c r="AA310" s="43"/>
      <c r="AE310" s="43"/>
      <c r="AI310" s="43"/>
      <c r="AN310" s="43"/>
      <c r="AO310" s="50"/>
      <c r="AP310" s="50"/>
      <c r="AS310" s="43"/>
      <c r="AV310" s="43"/>
      <c r="AW310" s="43"/>
      <c r="BA310" s="43"/>
      <c r="BE310" s="50"/>
      <c r="BF310" s="43"/>
      <c r="BJ310" s="43"/>
    </row>
    <row r="311" spans="1:62" s="4" customFormat="1" x14ac:dyDescent="0.25">
      <c r="A311" s="50"/>
      <c r="B311" s="50"/>
      <c r="C311" s="50"/>
      <c r="D311" s="50"/>
      <c r="E311" s="68"/>
      <c r="F311" s="43"/>
      <c r="H311" s="43"/>
      <c r="I311" s="50"/>
      <c r="J311" s="50"/>
      <c r="K311" s="50"/>
      <c r="L311" s="43"/>
      <c r="M311" s="50"/>
      <c r="N311" s="50"/>
      <c r="O311" s="50"/>
      <c r="S311" s="43"/>
      <c r="Z311" s="50"/>
      <c r="AA311" s="43"/>
      <c r="AE311" s="43"/>
      <c r="AI311" s="43"/>
      <c r="AN311" s="43"/>
      <c r="AO311" s="50"/>
      <c r="AP311" s="50"/>
      <c r="AS311" s="43"/>
      <c r="AV311" s="43"/>
      <c r="AW311" s="43"/>
      <c r="BA311" s="43"/>
      <c r="BE311" s="50"/>
      <c r="BF311" s="43"/>
      <c r="BJ311" s="43"/>
    </row>
    <row r="312" spans="1:62" s="4" customFormat="1" x14ac:dyDescent="0.25">
      <c r="A312" s="50"/>
      <c r="B312" s="50"/>
      <c r="C312" s="50"/>
      <c r="D312" s="50"/>
      <c r="E312" s="68"/>
      <c r="F312" s="43"/>
      <c r="H312" s="43"/>
      <c r="I312" s="50"/>
      <c r="J312" s="50"/>
      <c r="K312" s="50"/>
      <c r="L312" s="43"/>
      <c r="M312" s="50"/>
      <c r="N312" s="50"/>
      <c r="O312" s="50"/>
      <c r="S312" s="43"/>
      <c r="Z312" s="50"/>
      <c r="AA312" s="43"/>
      <c r="AE312" s="43"/>
      <c r="AI312" s="43"/>
      <c r="AN312" s="43"/>
      <c r="AO312" s="50"/>
      <c r="AP312" s="50"/>
      <c r="AS312" s="43"/>
      <c r="AV312" s="43"/>
      <c r="AW312" s="43"/>
      <c r="BA312" s="43"/>
      <c r="BE312" s="50"/>
      <c r="BF312" s="43"/>
      <c r="BJ312" s="43"/>
    </row>
    <row r="313" spans="1:62" s="4" customFormat="1" x14ac:dyDescent="0.25">
      <c r="A313" s="50"/>
      <c r="B313" s="50"/>
      <c r="C313" s="50"/>
      <c r="D313" s="50"/>
      <c r="E313" s="68"/>
      <c r="F313" s="43"/>
      <c r="H313" s="43"/>
      <c r="I313" s="50"/>
      <c r="J313" s="50"/>
      <c r="K313" s="50"/>
      <c r="L313" s="43"/>
      <c r="M313" s="50"/>
      <c r="N313" s="50"/>
      <c r="O313" s="50"/>
      <c r="S313" s="43"/>
      <c r="Z313" s="50"/>
      <c r="AA313" s="43"/>
      <c r="AE313" s="43"/>
      <c r="AI313" s="43"/>
      <c r="AN313" s="43"/>
      <c r="AO313" s="50"/>
      <c r="AP313" s="50"/>
      <c r="AS313" s="43"/>
      <c r="AV313" s="43"/>
      <c r="AW313" s="43"/>
      <c r="BA313" s="43"/>
      <c r="BE313" s="50"/>
      <c r="BF313" s="43"/>
      <c r="BJ313" s="43"/>
    </row>
    <row r="314" spans="1:62" s="4" customFormat="1" x14ac:dyDescent="0.25">
      <c r="A314" s="50"/>
      <c r="B314" s="50"/>
      <c r="C314" s="50"/>
      <c r="D314" s="50"/>
      <c r="E314" s="68"/>
      <c r="F314" s="43"/>
      <c r="H314" s="43"/>
      <c r="I314" s="50"/>
      <c r="J314" s="50"/>
      <c r="K314" s="50"/>
      <c r="L314" s="43"/>
      <c r="M314" s="50"/>
      <c r="N314" s="50"/>
      <c r="O314" s="50"/>
      <c r="S314" s="43"/>
      <c r="Z314" s="50"/>
      <c r="AA314" s="43"/>
      <c r="AE314" s="43"/>
      <c r="AI314" s="43"/>
      <c r="AN314" s="43"/>
      <c r="AO314" s="50"/>
      <c r="AP314" s="50"/>
      <c r="AS314" s="43"/>
      <c r="AV314" s="43"/>
      <c r="AW314" s="43"/>
      <c r="BA314" s="43"/>
      <c r="BE314" s="50"/>
      <c r="BF314" s="43"/>
      <c r="BJ314" s="43"/>
    </row>
    <row r="315" spans="1:62" s="4" customFormat="1" x14ac:dyDescent="0.25">
      <c r="A315" s="50"/>
      <c r="B315" s="50"/>
      <c r="C315" s="50"/>
      <c r="D315" s="50"/>
      <c r="E315" s="68"/>
      <c r="F315" s="43"/>
      <c r="H315" s="43"/>
      <c r="I315" s="50"/>
      <c r="J315" s="50"/>
      <c r="K315" s="50"/>
      <c r="L315" s="43"/>
      <c r="M315" s="50"/>
      <c r="N315" s="50"/>
      <c r="O315" s="50"/>
      <c r="S315" s="43"/>
      <c r="Z315" s="50"/>
      <c r="AA315" s="43"/>
      <c r="AE315" s="43"/>
      <c r="AI315" s="43"/>
      <c r="AN315" s="43"/>
      <c r="AO315" s="50"/>
      <c r="AP315" s="50"/>
      <c r="AS315" s="43"/>
      <c r="AV315" s="43"/>
      <c r="AW315" s="43"/>
      <c r="BA315" s="43"/>
      <c r="BE315" s="50"/>
      <c r="BF315" s="43"/>
      <c r="BJ315" s="43"/>
    </row>
    <row r="316" spans="1:62" s="4" customFormat="1" x14ac:dyDescent="0.25">
      <c r="A316" s="50"/>
      <c r="B316" s="50"/>
      <c r="C316" s="50"/>
      <c r="D316" s="50"/>
      <c r="E316" s="68"/>
      <c r="F316" s="43"/>
      <c r="H316" s="43"/>
      <c r="I316" s="50"/>
      <c r="J316" s="50"/>
      <c r="K316" s="50"/>
      <c r="L316" s="43"/>
      <c r="M316" s="50"/>
      <c r="N316" s="50"/>
      <c r="O316" s="50"/>
      <c r="S316" s="43"/>
      <c r="Z316" s="50"/>
      <c r="AA316" s="43"/>
      <c r="AE316" s="43"/>
      <c r="AI316" s="43"/>
      <c r="AN316" s="43"/>
      <c r="AO316" s="50"/>
      <c r="AP316" s="50"/>
      <c r="AS316" s="43"/>
      <c r="AV316" s="43"/>
      <c r="AW316" s="43"/>
      <c r="BA316" s="43"/>
      <c r="BE316" s="50"/>
      <c r="BF316" s="43"/>
      <c r="BJ316" s="43"/>
    </row>
    <row r="317" spans="1:62" s="4" customFormat="1" x14ac:dyDescent="0.25">
      <c r="A317" s="50"/>
      <c r="B317" s="50"/>
      <c r="C317" s="50"/>
      <c r="D317" s="50"/>
      <c r="E317" s="68"/>
      <c r="F317" s="43"/>
      <c r="H317" s="43"/>
      <c r="I317" s="50"/>
      <c r="J317" s="50"/>
      <c r="K317" s="50"/>
      <c r="L317" s="43"/>
      <c r="M317" s="50"/>
      <c r="N317" s="50"/>
      <c r="O317" s="50"/>
      <c r="S317" s="43"/>
      <c r="Z317" s="50"/>
      <c r="AA317" s="43"/>
      <c r="AE317" s="43"/>
      <c r="AI317" s="43"/>
      <c r="AN317" s="43"/>
      <c r="AO317" s="50"/>
      <c r="AP317" s="50"/>
      <c r="AS317" s="43"/>
      <c r="AV317" s="43"/>
      <c r="AW317" s="43"/>
      <c r="BA317" s="43"/>
      <c r="BE317" s="50"/>
      <c r="BF317" s="43"/>
      <c r="BJ317" s="43"/>
    </row>
    <row r="318" spans="1:62" s="4" customFormat="1" x14ac:dyDescent="0.25">
      <c r="A318" s="50"/>
      <c r="B318" s="50"/>
      <c r="C318" s="50"/>
      <c r="D318" s="50"/>
      <c r="E318" s="68"/>
      <c r="F318" s="43"/>
      <c r="H318" s="43"/>
      <c r="I318" s="50"/>
      <c r="J318" s="50"/>
      <c r="K318" s="50"/>
      <c r="L318" s="43"/>
      <c r="M318" s="50"/>
      <c r="N318" s="50"/>
      <c r="O318" s="50"/>
      <c r="S318" s="43"/>
      <c r="Z318" s="50"/>
      <c r="AA318" s="43"/>
      <c r="AE318" s="43"/>
      <c r="AI318" s="43"/>
      <c r="AN318" s="43"/>
      <c r="AO318" s="50"/>
      <c r="AP318" s="50"/>
      <c r="AS318" s="43"/>
      <c r="AV318" s="43"/>
      <c r="AW318" s="43"/>
      <c r="BA318" s="43"/>
      <c r="BE318" s="50"/>
      <c r="BF318" s="43"/>
      <c r="BJ318" s="43"/>
    </row>
    <row r="319" spans="1:62" s="4" customFormat="1" x14ac:dyDescent="0.25">
      <c r="A319" s="50"/>
      <c r="B319" s="50"/>
      <c r="C319" s="50"/>
      <c r="D319" s="50"/>
      <c r="E319" s="68"/>
      <c r="F319" s="43"/>
      <c r="H319" s="43"/>
      <c r="I319" s="50"/>
      <c r="J319" s="50"/>
      <c r="K319" s="50"/>
      <c r="L319" s="43"/>
      <c r="M319" s="50"/>
      <c r="N319" s="50"/>
      <c r="O319" s="50"/>
      <c r="S319" s="43"/>
      <c r="Z319" s="50"/>
      <c r="AA319" s="43"/>
      <c r="AE319" s="43"/>
      <c r="AI319" s="43"/>
      <c r="AN319" s="43"/>
      <c r="AO319" s="50"/>
      <c r="AP319" s="50"/>
      <c r="AS319" s="43"/>
      <c r="AV319" s="43"/>
      <c r="AW319" s="43"/>
      <c r="BA319" s="43"/>
      <c r="BE319" s="50"/>
      <c r="BF319" s="43"/>
      <c r="BJ319" s="43"/>
    </row>
    <row r="320" spans="1:62" s="4" customFormat="1" x14ac:dyDescent="0.25">
      <c r="A320" s="50"/>
      <c r="B320" s="50"/>
      <c r="C320" s="50"/>
      <c r="D320" s="50"/>
      <c r="E320" s="68"/>
      <c r="F320" s="43"/>
      <c r="H320" s="43"/>
      <c r="I320" s="50"/>
      <c r="J320" s="50"/>
      <c r="K320" s="50"/>
      <c r="L320" s="43"/>
      <c r="M320" s="50"/>
      <c r="N320" s="50"/>
      <c r="O320" s="50"/>
      <c r="S320" s="43"/>
      <c r="Z320" s="50"/>
      <c r="AA320" s="43"/>
      <c r="AE320" s="43"/>
      <c r="AI320" s="43"/>
      <c r="AN320" s="43"/>
      <c r="AO320" s="50"/>
      <c r="AP320" s="50"/>
      <c r="AS320" s="43"/>
      <c r="AV320" s="43"/>
      <c r="AW320" s="43"/>
      <c r="BA320" s="43"/>
      <c r="BE320" s="50"/>
      <c r="BF320" s="43"/>
      <c r="BJ320" s="43"/>
    </row>
    <row r="321" spans="1:62" s="4" customFormat="1" x14ac:dyDescent="0.25">
      <c r="A321" s="50"/>
      <c r="B321" s="50"/>
      <c r="C321" s="50"/>
      <c r="D321" s="50"/>
      <c r="E321" s="68"/>
      <c r="F321" s="43"/>
      <c r="H321" s="43"/>
      <c r="I321" s="50"/>
      <c r="J321" s="50"/>
      <c r="K321" s="50"/>
      <c r="L321" s="43"/>
      <c r="M321" s="50"/>
      <c r="N321" s="50"/>
      <c r="O321" s="50"/>
      <c r="S321" s="43"/>
      <c r="Z321" s="50"/>
      <c r="AA321" s="43"/>
      <c r="AE321" s="43"/>
      <c r="AI321" s="43"/>
      <c r="AN321" s="43"/>
      <c r="AO321" s="50"/>
      <c r="AP321" s="50"/>
      <c r="AS321" s="43"/>
      <c r="AV321" s="43"/>
      <c r="AW321" s="43"/>
      <c r="BA321" s="43"/>
      <c r="BE321" s="50"/>
      <c r="BF321" s="43"/>
      <c r="BJ321" s="43"/>
    </row>
    <row r="322" spans="1:62" s="4" customFormat="1" x14ac:dyDescent="0.25">
      <c r="A322" s="50"/>
      <c r="B322" s="50"/>
      <c r="C322" s="50"/>
      <c r="D322" s="50"/>
      <c r="E322" s="68"/>
      <c r="F322" s="43"/>
      <c r="H322" s="43"/>
      <c r="I322" s="50"/>
      <c r="J322" s="50"/>
      <c r="K322" s="50"/>
      <c r="L322" s="43"/>
      <c r="M322" s="50"/>
      <c r="N322" s="50"/>
      <c r="O322" s="50"/>
      <c r="S322" s="43"/>
      <c r="Z322" s="50"/>
      <c r="AA322" s="43"/>
      <c r="AE322" s="43"/>
      <c r="AI322" s="43"/>
      <c r="AN322" s="43"/>
      <c r="AO322" s="50"/>
      <c r="AP322" s="50"/>
      <c r="AS322" s="43"/>
      <c r="AV322" s="43"/>
      <c r="AW322" s="43"/>
      <c r="BA322" s="43"/>
      <c r="BE322" s="50"/>
      <c r="BF322" s="43"/>
      <c r="BJ322" s="43"/>
    </row>
    <row r="323" spans="1:62" s="4" customFormat="1" x14ac:dyDescent="0.25">
      <c r="A323" s="50"/>
      <c r="B323" s="50"/>
      <c r="C323" s="50"/>
      <c r="D323" s="50"/>
      <c r="E323" s="68"/>
      <c r="F323" s="43"/>
      <c r="H323" s="43"/>
      <c r="I323" s="50"/>
      <c r="J323" s="50"/>
      <c r="K323" s="50"/>
      <c r="L323" s="43"/>
      <c r="M323" s="50"/>
      <c r="N323" s="50"/>
      <c r="O323" s="50"/>
      <c r="S323" s="43"/>
      <c r="Z323" s="50"/>
      <c r="AA323" s="43"/>
      <c r="AE323" s="43"/>
      <c r="AI323" s="43"/>
      <c r="AN323" s="43"/>
      <c r="AO323" s="50"/>
      <c r="AP323" s="50"/>
      <c r="AS323" s="43"/>
      <c r="AV323" s="43"/>
      <c r="AW323" s="43"/>
      <c r="BA323" s="43"/>
      <c r="BE323" s="50"/>
      <c r="BF323" s="43"/>
      <c r="BJ323" s="43"/>
    </row>
    <row r="324" spans="1:62" s="4" customFormat="1" x14ac:dyDescent="0.25">
      <c r="A324" s="50"/>
      <c r="B324" s="50"/>
      <c r="C324" s="50"/>
      <c r="D324" s="50"/>
      <c r="E324" s="68"/>
      <c r="F324" s="43"/>
      <c r="H324" s="43"/>
      <c r="I324" s="50"/>
      <c r="J324" s="50"/>
      <c r="K324" s="50"/>
      <c r="L324" s="43"/>
      <c r="M324" s="50"/>
      <c r="N324" s="50"/>
      <c r="O324" s="50"/>
      <c r="S324" s="43"/>
      <c r="Z324" s="50"/>
      <c r="AA324" s="43"/>
      <c r="AE324" s="43"/>
      <c r="AI324" s="43"/>
      <c r="AN324" s="43"/>
      <c r="AO324" s="50"/>
      <c r="AP324" s="50"/>
      <c r="AS324" s="43"/>
      <c r="AV324" s="43"/>
      <c r="AW324" s="43"/>
      <c r="BA324" s="43"/>
      <c r="BE324" s="50"/>
      <c r="BF324" s="43"/>
      <c r="BJ324" s="43"/>
    </row>
    <row r="325" spans="1:62" s="4" customFormat="1" x14ac:dyDescent="0.25">
      <c r="A325" s="50"/>
      <c r="B325" s="50"/>
      <c r="C325" s="50"/>
      <c r="D325" s="50"/>
      <c r="E325" s="68"/>
      <c r="F325" s="43"/>
      <c r="H325" s="43"/>
      <c r="I325" s="50"/>
      <c r="J325" s="50"/>
      <c r="K325" s="50"/>
      <c r="L325" s="43"/>
      <c r="M325" s="50"/>
      <c r="N325" s="50"/>
      <c r="O325" s="50"/>
      <c r="S325" s="43"/>
      <c r="Z325" s="50"/>
      <c r="AA325" s="43"/>
      <c r="AE325" s="43"/>
      <c r="AI325" s="43"/>
      <c r="AN325" s="43"/>
      <c r="AO325" s="50"/>
      <c r="AP325" s="50"/>
      <c r="AS325" s="43"/>
      <c r="AV325" s="43"/>
      <c r="AW325" s="43"/>
      <c r="BA325" s="43"/>
      <c r="BE325" s="50"/>
      <c r="BF325" s="43"/>
      <c r="BJ325" s="43"/>
    </row>
    <row r="326" spans="1:62" s="4" customFormat="1" x14ac:dyDescent="0.25">
      <c r="A326" s="50"/>
      <c r="B326" s="50"/>
      <c r="C326" s="50"/>
      <c r="D326" s="50"/>
      <c r="E326" s="68"/>
      <c r="F326" s="43"/>
      <c r="H326" s="43"/>
      <c r="I326" s="50"/>
      <c r="J326" s="50"/>
      <c r="K326" s="50"/>
      <c r="L326" s="43"/>
      <c r="M326" s="50"/>
      <c r="N326" s="50"/>
      <c r="O326" s="50"/>
      <c r="S326" s="43"/>
      <c r="Z326" s="50"/>
      <c r="AA326" s="43"/>
      <c r="AE326" s="43"/>
      <c r="AI326" s="43"/>
      <c r="AN326" s="43"/>
      <c r="AO326" s="50"/>
      <c r="AP326" s="50"/>
      <c r="AS326" s="43"/>
      <c r="AV326" s="43"/>
      <c r="AW326" s="43"/>
      <c r="BA326" s="43"/>
      <c r="BE326" s="50"/>
      <c r="BF326" s="43"/>
      <c r="BJ326" s="43"/>
    </row>
    <row r="327" spans="1:62" s="4" customFormat="1" x14ac:dyDescent="0.25">
      <c r="A327" s="50"/>
      <c r="B327" s="50"/>
      <c r="C327" s="50"/>
      <c r="D327" s="50"/>
      <c r="E327" s="68"/>
      <c r="F327" s="43"/>
      <c r="H327" s="43"/>
      <c r="I327" s="50"/>
      <c r="J327" s="50"/>
      <c r="K327" s="50"/>
      <c r="L327" s="43"/>
      <c r="M327" s="50"/>
      <c r="N327" s="50"/>
      <c r="O327" s="50"/>
      <c r="S327" s="43"/>
      <c r="Z327" s="50"/>
      <c r="AA327" s="43"/>
      <c r="AE327" s="43"/>
      <c r="AI327" s="43"/>
      <c r="AN327" s="43"/>
      <c r="AO327" s="50"/>
      <c r="AP327" s="50"/>
      <c r="AS327" s="43"/>
      <c r="AV327" s="43"/>
      <c r="AW327" s="43"/>
      <c r="BA327" s="43"/>
      <c r="BE327" s="50"/>
      <c r="BF327" s="43"/>
      <c r="BJ327" s="43"/>
    </row>
    <row r="328" spans="1:62" s="4" customFormat="1" x14ac:dyDescent="0.25">
      <c r="A328" s="50"/>
      <c r="B328" s="50"/>
      <c r="C328" s="50"/>
      <c r="D328" s="50"/>
      <c r="E328" s="68"/>
      <c r="F328" s="43"/>
      <c r="H328" s="43"/>
      <c r="I328" s="50"/>
      <c r="J328" s="50"/>
      <c r="K328" s="50"/>
      <c r="L328" s="43"/>
      <c r="M328" s="50"/>
      <c r="N328" s="50"/>
      <c r="O328" s="50"/>
      <c r="S328" s="43"/>
      <c r="Z328" s="50"/>
      <c r="AA328" s="43"/>
      <c r="AE328" s="43"/>
      <c r="AI328" s="43"/>
      <c r="AN328" s="43"/>
      <c r="AO328" s="50"/>
      <c r="AP328" s="50"/>
      <c r="AS328" s="43"/>
      <c r="AV328" s="43"/>
      <c r="AW328" s="43"/>
      <c r="BA328" s="43"/>
      <c r="BE328" s="50"/>
      <c r="BF328" s="43"/>
      <c r="BJ328" s="43"/>
    </row>
    <row r="329" spans="1:62" s="4" customFormat="1" x14ac:dyDescent="0.25">
      <c r="A329" s="50"/>
      <c r="B329" s="50"/>
      <c r="C329" s="50"/>
      <c r="D329" s="50"/>
      <c r="E329" s="68"/>
      <c r="F329" s="43"/>
      <c r="H329" s="43"/>
      <c r="I329" s="50"/>
      <c r="J329" s="50"/>
      <c r="K329" s="50"/>
      <c r="L329" s="43"/>
      <c r="M329" s="50"/>
      <c r="N329" s="50"/>
      <c r="O329" s="50"/>
      <c r="S329" s="43"/>
      <c r="Z329" s="50"/>
      <c r="AA329" s="43"/>
      <c r="AE329" s="43"/>
      <c r="AI329" s="43"/>
      <c r="AN329" s="43"/>
      <c r="AO329" s="50"/>
      <c r="AP329" s="50"/>
      <c r="AS329" s="43"/>
      <c r="AV329" s="43"/>
      <c r="AW329" s="43"/>
      <c r="BA329" s="43"/>
      <c r="BE329" s="50"/>
      <c r="BF329" s="43"/>
      <c r="BJ329" s="43"/>
    </row>
    <row r="330" spans="1:62" s="4" customFormat="1" x14ac:dyDescent="0.25">
      <c r="A330" s="50"/>
      <c r="B330" s="50"/>
      <c r="C330" s="50"/>
      <c r="D330" s="50"/>
      <c r="E330" s="68"/>
      <c r="F330" s="43"/>
      <c r="H330" s="43"/>
      <c r="I330" s="50"/>
      <c r="J330" s="50"/>
      <c r="K330" s="50"/>
      <c r="L330" s="43"/>
      <c r="M330" s="50"/>
      <c r="N330" s="50"/>
      <c r="O330" s="50"/>
      <c r="S330" s="43"/>
      <c r="Z330" s="50"/>
      <c r="AA330" s="43"/>
      <c r="AE330" s="43"/>
      <c r="AI330" s="43"/>
      <c r="AN330" s="43"/>
      <c r="AO330" s="50"/>
      <c r="AP330" s="50"/>
      <c r="AS330" s="43"/>
      <c r="AV330" s="43"/>
      <c r="AW330" s="43"/>
      <c r="BA330" s="43"/>
      <c r="BE330" s="50"/>
      <c r="BF330" s="43"/>
      <c r="BJ330" s="43"/>
    </row>
    <row r="331" spans="1:62" s="4" customFormat="1" x14ac:dyDescent="0.25">
      <c r="A331" s="50"/>
      <c r="B331" s="50"/>
      <c r="C331" s="50"/>
      <c r="D331" s="50"/>
      <c r="E331" s="68"/>
      <c r="F331" s="43"/>
      <c r="H331" s="43"/>
      <c r="I331" s="50"/>
      <c r="J331" s="50"/>
      <c r="K331" s="50"/>
      <c r="L331" s="43"/>
      <c r="M331" s="50"/>
      <c r="N331" s="50"/>
      <c r="O331" s="50"/>
      <c r="S331" s="43"/>
      <c r="Z331" s="50"/>
      <c r="AA331" s="43"/>
      <c r="AE331" s="43"/>
      <c r="AI331" s="43"/>
      <c r="AN331" s="43"/>
      <c r="AO331" s="50"/>
      <c r="AP331" s="50"/>
      <c r="AS331" s="43"/>
      <c r="AV331" s="43"/>
      <c r="AW331" s="43"/>
      <c r="BA331" s="43"/>
      <c r="BE331" s="50"/>
      <c r="BF331" s="43"/>
      <c r="BJ331" s="43"/>
    </row>
    <row r="332" spans="1:62" s="4" customFormat="1" x14ac:dyDescent="0.25">
      <c r="A332" s="50"/>
      <c r="B332" s="50"/>
      <c r="C332" s="50"/>
      <c r="D332" s="50"/>
      <c r="E332" s="68"/>
      <c r="F332" s="43"/>
      <c r="H332" s="43"/>
      <c r="I332" s="50"/>
      <c r="J332" s="50"/>
      <c r="K332" s="50"/>
      <c r="L332" s="43"/>
      <c r="M332" s="50"/>
      <c r="N332" s="50"/>
      <c r="O332" s="50"/>
      <c r="S332" s="43"/>
      <c r="Z332" s="50"/>
      <c r="AA332" s="43"/>
      <c r="AE332" s="43"/>
      <c r="AI332" s="43"/>
      <c r="AN332" s="43"/>
      <c r="AO332" s="50"/>
      <c r="AP332" s="50"/>
      <c r="AS332" s="43"/>
      <c r="AV332" s="43"/>
      <c r="AW332" s="43"/>
      <c r="BA332" s="43"/>
      <c r="BE332" s="50"/>
      <c r="BF332" s="43"/>
      <c r="BJ332" s="43"/>
    </row>
    <row r="333" spans="1:62" s="4" customFormat="1" x14ac:dyDescent="0.25">
      <c r="A333" s="50"/>
      <c r="B333" s="50"/>
      <c r="C333" s="50"/>
      <c r="D333" s="50"/>
      <c r="E333" s="68"/>
      <c r="F333" s="43"/>
      <c r="H333" s="43"/>
      <c r="I333" s="50"/>
      <c r="J333" s="50"/>
      <c r="K333" s="50"/>
      <c r="L333" s="43"/>
      <c r="M333" s="50"/>
      <c r="N333" s="50"/>
      <c r="O333" s="50"/>
      <c r="S333" s="43"/>
      <c r="Z333" s="50"/>
      <c r="AA333" s="43"/>
      <c r="AE333" s="43"/>
      <c r="AI333" s="43"/>
      <c r="AN333" s="43"/>
      <c r="AO333" s="50"/>
      <c r="AP333" s="50"/>
      <c r="AS333" s="43"/>
      <c r="AV333" s="43"/>
      <c r="AW333" s="43"/>
      <c r="BA333" s="43"/>
      <c r="BE333" s="50"/>
      <c r="BF333" s="43"/>
      <c r="BJ333" s="43"/>
    </row>
    <row r="334" spans="1:62" s="4" customFormat="1" x14ac:dyDescent="0.25">
      <c r="A334" s="50"/>
      <c r="B334" s="50"/>
      <c r="C334" s="50"/>
      <c r="D334" s="50"/>
      <c r="E334" s="68"/>
      <c r="F334" s="43"/>
      <c r="H334" s="43"/>
      <c r="I334" s="50"/>
      <c r="J334" s="50"/>
      <c r="K334" s="50"/>
      <c r="L334" s="43"/>
      <c r="M334" s="50"/>
      <c r="N334" s="50"/>
      <c r="O334" s="50"/>
      <c r="S334" s="43"/>
      <c r="Z334" s="50"/>
      <c r="AA334" s="43"/>
      <c r="AE334" s="43"/>
      <c r="AI334" s="43"/>
      <c r="AN334" s="43"/>
      <c r="AO334" s="50"/>
      <c r="AP334" s="50"/>
      <c r="AS334" s="43"/>
      <c r="AV334" s="43"/>
      <c r="AW334" s="43"/>
      <c r="BA334" s="43"/>
      <c r="BE334" s="50"/>
      <c r="BF334" s="43"/>
      <c r="BJ334" s="43"/>
    </row>
    <row r="335" spans="1:62" s="4" customFormat="1" x14ac:dyDescent="0.25">
      <c r="A335" s="50"/>
      <c r="B335" s="50"/>
      <c r="C335" s="50"/>
      <c r="D335" s="50"/>
      <c r="E335" s="68"/>
      <c r="F335" s="43"/>
      <c r="H335" s="43"/>
      <c r="I335" s="50"/>
      <c r="J335" s="50"/>
      <c r="K335" s="50"/>
      <c r="L335" s="43"/>
      <c r="M335" s="50"/>
      <c r="N335" s="50"/>
      <c r="O335" s="50"/>
      <c r="S335" s="43"/>
      <c r="Z335" s="50"/>
      <c r="AA335" s="43"/>
      <c r="AE335" s="43"/>
      <c r="AI335" s="43"/>
      <c r="AN335" s="43"/>
      <c r="AO335" s="50"/>
      <c r="AP335" s="50"/>
      <c r="AS335" s="43"/>
      <c r="AV335" s="43"/>
      <c r="AW335" s="43"/>
      <c r="BA335" s="43"/>
      <c r="BE335" s="50"/>
      <c r="BF335" s="43"/>
      <c r="BJ335" s="43"/>
    </row>
    <row r="336" spans="1:62" s="4" customFormat="1" x14ac:dyDescent="0.25">
      <c r="A336" s="50"/>
      <c r="B336" s="50"/>
      <c r="C336" s="50"/>
      <c r="D336" s="50"/>
      <c r="E336" s="68"/>
      <c r="F336" s="43"/>
      <c r="H336" s="43"/>
      <c r="I336" s="50"/>
      <c r="J336" s="50"/>
      <c r="K336" s="50"/>
      <c r="L336" s="43"/>
      <c r="M336" s="50"/>
      <c r="N336" s="50"/>
      <c r="O336" s="50"/>
      <c r="S336" s="43"/>
      <c r="Z336" s="50"/>
      <c r="AA336" s="43"/>
      <c r="AE336" s="43"/>
      <c r="AI336" s="43"/>
      <c r="AN336" s="43"/>
      <c r="AO336" s="50"/>
      <c r="AP336" s="50"/>
      <c r="AS336" s="43"/>
      <c r="AV336" s="43"/>
      <c r="AW336" s="43"/>
      <c r="BA336" s="43"/>
      <c r="BE336" s="50"/>
      <c r="BF336" s="43"/>
      <c r="BJ336" s="43"/>
    </row>
    <row r="337" spans="1:62" s="4" customFormat="1" x14ac:dyDescent="0.25">
      <c r="A337" s="50"/>
      <c r="B337" s="50"/>
      <c r="C337" s="50"/>
      <c r="D337" s="50"/>
      <c r="E337" s="68"/>
      <c r="F337" s="43"/>
      <c r="H337" s="43"/>
      <c r="I337" s="50"/>
      <c r="J337" s="50"/>
      <c r="K337" s="50"/>
      <c r="L337" s="43"/>
      <c r="M337" s="50"/>
      <c r="N337" s="50"/>
      <c r="O337" s="50"/>
      <c r="S337" s="43"/>
      <c r="Z337" s="50"/>
      <c r="AA337" s="43"/>
      <c r="AE337" s="43"/>
      <c r="AI337" s="43"/>
      <c r="AN337" s="43"/>
      <c r="AO337" s="50"/>
      <c r="AP337" s="50"/>
      <c r="AS337" s="43"/>
      <c r="AV337" s="43"/>
      <c r="AW337" s="43"/>
      <c r="BA337" s="43"/>
      <c r="BE337" s="50"/>
      <c r="BF337" s="43"/>
      <c r="BJ337" s="43"/>
    </row>
    <row r="338" spans="1:62" s="4" customFormat="1" x14ac:dyDescent="0.25">
      <c r="A338" s="50"/>
      <c r="B338" s="50"/>
      <c r="C338" s="50"/>
      <c r="D338" s="50"/>
      <c r="E338" s="68"/>
      <c r="F338" s="43"/>
      <c r="H338" s="43"/>
      <c r="I338" s="50"/>
      <c r="J338" s="50"/>
      <c r="K338" s="50"/>
      <c r="L338" s="43"/>
      <c r="M338" s="50"/>
      <c r="N338" s="50"/>
      <c r="O338" s="50"/>
      <c r="S338" s="43"/>
      <c r="Z338" s="50"/>
      <c r="AA338" s="43"/>
      <c r="AE338" s="43"/>
      <c r="AI338" s="43"/>
      <c r="AN338" s="43"/>
      <c r="AO338" s="50"/>
      <c r="AP338" s="50"/>
      <c r="AS338" s="43"/>
      <c r="AV338" s="43"/>
      <c r="AW338" s="43"/>
      <c r="BA338" s="43"/>
      <c r="BE338" s="50"/>
      <c r="BF338" s="43"/>
      <c r="BJ338" s="43"/>
    </row>
    <row r="339" spans="1:62" s="4" customFormat="1" x14ac:dyDescent="0.25">
      <c r="A339" s="50"/>
      <c r="B339" s="50"/>
      <c r="C339" s="50"/>
      <c r="D339" s="50"/>
      <c r="E339" s="68"/>
      <c r="F339" s="43"/>
      <c r="H339" s="43"/>
      <c r="I339" s="50"/>
      <c r="J339" s="50"/>
      <c r="K339" s="50"/>
      <c r="L339" s="43"/>
      <c r="M339" s="50"/>
      <c r="N339" s="50"/>
      <c r="O339" s="50"/>
      <c r="S339" s="43"/>
      <c r="Z339" s="50"/>
      <c r="AA339" s="43"/>
      <c r="AE339" s="43"/>
      <c r="AI339" s="43"/>
      <c r="AN339" s="43"/>
      <c r="AO339" s="50"/>
      <c r="AP339" s="50"/>
      <c r="AS339" s="43"/>
      <c r="AV339" s="43"/>
      <c r="AW339" s="43"/>
      <c r="BA339" s="43"/>
      <c r="BE339" s="50"/>
      <c r="BF339" s="43"/>
      <c r="BJ339" s="43"/>
    </row>
    <row r="340" spans="1:62" s="4" customFormat="1" x14ac:dyDescent="0.25">
      <c r="A340" s="50"/>
      <c r="B340" s="50"/>
      <c r="C340" s="50"/>
      <c r="D340" s="50"/>
      <c r="E340" s="68"/>
      <c r="F340" s="43"/>
      <c r="H340" s="43"/>
      <c r="I340" s="50"/>
      <c r="J340" s="50"/>
      <c r="K340" s="50"/>
      <c r="L340" s="43"/>
      <c r="M340" s="50"/>
      <c r="N340" s="50"/>
      <c r="O340" s="50"/>
      <c r="S340" s="43"/>
      <c r="Z340" s="50"/>
      <c r="AA340" s="43"/>
      <c r="AE340" s="43"/>
      <c r="AI340" s="43"/>
      <c r="AN340" s="43"/>
      <c r="AO340" s="50"/>
      <c r="AP340" s="50"/>
      <c r="AS340" s="43"/>
      <c r="AV340" s="43"/>
      <c r="AW340" s="43"/>
      <c r="BA340" s="43"/>
      <c r="BE340" s="50"/>
      <c r="BF340" s="43"/>
      <c r="BJ340" s="43"/>
    </row>
    <row r="341" spans="1:62" s="4" customFormat="1" x14ac:dyDescent="0.25">
      <c r="A341" s="50"/>
      <c r="B341" s="50"/>
      <c r="C341" s="50"/>
      <c r="D341" s="50"/>
      <c r="E341" s="68"/>
      <c r="F341" s="43"/>
      <c r="H341" s="43"/>
      <c r="I341" s="50"/>
      <c r="J341" s="50"/>
      <c r="K341" s="50"/>
      <c r="L341" s="43"/>
      <c r="M341" s="50"/>
      <c r="N341" s="50"/>
      <c r="O341" s="50"/>
      <c r="S341" s="43"/>
      <c r="Z341" s="50"/>
      <c r="AA341" s="43"/>
      <c r="AE341" s="43"/>
      <c r="AI341" s="43"/>
      <c r="AN341" s="43"/>
      <c r="AO341" s="50"/>
      <c r="AP341" s="50"/>
      <c r="AS341" s="43"/>
      <c r="AV341" s="43"/>
      <c r="AW341" s="43"/>
      <c r="BA341" s="43"/>
      <c r="BE341" s="50"/>
      <c r="BF341" s="43"/>
      <c r="BJ341" s="43"/>
    </row>
    <row r="342" spans="1:62" s="4" customFormat="1" x14ac:dyDescent="0.25">
      <c r="A342" s="50"/>
      <c r="B342" s="50"/>
      <c r="C342" s="50"/>
      <c r="D342" s="50"/>
      <c r="E342" s="68"/>
      <c r="F342" s="43"/>
      <c r="H342" s="43"/>
      <c r="I342" s="50"/>
      <c r="J342" s="50"/>
      <c r="K342" s="50"/>
      <c r="L342" s="43"/>
      <c r="M342" s="50"/>
      <c r="N342" s="50"/>
      <c r="O342" s="50"/>
      <c r="S342" s="43"/>
      <c r="Z342" s="50"/>
      <c r="AA342" s="43"/>
      <c r="AE342" s="43"/>
      <c r="AI342" s="43"/>
      <c r="AN342" s="43"/>
      <c r="AO342" s="50"/>
      <c r="AP342" s="50"/>
      <c r="AS342" s="43"/>
      <c r="AV342" s="43"/>
      <c r="AW342" s="43"/>
      <c r="BA342" s="43"/>
      <c r="BE342" s="50"/>
      <c r="BF342" s="43"/>
      <c r="BJ342" s="43"/>
    </row>
    <row r="343" spans="1:62" s="4" customFormat="1" x14ac:dyDescent="0.25">
      <c r="A343" s="50"/>
      <c r="B343" s="50"/>
      <c r="C343" s="50"/>
      <c r="D343" s="50"/>
      <c r="E343" s="68"/>
      <c r="F343" s="43"/>
      <c r="H343" s="43"/>
      <c r="I343" s="50"/>
      <c r="J343" s="50"/>
      <c r="K343" s="50"/>
      <c r="L343" s="43"/>
      <c r="M343" s="50"/>
      <c r="N343" s="50"/>
      <c r="O343" s="50"/>
      <c r="S343" s="43"/>
      <c r="Z343" s="50"/>
      <c r="AA343" s="43"/>
      <c r="AE343" s="43"/>
      <c r="AI343" s="43"/>
      <c r="AN343" s="43"/>
      <c r="AO343" s="50"/>
      <c r="AP343" s="50"/>
      <c r="AS343" s="43"/>
      <c r="AV343" s="43"/>
      <c r="AW343" s="43"/>
      <c r="BA343" s="43"/>
      <c r="BE343" s="50"/>
      <c r="BF343" s="43"/>
      <c r="BJ343" s="43"/>
    </row>
    <row r="344" spans="1:62" s="4" customFormat="1" x14ac:dyDescent="0.25">
      <c r="A344" s="50"/>
      <c r="B344" s="50"/>
      <c r="C344" s="50"/>
      <c r="D344" s="50"/>
      <c r="E344" s="68"/>
      <c r="F344" s="43"/>
      <c r="H344" s="43"/>
      <c r="I344" s="50"/>
      <c r="J344" s="50"/>
      <c r="K344" s="50"/>
      <c r="L344" s="43"/>
      <c r="M344" s="50"/>
      <c r="N344" s="50"/>
      <c r="O344" s="50"/>
      <c r="S344" s="43"/>
      <c r="Z344" s="50"/>
      <c r="AA344" s="43"/>
      <c r="AE344" s="43"/>
      <c r="AI344" s="43"/>
      <c r="AN344" s="43"/>
      <c r="AO344" s="50"/>
      <c r="AP344" s="50"/>
      <c r="AS344" s="43"/>
      <c r="AV344" s="43"/>
      <c r="AW344" s="43"/>
      <c r="BA344" s="43"/>
      <c r="BE344" s="50"/>
      <c r="BF344" s="43"/>
      <c r="BJ344" s="43"/>
    </row>
    <row r="345" spans="1:62" s="4" customFormat="1" x14ac:dyDescent="0.25">
      <c r="A345" s="50"/>
      <c r="B345" s="50"/>
      <c r="C345" s="50"/>
      <c r="D345" s="50"/>
      <c r="E345" s="68"/>
      <c r="F345" s="43"/>
      <c r="H345" s="43"/>
      <c r="I345" s="50"/>
      <c r="J345" s="50"/>
      <c r="K345" s="50"/>
      <c r="L345" s="43"/>
      <c r="M345" s="50"/>
      <c r="N345" s="50"/>
      <c r="O345" s="50"/>
      <c r="S345" s="43"/>
      <c r="Z345" s="50"/>
      <c r="AA345" s="43"/>
      <c r="AE345" s="43"/>
      <c r="AI345" s="43"/>
      <c r="AN345" s="43"/>
      <c r="AO345" s="50"/>
      <c r="AP345" s="50"/>
      <c r="AS345" s="43"/>
      <c r="AV345" s="43"/>
      <c r="AW345" s="43"/>
      <c r="BA345" s="43"/>
      <c r="BE345" s="50"/>
      <c r="BF345" s="43"/>
      <c r="BJ345" s="43"/>
    </row>
    <row r="346" spans="1:62" s="4" customFormat="1" x14ac:dyDescent="0.25">
      <c r="A346" s="50"/>
      <c r="B346" s="50"/>
      <c r="C346" s="50"/>
      <c r="D346" s="50"/>
      <c r="E346" s="68"/>
      <c r="F346" s="43"/>
      <c r="H346" s="43"/>
      <c r="I346" s="50"/>
      <c r="J346" s="50"/>
      <c r="K346" s="50"/>
      <c r="L346" s="43"/>
      <c r="M346" s="50"/>
      <c r="N346" s="50"/>
      <c r="O346" s="50"/>
      <c r="S346" s="43"/>
      <c r="Z346" s="50"/>
      <c r="AA346" s="43"/>
      <c r="AE346" s="43"/>
      <c r="AI346" s="43"/>
      <c r="AN346" s="43"/>
      <c r="AO346" s="50"/>
      <c r="AP346" s="50"/>
      <c r="AS346" s="43"/>
      <c r="AV346" s="43"/>
      <c r="AW346" s="43"/>
      <c r="BA346" s="43"/>
      <c r="BE346" s="50"/>
      <c r="BF346" s="43"/>
      <c r="BJ346" s="43"/>
    </row>
    <row r="347" spans="1:62" s="4" customFormat="1" x14ac:dyDescent="0.25">
      <c r="A347" s="50"/>
      <c r="B347" s="50"/>
      <c r="C347" s="50"/>
      <c r="D347" s="50"/>
      <c r="E347" s="68"/>
      <c r="F347" s="43"/>
      <c r="H347" s="43"/>
      <c r="I347" s="50"/>
      <c r="J347" s="50"/>
      <c r="K347" s="50"/>
      <c r="L347" s="43"/>
      <c r="M347" s="50"/>
      <c r="N347" s="50"/>
      <c r="O347" s="50"/>
      <c r="S347" s="43"/>
      <c r="Z347" s="50"/>
      <c r="AA347" s="43"/>
      <c r="AE347" s="43"/>
      <c r="AI347" s="43"/>
      <c r="AN347" s="43"/>
      <c r="AO347" s="50"/>
      <c r="AP347" s="50"/>
      <c r="AS347" s="43"/>
      <c r="AV347" s="43"/>
      <c r="AW347" s="43"/>
      <c r="BA347" s="43"/>
      <c r="BE347" s="50"/>
      <c r="BF347" s="43"/>
      <c r="BJ347" s="43"/>
    </row>
    <row r="348" spans="1:62" s="4" customFormat="1" x14ac:dyDescent="0.25">
      <c r="A348" s="50"/>
      <c r="B348" s="50"/>
      <c r="C348" s="50"/>
      <c r="D348" s="50"/>
      <c r="E348" s="68"/>
      <c r="F348" s="43"/>
      <c r="H348" s="43"/>
      <c r="I348" s="50"/>
      <c r="J348" s="50"/>
      <c r="K348" s="50"/>
      <c r="L348" s="43"/>
      <c r="M348" s="50"/>
      <c r="N348" s="50"/>
      <c r="O348" s="50"/>
      <c r="S348" s="43"/>
      <c r="Z348" s="50"/>
      <c r="AA348" s="43"/>
      <c r="AE348" s="43"/>
      <c r="AI348" s="43"/>
      <c r="AN348" s="43"/>
      <c r="AO348" s="50"/>
      <c r="AP348" s="50"/>
      <c r="AS348" s="43"/>
      <c r="AV348" s="43"/>
      <c r="AW348" s="43"/>
      <c r="BA348" s="43"/>
      <c r="BE348" s="50"/>
      <c r="BF348" s="43"/>
      <c r="BJ348" s="43"/>
    </row>
    <row r="349" spans="1:62" s="4" customFormat="1" x14ac:dyDescent="0.25">
      <c r="A349" s="50"/>
      <c r="B349" s="50"/>
      <c r="C349" s="50"/>
      <c r="D349" s="50"/>
      <c r="E349" s="68"/>
      <c r="F349" s="43"/>
      <c r="H349" s="43"/>
      <c r="I349" s="50"/>
      <c r="J349" s="50"/>
      <c r="K349" s="50"/>
      <c r="L349" s="43"/>
      <c r="M349" s="50"/>
      <c r="N349" s="50"/>
      <c r="O349" s="50"/>
      <c r="S349" s="43"/>
      <c r="Z349" s="50"/>
      <c r="AA349" s="43"/>
      <c r="AE349" s="43"/>
      <c r="AI349" s="43"/>
      <c r="AN349" s="43"/>
      <c r="AO349" s="50"/>
      <c r="AP349" s="50"/>
      <c r="AS349" s="43"/>
      <c r="AV349" s="43"/>
      <c r="AW349" s="43"/>
      <c r="BA349" s="43"/>
      <c r="BE349" s="50"/>
      <c r="BF349" s="43"/>
      <c r="BJ349" s="43"/>
    </row>
    <row r="350" spans="1:62" s="4" customFormat="1" x14ac:dyDescent="0.25">
      <c r="A350" s="50"/>
      <c r="B350" s="50"/>
      <c r="C350" s="50"/>
      <c r="D350" s="50"/>
      <c r="E350" s="68"/>
      <c r="F350" s="43"/>
      <c r="H350" s="43"/>
      <c r="I350" s="50"/>
      <c r="J350" s="50"/>
      <c r="K350" s="50"/>
      <c r="L350" s="43"/>
      <c r="M350" s="50"/>
      <c r="N350" s="50"/>
      <c r="O350" s="50"/>
      <c r="S350" s="43"/>
      <c r="Z350" s="50"/>
      <c r="AA350" s="43"/>
      <c r="AE350" s="43"/>
      <c r="AI350" s="43"/>
      <c r="AN350" s="43"/>
      <c r="AO350" s="50"/>
      <c r="AP350" s="50"/>
      <c r="AS350" s="43"/>
      <c r="AV350" s="43"/>
      <c r="AW350" s="43"/>
      <c r="BA350" s="43"/>
      <c r="BE350" s="50"/>
      <c r="BF350" s="43"/>
      <c r="BJ350" s="43"/>
    </row>
    <row r="351" spans="1:62" s="4" customFormat="1" x14ac:dyDescent="0.25">
      <c r="A351" s="50"/>
      <c r="B351" s="50"/>
      <c r="C351" s="50"/>
      <c r="D351" s="50"/>
      <c r="E351" s="68"/>
      <c r="F351" s="43"/>
      <c r="H351" s="43"/>
      <c r="I351" s="50"/>
      <c r="J351" s="50"/>
      <c r="K351" s="50"/>
      <c r="L351" s="43"/>
      <c r="M351" s="50"/>
      <c r="N351" s="50"/>
      <c r="O351" s="50"/>
      <c r="S351" s="43"/>
      <c r="Z351" s="50"/>
      <c r="AA351" s="43"/>
      <c r="AE351" s="43"/>
      <c r="AI351" s="43"/>
      <c r="AN351" s="43"/>
      <c r="AO351" s="50"/>
      <c r="AP351" s="50"/>
      <c r="AS351" s="43"/>
      <c r="AV351" s="43"/>
      <c r="AW351" s="43"/>
      <c r="BA351" s="43"/>
      <c r="BE351" s="50"/>
      <c r="BF351" s="43"/>
      <c r="BJ351" s="43"/>
    </row>
    <row r="352" spans="1:62" s="4" customFormat="1" x14ac:dyDescent="0.25">
      <c r="A352" s="50"/>
      <c r="B352" s="50"/>
      <c r="C352" s="50"/>
      <c r="D352" s="50"/>
      <c r="E352" s="68"/>
      <c r="F352" s="43"/>
      <c r="H352" s="43"/>
      <c r="I352" s="50"/>
      <c r="J352" s="50"/>
      <c r="K352" s="50"/>
      <c r="L352" s="43"/>
      <c r="M352" s="50"/>
      <c r="N352" s="50"/>
      <c r="O352" s="50"/>
      <c r="S352" s="43"/>
      <c r="Z352" s="50"/>
      <c r="AA352" s="43"/>
      <c r="AE352" s="43"/>
      <c r="AI352" s="43"/>
      <c r="AN352" s="43"/>
      <c r="AO352" s="50"/>
      <c r="AP352" s="50"/>
      <c r="AS352" s="43"/>
      <c r="AV352" s="43"/>
      <c r="AW352" s="43"/>
      <c r="BA352" s="43"/>
      <c r="BE352" s="50"/>
      <c r="BF352" s="43"/>
      <c r="BJ352" s="43"/>
    </row>
    <row r="353" spans="1:62" s="4" customFormat="1" x14ac:dyDescent="0.25">
      <c r="A353" s="50"/>
      <c r="B353" s="50"/>
      <c r="C353" s="50"/>
      <c r="D353" s="50"/>
      <c r="E353" s="68"/>
      <c r="F353" s="43"/>
      <c r="H353" s="43"/>
      <c r="I353" s="50"/>
      <c r="J353" s="50"/>
      <c r="K353" s="50"/>
      <c r="L353" s="43"/>
      <c r="M353" s="50"/>
      <c r="N353" s="50"/>
      <c r="O353" s="50"/>
      <c r="S353" s="43"/>
      <c r="Z353" s="50"/>
      <c r="AA353" s="43"/>
      <c r="AE353" s="43"/>
      <c r="AI353" s="43"/>
      <c r="AN353" s="43"/>
      <c r="AO353" s="50"/>
      <c r="AP353" s="50"/>
      <c r="AS353" s="43"/>
      <c r="AV353" s="43"/>
      <c r="AW353" s="43"/>
      <c r="BA353" s="43"/>
      <c r="BE353" s="50"/>
      <c r="BF353" s="43"/>
      <c r="BJ353" s="43"/>
    </row>
    <row r="354" spans="1:62" s="4" customFormat="1" x14ac:dyDescent="0.25">
      <c r="A354" s="50"/>
      <c r="B354" s="50"/>
      <c r="C354" s="50"/>
      <c r="D354" s="50"/>
      <c r="E354" s="68"/>
      <c r="F354" s="43"/>
      <c r="H354" s="43"/>
      <c r="I354" s="50"/>
      <c r="J354" s="50"/>
      <c r="K354" s="50"/>
      <c r="L354" s="43"/>
      <c r="M354" s="50"/>
      <c r="N354" s="50"/>
      <c r="O354" s="50"/>
      <c r="S354" s="43"/>
      <c r="Z354" s="50"/>
      <c r="AA354" s="43"/>
      <c r="AE354" s="43"/>
      <c r="AI354" s="43"/>
      <c r="AN354" s="43"/>
      <c r="AO354" s="50"/>
      <c r="AP354" s="50"/>
      <c r="AS354" s="43"/>
      <c r="AV354" s="43"/>
      <c r="AW354" s="43"/>
      <c r="BA354" s="43"/>
      <c r="BE354" s="50"/>
      <c r="BF354" s="43"/>
      <c r="BJ354" s="43"/>
    </row>
    <row r="355" spans="1:62" s="4" customFormat="1" x14ac:dyDescent="0.25">
      <c r="A355" s="50"/>
      <c r="B355" s="50"/>
      <c r="C355" s="50"/>
      <c r="D355" s="50"/>
      <c r="E355" s="68"/>
      <c r="F355" s="43"/>
      <c r="H355" s="43"/>
      <c r="I355" s="50"/>
      <c r="J355" s="50"/>
      <c r="K355" s="50"/>
      <c r="L355" s="43"/>
      <c r="M355" s="50"/>
      <c r="N355" s="50"/>
      <c r="O355" s="50"/>
      <c r="S355" s="43"/>
      <c r="Z355" s="50"/>
      <c r="AA355" s="43"/>
      <c r="AE355" s="43"/>
      <c r="AI355" s="43"/>
      <c r="AN355" s="43"/>
      <c r="AO355" s="50"/>
      <c r="AP355" s="50"/>
      <c r="AS355" s="43"/>
      <c r="AV355" s="43"/>
      <c r="AW355" s="43"/>
      <c r="BA355" s="43"/>
      <c r="BE355" s="50"/>
      <c r="BF355" s="43"/>
      <c r="BJ355" s="43"/>
    </row>
    <row r="356" spans="1:62" s="4" customFormat="1" x14ac:dyDescent="0.25">
      <c r="A356" s="50"/>
      <c r="B356" s="50"/>
      <c r="C356" s="50"/>
      <c r="D356" s="50"/>
      <c r="E356" s="68"/>
      <c r="F356" s="43"/>
      <c r="H356" s="43"/>
      <c r="I356" s="50"/>
      <c r="J356" s="50"/>
      <c r="K356" s="50"/>
      <c r="L356" s="43"/>
      <c r="M356" s="50"/>
      <c r="N356" s="50"/>
      <c r="O356" s="50"/>
      <c r="S356" s="43"/>
      <c r="Z356" s="50"/>
      <c r="AA356" s="43"/>
      <c r="AE356" s="43"/>
      <c r="AI356" s="43"/>
      <c r="AN356" s="43"/>
      <c r="AO356" s="50"/>
      <c r="AP356" s="50"/>
      <c r="AS356" s="43"/>
      <c r="AV356" s="43"/>
      <c r="AW356" s="43"/>
      <c r="BA356" s="43"/>
      <c r="BE356" s="50"/>
      <c r="BF356" s="43"/>
      <c r="BJ356" s="43"/>
    </row>
    <row r="357" spans="1:62" s="4" customFormat="1" x14ac:dyDescent="0.25">
      <c r="A357" s="50"/>
      <c r="B357" s="50"/>
      <c r="C357" s="50"/>
      <c r="D357" s="50"/>
      <c r="E357" s="68"/>
      <c r="F357" s="43"/>
      <c r="H357" s="43"/>
      <c r="I357" s="50"/>
      <c r="J357" s="50"/>
      <c r="K357" s="50"/>
      <c r="L357" s="43"/>
      <c r="M357" s="50"/>
      <c r="N357" s="50"/>
      <c r="O357" s="50"/>
      <c r="S357" s="43"/>
      <c r="Z357" s="50"/>
      <c r="AA357" s="43"/>
      <c r="AE357" s="43"/>
      <c r="AI357" s="43"/>
      <c r="AN357" s="43"/>
      <c r="AO357" s="50"/>
      <c r="AP357" s="50"/>
      <c r="AS357" s="43"/>
      <c r="AV357" s="43"/>
      <c r="AW357" s="43"/>
      <c r="BA357" s="43"/>
      <c r="BE357" s="50"/>
      <c r="BF357" s="43"/>
      <c r="BJ357" s="43"/>
    </row>
    <row r="358" spans="1:62" s="4" customFormat="1" x14ac:dyDescent="0.25">
      <c r="A358" s="50"/>
      <c r="B358" s="50"/>
      <c r="C358" s="50"/>
      <c r="D358" s="50"/>
      <c r="E358" s="68"/>
      <c r="F358" s="43"/>
      <c r="H358" s="43"/>
      <c r="I358" s="50"/>
      <c r="J358" s="50"/>
      <c r="K358" s="50"/>
      <c r="L358" s="43"/>
      <c r="M358" s="50"/>
      <c r="N358" s="50"/>
      <c r="O358" s="50"/>
      <c r="S358" s="43"/>
      <c r="Z358" s="50"/>
      <c r="AA358" s="43"/>
      <c r="AE358" s="43"/>
      <c r="AI358" s="43"/>
      <c r="AN358" s="43"/>
      <c r="AO358" s="50"/>
      <c r="AP358" s="50"/>
      <c r="AS358" s="43"/>
      <c r="AV358" s="43"/>
      <c r="AW358" s="43"/>
      <c r="BA358" s="43"/>
      <c r="BE358" s="50"/>
      <c r="BF358" s="43"/>
      <c r="BJ358" s="43"/>
    </row>
    <row r="359" spans="1:62" s="4" customFormat="1" x14ac:dyDescent="0.25">
      <c r="A359" s="50"/>
      <c r="B359" s="50"/>
      <c r="C359" s="50"/>
      <c r="D359" s="50"/>
      <c r="E359" s="68"/>
      <c r="F359" s="43"/>
      <c r="H359" s="43"/>
      <c r="I359" s="50"/>
      <c r="J359" s="50"/>
      <c r="K359" s="50"/>
      <c r="L359" s="43"/>
      <c r="M359" s="50"/>
      <c r="N359" s="50"/>
      <c r="O359" s="50"/>
      <c r="S359" s="43"/>
      <c r="Z359" s="50"/>
      <c r="AA359" s="43"/>
      <c r="AE359" s="43"/>
      <c r="AI359" s="43"/>
      <c r="AN359" s="43"/>
      <c r="AO359" s="50"/>
      <c r="AP359" s="50"/>
      <c r="AS359" s="43"/>
      <c r="AV359" s="43"/>
      <c r="AW359" s="43"/>
      <c r="BA359" s="43"/>
      <c r="BE359" s="50"/>
      <c r="BF359" s="43"/>
      <c r="BJ359" s="43"/>
    </row>
    <row r="360" spans="1:62" s="4" customFormat="1" x14ac:dyDescent="0.25">
      <c r="A360" s="50"/>
      <c r="B360" s="50"/>
      <c r="C360" s="50"/>
      <c r="D360" s="50"/>
      <c r="E360" s="68"/>
      <c r="F360" s="43"/>
      <c r="H360" s="43"/>
      <c r="I360" s="50"/>
      <c r="J360" s="50"/>
      <c r="K360" s="50"/>
      <c r="L360" s="43"/>
      <c r="M360" s="50"/>
      <c r="N360" s="50"/>
      <c r="O360" s="50"/>
      <c r="S360" s="43"/>
      <c r="Z360" s="50"/>
      <c r="AA360" s="43"/>
      <c r="AE360" s="43"/>
      <c r="AI360" s="43"/>
      <c r="AN360" s="43"/>
      <c r="AO360" s="50"/>
      <c r="AP360" s="50"/>
      <c r="AS360" s="43"/>
      <c r="AV360" s="43"/>
      <c r="AW360" s="43"/>
      <c r="BA360" s="43"/>
      <c r="BE360" s="50"/>
      <c r="BF360" s="43"/>
      <c r="BJ360" s="43"/>
    </row>
    <row r="361" spans="1:62" s="4" customFormat="1" x14ac:dyDescent="0.25">
      <c r="A361" s="50"/>
      <c r="B361" s="50"/>
      <c r="C361" s="50"/>
      <c r="D361" s="50"/>
      <c r="E361" s="68"/>
      <c r="F361" s="43"/>
      <c r="H361" s="43"/>
      <c r="I361" s="50"/>
      <c r="J361" s="50"/>
      <c r="K361" s="50"/>
      <c r="L361" s="43"/>
      <c r="M361" s="50"/>
      <c r="N361" s="50"/>
      <c r="O361" s="50"/>
      <c r="S361" s="43"/>
      <c r="Z361" s="50"/>
      <c r="AA361" s="43"/>
      <c r="AE361" s="43"/>
      <c r="AI361" s="43"/>
      <c r="AN361" s="43"/>
      <c r="AO361" s="50"/>
      <c r="AP361" s="50"/>
      <c r="AS361" s="43"/>
      <c r="AV361" s="43"/>
      <c r="AW361" s="43"/>
      <c r="BA361" s="43"/>
      <c r="BE361" s="50"/>
      <c r="BF361" s="43"/>
      <c r="BJ361" s="43"/>
    </row>
    <row r="362" spans="1:62" s="4" customFormat="1" x14ac:dyDescent="0.25">
      <c r="A362" s="50"/>
      <c r="B362" s="50"/>
      <c r="C362" s="50"/>
      <c r="D362" s="50"/>
      <c r="E362" s="68"/>
      <c r="F362" s="43"/>
      <c r="H362" s="43"/>
      <c r="I362" s="50"/>
      <c r="J362" s="50"/>
      <c r="K362" s="50"/>
      <c r="L362" s="43"/>
      <c r="M362" s="50"/>
      <c r="N362" s="50"/>
      <c r="O362" s="50"/>
      <c r="S362" s="43"/>
      <c r="Z362" s="50"/>
      <c r="AA362" s="43"/>
      <c r="AE362" s="43"/>
      <c r="AI362" s="43"/>
      <c r="AN362" s="43"/>
      <c r="AO362" s="50"/>
      <c r="AP362" s="50"/>
      <c r="AS362" s="43"/>
      <c r="AV362" s="43"/>
      <c r="AW362" s="43"/>
      <c r="BA362" s="43"/>
      <c r="BE362" s="50"/>
      <c r="BF362" s="43"/>
      <c r="BJ362" s="43"/>
    </row>
    <row r="363" spans="1:62" s="4" customFormat="1" x14ac:dyDescent="0.25">
      <c r="A363" s="50"/>
      <c r="B363" s="50"/>
      <c r="C363" s="50"/>
      <c r="D363" s="50"/>
      <c r="E363" s="68"/>
      <c r="F363" s="43"/>
      <c r="H363" s="43"/>
      <c r="I363" s="50"/>
      <c r="J363" s="50"/>
      <c r="K363" s="50"/>
      <c r="L363" s="43"/>
      <c r="M363" s="50"/>
      <c r="N363" s="50"/>
      <c r="O363" s="50"/>
      <c r="S363" s="43"/>
      <c r="Z363" s="50"/>
      <c r="AA363" s="43"/>
      <c r="AE363" s="43"/>
      <c r="AI363" s="43"/>
      <c r="AN363" s="43"/>
      <c r="AO363" s="50"/>
      <c r="AP363" s="50"/>
      <c r="AS363" s="43"/>
      <c r="AV363" s="43"/>
      <c r="AW363" s="43"/>
      <c r="BA363" s="43"/>
      <c r="BE363" s="50"/>
      <c r="BF363" s="43"/>
      <c r="BJ363" s="43"/>
    </row>
    <row r="364" spans="1:62" s="4" customFormat="1" x14ac:dyDescent="0.25">
      <c r="A364" s="50"/>
      <c r="B364" s="50"/>
      <c r="C364" s="50"/>
      <c r="D364" s="50"/>
      <c r="E364" s="68"/>
      <c r="F364" s="43"/>
      <c r="H364" s="43"/>
      <c r="I364" s="50"/>
      <c r="J364" s="50"/>
      <c r="K364" s="50"/>
      <c r="L364" s="43"/>
      <c r="M364" s="50"/>
      <c r="N364" s="50"/>
      <c r="O364" s="50"/>
      <c r="S364" s="43"/>
      <c r="Z364" s="50"/>
      <c r="AA364" s="43"/>
      <c r="AE364" s="43"/>
      <c r="AI364" s="43"/>
      <c r="AN364" s="43"/>
      <c r="AO364" s="50"/>
      <c r="AP364" s="50"/>
      <c r="AS364" s="43"/>
      <c r="AV364" s="43"/>
      <c r="AW364" s="43"/>
      <c r="BA364" s="43"/>
      <c r="BE364" s="50"/>
      <c r="BF364" s="43"/>
      <c r="BJ364" s="43"/>
    </row>
    <row r="365" spans="1:62" s="4" customFormat="1" x14ac:dyDescent="0.25">
      <c r="A365" s="50"/>
      <c r="B365" s="50"/>
      <c r="C365" s="50"/>
      <c r="D365" s="50"/>
      <c r="E365" s="68"/>
      <c r="F365" s="43"/>
      <c r="H365" s="43"/>
      <c r="I365" s="50"/>
      <c r="J365" s="50"/>
      <c r="K365" s="50"/>
      <c r="L365" s="43"/>
      <c r="M365" s="50"/>
      <c r="N365" s="50"/>
      <c r="O365" s="50"/>
      <c r="S365" s="43"/>
      <c r="Z365" s="50"/>
      <c r="AA365" s="43"/>
      <c r="AE365" s="43"/>
      <c r="AI365" s="43"/>
      <c r="AN365" s="43"/>
      <c r="AO365" s="50"/>
      <c r="AP365" s="50"/>
      <c r="AS365" s="43"/>
      <c r="AV365" s="43"/>
      <c r="AW365" s="43"/>
      <c r="BA365" s="43"/>
      <c r="BE365" s="50"/>
      <c r="BF365" s="43"/>
      <c r="BJ365" s="43"/>
    </row>
    <row r="366" spans="1:62" s="4" customFormat="1" x14ac:dyDescent="0.25">
      <c r="A366" s="50"/>
      <c r="B366" s="50"/>
      <c r="C366" s="50"/>
      <c r="D366" s="50"/>
      <c r="E366" s="68"/>
      <c r="F366" s="43"/>
      <c r="H366" s="43"/>
      <c r="I366" s="50"/>
      <c r="J366" s="50"/>
      <c r="K366" s="50"/>
      <c r="L366" s="43"/>
      <c r="M366" s="50"/>
      <c r="N366" s="50"/>
      <c r="O366" s="50"/>
      <c r="S366" s="43"/>
      <c r="Z366" s="50"/>
      <c r="AA366" s="43"/>
      <c r="AE366" s="43"/>
      <c r="AI366" s="43"/>
      <c r="AN366" s="43"/>
      <c r="AO366" s="50"/>
      <c r="AP366" s="50"/>
      <c r="AS366" s="43"/>
      <c r="AV366" s="43"/>
      <c r="AW366" s="43"/>
      <c r="BA366" s="43"/>
      <c r="BE366" s="50"/>
      <c r="BF366" s="43"/>
      <c r="BJ366" s="43"/>
    </row>
    <row r="367" spans="1:62" s="4" customFormat="1" x14ac:dyDescent="0.25">
      <c r="A367" s="50"/>
      <c r="B367" s="50"/>
      <c r="C367" s="50"/>
      <c r="D367" s="50"/>
      <c r="E367" s="68"/>
      <c r="F367" s="43"/>
      <c r="H367" s="43"/>
      <c r="I367" s="50"/>
      <c r="J367" s="50"/>
      <c r="K367" s="50"/>
      <c r="L367" s="43"/>
      <c r="M367" s="50"/>
      <c r="N367" s="50"/>
      <c r="O367" s="50"/>
      <c r="S367" s="43"/>
      <c r="Z367" s="50"/>
      <c r="AA367" s="43"/>
      <c r="AE367" s="43"/>
      <c r="AI367" s="43"/>
      <c r="AN367" s="43"/>
      <c r="AO367" s="50"/>
      <c r="AP367" s="50"/>
      <c r="AS367" s="43"/>
      <c r="AV367" s="43"/>
      <c r="AW367" s="43"/>
      <c r="BA367" s="43"/>
      <c r="BE367" s="50"/>
      <c r="BF367" s="43"/>
      <c r="BJ367" s="43"/>
    </row>
    <row r="368" spans="1:62" s="4" customFormat="1" x14ac:dyDescent="0.25">
      <c r="A368" s="50"/>
      <c r="B368" s="50"/>
      <c r="C368" s="50"/>
      <c r="D368" s="50"/>
      <c r="E368" s="68"/>
      <c r="F368" s="43"/>
      <c r="H368" s="43"/>
      <c r="I368" s="50"/>
      <c r="J368" s="50"/>
      <c r="K368" s="50"/>
      <c r="L368" s="43"/>
      <c r="M368" s="50"/>
      <c r="N368" s="50"/>
      <c r="O368" s="50"/>
      <c r="S368" s="43"/>
      <c r="Z368" s="50"/>
      <c r="AA368" s="43"/>
      <c r="AE368" s="43"/>
      <c r="AI368" s="43"/>
      <c r="AN368" s="43"/>
      <c r="AO368" s="50"/>
      <c r="AP368" s="50"/>
      <c r="AS368" s="43"/>
      <c r="AV368" s="43"/>
      <c r="AW368" s="43"/>
      <c r="BA368" s="43"/>
      <c r="BE368" s="50"/>
      <c r="BF368" s="43"/>
      <c r="BJ368" s="43"/>
    </row>
    <row r="369" spans="1:62" s="4" customFormat="1" x14ac:dyDescent="0.25">
      <c r="A369" s="50"/>
      <c r="B369" s="50"/>
      <c r="C369" s="50"/>
      <c r="D369" s="50"/>
      <c r="E369" s="68"/>
      <c r="F369" s="43"/>
      <c r="H369" s="43"/>
      <c r="I369" s="50"/>
      <c r="J369" s="50"/>
      <c r="K369" s="50"/>
      <c r="L369" s="43"/>
      <c r="M369" s="50"/>
      <c r="N369" s="50"/>
      <c r="O369" s="50"/>
      <c r="S369" s="43"/>
      <c r="Z369" s="50"/>
      <c r="AA369" s="43"/>
      <c r="AE369" s="43"/>
      <c r="AI369" s="43"/>
      <c r="AN369" s="43"/>
      <c r="AO369" s="50"/>
      <c r="AP369" s="50"/>
      <c r="AS369" s="43"/>
      <c r="AV369" s="43"/>
      <c r="AW369" s="43"/>
      <c r="BA369" s="43"/>
      <c r="BE369" s="50"/>
      <c r="BF369" s="43"/>
      <c r="BJ369" s="43"/>
    </row>
    <row r="370" spans="1:62" s="4" customFormat="1" x14ac:dyDescent="0.25">
      <c r="A370" s="50"/>
      <c r="B370" s="50"/>
      <c r="C370" s="50"/>
      <c r="D370" s="50"/>
      <c r="E370" s="68"/>
      <c r="F370" s="43"/>
      <c r="H370" s="43"/>
      <c r="I370" s="50"/>
      <c r="J370" s="50"/>
      <c r="K370" s="50"/>
      <c r="L370" s="43"/>
      <c r="M370" s="50"/>
      <c r="N370" s="50"/>
      <c r="O370" s="50"/>
      <c r="S370" s="43"/>
      <c r="Z370" s="50"/>
      <c r="AA370" s="43"/>
      <c r="AE370" s="43"/>
      <c r="AI370" s="43"/>
      <c r="AN370" s="43"/>
      <c r="AO370" s="50"/>
      <c r="AP370" s="50"/>
      <c r="AS370" s="43"/>
      <c r="AV370" s="43"/>
      <c r="AW370" s="43"/>
      <c r="BA370" s="43"/>
      <c r="BE370" s="50"/>
      <c r="BF370" s="43"/>
      <c r="BJ370" s="43"/>
    </row>
    <row r="371" spans="1:62" s="4" customFormat="1" x14ac:dyDescent="0.25">
      <c r="A371" s="50"/>
      <c r="B371" s="50"/>
      <c r="C371" s="50"/>
      <c r="D371" s="50"/>
      <c r="E371" s="68"/>
      <c r="F371" s="43"/>
      <c r="H371" s="43"/>
      <c r="I371" s="50"/>
      <c r="J371" s="50"/>
      <c r="K371" s="50"/>
      <c r="L371" s="43"/>
      <c r="M371" s="50"/>
      <c r="N371" s="50"/>
      <c r="O371" s="50"/>
      <c r="S371" s="43"/>
      <c r="Z371" s="50"/>
      <c r="AA371" s="43"/>
      <c r="AE371" s="43"/>
      <c r="AI371" s="43"/>
      <c r="AN371" s="43"/>
      <c r="AO371" s="50"/>
      <c r="AP371" s="50"/>
      <c r="AS371" s="43"/>
      <c r="AV371" s="43"/>
      <c r="AW371" s="43"/>
      <c r="BA371" s="43"/>
      <c r="BE371" s="50"/>
      <c r="BF371" s="43"/>
      <c r="BJ371" s="43"/>
    </row>
    <row r="372" spans="1:62" s="4" customFormat="1" x14ac:dyDescent="0.25">
      <c r="A372" s="50"/>
      <c r="B372" s="50"/>
      <c r="C372" s="50"/>
      <c r="D372" s="50"/>
      <c r="E372" s="68"/>
      <c r="F372" s="43"/>
      <c r="H372" s="43"/>
      <c r="I372" s="50"/>
      <c r="J372" s="50"/>
      <c r="K372" s="50"/>
      <c r="L372" s="43"/>
      <c r="M372" s="50"/>
      <c r="N372" s="50"/>
      <c r="O372" s="50"/>
      <c r="S372" s="43"/>
      <c r="Z372" s="50"/>
      <c r="AA372" s="43"/>
      <c r="AE372" s="43"/>
      <c r="AI372" s="43"/>
      <c r="AN372" s="43"/>
      <c r="AO372" s="50"/>
      <c r="AP372" s="50"/>
      <c r="AS372" s="43"/>
      <c r="AV372" s="43"/>
      <c r="AW372" s="43"/>
      <c r="BA372" s="43"/>
      <c r="BE372" s="50"/>
      <c r="BF372" s="43"/>
      <c r="BJ372" s="43"/>
    </row>
    <row r="373" spans="1:62" s="4" customFormat="1" x14ac:dyDescent="0.25">
      <c r="A373" s="50"/>
      <c r="B373" s="50"/>
      <c r="C373" s="50"/>
      <c r="D373" s="50"/>
      <c r="E373" s="68"/>
      <c r="F373" s="43"/>
      <c r="H373" s="43"/>
      <c r="I373" s="50"/>
      <c r="J373" s="50"/>
      <c r="K373" s="50"/>
      <c r="L373" s="43"/>
      <c r="M373" s="50"/>
      <c r="N373" s="50"/>
      <c r="O373" s="50"/>
      <c r="S373" s="43"/>
      <c r="Z373" s="50"/>
      <c r="AA373" s="43"/>
      <c r="AE373" s="43"/>
      <c r="AI373" s="43"/>
      <c r="AN373" s="43"/>
      <c r="AO373" s="50"/>
      <c r="AP373" s="50"/>
      <c r="AS373" s="43"/>
      <c r="AV373" s="43"/>
      <c r="AW373" s="43"/>
      <c r="BA373" s="43"/>
      <c r="BE373" s="50"/>
      <c r="BF373" s="43"/>
      <c r="BJ373" s="43"/>
    </row>
    <row r="374" spans="1:62" s="4" customFormat="1" x14ac:dyDescent="0.25">
      <c r="A374" s="50"/>
      <c r="B374" s="50"/>
      <c r="C374" s="50"/>
      <c r="D374" s="50"/>
      <c r="E374" s="68"/>
      <c r="F374" s="43"/>
      <c r="H374" s="43"/>
      <c r="I374" s="50"/>
      <c r="J374" s="50"/>
      <c r="K374" s="50"/>
      <c r="L374" s="43"/>
      <c r="M374" s="50"/>
      <c r="N374" s="50"/>
      <c r="O374" s="50"/>
      <c r="S374" s="43"/>
      <c r="Z374" s="50"/>
      <c r="AA374" s="43"/>
      <c r="AE374" s="43"/>
      <c r="AI374" s="43"/>
      <c r="AN374" s="43"/>
      <c r="AO374" s="50"/>
      <c r="AP374" s="50"/>
      <c r="AS374" s="43"/>
      <c r="AV374" s="43"/>
      <c r="AW374" s="43"/>
      <c r="BA374" s="43"/>
      <c r="BE374" s="50"/>
      <c r="BF374" s="43"/>
      <c r="BJ374" s="43"/>
    </row>
    <row r="375" spans="1:62" s="4" customFormat="1" x14ac:dyDescent="0.25">
      <c r="A375" s="50"/>
      <c r="B375" s="50"/>
      <c r="C375" s="50"/>
      <c r="D375" s="50"/>
      <c r="E375" s="68"/>
      <c r="F375" s="43"/>
      <c r="H375" s="43"/>
      <c r="I375" s="50"/>
      <c r="J375" s="50"/>
      <c r="K375" s="50"/>
      <c r="L375" s="43"/>
      <c r="M375" s="50"/>
      <c r="N375" s="50"/>
      <c r="O375" s="50"/>
      <c r="S375" s="43"/>
      <c r="Z375" s="50"/>
      <c r="AA375" s="43"/>
      <c r="AE375" s="43"/>
      <c r="AI375" s="43"/>
      <c r="AN375" s="43"/>
      <c r="AO375" s="50"/>
      <c r="AP375" s="50"/>
      <c r="AS375" s="43"/>
      <c r="AV375" s="43"/>
      <c r="AW375" s="43"/>
      <c r="BA375" s="43"/>
      <c r="BE375" s="50"/>
      <c r="BF375" s="43"/>
      <c r="BJ375" s="43"/>
    </row>
    <row r="376" spans="1:62" s="4" customFormat="1" x14ac:dyDescent="0.25">
      <c r="A376" s="50"/>
      <c r="B376" s="50"/>
      <c r="C376" s="50"/>
      <c r="D376" s="50"/>
      <c r="E376" s="68"/>
      <c r="F376" s="43"/>
      <c r="H376" s="43"/>
      <c r="I376" s="50"/>
      <c r="J376" s="50"/>
      <c r="K376" s="50"/>
      <c r="L376" s="43"/>
      <c r="M376" s="50"/>
      <c r="N376" s="50"/>
      <c r="O376" s="50"/>
      <c r="S376" s="43"/>
      <c r="Z376" s="50"/>
      <c r="AA376" s="43"/>
      <c r="AE376" s="43"/>
      <c r="AI376" s="43"/>
      <c r="AN376" s="43"/>
      <c r="AO376" s="50"/>
      <c r="AP376" s="50"/>
      <c r="AS376" s="43"/>
      <c r="AV376" s="43"/>
      <c r="AW376" s="43"/>
      <c r="BA376" s="43"/>
      <c r="BE376" s="50"/>
      <c r="BF376" s="43"/>
      <c r="BJ376" s="43"/>
    </row>
    <row r="377" spans="1:62" s="4" customFormat="1" x14ac:dyDescent="0.25">
      <c r="A377" s="50"/>
      <c r="B377" s="50"/>
      <c r="C377" s="50"/>
      <c r="D377" s="50"/>
      <c r="E377" s="68"/>
      <c r="F377" s="43"/>
      <c r="H377" s="43"/>
      <c r="I377" s="50"/>
      <c r="J377" s="50"/>
      <c r="K377" s="50"/>
      <c r="L377" s="43"/>
      <c r="M377" s="50"/>
      <c r="N377" s="50"/>
      <c r="O377" s="50"/>
      <c r="S377" s="43"/>
      <c r="Z377" s="50"/>
      <c r="AA377" s="43"/>
      <c r="AE377" s="43"/>
      <c r="AI377" s="43"/>
      <c r="AN377" s="43"/>
      <c r="AO377" s="50"/>
      <c r="AP377" s="50"/>
      <c r="AS377" s="43"/>
      <c r="AV377" s="43"/>
      <c r="AW377" s="43"/>
      <c r="BA377" s="43"/>
      <c r="BE377" s="50"/>
      <c r="BF377" s="43"/>
      <c r="BJ377" s="43"/>
    </row>
    <row r="378" spans="1:62" s="4" customFormat="1" x14ac:dyDescent="0.25">
      <c r="A378" s="50"/>
      <c r="B378" s="50"/>
      <c r="C378" s="50"/>
      <c r="D378" s="50"/>
      <c r="E378" s="68"/>
      <c r="F378" s="43"/>
      <c r="H378" s="43"/>
      <c r="I378" s="50"/>
      <c r="J378" s="50"/>
      <c r="K378" s="50"/>
      <c r="L378" s="43"/>
      <c r="M378" s="50"/>
      <c r="N378" s="50"/>
      <c r="O378" s="50"/>
      <c r="S378" s="43"/>
      <c r="Z378" s="50"/>
      <c r="AA378" s="43"/>
      <c r="AE378" s="43"/>
      <c r="AI378" s="43"/>
      <c r="AN378" s="43"/>
      <c r="AO378" s="50"/>
      <c r="AP378" s="50"/>
      <c r="AS378" s="43"/>
      <c r="AV378" s="43"/>
      <c r="AW378" s="43"/>
      <c r="BA378" s="43"/>
      <c r="BE378" s="50"/>
      <c r="BF378" s="43"/>
      <c r="BJ378" s="43"/>
    </row>
    <row r="379" spans="1:62" s="4" customFormat="1" x14ac:dyDescent="0.25">
      <c r="A379" s="50"/>
      <c r="B379" s="50"/>
      <c r="C379" s="50"/>
      <c r="D379" s="50"/>
      <c r="E379" s="68"/>
      <c r="F379" s="43"/>
      <c r="H379" s="43"/>
      <c r="I379" s="50"/>
      <c r="J379" s="50"/>
      <c r="K379" s="50"/>
      <c r="L379" s="43"/>
      <c r="M379" s="50"/>
      <c r="N379" s="50"/>
      <c r="O379" s="50"/>
      <c r="S379" s="43"/>
      <c r="Z379" s="50"/>
      <c r="AA379" s="43"/>
      <c r="AE379" s="43"/>
      <c r="AI379" s="43"/>
      <c r="AN379" s="43"/>
      <c r="AO379" s="50"/>
      <c r="AP379" s="50"/>
      <c r="AS379" s="43"/>
      <c r="AV379" s="43"/>
      <c r="AW379" s="43"/>
      <c r="BA379" s="43"/>
      <c r="BE379" s="50"/>
      <c r="BF379" s="43"/>
      <c r="BJ379" s="43"/>
    </row>
    <row r="380" spans="1:62" s="4" customFormat="1" x14ac:dyDescent="0.25">
      <c r="A380" s="50"/>
      <c r="B380" s="50"/>
      <c r="C380" s="50"/>
      <c r="D380" s="50"/>
      <c r="E380" s="68"/>
      <c r="F380" s="43"/>
      <c r="H380" s="43"/>
      <c r="I380" s="50"/>
      <c r="J380" s="50"/>
      <c r="K380" s="50"/>
      <c r="L380" s="43"/>
      <c r="M380" s="50"/>
      <c r="N380" s="50"/>
      <c r="O380" s="50"/>
      <c r="S380" s="43"/>
      <c r="Z380" s="50"/>
      <c r="AA380" s="43"/>
      <c r="AE380" s="43"/>
      <c r="AI380" s="43"/>
      <c r="AN380" s="43"/>
      <c r="AO380" s="50"/>
      <c r="AP380" s="50"/>
      <c r="AS380" s="43"/>
      <c r="AV380" s="43"/>
      <c r="AW380" s="43"/>
      <c r="BA380" s="43"/>
      <c r="BE380" s="50"/>
      <c r="BF380" s="43"/>
      <c r="BJ380" s="43"/>
    </row>
    <row r="381" spans="1:62" s="4" customFormat="1" x14ac:dyDescent="0.25">
      <c r="A381" s="50"/>
      <c r="B381" s="50"/>
      <c r="C381" s="50"/>
      <c r="D381" s="50"/>
      <c r="E381" s="68"/>
      <c r="F381" s="43"/>
      <c r="H381" s="43"/>
      <c r="I381" s="50"/>
      <c r="J381" s="50"/>
      <c r="K381" s="50"/>
      <c r="L381" s="43"/>
      <c r="M381" s="50"/>
      <c r="N381" s="50"/>
      <c r="O381" s="50"/>
      <c r="S381" s="43"/>
      <c r="Z381" s="50"/>
      <c r="AA381" s="43"/>
      <c r="AE381" s="43"/>
      <c r="AI381" s="43"/>
      <c r="AN381" s="43"/>
      <c r="AO381" s="50"/>
      <c r="AP381" s="50"/>
      <c r="AS381" s="43"/>
      <c r="AV381" s="43"/>
      <c r="AW381" s="43"/>
      <c r="BA381" s="43"/>
      <c r="BE381" s="50"/>
      <c r="BF381" s="43"/>
      <c r="BJ381" s="43"/>
    </row>
    <row r="382" spans="1:62" s="4" customFormat="1" x14ac:dyDescent="0.25">
      <c r="A382" s="50"/>
      <c r="B382" s="50"/>
      <c r="C382" s="50"/>
      <c r="D382" s="50"/>
      <c r="E382" s="68"/>
      <c r="F382" s="43"/>
      <c r="H382" s="43"/>
      <c r="I382" s="50"/>
      <c r="J382" s="50"/>
      <c r="K382" s="50"/>
      <c r="L382" s="43"/>
      <c r="M382" s="50"/>
      <c r="N382" s="50"/>
      <c r="O382" s="50"/>
      <c r="S382" s="43"/>
      <c r="Z382" s="50"/>
      <c r="AA382" s="43"/>
      <c r="AE382" s="43"/>
      <c r="AI382" s="43"/>
      <c r="AN382" s="43"/>
      <c r="AO382" s="50"/>
      <c r="AP382" s="50"/>
      <c r="AS382" s="43"/>
      <c r="AV382" s="43"/>
      <c r="AW382" s="43"/>
      <c r="BA382" s="43"/>
      <c r="BE382" s="50"/>
      <c r="BF382" s="43"/>
      <c r="BJ382" s="43"/>
    </row>
    <row r="383" spans="1:62" s="4" customFormat="1" x14ac:dyDescent="0.25">
      <c r="A383" s="50"/>
      <c r="B383" s="50"/>
      <c r="C383" s="50"/>
      <c r="D383" s="50"/>
      <c r="E383" s="68"/>
      <c r="F383" s="43"/>
      <c r="H383" s="43"/>
      <c r="I383" s="50"/>
      <c r="J383" s="50"/>
      <c r="K383" s="50"/>
      <c r="L383" s="43"/>
      <c r="M383" s="50"/>
      <c r="N383" s="50"/>
      <c r="O383" s="50"/>
      <c r="S383" s="43"/>
      <c r="Z383" s="50"/>
      <c r="AA383" s="43"/>
      <c r="AE383" s="43"/>
      <c r="AI383" s="43"/>
      <c r="AN383" s="43"/>
      <c r="AO383" s="50"/>
      <c r="AP383" s="50"/>
      <c r="AS383" s="43"/>
      <c r="AV383" s="43"/>
      <c r="AW383" s="43"/>
      <c r="BA383" s="43"/>
      <c r="BE383" s="50"/>
      <c r="BF383" s="43"/>
      <c r="BJ383" s="43"/>
    </row>
    <row r="384" spans="1:62" s="4" customFormat="1" x14ac:dyDescent="0.25">
      <c r="A384" s="50"/>
      <c r="B384" s="50"/>
      <c r="C384" s="50"/>
      <c r="D384" s="50"/>
      <c r="E384" s="68"/>
      <c r="F384" s="43"/>
      <c r="H384" s="43"/>
      <c r="I384" s="50"/>
      <c r="J384" s="50"/>
      <c r="K384" s="50"/>
      <c r="L384" s="43"/>
      <c r="M384" s="50"/>
      <c r="N384" s="50"/>
      <c r="O384" s="50"/>
      <c r="S384" s="43"/>
      <c r="Z384" s="50"/>
      <c r="AA384" s="43"/>
      <c r="AE384" s="43"/>
      <c r="AI384" s="43"/>
      <c r="AN384" s="43"/>
      <c r="AO384" s="50"/>
      <c r="AP384" s="50"/>
      <c r="AS384" s="43"/>
      <c r="AV384" s="43"/>
      <c r="AW384" s="43"/>
      <c r="BA384" s="43"/>
      <c r="BE384" s="50"/>
      <c r="BF384" s="43"/>
      <c r="BJ384" s="43"/>
    </row>
    <row r="385" spans="1:62" s="4" customFormat="1" x14ac:dyDescent="0.25">
      <c r="A385" s="50"/>
      <c r="B385" s="50"/>
      <c r="C385" s="50"/>
      <c r="D385" s="50"/>
      <c r="E385" s="68"/>
      <c r="F385" s="43"/>
      <c r="H385" s="43"/>
      <c r="I385" s="50"/>
      <c r="J385" s="50"/>
      <c r="K385" s="50"/>
      <c r="L385" s="43"/>
      <c r="M385" s="50"/>
      <c r="N385" s="50"/>
      <c r="O385" s="50"/>
      <c r="S385" s="43"/>
      <c r="Z385" s="50"/>
      <c r="AA385" s="43"/>
      <c r="AE385" s="43"/>
      <c r="AI385" s="43"/>
      <c r="AN385" s="43"/>
      <c r="AO385" s="50"/>
      <c r="AP385" s="50"/>
      <c r="AS385" s="43"/>
      <c r="AV385" s="43"/>
      <c r="AW385" s="43"/>
      <c r="BA385" s="43"/>
      <c r="BE385" s="50"/>
      <c r="BF385" s="43"/>
      <c r="BJ385" s="43"/>
    </row>
    <row r="386" spans="1:62" s="4" customFormat="1" x14ac:dyDescent="0.25">
      <c r="A386" s="50"/>
      <c r="B386" s="50"/>
      <c r="C386" s="50"/>
      <c r="D386" s="50"/>
      <c r="E386" s="68"/>
      <c r="F386" s="43"/>
      <c r="H386" s="43"/>
      <c r="I386" s="50"/>
      <c r="J386" s="50"/>
      <c r="K386" s="50"/>
      <c r="L386" s="43"/>
      <c r="M386" s="50"/>
      <c r="N386" s="50"/>
      <c r="O386" s="50"/>
      <c r="S386" s="43"/>
      <c r="Z386" s="50"/>
      <c r="AA386" s="43"/>
      <c r="AE386" s="43"/>
      <c r="AI386" s="43"/>
      <c r="AN386" s="43"/>
      <c r="AO386" s="50"/>
      <c r="AP386" s="50"/>
      <c r="AS386" s="43"/>
      <c r="AV386" s="43"/>
      <c r="AW386" s="43"/>
      <c r="BA386" s="43"/>
      <c r="BE386" s="50"/>
      <c r="BF386" s="43"/>
      <c r="BJ386" s="43"/>
    </row>
    <row r="387" spans="1:62" s="4" customFormat="1" x14ac:dyDescent="0.25">
      <c r="A387" s="50"/>
      <c r="B387" s="50"/>
      <c r="C387" s="50"/>
      <c r="D387" s="50"/>
      <c r="E387" s="68"/>
      <c r="F387" s="43"/>
      <c r="H387" s="43"/>
      <c r="I387" s="50"/>
      <c r="J387" s="50"/>
      <c r="K387" s="50"/>
      <c r="L387" s="43"/>
      <c r="M387" s="50"/>
      <c r="N387" s="50"/>
      <c r="O387" s="50"/>
      <c r="S387" s="43"/>
      <c r="Z387" s="50"/>
      <c r="AA387" s="43"/>
      <c r="AE387" s="43"/>
      <c r="AI387" s="43"/>
      <c r="AN387" s="43"/>
      <c r="AO387" s="50"/>
      <c r="AP387" s="50"/>
      <c r="AS387" s="43"/>
      <c r="AV387" s="43"/>
      <c r="AW387" s="43"/>
      <c r="BA387" s="43"/>
      <c r="BE387" s="50"/>
      <c r="BF387" s="43"/>
      <c r="BJ387" s="43"/>
    </row>
    <row r="388" spans="1:62" s="4" customFormat="1" x14ac:dyDescent="0.25">
      <c r="A388" s="50"/>
      <c r="B388" s="50"/>
      <c r="C388" s="50"/>
      <c r="D388" s="50"/>
      <c r="E388" s="68"/>
      <c r="F388" s="43"/>
      <c r="H388" s="43"/>
      <c r="I388" s="50"/>
      <c r="J388" s="50"/>
      <c r="K388" s="50"/>
      <c r="L388" s="43"/>
      <c r="M388" s="50"/>
      <c r="N388" s="50"/>
      <c r="O388" s="50"/>
      <c r="S388" s="43"/>
      <c r="Z388" s="50"/>
      <c r="AA388" s="43"/>
      <c r="AE388" s="43"/>
      <c r="AI388" s="43"/>
      <c r="AN388" s="43"/>
      <c r="AO388" s="50"/>
      <c r="AP388" s="50"/>
      <c r="AS388" s="43"/>
      <c r="AV388" s="43"/>
      <c r="AW388" s="43"/>
      <c r="BA388" s="43"/>
      <c r="BE388" s="50"/>
      <c r="BF388" s="43"/>
      <c r="BJ388" s="43"/>
    </row>
    <row r="389" spans="1:62" s="4" customFormat="1" x14ac:dyDescent="0.25">
      <c r="A389" s="50"/>
      <c r="B389" s="50"/>
      <c r="C389" s="50"/>
      <c r="D389" s="50"/>
      <c r="E389" s="68"/>
      <c r="F389" s="43"/>
      <c r="H389" s="43"/>
      <c r="I389" s="50"/>
      <c r="J389" s="50"/>
      <c r="K389" s="50"/>
      <c r="L389" s="43"/>
      <c r="M389" s="50"/>
      <c r="N389" s="50"/>
      <c r="O389" s="50"/>
      <c r="S389" s="43"/>
      <c r="Z389" s="50"/>
      <c r="AA389" s="43"/>
      <c r="AE389" s="43"/>
      <c r="AI389" s="43"/>
      <c r="AN389" s="43"/>
      <c r="AO389" s="50"/>
      <c r="AP389" s="50"/>
      <c r="AS389" s="43"/>
      <c r="AV389" s="43"/>
      <c r="AW389" s="43"/>
      <c r="BA389" s="43"/>
      <c r="BE389" s="50"/>
      <c r="BF389" s="43"/>
      <c r="BJ389" s="43"/>
    </row>
    <row r="390" spans="1:62" s="4" customFormat="1" x14ac:dyDescent="0.25">
      <c r="A390" s="50"/>
      <c r="B390" s="50"/>
      <c r="C390" s="50"/>
      <c r="D390" s="50"/>
      <c r="E390" s="68"/>
      <c r="F390" s="43"/>
      <c r="H390" s="43"/>
      <c r="I390" s="50"/>
      <c r="J390" s="50"/>
      <c r="K390" s="50"/>
      <c r="L390" s="43"/>
      <c r="M390" s="50"/>
      <c r="N390" s="50"/>
      <c r="O390" s="50"/>
      <c r="S390" s="43"/>
      <c r="Z390" s="50"/>
      <c r="AA390" s="43"/>
      <c r="AE390" s="43"/>
      <c r="AI390" s="43"/>
      <c r="AN390" s="43"/>
      <c r="AO390" s="50"/>
      <c r="AP390" s="50"/>
      <c r="AS390" s="43"/>
      <c r="AV390" s="43"/>
      <c r="AW390" s="43"/>
      <c r="BA390" s="43"/>
      <c r="BE390" s="50"/>
      <c r="BF390" s="43"/>
      <c r="BJ390" s="43"/>
    </row>
    <row r="391" spans="1:62" s="4" customFormat="1" x14ac:dyDescent="0.25">
      <c r="A391" s="50"/>
      <c r="B391" s="50"/>
      <c r="C391" s="50"/>
      <c r="D391" s="50"/>
      <c r="E391" s="68"/>
      <c r="F391" s="43"/>
      <c r="H391" s="43"/>
      <c r="I391" s="50"/>
      <c r="J391" s="50"/>
      <c r="K391" s="50"/>
      <c r="L391" s="43"/>
      <c r="M391" s="50"/>
      <c r="N391" s="50"/>
      <c r="O391" s="50"/>
      <c r="S391" s="43"/>
      <c r="Z391" s="50"/>
      <c r="AA391" s="43"/>
      <c r="AE391" s="43"/>
      <c r="AI391" s="43"/>
      <c r="AN391" s="43"/>
      <c r="AO391" s="50"/>
      <c r="AP391" s="50"/>
      <c r="AS391" s="43"/>
      <c r="AV391" s="43"/>
      <c r="AW391" s="43"/>
      <c r="BA391" s="43"/>
      <c r="BE391" s="50"/>
      <c r="BF391" s="43"/>
      <c r="BJ391" s="43"/>
    </row>
    <row r="392" spans="1:62" s="4" customFormat="1" x14ac:dyDescent="0.25">
      <c r="A392" s="50"/>
      <c r="B392" s="50"/>
      <c r="C392" s="50"/>
      <c r="D392" s="50"/>
      <c r="E392" s="68"/>
      <c r="F392" s="43"/>
      <c r="H392" s="43"/>
      <c r="I392" s="50"/>
      <c r="J392" s="50"/>
      <c r="K392" s="50"/>
      <c r="L392" s="43"/>
      <c r="M392" s="50"/>
      <c r="N392" s="50"/>
      <c r="O392" s="50"/>
      <c r="S392" s="43"/>
      <c r="Z392" s="50"/>
      <c r="AA392" s="43"/>
      <c r="AE392" s="43"/>
      <c r="AI392" s="43"/>
      <c r="AN392" s="43"/>
      <c r="AO392" s="50"/>
      <c r="AP392" s="50"/>
      <c r="AS392" s="43"/>
      <c r="AV392" s="43"/>
      <c r="AW392" s="43"/>
      <c r="BA392" s="43"/>
      <c r="BE392" s="50"/>
      <c r="BF392" s="43"/>
      <c r="BJ392" s="43"/>
    </row>
    <row r="393" spans="1:62" s="4" customFormat="1" x14ac:dyDescent="0.25">
      <c r="A393" s="50"/>
      <c r="B393" s="50"/>
      <c r="C393" s="50"/>
      <c r="D393" s="50"/>
      <c r="E393" s="68"/>
      <c r="F393" s="43"/>
      <c r="H393" s="43"/>
      <c r="I393" s="50"/>
      <c r="J393" s="50"/>
      <c r="K393" s="50"/>
      <c r="L393" s="43"/>
      <c r="M393" s="50"/>
      <c r="N393" s="50"/>
      <c r="O393" s="50"/>
      <c r="S393" s="43"/>
      <c r="Z393" s="50"/>
      <c r="AA393" s="43"/>
      <c r="AE393" s="43"/>
      <c r="AI393" s="43"/>
      <c r="AN393" s="43"/>
      <c r="AO393" s="50"/>
      <c r="AP393" s="50"/>
      <c r="AS393" s="43"/>
      <c r="AV393" s="43"/>
      <c r="AW393" s="43"/>
      <c r="BA393" s="43"/>
      <c r="BE393" s="50"/>
      <c r="BF393" s="43"/>
      <c r="BJ393" s="43"/>
    </row>
    <row r="394" spans="1:62" s="4" customFormat="1" x14ac:dyDescent="0.25">
      <c r="A394" s="50"/>
      <c r="B394" s="50"/>
      <c r="C394" s="50"/>
      <c r="D394" s="50"/>
      <c r="E394" s="68"/>
      <c r="F394" s="43"/>
      <c r="H394" s="43"/>
      <c r="I394" s="50"/>
      <c r="J394" s="50"/>
      <c r="K394" s="50"/>
      <c r="L394" s="43"/>
      <c r="M394" s="50"/>
      <c r="N394" s="50"/>
      <c r="O394" s="50"/>
      <c r="S394" s="43"/>
      <c r="Z394" s="50"/>
      <c r="AA394" s="43"/>
      <c r="AE394" s="43"/>
      <c r="AI394" s="43"/>
      <c r="AN394" s="43"/>
      <c r="AO394" s="50"/>
      <c r="AP394" s="50"/>
      <c r="AS394" s="43"/>
      <c r="AV394" s="43"/>
      <c r="AW394" s="43"/>
      <c r="BA394" s="43"/>
      <c r="BE394" s="50"/>
      <c r="BF394" s="43"/>
      <c r="BJ394" s="43"/>
    </row>
    <row r="395" spans="1:62" s="4" customFormat="1" x14ac:dyDescent="0.25">
      <c r="A395" s="50"/>
      <c r="B395" s="50"/>
      <c r="C395" s="50"/>
      <c r="D395" s="50"/>
      <c r="E395" s="68"/>
      <c r="F395" s="43"/>
      <c r="H395" s="43"/>
      <c r="I395" s="50"/>
      <c r="J395" s="50"/>
      <c r="K395" s="50"/>
      <c r="L395" s="43"/>
      <c r="M395" s="50"/>
      <c r="N395" s="50"/>
      <c r="O395" s="50"/>
      <c r="S395" s="43"/>
      <c r="Z395" s="50"/>
      <c r="AA395" s="43"/>
      <c r="AE395" s="43"/>
      <c r="AI395" s="43"/>
      <c r="AN395" s="43"/>
      <c r="AO395" s="50"/>
      <c r="AP395" s="50"/>
      <c r="AS395" s="43"/>
      <c r="AV395" s="43"/>
      <c r="AW395" s="43"/>
      <c r="BA395" s="43"/>
      <c r="BE395" s="50"/>
      <c r="BF395" s="43"/>
      <c r="BJ395" s="43"/>
    </row>
    <row r="396" spans="1:62" s="4" customFormat="1" x14ac:dyDescent="0.25">
      <c r="A396" s="50"/>
      <c r="B396" s="50"/>
      <c r="C396" s="50"/>
      <c r="D396" s="50"/>
      <c r="E396" s="68"/>
      <c r="F396" s="43"/>
      <c r="H396" s="43"/>
      <c r="I396" s="50"/>
      <c r="J396" s="50"/>
      <c r="K396" s="50"/>
      <c r="L396" s="43"/>
      <c r="M396" s="50"/>
      <c r="N396" s="50"/>
      <c r="O396" s="50"/>
      <c r="S396" s="43"/>
      <c r="Z396" s="50"/>
      <c r="AA396" s="43"/>
      <c r="AE396" s="43"/>
      <c r="AI396" s="43"/>
      <c r="AN396" s="43"/>
      <c r="AO396" s="50"/>
      <c r="AP396" s="50"/>
      <c r="AS396" s="43"/>
      <c r="AV396" s="43"/>
      <c r="AW396" s="43"/>
      <c r="BA396" s="43"/>
      <c r="BE396" s="50"/>
      <c r="BF396" s="43"/>
      <c r="BJ396" s="43"/>
    </row>
    <row r="397" spans="1:62" s="4" customFormat="1" x14ac:dyDescent="0.25">
      <c r="A397" s="50"/>
      <c r="B397" s="50"/>
      <c r="C397" s="50"/>
      <c r="D397" s="50"/>
      <c r="E397" s="68"/>
      <c r="F397" s="43"/>
      <c r="H397" s="43"/>
      <c r="I397" s="50"/>
      <c r="J397" s="50"/>
      <c r="K397" s="50"/>
      <c r="L397" s="43"/>
      <c r="M397" s="50"/>
      <c r="N397" s="50"/>
      <c r="O397" s="50"/>
      <c r="S397" s="43"/>
      <c r="Z397" s="50"/>
      <c r="AA397" s="43"/>
      <c r="AE397" s="43"/>
      <c r="AI397" s="43"/>
      <c r="AN397" s="43"/>
      <c r="AO397" s="50"/>
      <c r="AP397" s="50"/>
      <c r="AS397" s="43"/>
      <c r="AV397" s="43"/>
      <c r="AW397" s="43"/>
      <c r="BA397" s="43"/>
      <c r="BE397" s="50"/>
      <c r="BF397" s="43"/>
      <c r="BJ397" s="43"/>
    </row>
    <row r="398" spans="1:62" s="4" customFormat="1" x14ac:dyDescent="0.25">
      <c r="A398" s="50"/>
      <c r="B398" s="50"/>
      <c r="C398" s="50"/>
      <c r="D398" s="50"/>
      <c r="E398" s="68"/>
      <c r="F398" s="43"/>
      <c r="H398" s="43"/>
      <c r="I398" s="50"/>
      <c r="J398" s="50"/>
      <c r="K398" s="50"/>
      <c r="L398" s="43"/>
      <c r="M398" s="50"/>
      <c r="N398" s="50"/>
      <c r="O398" s="50"/>
      <c r="S398" s="43"/>
      <c r="Z398" s="50"/>
      <c r="AA398" s="43"/>
      <c r="AE398" s="43"/>
      <c r="AI398" s="43"/>
      <c r="AN398" s="43"/>
      <c r="AO398" s="50"/>
      <c r="AP398" s="50"/>
      <c r="AS398" s="43"/>
      <c r="AV398" s="43"/>
      <c r="AW398" s="43"/>
      <c r="BA398" s="43"/>
      <c r="BE398" s="50"/>
      <c r="BF398" s="43"/>
      <c r="BJ398" s="43"/>
    </row>
    <row r="399" spans="1:62" s="4" customFormat="1" x14ac:dyDescent="0.25">
      <c r="A399" s="50"/>
      <c r="B399" s="50"/>
      <c r="C399" s="50"/>
      <c r="D399" s="50"/>
      <c r="E399" s="68"/>
      <c r="F399" s="43"/>
      <c r="H399" s="43"/>
      <c r="I399" s="50"/>
      <c r="J399" s="50"/>
      <c r="K399" s="50"/>
      <c r="L399" s="43"/>
      <c r="M399" s="50"/>
      <c r="N399" s="50"/>
      <c r="O399" s="50"/>
      <c r="S399" s="43"/>
      <c r="Z399" s="50"/>
      <c r="AA399" s="43"/>
      <c r="AE399" s="43"/>
      <c r="AI399" s="43"/>
      <c r="AN399" s="43"/>
      <c r="AO399" s="50"/>
      <c r="AP399" s="50"/>
      <c r="AS399" s="43"/>
      <c r="AV399" s="43"/>
      <c r="AW399" s="43"/>
      <c r="BA399" s="43"/>
      <c r="BE399" s="50"/>
      <c r="BF399" s="43"/>
      <c r="BJ399" s="43"/>
    </row>
    <row r="400" spans="1:62" s="4" customFormat="1" x14ac:dyDescent="0.25">
      <c r="A400" s="50"/>
      <c r="B400" s="50"/>
      <c r="C400" s="50"/>
      <c r="D400" s="50"/>
      <c r="E400" s="68"/>
      <c r="F400" s="43"/>
      <c r="H400" s="43"/>
      <c r="I400" s="50"/>
      <c r="J400" s="50"/>
      <c r="K400" s="50"/>
      <c r="L400" s="43"/>
      <c r="M400" s="50"/>
      <c r="N400" s="50"/>
      <c r="O400" s="50"/>
      <c r="S400" s="43"/>
      <c r="Z400" s="50"/>
      <c r="AA400" s="43"/>
      <c r="AE400" s="43"/>
      <c r="AI400" s="43"/>
      <c r="AN400" s="43"/>
      <c r="AO400" s="50"/>
      <c r="AP400" s="50"/>
      <c r="AS400" s="43"/>
      <c r="AV400" s="43"/>
      <c r="AW400" s="43"/>
      <c r="BA400" s="43"/>
      <c r="BE400" s="50"/>
      <c r="BF400" s="43"/>
      <c r="BJ400" s="43"/>
    </row>
    <row r="401" spans="1:62" s="4" customFormat="1" x14ac:dyDescent="0.25">
      <c r="A401" s="50"/>
      <c r="B401" s="50"/>
      <c r="C401" s="50"/>
      <c r="D401" s="50"/>
      <c r="E401" s="68"/>
      <c r="F401" s="43"/>
      <c r="H401" s="43"/>
      <c r="I401" s="50"/>
      <c r="J401" s="50"/>
      <c r="K401" s="50"/>
      <c r="L401" s="43"/>
      <c r="M401" s="50"/>
      <c r="N401" s="50"/>
      <c r="O401" s="50"/>
      <c r="S401" s="43"/>
      <c r="Z401" s="50"/>
      <c r="AA401" s="43"/>
      <c r="AE401" s="43"/>
      <c r="AI401" s="43"/>
      <c r="AN401" s="43"/>
      <c r="AO401" s="50"/>
      <c r="AP401" s="50"/>
      <c r="AS401" s="43"/>
      <c r="AV401" s="43"/>
      <c r="AW401" s="43"/>
      <c r="BA401" s="43"/>
      <c r="BE401" s="50"/>
      <c r="BF401" s="43"/>
      <c r="BJ401" s="43"/>
    </row>
    <row r="402" spans="1:62" s="4" customFormat="1" x14ac:dyDescent="0.25">
      <c r="A402" s="50"/>
      <c r="B402" s="50"/>
      <c r="C402" s="50"/>
      <c r="D402" s="50"/>
      <c r="E402" s="68"/>
      <c r="F402" s="43"/>
      <c r="H402" s="43"/>
      <c r="I402" s="50"/>
      <c r="J402" s="50"/>
      <c r="K402" s="50"/>
      <c r="L402" s="43"/>
      <c r="M402" s="50"/>
      <c r="N402" s="50"/>
      <c r="O402" s="50"/>
      <c r="S402" s="43"/>
      <c r="Z402" s="50"/>
      <c r="AA402" s="43"/>
      <c r="AE402" s="43"/>
      <c r="AI402" s="43"/>
      <c r="AN402" s="43"/>
      <c r="AO402" s="50"/>
      <c r="AP402" s="50"/>
      <c r="AS402" s="43"/>
      <c r="AV402" s="43"/>
      <c r="AW402" s="43"/>
      <c r="BA402" s="43"/>
      <c r="BE402" s="50"/>
      <c r="BF402" s="43"/>
      <c r="BJ402" s="43"/>
    </row>
    <row r="403" spans="1:62" s="4" customFormat="1" x14ac:dyDescent="0.25">
      <c r="A403" s="50"/>
      <c r="B403" s="50"/>
      <c r="C403" s="50"/>
      <c r="D403" s="50"/>
      <c r="E403" s="68"/>
      <c r="F403" s="43"/>
      <c r="H403" s="43"/>
      <c r="I403" s="50"/>
      <c r="J403" s="50"/>
      <c r="K403" s="50"/>
      <c r="L403" s="43"/>
      <c r="M403" s="50"/>
      <c r="N403" s="50"/>
      <c r="O403" s="50"/>
      <c r="S403" s="43"/>
      <c r="Z403" s="50"/>
      <c r="AA403" s="43"/>
      <c r="AE403" s="43"/>
      <c r="AI403" s="43"/>
      <c r="AN403" s="43"/>
      <c r="AO403" s="50"/>
      <c r="AP403" s="50"/>
      <c r="AS403" s="43"/>
      <c r="AV403" s="43"/>
      <c r="AW403" s="43"/>
      <c r="BA403" s="43"/>
      <c r="BE403" s="50"/>
      <c r="BF403" s="43"/>
      <c r="BJ403" s="43"/>
    </row>
    <row r="404" spans="1:62" s="4" customFormat="1" x14ac:dyDescent="0.25">
      <c r="A404" s="50"/>
      <c r="B404" s="50"/>
      <c r="C404" s="50"/>
      <c r="D404" s="50"/>
      <c r="E404" s="68"/>
      <c r="F404" s="43"/>
      <c r="H404" s="43"/>
      <c r="I404" s="50"/>
      <c r="J404" s="50"/>
      <c r="K404" s="50"/>
      <c r="L404" s="43"/>
      <c r="M404" s="50"/>
      <c r="N404" s="50"/>
      <c r="O404" s="50"/>
      <c r="S404" s="43"/>
      <c r="Z404" s="50"/>
      <c r="AA404" s="43"/>
      <c r="AE404" s="43"/>
      <c r="AI404" s="43"/>
      <c r="AN404" s="43"/>
      <c r="AO404" s="50"/>
      <c r="AP404" s="50"/>
      <c r="AS404" s="43"/>
      <c r="AV404" s="43"/>
      <c r="AW404" s="43"/>
      <c r="BA404" s="43"/>
      <c r="BE404" s="50"/>
      <c r="BF404" s="43"/>
      <c r="BJ404" s="43"/>
    </row>
    <row r="405" spans="1:62" s="4" customFormat="1" x14ac:dyDescent="0.25">
      <c r="A405" s="50"/>
      <c r="B405" s="50"/>
      <c r="C405" s="50"/>
      <c r="D405" s="50"/>
      <c r="E405" s="68"/>
      <c r="F405" s="43"/>
      <c r="H405" s="43"/>
      <c r="I405" s="50"/>
      <c r="J405" s="50"/>
      <c r="K405" s="50"/>
      <c r="L405" s="43"/>
      <c r="M405" s="50"/>
      <c r="N405" s="50"/>
      <c r="O405" s="50"/>
      <c r="S405" s="43"/>
      <c r="Z405" s="50"/>
      <c r="AA405" s="43"/>
      <c r="AE405" s="43"/>
      <c r="AI405" s="43"/>
      <c r="AN405" s="43"/>
      <c r="AO405" s="50"/>
      <c r="AP405" s="50"/>
      <c r="AS405" s="43"/>
      <c r="AV405" s="43"/>
      <c r="AW405" s="43"/>
      <c r="BA405" s="43"/>
      <c r="BE405" s="50"/>
      <c r="BF405" s="43"/>
      <c r="BJ405" s="43"/>
    </row>
    <row r="406" spans="1:62" s="4" customFormat="1" x14ac:dyDescent="0.25">
      <c r="A406" s="50"/>
      <c r="B406" s="50"/>
      <c r="C406" s="50"/>
      <c r="D406" s="50"/>
      <c r="E406" s="68"/>
      <c r="F406" s="43"/>
      <c r="H406" s="43"/>
      <c r="I406" s="50"/>
      <c r="J406" s="50"/>
      <c r="K406" s="50"/>
      <c r="L406" s="43"/>
      <c r="M406" s="50"/>
      <c r="N406" s="50"/>
      <c r="O406" s="50"/>
      <c r="S406" s="43"/>
      <c r="Z406" s="50"/>
      <c r="AA406" s="43"/>
      <c r="AE406" s="43"/>
      <c r="AI406" s="43"/>
      <c r="AN406" s="43"/>
      <c r="AO406" s="50"/>
      <c r="AP406" s="50"/>
      <c r="AS406" s="43"/>
      <c r="AV406" s="43"/>
      <c r="AW406" s="43"/>
      <c r="BA406" s="43"/>
      <c r="BE406" s="50"/>
      <c r="BF406" s="43"/>
      <c r="BJ406" s="43"/>
    </row>
    <row r="407" spans="1:62" s="4" customFormat="1" x14ac:dyDescent="0.25">
      <c r="A407" s="50"/>
      <c r="B407" s="50"/>
      <c r="C407" s="50"/>
      <c r="D407" s="50"/>
      <c r="E407" s="68"/>
      <c r="F407" s="43"/>
      <c r="H407" s="43"/>
      <c r="I407" s="50"/>
      <c r="J407" s="50"/>
      <c r="K407" s="50"/>
      <c r="L407" s="43"/>
      <c r="M407" s="50"/>
      <c r="N407" s="50"/>
      <c r="O407" s="50"/>
      <c r="S407" s="43"/>
      <c r="Z407" s="50"/>
      <c r="AA407" s="43"/>
      <c r="AE407" s="43"/>
      <c r="AI407" s="43"/>
      <c r="AN407" s="43"/>
      <c r="AO407" s="50"/>
      <c r="AP407" s="50"/>
      <c r="AS407" s="43"/>
      <c r="AV407" s="43"/>
      <c r="AW407" s="43"/>
      <c r="BA407" s="43"/>
      <c r="BE407" s="50"/>
      <c r="BF407" s="43"/>
      <c r="BJ407" s="43"/>
    </row>
    <row r="408" spans="1:62" s="4" customFormat="1" x14ac:dyDescent="0.25">
      <c r="A408" s="50"/>
      <c r="B408" s="50"/>
      <c r="C408" s="50"/>
      <c r="D408" s="50"/>
      <c r="E408" s="68"/>
      <c r="F408" s="43"/>
      <c r="H408" s="43"/>
      <c r="I408" s="50"/>
      <c r="J408" s="50"/>
      <c r="K408" s="50"/>
      <c r="L408" s="43"/>
      <c r="M408" s="50"/>
      <c r="N408" s="50"/>
      <c r="O408" s="50"/>
      <c r="S408" s="43"/>
      <c r="Z408" s="50"/>
      <c r="AA408" s="43"/>
      <c r="AE408" s="43"/>
      <c r="AI408" s="43"/>
      <c r="AN408" s="43"/>
      <c r="AO408" s="50"/>
      <c r="AP408" s="50"/>
      <c r="AS408" s="43"/>
      <c r="AV408" s="43"/>
      <c r="AW408" s="43"/>
      <c r="BA408" s="43"/>
      <c r="BE408" s="50"/>
      <c r="BF408" s="43"/>
      <c r="BJ408" s="43"/>
    </row>
    <row r="409" spans="1:62" s="4" customFormat="1" x14ac:dyDescent="0.25">
      <c r="A409" s="50"/>
      <c r="B409" s="50"/>
      <c r="C409" s="50"/>
      <c r="D409" s="50"/>
      <c r="E409" s="68"/>
      <c r="F409" s="43"/>
      <c r="H409" s="43"/>
      <c r="I409" s="50"/>
      <c r="J409" s="50"/>
      <c r="K409" s="50"/>
      <c r="L409" s="43"/>
      <c r="M409" s="50"/>
      <c r="N409" s="50"/>
      <c r="O409" s="50"/>
      <c r="S409" s="43"/>
      <c r="Z409" s="50"/>
      <c r="AA409" s="43"/>
      <c r="AE409" s="43"/>
      <c r="AI409" s="43"/>
      <c r="AN409" s="43"/>
      <c r="AO409" s="50"/>
      <c r="AP409" s="50"/>
      <c r="AS409" s="43"/>
      <c r="AV409" s="43"/>
      <c r="AW409" s="43"/>
      <c r="BA409" s="43"/>
      <c r="BE409" s="50"/>
      <c r="BF409" s="43"/>
      <c r="BJ409" s="43"/>
    </row>
    <row r="410" spans="1:62" s="4" customFormat="1" x14ac:dyDescent="0.25">
      <c r="A410" s="50"/>
      <c r="B410" s="50"/>
      <c r="C410" s="50"/>
      <c r="D410" s="50"/>
      <c r="E410" s="68"/>
      <c r="F410" s="43"/>
      <c r="H410" s="43"/>
      <c r="I410" s="50"/>
      <c r="J410" s="50"/>
      <c r="K410" s="50"/>
      <c r="L410" s="43"/>
      <c r="M410" s="50"/>
      <c r="N410" s="50"/>
      <c r="O410" s="50"/>
      <c r="S410" s="43"/>
      <c r="Z410" s="50"/>
      <c r="AA410" s="43"/>
      <c r="AE410" s="43"/>
      <c r="AI410" s="43"/>
      <c r="AN410" s="43"/>
      <c r="AO410" s="50"/>
      <c r="AP410" s="50"/>
      <c r="AS410" s="43"/>
      <c r="AV410" s="43"/>
      <c r="AW410" s="43"/>
      <c r="BA410" s="43"/>
      <c r="BE410" s="50"/>
      <c r="BF410" s="43"/>
      <c r="BJ410" s="43"/>
    </row>
    <row r="411" spans="1:62" s="4" customFormat="1" x14ac:dyDescent="0.25">
      <c r="A411" s="50"/>
      <c r="B411" s="50"/>
      <c r="C411" s="50"/>
      <c r="D411" s="50"/>
      <c r="E411" s="68"/>
      <c r="F411" s="43"/>
      <c r="H411" s="43"/>
      <c r="I411" s="50"/>
      <c r="J411" s="50"/>
      <c r="K411" s="50"/>
      <c r="L411" s="43"/>
      <c r="M411" s="50"/>
      <c r="N411" s="50"/>
      <c r="O411" s="50"/>
      <c r="S411" s="43"/>
      <c r="Z411" s="50"/>
      <c r="AA411" s="43"/>
      <c r="AE411" s="43"/>
      <c r="AI411" s="43"/>
      <c r="AN411" s="43"/>
      <c r="AO411" s="50"/>
      <c r="AP411" s="50"/>
      <c r="AS411" s="43"/>
      <c r="AV411" s="43"/>
      <c r="AW411" s="43"/>
      <c r="BA411" s="43"/>
      <c r="BE411" s="50"/>
      <c r="BF411" s="43"/>
      <c r="BJ411" s="43"/>
    </row>
    <row r="412" spans="1:62" s="4" customFormat="1" x14ac:dyDescent="0.25">
      <c r="A412" s="50"/>
      <c r="B412" s="50"/>
      <c r="C412" s="50"/>
      <c r="D412" s="50"/>
      <c r="E412" s="68"/>
      <c r="F412" s="43"/>
      <c r="H412" s="43"/>
      <c r="I412" s="50"/>
      <c r="J412" s="50"/>
      <c r="K412" s="50"/>
      <c r="L412" s="43"/>
      <c r="M412" s="50"/>
      <c r="N412" s="50"/>
      <c r="O412" s="50"/>
      <c r="S412" s="43"/>
      <c r="Z412" s="50"/>
      <c r="AA412" s="43"/>
      <c r="AE412" s="43"/>
      <c r="AI412" s="43"/>
      <c r="AN412" s="43"/>
      <c r="AO412" s="50"/>
      <c r="AP412" s="50"/>
      <c r="AS412" s="43"/>
      <c r="AV412" s="43"/>
      <c r="AW412" s="43"/>
      <c r="BA412" s="43"/>
      <c r="BE412" s="50"/>
      <c r="BF412" s="43"/>
      <c r="BJ412" s="43"/>
    </row>
    <row r="413" spans="1:62" s="4" customFormat="1" x14ac:dyDescent="0.25">
      <c r="A413" s="50"/>
      <c r="B413" s="50"/>
      <c r="C413" s="50"/>
      <c r="D413" s="50"/>
      <c r="E413" s="68"/>
      <c r="F413" s="43"/>
      <c r="H413" s="43"/>
      <c r="I413" s="50"/>
      <c r="J413" s="50"/>
      <c r="K413" s="50"/>
      <c r="L413" s="43"/>
      <c r="M413" s="50"/>
      <c r="N413" s="50"/>
      <c r="O413" s="50"/>
      <c r="S413" s="43"/>
      <c r="Z413" s="50"/>
      <c r="AA413" s="43"/>
      <c r="AE413" s="43"/>
      <c r="AI413" s="43"/>
      <c r="AN413" s="43"/>
      <c r="AO413" s="50"/>
      <c r="AP413" s="50"/>
      <c r="AS413" s="43"/>
      <c r="AV413" s="43"/>
      <c r="AW413" s="43"/>
      <c r="BA413" s="43"/>
      <c r="BE413" s="50"/>
      <c r="BF413" s="43"/>
      <c r="BJ413" s="43"/>
    </row>
    <row r="414" spans="1:62" s="4" customFormat="1" x14ac:dyDescent="0.25">
      <c r="A414" s="50"/>
      <c r="B414" s="50"/>
      <c r="C414" s="50"/>
      <c r="D414" s="50"/>
      <c r="E414" s="68"/>
      <c r="F414" s="43"/>
      <c r="H414" s="43"/>
      <c r="I414" s="50"/>
      <c r="J414" s="50"/>
      <c r="K414" s="50"/>
      <c r="L414" s="43"/>
      <c r="M414" s="50"/>
      <c r="N414" s="50"/>
      <c r="O414" s="50"/>
      <c r="S414" s="43"/>
      <c r="Z414" s="50"/>
      <c r="AA414" s="43"/>
      <c r="AE414" s="43"/>
      <c r="AI414" s="43"/>
      <c r="AN414" s="43"/>
      <c r="AO414" s="50"/>
      <c r="AP414" s="50"/>
      <c r="AS414" s="43"/>
      <c r="AV414" s="43"/>
      <c r="AW414" s="43"/>
      <c r="BA414" s="43"/>
      <c r="BE414" s="50"/>
      <c r="BF414" s="43"/>
      <c r="BJ414" s="43"/>
    </row>
    <row r="415" spans="1:62" s="4" customFormat="1" x14ac:dyDescent="0.25">
      <c r="A415" s="50"/>
      <c r="B415" s="50"/>
      <c r="C415" s="50"/>
      <c r="D415" s="50"/>
      <c r="E415" s="68"/>
      <c r="F415" s="43"/>
      <c r="H415" s="43"/>
      <c r="I415" s="50"/>
      <c r="J415" s="50"/>
      <c r="K415" s="50"/>
      <c r="L415" s="43"/>
      <c r="M415" s="50"/>
      <c r="N415" s="50"/>
      <c r="O415" s="50"/>
      <c r="S415" s="43"/>
      <c r="Z415" s="50"/>
      <c r="AA415" s="43"/>
      <c r="AE415" s="43"/>
      <c r="AI415" s="43"/>
      <c r="AN415" s="43"/>
      <c r="AO415" s="50"/>
      <c r="AP415" s="50"/>
      <c r="AS415" s="43"/>
      <c r="AV415" s="43"/>
      <c r="AW415" s="43"/>
      <c r="BA415" s="43"/>
      <c r="BE415" s="50"/>
      <c r="BF415" s="43"/>
      <c r="BJ415" s="43"/>
    </row>
    <row r="416" spans="1:62" s="4" customFormat="1" x14ac:dyDescent="0.25">
      <c r="A416" s="50"/>
      <c r="B416" s="50"/>
      <c r="C416" s="50"/>
      <c r="D416" s="50"/>
      <c r="E416" s="68"/>
      <c r="F416" s="43"/>
      <c r="H416" s="43"/>
      <c r="I416" s="50"/>
      <c r="J416" s="50"/>
      <c r="K416" s="50"/>
      <c r="L416" s="43"/>
      <c r="M416" s="50"/>
      <c r="N416" s="50"/>
      <c r="O416" s="50"/>
      <c r="S416" s="43"/>
      <c r="Z416" s="50"/>
      <c r="AA416" s="43"/>
      <c r="AE416" s="43"/>
      <c r="AI416" s="43"/>
      <c r="AN416" s="43"/>
      <c r="AO416" s="50"/>
      <c r="AP416" s="50"/>
      <c r="AS416" s="43"/>
      <c r="AV416" s="43"/>
      <c r="AW416" s="43"/>
      <c r="BA416" s="43"/>
      <c r="BE416" s="50"/>
      <c r="BF416" s="43"/>
      <c r="BJ416" s="43"/>
    </row>
    <row r="417" spans="1:62" s="4" customFormat="1" x14ac:dyDescent="0.25">
      <c r="A417" s="50"/>
      <c r="B417" s="50"/>
      <c r="C417" s="50"/>
      <c r="D417" s="50"/>
      <c r="E417" s="68"/>
      <c r="F417" s="43"/>
      <c r="H417" s="43"/>
      <c r="I417" s="50"/>
      <c r="J417" s="50"/>
      <c r="K417" s="50"/>
      <c r="L417" s="43"/>
      <c r="M417" s="50"/>
      <c r="N417" s="50"/>
      <c r="O417" s="50"/>
      <c r="S417" s="43"/>
      <c r="Z417" s="50"/>
      <c r="AA417" s="43"/>
      <c r="AE417" s="43"/>
      <c r="AI417" s="43"/>
      <c r="AN417" s="43"/>
      <c r="AO417" s="50"/>
      <c r="AP417" s="50"/>
      <c r="AS417" s="43"/>
      <c r="AV417" s="43"/>
      <c r="AW417" s="43"/>
      <c r="BA417" s="43"/>
      <c r="BE417" s="50"/>
      <c r="BF417" s="43"/>
      <c r="BJ417" s="43"/>
    </row>
    <row r="418" spans="1:62" s="4" customFormat="1" x14ac:dyDescent="0.25">
      <c r="A418" s="50"/>
      <c r="B418" s="50"/>
      <c r="C418" s="50"/>
      <c r="D418" s="50"/>
      <c r="E418" s="68"/>
      <c r="F418" s="43"/>
      <c r="H418" s="43"/>
      <c r="I418" s="50"/>
      <c r="J418" s="50"/>
      <c r="K418" s="50"/>
      <c r="L418" s="43"/>
      <c r="M418" s="50"/>
      <c r="N418" s="50"/>
      <c r="O418" s="50"/>
      <c r="S418" s="43"/>
      <c r="Z418" s="50"/>
      <c r="AA418" s="43"/>
      <c r="AE418" s="43"/>
      <c r="AI418" s="43"/>
      <c r="AN418" s="43"/>
      <c r="AO418" s="50"/>
      <c r="AP418" s="50"/>
      <c r="AS418" s="43"/>
      <c r="AV418" s="43"/>
      <c r="AW418" s="43"/>
      <c r="BA418" s="43"/>
      <c r="BE418" s="50"/>
      <c r="BF418" s="43"/>
      <c r="BJ418" s="43"/>
    </row>
    <row r="419" spans="1:62" s="4" customFormat="1" x14ac:dyDescent="0.25">
      <c r="A419" s="50"/>
      <c r="B419" s="50"/>
      <c r="C419" s="50"/>
      <c r="D419" s="50"/>
      <c r="E419" s="68"/>
      <c r="F419" s="43"/>
      <c r="H419" s="43"/>
      <c r="I419" s="50"/>
      <c r="J419" s="50"/>
      <c r="K419" s="50"/>
      <c r="L419" s="43"/>
      <c r="M419" s="50"/>
      <c r="N419" s="50"/>
      <c r="O419" s="50"/>
      <c r="S419" s="43"/>
      <c r="Z419" s="50"/>
      <c r="AA419" s="43"/>
      <c r="AE419" s="43"/>
      <c r="AI419" s="43"/>
      <c r="AN419" s="43"/>
      <c r="AO419" s="50"/>
      <c r="AP419" s="50"/>
      <c r="AS419" s="43"/>
      <c r="AV419" s="43"/>
      <c r="AW419" s="43"/>
      <c r="BA419" s="43"/>
      <c r="BE419" s="50"/>
      <c r="BF419" s="43"/>
      <c r="BJ419" s="43"/>
    </row>
    <row r="420" spans="1:62" s="4" customFormat="1" x14ac:dyDescent="0.25">
      <c r="A420" s="50"/>
      <c r="B420" s="50"/>
      <c r="C420" s="50"/>
      <c r="D420" s="50"/>
      <c r="E420" s="68"/>
      <c r="F420" s="43"/>
      <c r="H420" s="43"/>
      <c r="I420" s="50"/>
      <c r="J420" s="50"/>
      <c r="K420" s="50"/>
      <c r="L420" s="43"/>
      <c r="M420" s="50"/>
      <c r="N420" s="50"/>
      <c r="O420" s="50"/>
      <c r="S420" s="43"/>
      <c r="Z420" s="50"/>
      <c r="AA420" s="43"/>
      <c r="AE420" s="43"/>
      <c r="AI420" s="43"/>
      <c r="AN420" s="43"/>
      <c r="AO420" s="50"/>
      <c r="AP420" s="50"/>
      <c r="AS420" s="43"/>
      <c r="AV420" s="43"/>
      <c r="AW420" s="43"/>
      <c r="BA420" s="43"/>
      <c r="BE420" s="50"/>
      <c r="BF420" s="43"/>
      <c r="BJ420" s="43"/>
    </row>
    <row r="421" spans="1:62" s="4" customFormat="1" x14ac:dyDescent="0.25">
      <c r="A421" s="50"/>
      <c r="B421" s="50"/>
      <c r="C421" s="50"/>
      <c r="D421" s="50"/>
      <c r="E421" s="68"/>
      <c r="F421" s="43"/>
      <c r="H421" s="43"/>
      <c r="I421" s="50"/>
      <c r="J421" s="50"/>
      <c r="K421" s="50"/>
      <c r="L421" s="43"/>
      <c r="M421" s="50"/>
      <c r="N421" s="50"/>
      <c r="O421" s="50"/>
      <c r="S421" s="43"/>
      <c r="Z421" s="50"/>
      <c r="AA421" s="43"/>
      <c r="AE421" s="43"/>
      <c r="AI421" s="43"/>
      <c r="AN421" s="43"/>
      <c r="AO421" s="50"/>
      <c r="AP421" s="50"/>
      <c r="AS421" s="43"/>
      <c r="AV421" s="43"/>
      <c r="AW421" s="43"/>
      <c r="BA421" s="43"/>
      <c r="BE421" s="50"/>
      <c r="BF421" s="43"/>
      <c r="BJ421" s="43"/>
    </row>
    <row r="422" spans="1:62" s="4" customFormat="1" x14ac:dyDescent="0.25">
      <c r="A422" s="50"/>
      <c r="B422" s="50"/>
      <c r="C422" s="50"/>
      <c r="D422" s="50"/>
      <c r="E422" s="68"/>
      <c r="F422" s="43"/>
      <c r="H422" s="43"/>
      <c r="I422" s="50"/>
      <c r="J422" s="50"/>
      <c r="K422" s="50"/>
      <c r="L422" s="43"/>
      <c r="M422" s="50"/>
      <c r="N422" s="50"/>
      <c r="O422" s="50"/>
      <c r="S422" s="43"/>
      <c r="Z422" s="50"/>
      <c r="AA422" s="43"/>
      <c r="AE422" s="43"/>
      <c r="AI422" s="43"/>
      <c r="AN422" s="43"/>
      <c r="AO422" s="50"/>
      <c r="AP422" s="50"/>
      <c r="AS422" s="43"/>
      <c r="AV422" s="43"/>
      <c r="AW422" s="43"/>
      <c r="BA422" s="43"/>
      <c r="BE422" s="50"/>
      <c r="BF422" s="43"/>
      <c r="BJ422" s="43"/>
    </row>
    <row r="423" spans="1:62" s="4" customFormat="1" x14ac:dyDescent="0.25">
      <c r="A423" s="50"/>
      <c r="B423" s="50"/>
      <c r="C423" s="50"/>
      <c r="D423" s="50"/>
      <c r="E423" s="68"/>
      <c r="F423" s="43"/>
      <c r="H423" s="43"/>
      <c r="I423" s="50"/>
      <c r="J423" s="50"/>
      <c r="K423" s="50"/>
      <c r="L423" s="43"/>
      <c r="M423" s="50"/>
      <c r="N423" s="50"/>
      <c r="O423" s="50"/>
      <c r="S423" s="43"/>
      <c r="Z423" s="50"/>
      <c r="AA423" s="43"/>
      <c r="AE423" s="43"/>
      <c r="AI423" s="43"/>
      <c r="AN423" s="43"/>
      <c r="AO423" s="50"/>
      <c r="AP423" s="50"/>
      <c r="AS423" s="43"/>
      <c r="AV423" s="43"/>
      <c r="AW423" s="43"/>
      <c r="BA423" s="43"/>
      <c r="BE423" s="50"/>
      <c r="BF423" s="43"/>
      <c r="BJ423" s="43"/>
    </row>
    <row r="424" spans="1:62" s="4" customFormat="1" x14ac:dyDescent="0.25">
      <c r="A424" s="50"/>
      <c r="B424" s="50"/>
      <c r="C424" s="50"/>
      <c r="D424" s="50"/>
      <c r="E424" s="68"/>
      <c r="F424" s="43"/>
      <c r="H424" s="43"/>
      <c r="I424" s="50"/>
      <c r="J424" s="50"/>
      <c r="K424" s="50"/>
      <c r="L424" s="43"/>
      <c r="M424" s="50"/>
      <c r="N424" s="50"/>
      <c r="O424" s="50"/>
      <c r="S424" s="43"/>
      <c r="Z424" s="50"/>
      <c r="AA424" s="43"/>
      <c r="AE424" s="43"/>
      <c r="AI424" s="43"/>
      <c r="AN424" s="43"/>
      <c r="AO424" s="50"/>
      <c r="AP424" s="50"/>
      <c r="AS424" s="43"/>
      <c r="AV424" s="43"/>
      <c r="AW424" s="43"/>
      <c r="BA424" s="43"/>
      <c r="BE424" s="50"/>
      <c r="BF424" s="43"/>
      <c r="BJ424" s="43"/>
    </row>
    <row r="425" spans="1:62" s="4" customFormat="1" x14ac:dyDescent="0.25">
      <c r="A425" s="50"/>
      <c r="B425" s="50"/>
      <c r="C425" s="50"/>
      <c r="D425" s="50"/>
      <c r="E425" s="68"/>
      <c r="F425" s="43"/>
      <c r="H425" s="43"/>
      <c r="I425" s="50"/>
      <c r="J425" s="50"/>
      <c r="K425" s="50"/>
      <c r="L425" s="43"/>
      <c r="M425" s="50"/>
      <c r="N425" s="50"/>
      <c r="O425" s="50"/>
      <c r="S425" s="43"/>
      <c r="Z425" s="50"/>
      <c r="AA425" s="43"/>
      <c r="AE425" s="43"/>
      <c r="AI425" s="43"/>
      <c r="AN425" s="43"/>
      <c r="AO425" s="50"/>
      <c r="AP425" s="50"/>
      <c r="AS425" s="43"/>
      <c r="AV425" s="43"/>
      <c r="AW425" s="43"/>
      <c r="BA425" s="43"/>
      <c r="BE425" s="50"/>
      <c r="BF425" s="43"/>
      <c r="BJ425" s="43"/>
    </row>
    <row r="426" spans="1:62" s="4" customFormat="1" x14ac:dyDescent="0.25">
      <c r="A426" s="50"/>
      <c r="B426" s="50"/>
      <c r="C426" s="50"/>
      <c r="D426" s="50"/>
      <c r="E426" s="68"/>
      <c r="F426" s="43"/>
      <c r="H426" s="43"/>
      <c r="I426" s="50"/>
      <c r="J426" s="50"/>
      <c r="K426" s="50"/>
      <c r="L426" s="43"/>
      <c r="M426" s="50"/>
      <c r="N426" s="50"/>
      <c r="O426" s="50"/>
      <c r="S426" s="43"/>
      <c r="Z426" s="50"/>
      <c r="AA426" s="43"/>
      <c r="AE426" s="43"/>
      <c r="AI426" s="43"/>
      <c r="AN426" s="43"/>
      <c r="AO426" s="50"/>
      <c r="AP426" s="50"/>
      <c r="AS426" s="43"/>
      <c r="AV426" s="43"/>
      <c r="AW426" s="43"/>
      <c r="BA426" s="43"/>
      <c r="BE426" s="50"/>
      <c r="BF426" s="43"/>
      <c r="BJ426" s="43"/>
    </row>
    <row r="427" spans="1:62" s="4" customFormat="1" x14ac:dyDescent="0.25">
      <c r="A427" s="50"/>
      <c r="B427" s="50"/>
      <c r="C427" s="50"/>
      <c r="D427" s="50"/>
      <c r="E427" s="68"/>
      <c r="F427" s="43"/>
      <c r="H427" s="43"/>
      <c r="I427" s="50"/>
      <c r="J427" s="50"/>
      <c r="K427" s="50"/>
      <c r="L427" s="43"/>
      <c r="M427" s="50"/>
      <c r="N427" s="50"/>
      <c r="O427" s="50"/>
      <c r="S427" s="43"/>
      <c r="Z427" s="50"/>
      <c r="AA427" s="43"/>
      <c r="AE427" s="43"/>
      <c r="AI427" s="43"/>
      <c r="AN427" s="43"/>
      <c r="AO427" s="50"/>
      <c r="AP427" s="50"/>
      <c r="AS427" s="43"/>
      <c r="AV427" s="43"/>
      <c r="AW427" s="43"/>
      <c r="BA427" s="43"/>
      <c r="BE427" s="50"/>
      <c r="BF427" s="43"/>
      <c r="BJ427" s="43"/>
    </row>
    <row r="428" spans="1:62" s="4" customFormat="1" x14ac:dyDescent="0.25">
      <c r="A428" s="50"/>
      <c r="B428" s="50"/>
      <c r="C428" s="50"/>
      <c r="D428" s="50"/>
      <c r="E428" s="68"/>
      <c r="F428" s="43"/>
      <c r="H428" s="43"/>
      <c r="I428" s="50"/>
      <c r="J428" s="50"/>
      <c r="K428" s="50"/>
      <c r="L428" s="43"/>
      <c r="M428" s="50"/>
      <c r="N428" s="50"/>
      <c r="O428" s="50"/>
      <c r="S428" s="43"/>
      <c r="Z428" s="50"/>
      <c r="AA428" s="43"/>
      <c r="AE428" s="43"/>
      <c r="AI428" s="43"/>
      <c r="AN428" s="43"/>
      <c r="AO428" s="50"/>
      <c r="AP428" s="50"/>
      <c r="AS428" s="43"/>
      <c r="AV428" s="43"/>
      <c r="AW428" s="43"/>
      <c r="BA428" s="43"/>
      <c r="BE428" s="50"/>
      <c r="BF428" s="43"/>
      <c r="BJ428" s="43"/>
    </row>
    <row r="429" spans="1:62" s="4" customFormat="1" x14ac:dyDescent="0.25">
      <c r="A429" s="50"/>
      <c r="B429" s="50"/>
      <c r="C429" s="50"/>
      <c r="D429" s="50"/>
      <c r="E429" s="68"/>
      <c r="F429" s="43"/>
      <c r="H429" s="43"/>
      <c r="I429" s="50"/>
      <c r="J429" s="50"/>
      <c r="K429" s="50"/>
      <c r="L429" s="43"/>
      <c r="M429" s="50"/>
      <c r="N429" s="50"/>
      <c r="O429" s="50"/>
      <c r="S429" s="43"/>
      <c r="Z429" s="50"/>
      <c r="AA429" s="43"/>
      <c r="AE429" s="43"/>
      <c r="AI429" s="43"/>
      <c r="AN429" s="43"/>
      <c r="AO429" s="50"/>
      <c r="AP429" s="50"/>
      <c r="AS429" s="43"/>
      <c r="AV429" s="43"/>
      <c r="AW429" s="43"/>
      <c r="BA429" s="43"/>
      <c r="BE429" s="50"/>
      <c r="BF429" s="43"/>
      <c r="BJ429" s="43"/>
    </row>
    <row r="430" spans="1:62" s="4" customFormat="1" x14ac:dyDescent="0.25">
      <c r="A430" s="50"/>
      <c r="B430" s="50"/>
      <c r="C430" s="50"/>
      <c r="D430" s="50"/>
      <c r="E430" s="68"/>
      <c r="F430" s="43"/>
      <c r="H430" s="43"/>
      <c r="I430" s="50"/>
      <c r="J430" s="50"/>
      <c r="K430" s="50"/>
      <c r="L430" s="43"/>
      <c r="M430" s="50"/>
      <c r="N430" s="50"/>
      <c r="O430" s="50"/>
      <c r="S430" s="43"/>
      <c r="Z430" s="50"/>
      <c r="AA430" s="43"/>
      <c r="AE430" s="43"/>
      <c r="AI430" s="43"/>
      <c r="AN430" s="43"/>
      <c r="AO430" s="50"/>
      <c r="AP430" s="50"/>
      <c r="AS430" s="43"/>
      <c r="AV430" s="43"/>
      <c r="AW430" s="43"/>
      <c r="BA430" s="43"/>
      <c r="BE430" s="50"/>
      <c r="BF430" s="43"/>
      <c r="BJ430" s="43"/>
    </row>
    <row r="431" spans="1:62" s="4" customFormat="1" x14ac:dyDescent="0.25">
      <c r="A431" s="50"/>
      <c r="B431" s="50"/>
      <c r="C431" s="50"/>
      <c r="D431" s="50"/>
      <c r="E431" s="68"/>
      <c r="F431" s="43"/>
      <c r="H431" s="43"/>
      <c r="I431" s="50"/>
      <c r="J431" s="50"/>
      <c r="K431" s="50"/>
      <c r="L431" s="43"/>
      <c r="M431" s="50"/>
      <c r="N431" s="50"/>
      <c r="O431" s="50"/>
      <c r="S431" s="43"/>
      <c r="Z431" s="50"/>
      <c r="AA431" s="43"/>
      <c r="AE431" s="43"/>
      <c r="AI431" s="43"/>
      <c r="AN431" s="43"/>
      <c r="AO431" s="50"/>
      <c r="AP431" s="50"/>
      <c r="AS431" s="43"/>
      <c r="AV431" s="43"/>
      <c r="AW431" s="43"/>
      <c r="BA431" s="43"/>
      <c r="BE431" s="50"/>
      <c r="BF431" s="43"/>
      <c r="BJ431" s="43"/>
    </row>
    <row r="432" spans="1:62" s="4" customFormat="1" x14ac:dyDescent="0.25">
      <c r="A432" s="50"/>
      <c r="B432" s="50"/>
      <c r="C432" s="50"/>
      <c r="D432" s="50"/>
      <c r="E432" s="68"/>
      <c r="F432" s="43"/>
      <c r="H432" s="43"/>
      <c r="I432" s="50"/>
      <c r="J432" s="50"/>
      <c r="K432" s="50"/>
      <c r="L432" s="43"/>
      <c r="M432" s="50"/>
      <c r="N432" s="50"/>
      <c r="O432" s="50"/>
      <c r="S432" s="43"/>
      <c r="Z432" s="50"/>
      <c r="AA432" s="43"/>
      <c r="AE432" s="43"/>
      <c r="AI432" s="43"/>
      <c r="AN432" s="43"/>
      <c r="AO432" s="50"/>
      <c r="AP432" s="50"/>
      <c r="AS432" s="43"/>
      <c r="AV432" s="43"/>
      <c r="AW432" s="43"/>
      <c r="BA432" s="43"/>
      <c r="BE432" s="50"/>
      <c r="BF432" s="43"/>
      <c r="BJ432" s="43"/>
    </row>
    <row r="433" spans="1:62" s="4" customFormat="1" x14ac:dyDescent="0.25">
      <c r="A433" s="50"/>
      <c r="B433" s="50"/>
      <c r="C433" s="50"/>
      <c r="D433" s="50"/>
      <c r="E433" s="68"/>
      <c r="F433" s="43"/>
      <c r="H433" s="43"/>
      <c r="I433" s="50"/>
      <c r="J433" s="50"/>
      <c r="K433" s="50"/>
      <c r="L433" s="43"/>
      <c r="M433" s="50"/>
      <c r="N433" s="50"/>
      <c r="O433" s="50"/>
      <c r="S433" s="43"/>
      <c r="Z433" s="50"/>
      <c r="AA433" s="43"/>
      <c r="AE433" s="43"/>
      <c r="AI433" s="43"/>
      <c r="AN433" s="43"/>
      <c r="AO433" s="50"/>
      <c r="AP433" s="50"/>
      <c r="AS433" s="43"/>
      <c r="AV433" s="43"/>
      <c r="AW433" s="43"/>
      <c r="BA433" s="43"/>
      <c r="BE433" s="50"/>
      <c r="BF433" s="43"/>
      <c r="BJ433" s="43"/>
    </row>
    <row r="434" spans="1:62" s="4" customFormat="1" x14ac:dyDescent="0.25">
      <c r="A434" s="50"/>
      <c r="B434" s="50"/>
      <c r="C434" s="50"/>
      <c r="D434" s="50"/>
      <c r="E434" s="68"/>
      <c r="F434" s="43"/>
      <c r="H434" s="43"/>
      <c r="I434" s="50"/>
      <c r="J434" s="50"/>
      <c r="K434" s="50"/>
      <c r="L434" s="43"/>
      <c r="M434" s="50"/>
      <c r="N434" s="50"/>
      <c r="O434" s="50"/>
      <c r="S434" s="43"/>
      <c r="Z434" s="50"/>
      <c r="AA434" s="43"/>
      <c r="AE434" s="43"/>
      <c r="AI434" s="43"/>
      <c r="AN434" s="43"/>
      <c r="AO434" s="50"/>
      <c r="AP434" s="50"/>
      <c r="AS434" s="43"/>
      <c r="AV434" s="43"/>
      <c r="AW434" s="43"/>
      <c r="BA434" s="43"/>
      <c r="BE434" s="50"/>
      <c r="BF434" s="43"/>
      <c r="BJ434" s="43"/>
    </row>
    <row r="435" spans="1:62" s="4" customFormat="1" x14ac:dyDescent="0.25">
      <c r="A435" s="50"/>
      <c r="B435" s="50"/>
      <c r="C435" s="50"/>
      <c r="D435" s="50"/>
      <c r="E435" s="68"/>
      <c r="F435" s="43"/>
      <c r="H435" s="43"/>
      <c r="I435" s="50"/>
      <c r="J435" s="50"/>
      <c r="K435" s="50"/>
      <c r="L435" s="43"/>
      <c r="M435" s="50"/>
      <c r="N435" s="50"/>
      <c r="O435" s="50"/>
      <c r="S435" s="43"/>
      <c r="Z435" s="50"/>
      <c r="AA435" s="43"/>
      <c r="AE435" s="43"/>
      <c r="AI435" s="43"/>
      <c r="AN435" s="43"/>
      <c r="AO435" s="50"/>
      <c r="AP435" s="50"/>
      <c r="AS435" s="43"/>
      <c r="AV435" s="43"/>
      <c r="AW435" s="43"/>
      <c r="BA435" s="43"/>
      <c r="BE435" s="50"/>
      <c r="BF435" s="43"/>
      <c r="BJ435" s="43"/>
    </row>
    <row r="436" spans="1:62" s="4" customFormat="1" x14ac:dyDescent="0.25">
      <c r="A436" s="50"/>
      <c r="B436" s="50"/>
      <c r="C436" s="50"/>
      <c r="D436" s="50"/>
      <c r="E436" s="68"/>
      <c r="F436" s="43"/>
      <c r="H436" s="43"/>
      <c r="I436" s="50"/>
      <c r="J436" s="50"/>
      <c r="K436" s="50"/>
      <c r="L436" s="43"/>
      <c r="M436" s="50"/>
      <c r="N436" s="50"/>
      <c r="O436" s="50"/>
      <c r="S436" s="43"/>
      <c r="Z436" s="50"/>
      <c r="AA436" s="43"/>
      <c r="AE436" s="43"/>
      <c r="AI436" s="43"/>
      <c r="AN436" s="43"/>
      <c r="AO436" s="50"/>
      <c r="AP436" s="50"/>
      <c r="AS436" s="43"/>
      <c r="AV436" s="43"/>
      <c r="AW436" s="43"/>
      <c r="BA436" s="43"/>
      <c r="BE436" s="50"/>
      <c r="BF436" s="43"/>
      <c r="BJ436" s="43"/>
    </row>
    <row r="437" spans="1:62" s="4" customFormat="1" x14ac:dyDescent="0.25">
      <c r="A437" s="50"/>
      <c r="B437" s="50"/>
      <c r="C437" s="50"/>
      <c r="D437" s="50"/>
      <c r="E437" s="68"/>
      <c r="F437" s="43"/>
      <c r="H437" s="43"/>
      <c r="I437" s="50"/>
      <c r="J437" s="50"/>
      <c r="K437" s="50"/>
      <c r="L437" s="43"/>
      <c r="M437" s="50"/>
      <c r="N437" s="50"/>
      <c r="O437" s="50"/>
      <c r="S437" s="43"/>
      <c r="Z437" s="50"/>
      <c r="AA437" s="43"/>
      <c r="AE437" s="43"/>
      <c r="AI437" s="43"/>
      <c r="AN437" s="43"/>
      <c r="AO437" s="50"/>
      <c r="AP437" s="50"/>
      <c r="AS437" s="43"/>
      <c r="AV437" s="43"/>
      <c r="AW437" s="43"/>
      <c r="BA437" s="43"/>
      <c r="BE437" s="50"/>
      <c r="BF437" s="43"/>
      <c r="BJ437" s="43"/>
    </row>
    <row r="438" spans="1:62" s="4" customFormat="1" x14ac:dyDescent="0.25">
      <c r="A438" s="50"/>
      <c r="B438" s="50"/>
      <c r="C438" s="50"/>
      <c r="D438" s="50"/>
      <c r="E438" s="68"/>
      <c r="F438" s="43"/>
      <c r="H438" s="43"/>
      <c r="I438" s="50"/>
      <c r="J438" s="50"/>
      <c r="K438" s="50"/>
      <c r="L438" s="43"/>
      <c r="M438" s="50"/>
      <c r="N438" s="50"/>
      <c r="O438" s="50"/>
      <c r="S438" s="43"/>
      <c r="Z438" s="50"/>
      <c r="AA438" s="43"/>
      <c r="AE438" s="43"/>
      <c r="AI438" s="43"/>
      <c r="AN438" s="43"/>
      <c r="AO438" s="50"/>
      <c r="AP438" s="50"/>
      <c r="AS438" s="43"/>
      <c r="AV438" s="43"/>
      <c r="AW438" s="43"/>
      <c r="BA438" s="43"/>
      <c r="BE438" s="50"/>
      <c r="BF438" s="43"/>
      <c r="BJ438" s="43"/>
    </row>
    <row r="439" spans="1:62" s="4" customFormat="1" x14ac:dyDescent="0.25">
      <c r="A439" s="50"/>
      <c r="B439" s="50"/>
      <c r="C439" s="50"/>
      <c r="D439" s="50"/>
      <c r="E439" s="68"/>
      <c r="F439" s="43"/>
      <c r="H439" s="43"/>
      <c r="I439" s="50"/>
      <c r="J439" s="50"/>
      <c r="K439" s="50"/>
      <c r="L439" s="43"/>
      <c r="M439" s="50"/>
      <c r="N439" s="50"/>
      <c r="O439" s="50"/>
      <c r="S439" s="43"/>
      <c r="Z439" s="50"/>
      <c r="AA439" s="43"/>
      <c r="AE439" s="43"/>
      <c r="AI439" s="43"/>
      <c r="AN439" s="43"/>
      <c r="AO439" s="50"/>
      <c r="AP439" s="50"/>
      <c r="AS439" s="43"/>
      <c r="AV439" s="43"/>
      <c r="AW439" s="43"/>
      <c r="BA439" s="43"/>
      <c r="BE439" s="50"/>
      <c r="BF439" s="43"/>
      <c r="BJ439" s="43"/>
    </row>
    <row r="440" spans="1:62" s="4" customFormat="1" x14ac:dyDescent="0.25">
      <c r="A440" s="50"/>
      <c r="B440" s="50"/>
      <c r="C440" s="50"/>
      <c r="D440" s="50"/>
      <c r="E440" s="68"/>
      <c r="F440" s="43"/>
      <c r="H440" s="43"/>
      <c r="I440" s="50"/>
      <c r="J440" s="50"/>
      <c r="K440" s="50"/>
      <c r="L440" s="43"/>
      <c r="M440" s="50"/>
      <c r="N440" s="50"/>
      <c r="O440" s="50"/>
      <c r="S440" s="43"/>
      <c r="Z440" s="50"/>
      <c r="AA440" s="43"/>
      <c r="AE440" s="43"/>
      <c r="AI440" s="43"/>
      <c r="AN440" s="43"/>
      <c r="AO440" s="50"/>
      <c r="AP440" s="50"/>
      <c r="AS440" s="43"/>
      <c r="AV440" s="43"/>
      <c r="AW440" s="43"/>
      <c r="BA440" s="43"/>
      <c r="BE440" s="50"/>
      <c r="BF440" s="43"/>
      <c r="BJ440" s="43"/>
    </row>
    <row r="441" spans="1:62" s="4" customFormat="1" x14ac:dyDescent="0.25">
      <c r="A441" s="50"/>
      <c r="B441" s="50"/>
      <c r="C441" s="50"/>
      <c r="D441" s="50"/>
      <c r="E441" s="68"/>
      <c r="F441" s="43"/>
      <c r="H441" s="43"/>
      <c r="I441" s="50"/>
      <c r="J441" s="50"/>
      <c r="K441" s="50"/>
      <c r="L441" s="43"/>
      <c r="M441" s="50"/>
      <c r="N441" s="50"/>
      <c r="O441" s="50"/>
      <c r="S441" s="43"/>
      <c r="Z441" s="50"/>
      <c r="AA441" s="43"/>
      <c r="AE441" s="43"/>
      <c r="AI441" s="43"/>
      <c r="AN441" s="43"/>
      <c r="AO441" s="50"/>
      <c r="AP441" s="50"/>
      <c r="AS441" s="43"/>
      <c r="AV441" s="43"/>
      <c r="AW441" s="43"/>
      <c r="BA441" s="43"/>
      <c r="BE441" s="50"/>
      <c r="BF441" s="43"/>
      <c r="BJ441" s="43"/>
    </row>
    <row r="442" spans="1:62" s="4" customFormat="1" x14ac:dyDescent="0.25">
      <c r="A442" s="50"/>
      <c r="B442" s="50"/>
      <c r="C442" s="50"/>
      <c r="D442" s="50"/>
      <c r="E442" s="68"/>
      <c r="F442" s="43"/>
      <c r="H442" s="43"/>
      <c r="I442" s="50"/>
      <c r="J442" s="50"/>
      <c r="K442" s="50"/>
      <c r="L442" s="43"/>
      <c r="M442" s="50"/>
      <c r="N442" s="50"/>
      <c r="O442" s="50"/>
      <c r="S442" s="43"/>
      <c r="Z442" s="50"/>
      <c r="AA442" s="43"/>
      <c r="AE442" s="43"/>
      <c r="AI442" s="43"/>
      <c r="AN442" s="43"/>
      <c r="AO442" s="50"/>
      <c r="AP442" s="50"/>
      <c r="AS442" s="43"/>
      <c r="AV442" s="43"/>
      <c r="AW442" s="43"/>
      <c r="BA442" s="43"/>
      <c r="BE442" s="50"/>
      <c r="BF442" s="43"/>
      <c r="BJ442" s="43"/>
    </row>
    <row r="443" spans="1:62" s="4" customFormat="1" x14ac:dyDescent="0.25">
      <c r="A443" s="50"/>
      <c r="B443" s="50"/>
      <c r="C443" s="50"/>
      <c r="D443" s="50"/>
      <c r="E443" s="68"/>
      <c r="F443" s="43"/>
      <c r="H443" s="43"/>
      <c r="I443" s="50"/>
      <c r="J443" s="50"/>
      <c r="K443" s="50"/>
      <c r="L443" s="43"/>
      <c r="M443" s="50"/>
      <c r="N443" s="50"/>
      <c r="O443" s="50"/>
      <c r="S443" s="43"/>
      <c r="Z443" s="50"/>
      <c r="AA443" s="43"/>
      <c r="AE443" s="43"/>
      <c r="AI443" s="43"/>
      <c r="AN443" s="43"/>
      <c r="AO443" s="50"/>
      <c r="AP443" s="50"/>
      <c r="AS443" s="43"/>
      <c r="AV443" s="43"/>
      <c r="AW443" s="43"/>
      <c r="BA443" s="43"/>
      <c r="BE443" s="50"/>
      <c r="BF443" s="43"/>
      <c r="BJ443" s="43"/>
    </row>
    <row r="444" spans="1:62" s="4" customFormat="1" x14ac:dyDescent="0.25">
      <c r="A444" s="50"/>
      <c r="B444" s="50"/>
      <c r="C444" s="50"/>
      <c r="D444" s="50"/>
      <c r="E444" s="68"/>
      <c r="F444" s="43"/>
      <c r="H444" s="43"/>
      <c r="I444" s="50"/>
      <c r="J444" s="50"/>
      <c r="K444" s="50"/>
      <c r="L444" s="43"/>
      <c r="M444" s="50"/>
      <c r="N444" s="50"/>
      <c r="O444" s="50"/>
      <c r="S444" s="43"/>
      <c r="Z444" s="50"/>
      <c r="AA444" s="43"/>
      <c r="AE444" s="43"/>
      <c r="AI444" s="43"/>
      <c r="AN444" s="43"/>
      <c r="AO444" s="50"/>
      <c r="AP444" s="50"/>
      <c r="AS444" s="43"/>
      <c r="AV444" s="43"/>
      <c r="AW444" s="43"/>
      <c r="BA444" s="43"/>
      <c r="BE444" s="50"/>
      <c r="BF444" s="43"/>
      <c r="BJ444" s="43"/>
    </row>
    <row r="445" spans="1:62" s="4" customFormat="1" x14ac:dyDescent="0.25">
      <c r="A445" s="50"/>
      <c r="B445" s="50"/>
      <c r="C445" s="50"/>
      <c r="D445" s="50"/>
      <c r="E445" s="68"/>
      <c r="F445" s="43"/>
      <c r="H445" s="43"/>
      <c r="I445" s="50"/>
      <c r="J445" s="50"/>
      <c r="K445" s="50"/>
      <c r="L445" s="43"/>
      <c r="M445" s="50"/>
      <c r="N445" s="50"/>
      <c r="O445" s="50"/>
      <c r="S445" s="43"/>
      <c r="Z445" s="50"/>
      <c r="AA445" s="43"/>
      <c r="AE445" s="43"/>
      <c r="AI445" s="43"/>
      <c r="AN445" s="43"/>
      <c r="AO445" s="50"/>
      <c r="AP445" s="50"/>
      <c r="AS445" s="43"/>
      <c r="AV445" s="43"/>
      <c r="AW445" s="43"/>
      <c r="BA445" s="43"/>
      <c r="BE445" s="50"/>
      <c r="BF445" s="43"/>
      <c r="BJ445" s="43"/>
    </row>
    <row r="446" spans="1:62" s="4" customFormat="1" x14ac:dyDescent="0.25">
      <c r="A446" s="50"/>
      <c r="B446" s="50"/>
      <c r="C446" s="50"/>
      <c r="D446" s="50"/>
      <c r="E446" s="68"/>
      <c r="F446" s="43"/>
      <c r="H446" s="43"/>
      <c r="I446" s="50"/>
      <c r="J446" s="50"/>
      <c r="K446" s="50"/>
      <c r="L446" s="43"/>
      <c r="M446" s="50"/>
      <c r="N446" s="50"/>
      <c r="O446" s="50"/>
      <c r="S446" s="43"/>
      <c r="Z446" s="50"/>
      <c r="AA446" s="43"/>
      <c r="AE446" s="43"/>
      <c r="AI446" s="43"/>
      <c r="AN446" s="43"/>
      <c r="AO446" s="50"/>
      <c r="AP446" s="50"/>
      <c r="AS446" s="43"/>
      <c r="AV446" s="43"/>
      <c r="AW446" s="43"/>
      <c r="BA446" s="43"/>
      <c r="BE446" s="50"/>
      <c r="BF446" s="43"/>
      <c r="BJ446" s="43"/>
    </row>
    <row r="447" spans="1:62" s="4" customFormat="1" x14ac:dyDescent="0.25">
      <c r="A447" s="50"/>
      <c r="B447" s="50"/>
      <c r="C447" s="50"/>
      <c r="D447" s="50"/>
      <c r="E447" s="68"/>
      <c r="F447" s="43"/>
      <c r="H447" s="43"/>
      <c r="I447" s="50"/>
      <c r="J447" s="50"/>
      <c r="K447" s="50"/>
      <c r="L447" s="43"/>
      <c r="M447" s="50"/>
      <c r="N447" s="50"/>
      <c r="O447" s="50"/>
      <c r="S447" s="43"/>
      <c r="Z447" s="50"/>
      <c r="AA447" s="43"/>
      <c r="AE447" s="43"/>
      <c r="AI447" s="43"/>
      <c r="AN447" s="43"/>
      <c r="AO447" s="50"/>
      <c r="AP447" s="50"/>
      <c r="AS447" s="43"/>
      <c r="AV447" s="43"/>
      <c r="AW447" s="43"/>
      <c r="BA447" s="43"/>
      <c r="BE447" s="50"/>
      <c r="BF447" s="43"/>
      <c r="BJ447" s="43"/>
    </row>
    <row r="448" spans="1:62" s="4" customFormat="1" x14ac:dyDescent="0.25">
      <c r="A448" s="50"/>
      <c r="B448" s="50"/>
      <c r="C448" s="50"/>
      <c r="D448" s="50"/>
      <c r="E448" s="68"/>
      <c r="F448" s="43"/>
      <c r="H448" s="43"/>
      <c r="I448" s="50"/>
      <c r="J448" s="50"/>
      <c r="K448" s="50"/>
      <c r="L448" s="43"/>
      <c r="M448" s="50"/>
      <c r="N448" s="50"/>
      <c r="O448" s="50"/>
      <c r="S448" s="43"/>
      <c r="Z448" s="50"/>
      <c r="AA448" s="43"/>
      <c r="AE448" s="43"/>
      <c r="AI448" s="43"/>
      <c r="AN448" s="43"/>
      <c r="AO448" s="50"/>
      <c r="AP448" s="50"/>
      <c r="AS448" s="43"/>
      <c r="AV448" s="43"/>
      <c r="AW448" s="43"/>
      <c r="BA448" s="43"/>
      <c r="BE448" s="50"/>
      <c r="BF448" s="43"/>
      <c r="BJ448" s="43"/>
    </row>
    <row r="449" spans="1:62" s="4" customFormat="1" x14ac:dyDescent="0.25">
      <c r="A449" s="50"/>
      <c r="B449" s="50"/>
      <c r="C449" s="50"/>
      <c r="D449" s="50"/>
      <c r="E449" s="68"/>
      <c r="F449" s="43"/>
      <c r="H449" s="43"/>
      <c r="I449" s="50"/>
      <c r="J449" s="50"/>
      <c r="K449" s="50"/>
      <c r="L449" s="43"/>
      <c r="M449" s="50"/>
      <c r="N449" s="50"/>
      <c r="O449" s="50"/>
      <c r="S449" s="43"/>
      <c r="Z449" s="50"/>
      <c r="AA449" s="43"/>
      <c r="AE449" s="43"/>
      <c r="AI449" s="43"/>
      <c r="AN449" s="43"/>
      <c r="AO449" s="50"/>
      <c r="AP449" s="50"/>
      <c r="AS449" s="43"/>
      <c r="AV449" s="43"/>
      <c r="AW449" s="43"/>
      <c r="BA449" s="43"/>
      <c r="BE449" s="50"/>
      <c r="BF449" s="43"/>
      <c r="BJ449" s="43"/>
    </row>
    <row r="450" spans="1:62" s="4" customFormat="1" x14ac:dyDescent="0.25">
      <c r="A450" s="50"/>
      <c r="B450" s="50"/>
      <c r="C450" s="50"/>
      <c r="D450" s="50"/>
      <c r="E450" s="68"/>
      <c r="F450" s="43"/>
      <c r="H450" s="43"/>
      <c r="I450" s="50"/>
      <c r="J450" s="50"/>
      <c r="K450" s="50"/>
      <c r="L450" s="43"/>
      <c r="M450" s="50"/>
      <c r="N450" s="50"/>
      <c r="O450" s="50"/>
      <c r="S450" s="43"/>
      <c r="Z450" s="50"/>
      <c r="AA450" s="43"/>
      <c r="AE450" s="43"/>
      <c r="AI450" s="43"/>
      <c r="AN450" s="43"/>
      <c r="AO450" s="50"/>
      <c r="AP450" s="50"/>
      <c r="AS450" s="43"/>
      <c r="AV450" s="43"/>
      <c r="AW450" s="43"/>
      <c r="BA450" s="43"/>
      <c r="BE450" s="50"/>
      <c r="BF450" s="43"/>
      <c r="BJ450" s="43"/>
    </row>
    <row r="451" spans="1:62" s="4" customFormat="1" x14ac:dyDescent="0.25">
      <c r="A451" s="50"/>
      <c r="B451" s="50"/>
      <c r="C451" s="50"/>
      <c r="D451" s="50"/>
      <c r="E451" s="68"/>
      <c r="F451" s="43"/>
      <c r="H451" s="43"/>
      <c r="I451" s="50"/>
      <c r="J451" s="50"/>
      <c r="K451" s="50"/>
      <c r="L451" s="43"/>
      <c r="M451" s="50"/>
      <c r="N451" s="50"/>
      <c r="O451" s="50"/>
      <c r="S451" s="43"/>
      <c r="Z451" s="50"/>
      <c r="AA451" s="43"/>
      <c r="AE451" s="43"/>
      <c r="AI451" s="43"/>
      <c r="AN451" s="43"/>
      <c r="AO451" s="50"/>
      <c r="AP451" s="50"/>
      <c r="AS451" s="43"/>
      <c r="AV451" s="43"/>
      <c r="AW451" s="43"/>
      <c r="BA451" s="43"/>
      <c r="BE451" s="50"/>
      <c r="BF451" s="43"/>
      <c r="BJ451" s="43"/>
    </row>
    <row r="452" spans="1:62" s="4" customFormat="1" x14ac:dyDescent="0.25">
      <c r="A452" s="50"/>
      <c r="B452" s="50"/>
      <c r="C452" s="50"/>
      <c r="D452" s="50"/>
      <c r="E452" s="68"/>
      <c r="F452" s="43"/>
      <c r="H452" s="43"/>
      <c r="I452" s="50"/>
      <c r="J452" s="50"/>
      <c r="K452" s="50"/>
      <c r="L452" s="43"/>
      <c r="M452" s="50"/>
      <c r="N452" s="50"/>
      <c r="O452" s="50"/>
      <c r="S452" s="43"/>
      <c r="Z452" s="50"/>
      <c r="AA452" s="43"/>
      <c r="AE452" s="43"/>
      <c r="AI452" s="43"/>
      <c r="AN452" s="43"/>
      <c r="AO452" s="50"/>
      <c r="AP452" s="50"/>
      <c r="AS452" s="43"/>
      <c r="AV452" s="43"/>
      <c r="AW452" s="43"/>
      <c r="BA452" s="43"/>
      <c r="BE452" s="50"/>
      <c r="BF452" s="43"/>
      <c r="BJ452" s="43"/>
    </row>
    <row r="453" spans="1:62" s="4" customFormat="1" x14ac:dyDescent="0.25">
      <c r="A453" s="50"/>
      <c r="B453" s="50"/>
      <c r="C453" s="50"/>
      <c r="D453" s="50"/>
      <c r="E453" s="68"/>
      <c r="F453" s="43"/>
      <c r="H453" s="43"/>
      <c r="I453" s="50"/>
      <c r="J453" s="50"/>
      <c r="K453" s="50"/>
      <c r="L453" s="43"/>
      <c r="M453" s="50"/>
      <c r="N453" s="50"/>
      <c r="O453" s="50"/>
      <c r="S453" s="43"/>
      <c r="Z453" s="50"/>
      <c r="AA453" s="43"/>
      <c r="AE453" s="43"/>
      <c r="AI453" s="43"/>
      <c r="AN453" s="43"/>
      <c r="AO453" s="50"/>
      <c r="AP453" s="50"/>
      <c r="AS453" s="43"/>
      <c r="AV453" s="43"/>
      <c r="AW453" s="43"/>
      <c r="BA453" s="43"/>
      <c r="BE453" s="50"/>
      <c r="BF453" s="43"/>
      <c r="BJ453" s="43"/>
    </row>
    <row r="454" spans="1:62" s="4" customFormat="1" x14ac:dyDescent="0.25">
      <c r="A454" s="50"/>
      <c r="B454" s="50"/>
      <c r="C454" s="50"/>
      <c r="D454" s="50"/>
      <c r="E454" s="68"/>
      <c r="F454" s="43"/>
      <c r="H454" s="43"/>
      <c r="I454" s="50"/>
      <c r="J454" s="50"/>
      <c r="K454" s="50"/>
      <c r="L454" s="43"/>
      <c r="M454" s="50"/>
      <c r="N454" s="50"/>
      <c r="O454" s="50"/>
      <c r="S454" s="43"/>
      <c r="Z454" s="50"/>
      <c r="AA454" s="43"/>
      <c r="AE454" s="43"/>
      <c r="AI454" s="43"/>
      <c r="AN454" s="43"/>
      <c r="AO454" s="50"/>
      <c r="AP454" s="50"/>
      <c r="AS454" s="43"/>
      <c r="AV454" s="43"/>
      <c r="AW454" s="43"/>
      <c r="BA454" s="43"/>
      <c r="BE454" s="50"/>
      <c r="BF454" s="43"/>
      <c r="BJ454" s="43"/>
    </row>
    <row r="455" spans="1:62" s="4" customFormat="1" x14ac:dyDescent="0.25">
      <c r="A455" s="50"/>
      <c r="B455" s="50"/>
      <c r="C455" s="50"/>
      <c r="D455" s="50"/>
      <c r="E455" s="68"/>
      <c r="F455" s="43"/>
      <c r="H455" s="43"/>
      <c r="I455" s="50"/>
      <c r="J455" s="50"/>
      <c r="K455" s="50"/>
      <c r="L455" s="43"/>
      <c r="M455" s="50"/>
      <c r="N455" s="50"/>
      <c r="O455" s="50"/>
      <c r="S455" s="43"/>
      <c r="Z455" s="50"/>
      <c r="AA455" s="43"/>
      <c r="AE455" s="43"/>
      <c r="AI455" s="43"/>
      <c r="AN455" s="43"/>
      <c r="AO455" s="50"/>
      <c r="AP455" s="50"/>
      <c r="AS455" s="43"/>
      <c r="AV455" s="43"/>
      <c r="AW455" s="43"/>
      <c r="BA455" s="43"/>
      <c r="BE455" s="50"/>
      <c r="BF455" s="43"/>
      <c r="BJ455" s="43"/>
    </row>
    <row r="456" spans="1:62" s="4" customFormat="1" x14ac:dyDescent="0.25">
      <c r="A456" s="50"/>
      <c r="B456" s="50"/>
      <c r="C456" s="50"/>
      <c r="D456" s="50"/>
      <c r="E456" s="68"/>
      <c r="F456" s="43"/>
      <c r="H456" s="43"/>
      <c r="I456" s="50"/>
      <c r="J456" s="50"/>
      <c r="K456" s="50"/>
      <c r="L456" s="43"/>
      <c r="M456" s="50"/>
      <c r="N456" s="50"/>
      <c r="O456" s="50"/>
      <c r="S456" s="43"/>
      <c r="Z456" s="50"/>
      <c r="AA456" s="43"/>
      <c r="AE456" s="43"/>
      <c r="AI456" s="43"/>
      <c r="AN456" s="43"/>
      <c r="AO456" s="50"/>
      <c r="AP456" s="50"/>
      <c r="AS456" s="43"/>
      <c r="AV456" s="43"/>
      <c r="AW456" s="43"/>
      <c r="BA456" s="43"/>
      <c r="BE456" s="50"/>
      <c r="BF456" s="43"/>
      <c r="BJ456" s="43"/>
    </row>
    <row r="457" spans="1:62" s="4" customFormat="1" x14ac:dyDescent="0.25">
      <c r="A457" s="50"/>
      <c r="B457" s="50"/>
      <c r="C457" s="50"/>
      <c r="D457" s="50"/>
      <c r="E457" s="68"/>
      <c r="F457" s="43"/>
      <c r="H457" s="43"/>
      <c r="I457" s="50"/>
      <c r="J457" s="50"/>
      <c r="K457" s="50"/>
      <c r="L457" s="43"/>
      <c r="M457" s="50"/>
      <c r="N457" s="50"/>
      <c r="O457" s="50"/>
      <c r="S457" s="43"/>
      <c r="Z457" s="50"/>
      <c r="AA457" s="43"/>
      <c r="AE457" s="43"/>
      <c r="AI457" s="43"/>
      <c r="AN457" s="43"/>
      <c r="AO457" s="50"/>
      <c r="AP457" s="50"/>
      <c r="AS457" s="43"/>
      <c r="AV457" s="43"/>
      <c r="AW457" s="43"/>
      <c r="BA457" s="43"/>
      <c r="BE457" s="50"/>
      <c r="BF457" s="43"/>
      <c r="BJ457" s="43"/>
    </row>
    <row r="458" spans="1:62" s="4" customFormat="1" x14ac:dyDescent="0.25">
      <c r="A458" s="50"/>
      <c r="B458" s="50"/>
      <c r="C458" s="50"/>
      <c r="D458" s="50"/>
      <c r="E458" s="68"/>
      <c r="F458" s="43"/>
      <c r="H458" s="43"/>
      <c r="I458" s="50"/>
      <c r="J458" s="50"/>
      <c r="K458" s="50"/>
      <c r="L458" s="43"/>
      <c r="M458" s="50"/>
      <c r="N458" s="50"/>
      <c r="O458" s="50"/>
      <c r="S458" s="43"/>
      <c r="Z458" s="50"/>
      <c r="AA458" s="43"/>
      <c r="AE458" s="43"/>
      <c r="AI458" s="43"/>
      <c r="AN458" s="43"/>
      <c r="AO458" s="50"/>
      <c r="AP458" s="50"/>
      <c r="AS458" s="43"/>
      <c r="AV458" s="43"/>
      <c r="AW458" s="43"/>
      <c r="BA458" s="43"/>
      <c r="BE458" s="50"/>
      <c r="BF458" s="43"/>
      <c r="BJ458" s="43"/>
    </row>
    <row r="459" spans="1:62" s="4" customFormat="1" x14ac:dyDescent="0.25">
      <c r="A459" s="50"/>
      <c r="B459" s="50"/>
      <c r="C459" s="50"/>
      <c r="D459" s="50"/>
      <c r="E459" s="68"/>
      <c r="F459" s="43"/>
      <c r="H459" s="43"/>
      <c r="I459" s="50"/>
      <c r="J459" s="50"/>
      <c r="K459" s="50"/>
      <c r="L459" s="43"/>
      <c r="M459" s="50"/>
      <c r="N459" s="50"/>
      <c r="O459" s="50"/>
      <c r="S459" s="43"/>
      <c r="Z459" s="50"/>
      <c r="AA459" s="43"/>
      <c r="AE459" s="43"/>
      <c r="AI459" s="43"/>
      <c r="AN459" s="43"/>
      <c r="AO459" s="50"/>
      <c r="AP459" s="50"/>
      <c r="AS459" s="43"/>
      <c r="AV459" s="43"/>
      <c r="AW459" s="43"/>
      <c r="BA459" s="43"/>
      <c r="BE459" s="50"/>
      <c r="BF459" s="43"/>
      <c r="BJ459" s="43"/>
    </row>
    <row r="460" spans="1:62" s="4" customFormat="1" x14ac:dyDescent="0.25">
      <c r="A460" s="50"/>
      <c r="B460" s="50"/>
      <c r="C460" s="50"/>
      <c r="D460" s="50"/>
      <c r="E460" s="68"/>
      <c r="F460" s="43"/>
      <c r="H460" s="43"/>
      <c r="I460" s="50"/>
      <c r="J460" s="50"/>
      <c r="K460" s="50"/>
      <c r="L460" s="43"/>
      <c r="M460" s="50"/>
      <c r="N460" s="50"/>
      <c r="O460" s="50"/>
      <c r="S460" s="43"/>
      <c r="Z460" s="50"/>
      <c r="AA460" s="43"/>
      <c r="AE460" s="43"/>
      <c r="AI460" s="43"/>
      <c r="AN460" s="43"/>
      <c r="AO460" s="50"/>
      <c r="AP460" s="50"/>
      <c r="AS460" s="43"/>
      <c r="AV460" s="43"/>
      <c r="AW460" s="43"/>
      <c r="BA460" s="43"/>
      <c r="BE460" s="50"/>
      <c r="BF460" s="43"/>
      <c r="BJ460" s="43"/>
    </row>
    <row r="461" spans="1:62" s="4" customFormat="1" x14ac:dyDescent="0.25">
      <c r="A461" s="50"/>
      <c r="B461" s="50"/>
      <c r="C461" s="50"/>
      <c r="D461" s="50"/>
      <c r="E461" s="68"/>
      <c r="F461" s="43"/>
      <c r="H461" s="43"/>
      <c r="I461" s="50"/>
      <c r="J461" s="50"/>
      <c r="K461" s="50"/>
      <c r="L461" s="43"/>
      <c r="M461" s="50"/>
      <c r="N461" s="50"/>
      <c r="O461" s="50"/>
      <c r="S461" s="43"/>
      <c r="Z461" s="50"/>
      <c r="AA461" s="43"/>
      <c r="AE461" s="43"/>
      <c r="AI461" s="43"/>
      <c r="AN461" s="43"/>
      <c r="AO461" s="50"/>
      <c r="AP461" s="50"/>
      <c r="AS461" s="43"/>
      <c r="AV461" s="43"/>
      <c r="AW461" s="43"/>
      <c r="BA461" s="43"/>
      <c r="BE461" s="50"/>
      <c r="BF461" s="43"/>
      <c r="BJ461" s="43"/>
    </row>
    <row r="462" spans="1:62" s="4" customFormat="1" x14ac:dyDescent="0.25">
      <c r="A462" s="50"/>
      <c r="B462" s="50"/>
      <c r="C462" s="50"/>
      <c r="D462" s="50"/>
      <c r="E462" s="68"/>
      <c r="F462" s="43"/>
      <c r="H462" s="43"/>
      <c r="I462" s="50"/>
      <c r="J462" s="50"/>
      <c r="K462" s="50"/>
      <c r="L462" s="43"/>
      <c r="M462" s="50"/>
      <c r="N462" s="50"/>
      <c r="O462" s="50"/>
      <c r="S462" s="43"/>
      <c r="Z462" s="50"/>
      <c r="AA462" s="43"/>
      <c r="AE462" s="43"/>
      <c r="AI462" s="43"/>
      <c r="AN462" s="43"/>
      <c r="AO462" s="50"/>
      <c r="AP462" s="50"/>
      <c r="AS462" s="43"/>
      <c r="AV462" s="43"/>
      <c r="AW462" s="43"/>
      <c r="BA462" s="43"/>
      <c r="BE462" s="50"/>
      <c r="BF462" s="43"/>
      <c r="BJ462" s="43"/>
    </row>
    <row r="463" spans="1:62" s="4" customFormat="1" x14ac:dyDescent="0.25">
      <c r="A463" s="50"/>
      <c r="B463" s="50"/>
      <c r="C463" s="50"/>
      <c r="D463" s="50"/>
      <c r="E463" s="68"/>
      <c r="F463" s="43"/>
      <c r="H463" s="43"/>
      <c r="I463" s="50"/>
      <c r="J463" s="50"/>
      <c r="K463" s="50"/>
      <c r="L463" s="43"/>
      <c r="M463" s="50"/>
      <c r="N463" s="50"/>
      <c r="O463" s="50"/>
      <c r="S463" s="43"/>
      <c r="Z463" s="50"/>
      <c r="AA463" s="43"/>
      <c r="AE463" s="43"/>
      <c r="AI463" s="43"/>
      <c r="AN463" s="43"/>
      <c r="AO463" s="50"/>
      <c r="AP463" s="50"/>
      <c r="AS463" s="43"/>
      <c r="AV463" s="43"/>
      <c r="AW463" s="43"/>
      <c r="BA463" s="43"/>
      <c r="BE463" s="50"/>
      <c r="BF463" s="43"/>
      <c r="BJ463" s="43"/>
    </row>
    <row r="464" spans="1:62" s="4" customFormat="1" x14ac:dyDescent="0.25">
      <c r="A464" s="50"/>
      <c r="B464" s="50"/>
      <c r="C464" s="50"/>
      <c r="D464" s="50"/>
      <c r="E464" s="68"/>
      <c r="F464" s="43"/>
      <c r="H464" s="43"/>
      <c r="I464" s="50"/>
      <c r="J464" s="50"/>
      <c r="K464" s="50"/>
      <c r="L464" s="43"/>
      <c r="M464" s="50"/>
      <c r="N464" s="50"/>
      <c r="O464" s="50"/>
      <c r="S464" s="43"/>
      <c r="Z464" s="50"/>
      <c r="AA464" s="43"/>
      <c r="AE464" s="43"/>
      <c r="AI464" s="43"/>
      <c r="AN464" s="43"/>
      <c r="AO464" s="50"/>
      <c r="AP464" s="50"/>
      <c r="AS464" s="43"/>
      <c r="AV464" s="43"/>
      <c r="AW464" s="43"/>
      <c r="BA464" s="43"/>
      <c r="BE464" s="50"/>
      <c r="BF464" s="43"/>
      <c r="BJ464" s="43"/>
    </row>
    <row r="465" spans="1:62" s="4" customFormat="1" x14ac:dyDescent="0.25">
      <c r="A465" s="50"/>
      <c r="B465" s="50"/>
      <c r="C465" s="50"/>
      <c r="D465" s="50"/>
      <c r="E465" s="68"/>
      <c r="F465" s="43"/>
      <c r="H465" s="43"/>
      <c r="I465" s="50"/>
      <c r="J465" s="50"/>
      <c r="K465" s="50"/>
      <c r="L465" s="43"/>
      <c r="M465" s="50"/>
      <c r="N465" s="50"/>
      <c r="O465" s="50"/>
      <c r="S465" s="43"/>
      <c r="Z465" s="50"/>
      <c r="AA465" s="43"/>
      <c r="AE465" s="43"/>
      <c r="AI465" s="43"/>
      <c r="AN465" s="43"/>
      <c r="AO465" s="50"/>
      <c r="AP465" s="50"/>
      <c r="AS465" s="43"/>
      <c r="AV465" s="43"/>
      <c r="AW465" s="43"/>
      <c r="BA465" s="43"/>
      <c r="BE465" s="50"/>
      <c r="BF465" s="43"/>
      <c r="BJ465" s="43"/>
    </row>
    <row r="466" spans="1:62" s="4" customFormat="1" x14ac:dyDescent="0.25">
      <c r="A466" s="50"/>
      <c r="B466" s="50"/>
      <c r="C466" s="50"/>
      <c r="D466" s="50"/>
      <c r="E466" s="68"/>
      <c r="F466" s="43"/>
      <c r="H466" s="43"/>
      <c r="I466" s="50"/>
      <c r="J466" s="50"/>
      <c r="K466" s="50"/>
      <c r="L466" s="43"/>
      <c r="M466" s="50"/>
      <c r="N466" s="50"/>
      <c r="O466" s="50"/>
      <c r="S466" s="43"/>
      <c r="Z466" s="50"/>
      <c r="AA466" s="43"/>
      <c r="AE466" s="43"/>
      <c r="AI466" s="43"/>
      <c r="AN466" s="43"/>
      <c r="AO466" s="50"/>
      <c r="AP466" s="50"/>
      <c r="AS466" s="43"/>
      <c r="AV466" s="43"/>
      <c r="AW466" s="43"/>
      <c r="BA466" s="43"/>
      <c r="BE466" s="50"/>
      <c r="BF466" s="43"/>
      <c r="BJ466" s="43"/>
    </row>
    <row r="467" spans="1:62" s="4" customFormat="1" x14ac:dyDescent="0.25">
      <c r="A467" s="50"/>
      <c r="B467" s="50"/>
      <c r="C467" s="50"/>
      <c r="D467" s="50"/>
      <c r="E467" s="68"/>
      <c r="F467" s="43"/>
      <c r="H467" s="43"/>
      <c r="I467" s="50"/>
      <c r="J467" s="50"/>
      <c r="K467" s="50"/>
      <c r="L467" s="43"/>
      <c r="M467" s="50"/>
      <c r="N467" s="50"/>
      <c r="O467" s="50"/>
      <c r="S467" s="43"/>
      <c r="Z467" s="50"/>
      <c r="AA467" s="43"/>
      <c r="AE467" s="43"/>
      <c r="AI467" s="43"/>
      <c r="AN467" s="43"/>
      <c r="AO467" s="50"/>
      <c r="AP467" s="50"/>
      <c r="AS467" s="43"/>
      <c r="AV467" s="43"/>
      <c r="AW467" s="43"/>
      <c r="BA467" s="43"/>
      <c r="BE467" s="50"/>
      <c r="BF467" s="43"/>
      <c r="BJ467" s="43"/>
    </row>
    <row r="468" spans="1:62" s="4" customFormat="1" x14ac:dyDescent="0.25">
      <c r="A468" s="50"/>
      <c r="B468" s="50"/>
      <c r="C468" s="50"/>
      <c r="D468" s="50"/>
      <c r="E468" s="68"/>
      <c r="F468" s="43"/>
      <c r="H468" s="43"/>
      <c r="I468" s="50"/>
      <c r="J468" s="50"/>
      <c r="K468" s="50"/>
      <c r="L468" s="43"/>
      <c r="M468" s="50"/>
      <c r="N468" s="50"/>
      <c r="O468" s="50"/>
      <c r="S468" s="43"/>
      <c r="Z468" s="50"/>
      <c r="AA468" s="43"/>
      <c r="AE468" s="43"/>
      <c r="AI468" s="43"/>
      <c r="AN468" s="43"/>
      <c r="AO468" s="50"/>
      <c r="AP468" s="50"/>
      <c r="AS468" s="43"/>
      <c r="AV468" s="43"/>
      <c r="AW468" s="43"/>
      <c r="BA468" s="43"/>
      <c r="BE468" s="50"/>
      <c r="BF468" s="43"/>
      <c r="BJ468" s="43"/>
    </row>
    <row r="469" spans="1:62" s="4" customFormat="1" x14ac:dyDescent="0.25">
      <c r="A469" s="50"/>
      <c r="B469" s="50"/>
      <c r="C469" s="50"/>
      <c r="D469" s="50"/>
      <c r="E469" s="68"/>
      <c r="F469" s="43"/>
      <c r="H469" s="43"/>
      <c r="I469" s="50"/>
      <c r="J469" s="50"/>
      <c r="K469" s="50"/>
      <c r="L469" s="43"/>
      <c r="M469" s="50"/>
      <c r="N469" s="50"/>
      <c r="O469" s="50"/>
      <c r="S469" s="43"/>
      <c r="Z469" s="50"/>
      <c r="AA469" s="43"/>
      <c r="AE469" s="43"/>
      <c r="AI469" s="43"/>
      <c r="AN469" s="43"/>
      <c r="AO469" s="50"/>
      <c r="AP469" s="50"/>
      <c r="AS469" s="43"/>
      <c r="AV469" s="43"/>
      <c r="AW469" s="43"/>
      <c r="BA469" s="43"/>
      <c r="BE469" s="50"/>
      <c r="BF469" s="43"/>
      <c r="BJ469" s="43"/>
    </row>
    <row r="470" spans="1:62" s="4" customFormat="1" x14ac:dyDescent="0.25">
      <c r="A470" s="50"/>
      <c r="B470" s="50"/>
      <c r="C470" s="50"/>
      <c r="D470" s="50"/>
      <c r="E470" s="68"/>
      <c r="F470" s="43"/>
      <c r="H470" s="43"/>
      <c r="I470" s="50"/>
      <c r="J470" s="50"/>
      <c r="K470" s="50"/>
      <c r="L470" s="43"/>
      <c r="M470" s="50"/>
      <c r="N470" s="50"/>
      <c r="O470" s="50"/>
      <c r="S470" s="43"/>
      <c r="Z470" s="50"/>
      <c r="AA470" s="43"/>
      <c r="AE470" s="43"/>
      <c r="AI470" s="43"/>
      <c r="AN470" s="43"/>
      <c r="AO470" s="50"/>
      <c r="AP470" s="50"/>
      <c r="AS470" s="43"/>
      <c r="AV470" s="43"/>
      <c r="AW470" s="43"/>
      <c r="BA470" s="43"/>
      <c r="BE470" s="50"/>
      <c r="BF470" s="43"/>
      <c r="BJ470" s="43"/>
    </row>
    <row r="471" spans="1:62" s="4" customFormat="1" x14ac:dyDescent="0.25">
      <c r="A471" s="50"/>
      <c r="B471" s="50"/>
      <c r="C471" s="50"/>
      <c r="D471" s="50"/>
      <c r="E471" s="68"/>
      <c r="F471" s="43"/>
      <c r="H471" s="43"/>
      <c r="I471" s="50"/>
      <c r="J471" s="50"/>
      <c r="K471" s="50"/>
      <c r="L471" s="43"/>
      <c r="M471" s="50"/>
      <c r="N471" s="50"/>
      <c r="O471" s="50"/>
      <c r="S471" s="43"/>
      <c r="Z471" s="50"/>
      <c r="AA471" s="43"/>
      <c r="AE471" s="43"/>
      <c r="AI471" s="43"/>
      <c r="AN471" s="43"/>
      <c r="AO471" s="50"/>
      <c r="AP471" s="50"/>
      <c r="AS471" s="43"/>
      <c r="AV471" s="43"/>
      <c r="AW471" s="43"/>
      <c r="BA471" s="43"/>
      <c r="BE471" s="50"/>
      <c r="BF471" s="43"/>
      <c r="BJ471" s="43"/>
    </row>
    <row r="472" spans="1:62" s="4" customFormat="1" x14ac:dyDescent="0.25">
      <c r="A472" s="50"/>
      <c r="B472" s="50"/>
      <c r="C472" s="50"/>
      <c r="D472" s="50"/>
      <c r="E472" s="68"/>
      <c r="F472" s="43"/>
      <c r="H472" s="43"/>
      <c r="I472" s="50"/>
      <c r="J472" s="50"/>
      <c r="K472" s="50"/>
      <c r="L472" s="43"/>
      <c r="M472" s="50"/>
      <c r="N472" s="50"/>
      <c r="O472" s="50"/>
      <c r="S472" s="43"/>
      <c r="Z472" s="50"/>
      <c r="AA472" s="43"/>
      <c r="AE472" s="43"/>
      <c r="AI472" s="43"/>
      <c r="AN472" s="43"/>
      <c r="AO472" s="50"/>
      <c r="AP472" s="50"/>
      <c r="AS472" s="43"/>
      <c r="AV472" s="43"/>
      <c r="AW472" s="43"/>
      <c r="BA472" s="43"/>
      <c r="BE472" s="50"/>
      <c r="BF472" s="43"/>
      <c r="BJ472" s="43"/>
    </row>
    <row r="473" spans="1:62" s="4" customFormat="1" x14ac:dyDescent="0.25">
      <c r="A473" s="50"/>
      <c r="B473" s="50"/>
      <c r="C473" s="50"/>
      <c r="D473" s="50"/>
      <c r="E473" s="68"/>
      <c r="F473" s="43"/>
      <c r="H473" s="43"/>
      <c r="I473" s="50"/>
      <c r="J473" s="50"/>
      <c r="K473" s="50"/>
      <c r="L473" s="43"/>
      <c r="M473" s="50"/>
      <c r="N473" s="50"/>
      <c r="O473" s="50"/>
      <c r="S473" s="43"/>
      <c r="Z473" s="50"/>
      <c r="AA473" s="43"/>
      <c r="AE473" s="43"/>
      <c r="AI473" s="43"/>
      <c r="AN473" s="43"/>
      <c r="AO473" s="50"/>
      <c r="AP473" s="50"/>
      <c r="AS473" s="43"/>
      <c r="AV473" s="43"/>
      <c r="AW473" s="43"/>
      <c r="BA473" s="43"/>
      <c r="BE473" s="50"/>
      <c r="BF473" s="43"/>
      <c r="BJ473" s="43"/>
    </row>
    <row r="474" spans="1:62" s="4" customFormat="1" x14ac:dyDescent="0.25">
      <c r="A474" s="50"/>
      <c r="B474" s="50"/>
      <c r="C474" s="50"/>
      <c r="D474" s="50"/>
      <c r="E474" s="68"/>
      <c r="F474" s="43"/>
      <c r="H474" s="43"/>
      <c r="I474" s="50"/>
      <c r="J474" s="50"/>
      <c r="K474" s="50"/>
      <c r="L474" s="43"/>
      <c r="M474" s="50"/>
      <c r="N474" s="50"/>
      <c r="O474" s="50"/>
      <c r="S474" s="43"/>
      <c r="Z474" s="50"/>
      <c r="AA474" s="43"/>
      <c r="AE474" s="43"/>
      <c r="AI474" s="43"/>
      <c r="AN474" s="43"/>
      <c r="AO474" s="50"/>
      <c r="AP474" s="50"/>
      <c r="AS474" s="43"/>
      <c r="AV474" s="43"/>
      <c r="AW474" s="43"/>
      <c r="BA474" s="43"/>
      <c r="BE474" s="50"/>
      <c r="BF474" s="43"/>
      <c r="BJ474" s="43"/>
    </row>
    <row r="475" spans="1:62" s="4" customFormat="1" x14ac:dyDescent="0.25">
      <c r="A475" s="50"/>
      <c r="B475" s="50"/>
      <c r="C475" s="50"/>
      <c r="D475" s="50"/>
      <c r="E475" s="68"/>
      <c r="F475" s="43"/>
      <c r="H475" s="43"/>
      <c r="I475" s="50"/>
      <c r="J475" s="50"/>
      <c r="K475" s="50"/>
      <c r="L475" s="43"/>
      <c r="M475" s="50"/>
      <c r="N475" s="50"/>
      <c r="O475" s="50"/>
      <c r="S475" s="43"/>
      <c r="Z475" s="50"/>
      <c r="AA475" s="43"/>
      <c r="AE475" s="43"/>
      <c r="AI475" s="43"/>
      <c r="AN475" s="43"/>
      <c r="AO475" s="50"/>
      <c r="AP475" s="50"/>
      <c r="AS475" s="43"/>
      <c r="AV475" s="43"/>
      <c r="AW475" s="43"/>
      <c r="BA475" s="43"/>
      <c r="BE475" s="50"/>
      <c r="BF475" s="43"/>
      <c r="BJ475" s="43"/>
    </row>
    <row r="476" spans="1:62" s="4" customFormat="1" x14ac:dyDescent="0.25">
      <c r="A476" s="50"/>
      <c r="B476" s="50"/>
      <c r="C476" s="50"/>
      <c r="D476" s="50"/>
      <c r="E476" s="68"/>
      <c r="F476" s="43"/>
      <c r="H476" s="43"/>
      <c r="I476" s="50"/>
      <c r="J476" s="50"/>
      <c r="K476" s="50"/>
      <c r="L476" s="43"/>
      <c r="M476" s="50"/>
      <c r="N476" s="50"/>
      <c r="O476" s="50"/>
      <c r="S476" s="43"/>
      <c r="Z476" s="50"/>
      <c r="AA476" s="43"/>
      <c r="AE476" s="43"/>
      <c r="AI476" s="43"/>
      <c r="AN476" s="43"/>
      <c r="AO476" s="50"/>
      <c r="AP476" s="50"/>
      <c r="AS476" s="43"/>
      <c r="AV476" s="43"/>
      <c r="AW476" s="43"/>
      <c r="BA476" s="43"/>
      <c r="BE476" s="50"/>
      <c r="BF476" s="43"/>
      <c r="BJ476" s="43"/>
    </row>
    <row r="477" spans="1:62" s="4" customFormat="1" x14ac:dyDescent="0.25">
      <c r="A477" s="50"/>
      <c r="B477" s="50"/>
      <c r="C477" s="50"/>
      <c r="D477" s="50"/>
      <c r="E477" s="68"/>
      <c r="F477" s="43"/>
      <c r="H477" s="43"/>
      <c r="I477" s="50"/>
      <c r="J477" s="50"/>
      <c r="K477" s="50"/>
      <c r="L477" s="43"/>
      <c r="M477" s="50"/>
      <c r="N477" s="50"/>
      <c r="O477" s="50"/>
      <c r="S477" s="43"/>
      <c r="Z477" s="50"/>
      <c r="AA477" s="43"/>
      <c r="AE477" s="43"/>
      <c r="AI477" s="43"/>
      <c r="AN477" s="43"/>
      <c r="AO477" s="50"/>
      <c r="AP477" s="50"/>
      <c r="AS477" s="43"/>
      <c r="AV477" s="43"/>
      <c r="AW477" s="43"/>
      <c r="BA477" s="43"/>
      <c r="BE477" s="50"/>
      <c r="BF477" s="43"/>
      <c r="BJ477" s="43"/>
    </row>
    <row r="478" spans="1:62" s="4" customFormat="1" x14ac:dyDescent="0.25">
      <c r="A478" s="50"/>
      <c r="B478" s="50"/>
      <c r="C478" s="50"/>
      <c r="D478" s="50"/>
      <c r="E478" s="68"/>
      <c r="F478" s="43"/>
      <c r="H478" s="43"/>
      <c r="I478" s="50"/>
      <c r="J478" s="50"/>
      <c r="K478" s="50"/>
      <c r="L478" s="43"/>
      <c r="M478" s="50"/>
      <c r="N478" s="50"/>
      <c r="O478" s="50"/>
      <c r="S478" s="43"/>
      <c r="Z478" s="50"/>
      <c r="AA478" s="43"/>
      <c r="AE478" s="43"/>
      <c r="AI478" s="43"/>
      <c r="AN478" s="43"/>
      <c r="AO478" s="50"/>
      <c r="AP478" s="50"/>
      <c r="AS478" s="43"/>
      <c r="AV478" s="43"/>
      <c r="AW478" s="43"/>
      <c r="BA478" s="43"/>
      <c r="BE478" s="50"/>
      <c r="BF478" s="43"/>
      <c r="BJ478" s="43"/>
    </row>
    <row r="479" spans="1:62" s="4" customFormat="1" x14ac:dyDescent="0.25">
      <c r="A479" s="50"/>
      <c r="B479" s="50"/>
      <c r="C479" s="50"/>
      <c r="D479" s="50"/>
      <c r="E479" s="68"/>
      <c r="F479" s="43"/>
      <c r="H479" s="43"/>
      <c r="I479" s="50"/>
      <c r="J479" s="50"/>
      <c r="K479" s="50"/>
      <c r="L479" s="43"/>
      <c r="M479" s="50"/>
      <c r="N479" s="50"/>
      <c r="O479" s="50"/>
      <c r="S479" s="43"/>
      <c r="Z479" s="50"/>
      <c r="AA479" s="43"/>
      <c r="AE479" s="43"/>
      <c r="AI479" s="43"/>
      <c r="AN479" s="43"/>
      <c r="AO479" s="50"/>
      <c r="AP479" s="50"/>
      <c r="AS479" s="43"/>
      <c r="AV479" s="43"/>
      <c r="AW479" s="43"/>
      <c r="BA479" s="43"/>
      <c r="BE479" s="50"/>
      <c r="BF479" s="43"/>
      <c r="BJ479" s="43"/>
    </row>
    <row r="480" spans="1:62" s="4" customFormat="1" x14ac:dyDescent="0.25">
      <c r="A480" s="50"/>
      <c r="B480" s="50"/>
      <c r="C480" s="50"/>
      <c r="D480" s="50"/>
      <c r="E480" s="68"/>
      <c r="F480" s="43"/>
      <c r="H480" s="43"/>
      <c r="I480" s="50"/>
      <c r="J480" s="50"/>
      <c r="K480" s="50"/>
      <c r="L480" s="43"/>
      <c r="M480" s="50"/>
      <c r="N480" s="50"/>
      <c r="O480" s="50"/>
      <c r="S480" s="43"/>
      <c r="Z480" s="50"/>
      <c r="AA480" s="43"/>
      <c r="AE480" s="43"/>
      <c r="AI480" s="43"/>
      <c r="AN480" s="43"/>
      <c r="AO480" s="50"/>
      <c r="AP480" s="50"/>
      <c r="AS480" s="43"/>
      <c r="AV480" s="43"/>
      <c r="AW480" s="43"/>
      <c r="BA480" s="43"/>
      <c r="BE480" s="50"/>
      <c r="BF480" s="43"/>
      <c r="BJ480" s="43"/>
    </row>
    <row r="481" spans="1:62" s="4" customFormat="1" x14ac:dyDescent="0.25">
      <c r="A481" s="50"/>
      <c r="B481" s="50"/>
      <c r="C481" s="50"/>
      <c r="D481" s="50"/>
      <c r="E481" s="68"/>
      <c r="F481" s="43"/>
      <c r="H481" s="43"/>
      <c r="I481" s="50"/>
      <c r="J481" s="50"/>
      <c r="K481" s="50"/>
      <c r="L481" s="43"/>
      <c r="M481" s="50"/>
      <c r="N481" s="50"/>
      <c r="O481" s="50"/>
      <c r="S481" s="43"/>
      <c r="Z481" s="50"/>
      <c r="AA481" s="43"/>
      <c r="AE481" s="43"/>
      <c r="AI481" s="43"/>
      <c r="AN481" s="43"/>
      <c r="AO481" s="50"/>
      <c r="AP481" s="50"/>
      <c r="AS481" s="43"/>
      <c r="AV481" s="43"/>
      <c r="AW481" s="43"/>
      <c r="BA481" s="43"/>
      <c r="BE481" s="50"/>
      <c r="BF481" s="43"/>
      <c r="BJ481" s="43"/>
    </row>
    <row r="482" spans="1:62" s="4" customFormat="1" x14ac:dyDescent="0.25">
      <c r="A482" s="50"/>
      <c r="B482" s="50"/>
      <c r="C482" s="50"/>
      <c r="D482" s="50"/>
      <c r="E482" s="68"/>
      <c r="F482" s="43"/>
      <c r="H482" s="43"/>
      <c r="I482" s="50"/>
      <c r="J482" s="50"/>
      <c r="K482" s="50"/>
      <c r="L482" s="43"/>
      <c r="M482" s="50"/>
      <c r="N482" s="50"/>
      <c r="O482" s="50"/>
      <c r="S482" s="43"/>
      <c r="Z482" s="50"/>
      <c r="AA482" s="43"/>
      <c r="AE482" s="43"/>
      <c r="AI482" s="43"/>
      <c r="AN482" s="43"/>
      <c r="AO482" s="50"/>
      <c r="AP482" s="50"/>
      <c r="AS482" s="43"/>
      <c r="AV482" s="43"/>
      <c r="AW482" s="43"/>
      <c r="BA482" s="43"/>
      <c r="BE482" s="50"/>
      <c r="BF482" s="43"/>
      <c r="BJ482" s="43"/>
    </row>
    <row r="483" spans="1:62" s="4" customFormat="1" x14ac:dyDescent="0.25">
      <c r="A483" s="50"/>
      <c r="B483" s="50"/>
      <c r="C483" s="50"/>
      <c r="D483" s="50"/>
      <c r="E483" s="68"/>
      <c r="F483" s="43"/>
      <c r="H483" s="43"/>
      <c r="I483" s="50"/>
      <c r="J483" s="50"/>
      <c r="K483" s="50"/>
      <c r="L483" s="43"/>
      <c r="M483" s="50"/>
      <c r="N483" s="50"/>
      <c r="O483" s="50"/>
      <c r="S483" s="43"/>
      <c r="Z483" s="50"/>
      <c r="AA483" s="43"/>
      <c r="AE483" s="43"/>
      <c r="AI483" s="43"/>
      <c r="AN483" s="43"/>
      <c r="AO483" s="50"/>
      <c r="AP483" s="50"/>
      <c r="AS483" s="43"/>
      <c r="AV483" s="43"/>
      <c r="AW483" s="43"/>
      <c r="BA483" s="43"/>
      <c r="BE483" s="50"/>
      <c r="BF483" s="43"/>
      <c r="BJ483" s="43"/>
    </row>
    <row r="484" spans="1:62" s="4" customFormat="1" x14ac:dyDescent="0.25">
      <c r="A484" s="50"/>
      <c r="B484" s="50"/>
      <c r="C484" s="50"/>
      <c r="D484" s="50"/>
      <c r="E484" s="68"/>
      <c r="F484" s="43"/>
      <c r="H484" s="43"/>
      <c r="I484" s="50"/>
      <c r="J484" s="50"/>
      <c r="K484" s="50"/>
      <c r="L484" s="43"/>
      <c r="M484" s="50"/>
      <c r="N484" s="50"/>
      <c r="O484" s="50"/>
      <c r="S484" s="43"/>
      <c r="Z484" s="50"/>
      <c r="AA484" s="43"/>
      <c r="AE484" s="43"/>
      <c r="AI484" s="43"/>
      <c r="AN484" s="43"/>
      <c r="AO484" s="50"/>
      <c r="AP484" s="50"/>
      <c r="AS484" s="43"/>
      <c r="AV484" s="43"/>
      <c r="AW484" s="43"/>
      <c r="BA484" s="43"/>
      <c r="BE484" s="50"/>
      <c r="BF484" s="43"/>
      <c r="BJ484" s="43"/>
    </row>
    <row r="485" spans="1:62" s="4" customFormat="1" x14ac:dyDescent="0.25">
      <c r="A485" s="50"/>
      <c r="B485" s="50"/>
      <c r="C485" s="50"/>
      <c r="D485" s="50"/>
      <c r="E485" s="68"/>
      <c r="F485" s="43"/>
      <c r="H485" s="43"/>
      <c r="I485" s="50"/>
      <c r="J485" s="50"/>
      <c r="K485" s="50"/>
      <c r="L485" s="43"/>
      <c r="M485" s="50"/>
      <c r="N485" s="50"/>
      <c r="O485" s="50"/>
      <c r="S485" s="43"/>
      <c r="Z485" s="50"/>
      <c r="AA485" s="43"/>
      <c r="AE485" s="43"/>
      <c r="AI485" s="43"/>
      <c r="AN485" s="43"/>
      <c r="AO485" s="50"/>
      <c r="AP485" s="50"/>
      <c r="AS485" s="43"/>
      <c r="AV485" s="43"/>
      <c r="AW485" s="43"/>
      <c r="BA485" s="43"/>
      <c r="BE485" s="50"/>
      <c r="BF485" s="43"/>
      <c r="BJ485" s="43"/>
    </row>
    <row r="486" spans="1:62" s="4" customFormat="1" x14ac:dyDescent="0.25">
      <c r="A486" s="50"/>
      <c r="B486" s="50"/>
      <c r="C486" s="50"/>
      <c r="D486" s="50"/>
      <c r="E486" s="68"/>
      <c r="F486" s="43"/>
      <c r="H486" s="43"/>
      <c r="I486" s="50"/>
      <c r="J486" s="50"/>
      <c r="K486" s="50"/>
      <c r="L486" s="43"/>
      <c r="M486" s="50"/>
      <c r="N486" s="50"/>
      <c r="O486" s="50"/>
      <c r="S486" s="43"/>
      <c r="Z486" s="50"/>
      <c r="AA486" s="43"/>
      <c r="AE486" s="43"/>
      <c r="AI486" s="43"/>
      <c r="AN486" s="43"/>
      <c r="AO486" s="50"/>
      <c r="AP486" s="50"/>
      <c r="AS486" s="43"/>
      <c r="AV486" s="43"/>
      <c r="AW486" s="43"/>
      <c r="BA486" s="43"/>
      <c r="BE486" s="50"/>
      <c r="BF486" s="43"/>
      <c r="BJ486" s="43"/>
    </row>
    <row r="487" spans="1:62" s="4" customFormat="1" x14ac:dyDescent="0.25">
      <c r="A487" s="50"/>
      <c r="B487" s="50"/>
      <c r="C487" s="50"/>
      <c r="D487" s="50"/>
      <c r="E487" s="68"/>
      <c r="F487" s="43"/>
      <c r="H487" s="43"/>
      <c r="I487" s="50"/>
      <c r="J487" s="50"/>
      <c r="K487" s="50"/>
      <c r="L487" s="43"/>
      <c r="M487" s="50"/>
      <c r="N487" s="50"/>
      <c r="O487" s="50"/>
      <c r="S487" s="43"/>
      <c r="Z487" s="50"/>
      <c r="AA487" s="43"/>
      <c r="AE487" s="43"/>
      <c r="AI487" s="43"/>
      <c r="AN487" s="43"/>
      <c r="AO487" s="50"/>
      <c r="AP487" s="50"/>
      <c r="AS487" s="43"/>
      <c r="AV487" s="43"/>
      <c r="AW487" s="43"/>
      <c r="BA487" s="43"/>
      <c r="BE487" s="50"/>
      <c r="BF487" s="43"/>
      <c r="BJ487" s="43"/>
    </row>
    <row r="488" spans="1:62" s="4" customFormat="1" x14ac:dyDescent="0.25">
      <c r="A488" s="50"/>
      <c r="B488" s="50"/>
      <c r="C488" s="50"/>
      <c r="D488" s="50"/>
      <c r="E488" s="68"/>
      <c r="F488" s="43"/>
      <c r="H488" s="43"/>
      <c r="I488" s="50"/>
      <c r="J488" s="50"/>
      <c r="K488" s="50"/>
      <c r="L488" s="43"/>
      <c r="M488" s="50"/>
      <c r="N488" s="50"/>
      <c r="O488" s="50"/>
      <c r="S488" s="43"/>
      <c r="Z488" s="50"/>
      <c r="AA488" s="43"/>
      <c r="AE488" s="43"/>
      <c r="AI488" s="43"/>
      <c r="AN488" s="43"/>
      <c r="AO488" s="50"/>
      <c r="AP488" s="50"/>
      <c r="AS488" s="43"/>
      <c r="AV488" s="43"/>
      <c r="AW488" s="43"/>
      <c r="BA488" s="43"/>
      <c r="BE488" s="50"/>
      <c r="BF488" s="43"/>
      <c r="BJ488" s="43"/>
    </row>
    <row r="489" spans="1:62" s="4" customFormat="1" x14ac:dyDescent="0.25">
      <c r="A489" s="50"/>
      <c r="B489" s="50"/>
      <c r="C489" s="50"/>
      <c r="D489" s="50"/>
      <c r="E489" s="68"/>
      <c r="F489" s="43"/>
      <c r="H489" s="43"/>
      <c r="I489" s="50"/>
      <c r="J489" s="50"/>
      <c r="K489" s="50"/>
      <c r="L489" s="43"/>
      <c r="M489" s="50"/>
      <c r="N489" s="50"/>
      <c r="O489" s="50"/>
      <c r="S489" s="43"/>
      <c r="Z489" s="50"/>
      <c r="AA489" s="43"/>
      <c r="AE489" s="43"/>
      <c r="AI489" s="43"/>
      <c r="AN489" s="43"/>
      <c r="AO489" s="50"/>
      <c r="AP489" s="50"/>
      <c r="AS489" s="43"/>
      <c r="AV489" s="43"/>
      <c r="AW489" s="43"/>
      <c r="BA489" s="43"/>
      <c r="BE489" s="50"/>
      <c r="BF489" s="43"/>
      <c r="BJ489" s="43"/>
    </row>
    <row r="490" spans="1:62" s="4" customFormat="1" x14ac:dyDescent="0.25">
      <c r="A490" s="50"/>
      <c r="B490" s="50"/>
      <c r="C490" s="50"/>
      <c r="D490" s="50"/>
      <c r="E490" s="68"/>
      <c r="F490" s="43"/>
      <c r="H490" s="43"/>
      <c r="I490" s="50"/>
      <c r="J490" s="50"/>
      <c r="K490" s="50"/>
      <c r="L490" s="43"/>
      <c r="M490" s="50"/>
      <c r="N490" s="50"/>
      <c r="O490" s="50"/>
      <c r="S490" s="43"/>
      <c r="Z490" s="50"/>
      <c r="AA490" s="43"/>
      <c r="AE490" s="43"/>
      <c r="AI490" s="43"/>
      <c r="AN490" s="43"/>
      <c r="AO490" s="50"/>
      <c r="AP490" s="50"/>
      <c r="AS490" s="43"/>
      <c r="AV490" s="43"/>
      <c r="AW490" s="43"/>
      <c r="BA490" s="43"/>
      <c r="BE490" s="50"/>
      <c r="BF490" s="43"/>
      <c r="BJ490" s="43"/>
    </row>
    <row r="491" spans="1:62" s="4" customFormat="1" x14ac:dyDescent="0.25">
      <c r="A491" s="50"/>
      <c r="B491" s="50"/>
      <c r="C491" s="50"/>
      <c r="D491" s="50"/>
      <c r="E491" s="68"/>
      <c r="F491" s="43"/>
      <c r="H491" s="43"/>
      <c r="I491" s="50"/>
      <c r="J491" s="50"/>
      <c r="K491" s="50"/>
      <c r="L491" s="43"/>
      <c r="M491" s="50"/>
      <c r="N491" s="50"/>
      <c r="O491" s="50"/>
      <c r="S491" s="43"/>
      <c r="Z491" s="50"/>
      <c r="AA491" s="43"/>
      <c r="AE491" s="43"/>
      <c r="AI491" s="43"/>
      <c r="AN491" s="43"/>
      <c r="AO491" s="50"/>
      <c r="AP491" s="50"/>
      <c r="AS491" s="43"/>
      <c r="AV491" s="43"/>
      <c r="AW491" s="43"/>
      <c r="BA491" s="43"/>
      <c r="BE491" s="50"/>
      <c r="BF491" s="43"/>
      <c r="BJ491" s="43"/>
    </row>
    <row r="492" spans="1:62" s="4" customFormat="1" x14ac:dyDescent="0.25">
      <c r="A492" s="50"/>
      <c r="B492" s="50"/>
      <c r="C492" s="50"/>
      <c r="D492" s="50"/>
      <c r="E492" s="68"/>
      <c r="F492" s="43"/>
      <c r="H492" s="43"/>
      <c r="I492" s="50"/>
      <c r="J492" s="50"/>
      <c r="K492" s="50"/>
      <c r="L492" s="43"/>
      <c r="M492" s="50"/>
      <c r="N492" s="50"/>
      <c r="O492" s="50"/>
      <c r="S492" s="43"/>
      <c r="Z492" s="50"/>
      <c r="AA492" s="43"/>
      <c r="AE492" s="43"/>
      <c r="AI492" s="43"/>
      <c r="AN492" s="43"/>
      <c r="AO492" s="50"/>
      <c r="AP492" s="50"/>
      <c r="AS492" s="43"/>
      <c r="AV492" s="43"/>
      <c r="AW492" s="43"/>
      <c r="BA492" s="43"/>
      <c r="BE492" s="50"/>
      <c r="BF492" s="43"/>
      <c r="BJ492" s="43"/>
    </row>
    <row r="493" spans="1:62" s="4" customFormat="1" x14ac:dyDescent="0.25">
      <c r="A493" s="50"/>
      <c r="B493" s="50"/>
      <c r="C493" s="50"/>
      <c r="D493" s="50"/>
      <c r="E493" s="68"/>
      <c r="F493" s="43"/>
      <c r="H493" s="43"/>
      <c r="I493" s="50"/>
      <c r="J493" s="50"/>
      <c r="K493" s="50"/>
      <c r="L493" s="43"/>
      <c r="M493" s="50"/>
      <c r="N493" s="50"/>
      <c r="O493" s="50"/>
      <c r="S493" s="43"/>
      <c r="Z493" s="50"/>
      <c r="AA493" s="43"/>
      <c r="AE493" s="43"/>
      <c r="AI493" s="43"/>
      <c r="AN493" s="43"/>
      <c r="AO493" s="50"/>
      <c r="AP493" s="50"/>
      <c r="AS493" s="43"/>
      <c r="AV493" s="43"/>
      <c r="AW493" s="43"/>
      <c r="BA493" s="43"/>
      <c r="BE493" s="50"/>
      <c r="BF493" s="43"/>
      <c r="BJ493" s="43"/>
    </row>
    <row r="494" spans="1:62" s="4" customFormat="1" x14ac:dyDescent="0.25">
      <c r="A494" s="50"/>
      <c r="B494" s="50"/>
      <c r="C494" s="50"/>
      <c r="D494" s="50"/>
      <c r="E494" s="68"/>
      <c r="F494" s="43"/>
      <c r="H494" s="43"/>
      <c r="I494" s="50"/>
      <c r="J494" s="50"/>
      <c r="K494" s="50"/>
      <c r="L494" s="43"/>
      <c r="M494" s="50"/>
      <c r="N494" s="50"/>
      <c r="O494" s="50"/>
      <c r="S494" s="43"/>
      <c r="Z494" s="50"/>
      <c r="AA494" s="43"/>
      <c r="AE494" s="43"/>
      <c r="AI494" s="43"/>
      <c r="AN494" s="43"/>
      <c r="AO494" s="50"/>
      <c r="AP494" s="50"/>
      <c r="AS494" s="43"/>
      <c r="AV494" s="43"/>
      <c r="AW494" s="43"/>
      <c r="BA494" s="43"/>
      <c r="BE494" s="50"/>
      <c r="BF494" s="43"/>
      <c r="BJ494" s="43"/>
    </row>
    <row r="495" spans="1:62" s="4" customFormat="1" x14ac:dyDescent="0.25">
      <c r="A495" s="50"/>
      <c r="B495" s="50"/>
      <c r="C495" s="50"/>
      <c r="D495" s="50"/>
      <c r="E495" s="68"/>
      <c r="F495" s="43"/>
      <c r="H495" s="43"/>
      <c r="I495" s="50"/>
      <c r="J495" s="50"/>
      <c r="K495" s="50"/>
      <c r="L495" s="43"/>
      <c r="M495" s="50"/>
      <c r="N495" s="50"/>
      <c r="O495" s="50"/>
      <c r="S495" s="43"/>
      <c r="Z495" s="50"/>
      <c r="AA495" s="43"/>
      <c r="AE495" s="43"/>
      <c r="AI495" s="43"/>
      <c r="AN495" s="43"/>
      <c r="AO495" s="50"/>
      <c r="AP495" s="50"/>
      <c r="AS495" s="43"/>
      <c r="AV495" s="43"/>
      <c r="AW495" s="43"/>
      <c r="BA495" s="43"/>
      <c r="BE495" s="50"/>
      <c r="BF495" s="43"/>
      <c r="BJ495" s="43"/>
    </row>
    <row r="496" spans="1:62" s="4" customFormat="1" x14ac:dyDescent="0.25">
      <c r="A496" s="50"/>
      <c r="B496" s="50"/>
      <c r="C496" s="50"/>
      <c r="D496" s="50"/>
      <c r="E496" s="68"/>
      <c r="F496" s="43"/>
      <c r="H496" s="43"/>
      <c r="I496" s="50"/>
      <c r="J496" s="50"/>
      <c r="K496" s="50"/>
      <c r="L496" s="43"/>
      <c r="M496" s="50"/>
      <c r="N496" s="50"/>
      <c r="O496" s="50"/>
      <c r="S496" s="43"/>
      <c r="Z496" s="50"/>
      <c r="AA496" s="43"/>
      <c r="AE496" s="43"/>
      <c r="AI496" s="43"/>
      <c r="AN496" s="43"/>
      <c r="AO496" s="50"/>
      <c r="AP496" s="50"/>
      <c r="AS496" s="43"/>
      <c r="AV496" s="43"/>
      <c r="AW496" s="43"/>
      <c r="BA496" s="43"/>
      <c r="BE496" s="50"/>
      <c r="BF496" s="43"/>
      <c r="BJ496" s="43"/>
    </row>
    <row r="497" spans="1:62" s="4" customFormat="1" x14ac:dyDescent="0.25">
      <c r="A497" s="50"/>
      <c r="B497" s="50"/>
      <c r="C497" s="50"/>
      <c r="D497" s="50"/>
      <c r="E497" s="68"/>
      <c r="F497" s="43"/>
      <c r="H497" s="43"/>
      <c r="I497" s="50"/>
      <c r="J497" s="50"/>
      <c r="K497" s="50"/>
      <c r="L497" s="43"/>
      <c r="M497" s="50"/>
      <c r="N497" s="50"/>
      <c r="O497" s="50"/>
      <c r="S497" s="43"/>
      <c r="Z497" s="50"/>
      <c r="AA497" s="43"/>
      <c r="AE497" s="43"/>
      <c r="AI497" s="43"/>
      <c r="AN497" s="43"/>
      <c r="AO497" s="50"/>
      <c r="AP497" s="50"/>
      <c r="AS497" s="43"/>
      <c r="AV497" s="43"/>
      <c r="AW497" s="43"/>
      <c r="BA497" s="43"/>
      <c r="BE497" s="50"/>
      <c r="BF497" s="43"/>
      <c r="BJ497" s="43"/>
    </row>
    <row r="498" spans="1:62" s="4" customFormat="1" x14ac:dyDescent="0.25">
      <c r="A498" s="50"/>
      <c r="B498" s="50"/>
      <c r="C498" s="50"/>
      <c r="D498" s="50"/>
      <c r="E498" s="68"/>
      <c r="F498" s="43"/>
      <c r="H498" s="43"/>
      <c r="I498" s="50"/>
      <c r="J498" s="50"/>
      <c r="K498" s="50"/>
      <c r="L498" s="43"/>
      <c r="M498" s="50"/>
      <c r="N498" s="50"/>
      <c r="O498" s="50"/>
      <c r="S498" s="43"/>
      <c r="Z498" s="50"/>
      <c r="AA498" s="43"/>
      <c r="AE498" s="43"/>
      <c r="AI498" s="43"/>
      <c r="AN498" s="43"/>
      <c r="AO498" s="50"/>
      <c r="AP498" s="50"/>
      <c r="AS498" s="43"/>
      <c r="AV498" s="43"/>
      <c r="AW498" s="43"/>
      <c r="BA498" s="43"/>
      <c r="BE498" s="50"/>
      <c r="BF498" s="43"/>
      <c r="BJ498" s="43"/>
    </row>
    <row r="499" spans="1:62" s="4" customFormat="1" x14ac:dyDescent="0.25">
      <c r="A499" s="50"/>
      <c r="B499" s="50"/>
      <c r="C499" s="50"/>
      <c r="D499" s="50"/>
      <c r="E499" s="68"/>
      <c r="F499" s="43"/>
      <c r="H499" s="43"/>
      <c r="I499" s="50"/>
      <c r="J499" s="50"/>
      <c r="K499" s="50"/>
      <c r="L499" s="43"/>
      <c r="M499" s="50"/>
      <c r="N499" s="50"/>
      <c r="O499" s="50"/>
      <c r="S499" s="43"/>
      <c r="Z499" s="50"/>
      <c r="AA499" s="43"/>
      <c r="AE499" s="43"/>
      <c r="AI499" s="43"/>
      <c r="AN499" s="43"/>
      <c r="AO499" s="50"/>
      <c r="AP499" s="50"/>
      <c r="AS499" s="43"/>
      <c r="AV499" s="43"/>
      <c r="AW499" s="43"/>
      <c r="BA499" s="43"/>
      <c r="BE499" s="50"/>
      <c r="BF499" s="43"/>
      <c r="BJ499" s="43"/>
    </row>
    <row r="500" spans="1:62" s="4" customFormat="1" x14ac:dyDescent="0.25">
      <c r="A500" s="50"/>
      <c r="B500" s="50"/>
      <c r="C500" s="50"/>
      <c r="D500" s="50"/>
      <c r="E500" s="68"/>
      <c r="F500" s="43"/>
      <c r="H500" s="43"/>
      <c r="I500" s="50"/>
      <c r="J500" s="50"/>
      <c r="K500" s="50"/>
      <c r="L500" s="43"/>
      <c r="M500" s="50"/>
      <c r="N500" s="50"/>
      <c r="O500" s="50"/>
      <c r="S500" s="43"/>
      <c r="Z500" s="50"/>
      <c r="AA500" s="43"/>
      <c r="AE500" s="43"/>
      <c r="AI500" s="43"/>
      <c r="AN500" s="43"/>
      <c r="AO500" s="50"/>
      <c r="AP500" s="50"/>
      <c r="AS500" s="43"/>
      <c r="AV500" s="43"/>
      <c r="AW500" s="43"/>
      <c r="BA500" s="43"/>
      <c r="BE500" s="50"/>
      <c r="BF500" s="43"/>
      <c r="BJ500" s="43"/>
    </row>
    <row r="501" spans="1:62" s="4" customFormat="1" x14ac:dyDescent="0.25">
      <c r="A501" s="50"/>
      <c r="B501" s="50"/>
      <c r="C501" s="50"/>
      <c r="D501" s="50"/>
      <c r="E501" s="68"/>
      <c r="F501" s="43"/>
      <c r="H501" s="43"/>
      <c r="I501" s="50"/>
      <c r="J501" s="50"/>
      <c r="K501" s="50"/>
      <c r="L501" s="43"/>
      <c r="M501" s="50"/>
      <c r="N501" s="50"/>
      <c r="O501" s="50"/>
      <c r="S501" s="43"/>
      <c r="Z501" s="50"/>
      <c r="AA501" s="43"/>
      <c r="AE501" s="43"/>
      <c r="AI501" s="43"/>
      <c r="AN501" s="43"/>
      <c r="AO501" s="50"/>
      <c r="AP501" s="50"/>
      <c r="AS501" s="43"/>
      <c r="AV501" s="43"/>
      <c r="AW501" s="43"/>
      <c r="BA501" s="43"/>
      <c r="BE501" s="50"/>
      <c r="BF501" s="43"/>
      <c r="BJ501" s="43"/>
    </row>
    <row r="502" spans="1:62" s="4" customFormat="1" x14ac:dyDescent="0.25">
      <c r="A502" s="50"/>
      <c r="B502" s="50"/>
      <c r="C502" s="50"/>
      <c r="D502" s="50"/>
      <c r="E502" s="68"/>
      <c r="F502" s="43"/>
      <c r="H502" s="43"/>
      <c r="I502" s="50"/>
      <c r="J502" s="50"/>
      <c r="K502" s="50"/>
      <c r="L502" s="43"/>
      <c r="M502" s="50"/>
      <c r="N502" s="50"/>
      <c r="O502" s="50"/>
      <c r="S502" s="43"/>
      <c r="Z502" s="50"/>
      <c r="AA502" s="43"/>
      <c r="AE502" s="43"/>
      <c r="AI502" s="43"/>
      <c r="AN502" s="43"/>
      <c r="AO502" s="50"/>
      <c r="AP502" s="50"/>
      <c r="AS502" s="43"/>
      <c r="AV502" s="43"/>
      <c r="AW502" s="43"/>
      <c r="BA502" s="43"/>
      <c r="BE502" s="50"/>
      <c r="BF502" s="43"/>
      <c r="BJ502" s="43"/>
    </row>
    <row r="503" spans="1:62" s="4" customFormat="1" x14ac:dyDescent="0.25">
      <c r="A503" s="50"/>
      <c r="B503" s="50"/>
      <c r="C503" s="50"/>
      <c r="D503" s="50"/>
      <c r="E503" s="68"/>
      <c r="F503" s="43"/>
      <c r="H503" s="43"/>
      <c r="I503" s="50"/>
      <c r="J503" s="50"/>
      <c r="K503" s="50"/>
      <c r="L503" s="43"/>
      <c r="M503" s="50"/>
      <c r="N503" s="50"/>
      <c r="O503" s="50"/>
      <c r="S503" s="43"/>
      <c r="Z503" s="50"/>
      <c r="AA503" s="43"/>
      <c r="AE503" s="43"/>
      <c r="AI503" s="43"/>
      <c r="AN503" s="43"/>
      <c r="AO503" s="50"/>
      <c r="AP503" s="50"/>
      <c r="AS503" s="43"/>
      <c r="AV503" s="43"/>
      <c r="AW503" s="43"/>
      <c r="BA503" s="43"/>
      <c r="BE503" s="50"/>
      <c r="BF503" s="43"/>
      <c r="BJ503" s="43"/>
    </row>
    <row r="504" spans="1:62" s="4" customFormat="1" x14ac:dyDescent="0.25">
      <c r="A504" s="50"/>
      <c r="B504" s="50"/>
      <c r="C504" s="50"/>
      <c r="D504" s="50"/>
      <c r="E504" s="68"/>
      <c r="F504" s="43"/>
      <c r="H504" s="43"/>
      <c r="I504" s="50"/>
      <c r="J504" s="50"/>
      <c r="K504" s="50"/>
      <c r="L504" s="43"/>
      <c r="M504" s="50"/>
      <c r="N504" s="50"/>
      <c r="O504" s="50"/>
      <c r="S504" s="43"/>
      <c r="Z504" s="50"/>
      <c r="AA504" s="43"/>
      <c r="AE504" s="43"/>
      <c r="AI504" s="43"/>
      <c r="AN504" s="43"/>
      <c r="AO504" s="50"/>
      <c r="AP504" s="50"/>
      <c r="AS504" s="43"/>
      <c r="AV504" s="43"/>
      <c r="AW504" s="43"/>
      <c r="BA504" s="43"/>
      <c r="BE504" s="50"/>
      <c r="BF504" s="43"/>
      <c r="BJ504" s="43"/>
    </row>
    <row r="505" spans="1:62" s="4" customFormat="1" x14ac:dyDescent="0.25">
      <c r="A505" s="50"/>
      <c r="B505" s="50"/>
      <c r="C505" s="50"/>
      <c r="D505" s="50"/>
      <c r="E505" s="68"/>
      <c r="F505" s="43"/>
      <c r="H505" s="43"/>
      <c r="I505" s="50"/>
      <c r="J505" s="50"/>
      <c r="K505" s="50"/>
      <c r="L505" s="43"/>
      <c r="M505" s="50"/>
      <c r="N505" s="50"/>
      <c r="O505" s="50"/>
      <c r="S505" s="43"/>
      <c r="Z505" s="50"/>
      <c r="AA505" s="43"/>
      <c r="AE505" s="43"/>
      <c r="AI505" s="43"/>
      <c r="AN505" s="43"/>
      <c r="AO505" s="50"/>
      <c r="AP505" s="50"/>
      <c r="AS505" s="43"/>
      <c r="AV505" s="43"/>
      <c r="AW505" s="43"/>
      <c r="BA505" s="43"/>
      <c r="BE505" s="50"/>
      <c r="BF505" s="43"/>
      <c r="BJ505" s="43"/>
    </row>
    <row r="506" spans="1:62" s="4" customFormat="1" x14ac:dyDescent="0.25">
      <c r="A506" s="50"/>
      <c r="B506" s="50"/>
      <c r="C506" s="50"/>
      <c r="D506" s="50"/>
      <c r="E506" s="68"/>
      <c r="F506" s="43"/>
      <c r="H506" s="43"/>
      <c r="I506" s="50"/>
      <c r="J506" s="50"/>
      <c r="K506" s="50"/>
      <c r="L506" s="43"/>
      <c r="M506" s="50"/>
      <c r="N506" s="50"/>
      <c r="O506" s="50"/>
      <c r="S506" s="43"/>
      <c r="Z506" s="50"/>
      <c r="AA506" s="43"/>
      <c r="AE506" s="43"/>
      <c r="AI506" s="43"/>
      <c r="AN506" s="43"/>
      <c r="AO506" s="50"/>
      <c r="AP506" s="50"/>
      <c r="AS506" s="43"/>
      <c r="AV506" s="43"/>
      <c r="AW506" s="43"/>
      <c r="BA506" s="43"/>
      <c r="BE506" s="50"/>
      <c r="BF506" s="43"/>
      <c r="BJ506" s="43"/>
    </row>
    <row r="507" spans="1:62" s="4" customFormat="1" x14ac:dyDescent="0.25">
      <c r="A507" s="50"/>
      <c r="B507" s="50"/>
      <c r="C507" s="50"/>
      <c r="D507" s="50"/>
      <c r="E507" s="68"/>
      <c r="F507" s="43"/>
      <c r="H507" s="43"/>
      <c r="I507" s="50"/>
      <c r="J507" s="50"/>
      <c r="K507" s="50"/>
      <c r="L507" s="43"/>
      <c r="M507" s="50"/>
      <c r="N507" s="50"/>
      <c r="O507" s="50"/>
      <c r="S507" s="43"/>
      <c r="Z507" s="50"/>
      <c r="AA507" s="43"/>
      <c r="AE507" s="43"/>
      <c r="AI507" s="43"/>
      <c r="AN507" s="43"/>
      <c r="AO507" s="50"/>
      <c r="AP507" s="50"/>
      <c r="AS507" s="43"/>
      <c r="AV507" s="43"/>
      <c r="AW507" s="43"/>
      <c r="BA507" s="43"/>
      <c r="BE507" s="50"/>
      <c r="BF507" s="43"/>
      <c r="BJ507" s="43"/>
    </row>
    <row r="508" spans="1:62" s="4" customFormat="1" x14ac:dyDescent="0.25">
      <c r="A508" s="50"/>
      <c r="B508" s="50"/>
      <c r="C508" s="50"/>
      <c r="D508" s="50"/>
      <c r="E508" s="68"/>
      <c r="F508" s="43"/>
      <c r="H508" s="43"/>
      <c r="I508" s="50"/>
      <c r="J508" s="50"/>
      <c r="K508" s="50"/>
      <c r="L508" s="43"/>
      <c r="M508" s="50"/>
      <c r="N508" s="50"/>
      <c r="O508" s="50"/>
      <c r="S508" s="43"/>
      <c r="Z508" s="50"/>
      <c r="AA508" s="43"/>
      <c r="AE508" s="43"/>
      <c r="AI508" s="43"/>
      <c r="AN508" s="43"/>
      <c r="AO508" s="50"/>
      <c r="AP508" s="50"/>
      <c r="AS508" s="43"/>
      <c r="AV508" s="43"/>
      <c r="AW508" s="43"/>
      <c r="BA508" s="43"/>
      <c r="BE508" s="50"/>
      <c r="BF508" s="43"/>
      <c r="BJ508" s="43"/>
    </row>
    <row r="509" spans="1:62" s="4" customFormat="1" x14ac:dyDescent="0.25">
      <c r="A509" s="50"/>
      <c r="B509" s="50"/>
      <c r="C509" s="50"/>
      <c r="D509" s="50"/>
      <c r="E509" s="68"/>
      <c r="F509" s="43"/>
      <c r="H509" s="43"/>
      <c r="I509" s="50"/>
      <c r="J509" s="50"/>
      <c r="K509" s="50"/>
      <c r="L509" s="43"/>
      <c r="M509" s="50"/>
      <c r="N509" s="50"/>
      <c r="O509" s="50"/>
      <c r="S509" s="43"/>
      <c r="Z509" s="50"/>
      <c r="AA509" s="43"/>
      <c r="AE509" s="43"/>
      <c r="AI509" s="43"/>
      <c r="AN509" s="43"/>
      <c r="AO509" s="50"/>
      <c r="AP509" s="50"/>
      <c r="AS509" s="43"/>
      <c r="AV509" s="43"/>
      <c r="AW509" s="43"/>
      <c r="BA509" s="43"/>
      <c r="BE509" s="50"/>
      <c r="BF509" s="43"/>
      <c r="BJ509" s="43"/>
    </row>
    <row r="510" spans="1:62" s="4" customFormat="1" x14ac:dyDescent="0.25">
      <c r="A510" s="50"/>
      <c r="B510" s="50"/>
      <c r="C510" s="50"/>
      <c r="D510" s="50"/>
      <c r="E510" s="68"/>
      <c r="F510" s="43"/>
      <c r="H510" s="43"/>
      <c r="I510" s="50"/>
      <c r="J510" s="50"/>
      <c r="K510" s="50"/>
      <c r="L510" s="43"/>
      <c r="M510" s="50"/>
      <c r="N510" s="50"/>
      <c r="O510" s="50"/>
      <c r="S510" s="43"/>
      <c r="Z510" s="50"/>
      <c r="AA510" s="43"/>
      <c r="AE510" s="43"/>
      <c r="AI510" s="43"/>
      <c r="AN510" s="43"/>
      <c r="AO510" s="50"/>
      <c r="AP510" s="50"/>
      <c r="AS510" s="43"/>
      <c r="AV510" s="43"/>
      <c r="AW510" s="43"/>
      <c r="BA510" s="43"/>
      <c r="BE510" s="50"/>
      <c r="BF510" s="43"/>
      <c r="BJ510" s="43"/>
    </row>
    <row r="511" spans="1:62" s="4" customFormat="1" x14ac:dyDescent="0.25">
      <c r="A511" s="50"/>
      <c r="B511" s="50"/>
      <c r="C511" s="50"/>
      <c r="D511" s="50"/>
      <c r="E511" s="68"/>
      <c r="F511" s="43"/>
      <c r="H511" s="43"/>
      <c r="I511" s="50"/>
      <c r="J511" s="50"/>
      <c r="K511" s="50"/>
      <c r="L511" s="43"/>
      <c r="M511" s="50"/>
      <c r="N511" s="50"/>
      <c r="O511" s="50"/>
      <c r="S511" s="43"/>
      <c r="Z511" s="50"/>
      <c r="AA511" s="43"/>
      <c r="AE511" s="43"/>
      <c r="AI511" s="43"/>
      <c r="AN511" s="43"/>
      <c r="AO511" s="50"/>
      <c r="AP511" s="50"/>
      <c r="AS511" s="43"/>
      <c r="AV511" s="43"/>
      <c r="AW511" s="43"/>
      <c r="BA511" s="43"/>
      <c r="BE511" s="50"/>
      <c r="BF511" s="43"/>
      <c r="BJ511" s="43"/>
    </row>
    <row r="512" spans="1:62" s="4" customFormat="1" x14ac:dyDescent="0.25">
      <c r="A512" s="50"/>
      <c r="B512" s="50"/>
      <c r="C512" s="50"/>
      <c r="D512" s="50"/>
      <c r="E512" s="68"/>
      <c r="F512" s="43"/>
      <c r="H512" s="43"/>
      <c r="I512" s="50"/>
      <c r="J512" s="50"/>
      <c r="K512" s="50"/>
      <c r="L512" s="43"/>
      <c r="M512" s="50"/>
      <c r="N512" s="50"/>
      <c r="O512" s="50"/>
      <c r="S512" s="43"/>
      <c r="Z512" s="50"/>
      <c r="AA512" s="43"/>
      <c r="AE512" s="43"/>
      <c r="AI512" s="43"/>
      <c r="AN512" s="43"/>
      <c r="AO512" s="50"/>
      <c r="AP512" s="50"/>
      <c r="AS512" s="43"/>
      <c r="AV512" s="43"/>
      <c r="AW512" s="43"/>
      <c r="BA512" s="43"/>
      <c r="BE512" s="50"/>
      <c r="BF512" s="43"/>
      <c r="BJ512" s="43"/>
    </row>
    <row r="513" spans="1:62" s="4" customFormat="1" x14ac:dyDescent="0.25">
      <c r="A513" s="50"/>
      <c r="B513" s="50"/>
      <c r="C513" s="50"/>
      <c r="D513" s="50"/>
      <c r="E513" s="68"/>
      <c r="F513" s="43"/>
      <c r="H513" s="43"/>
      <c r="I513" s="50"/>
      <c r="J513" s="50"/>
      <c r="K513" s="50"/>
      <c r="L513" s="43"/>
      <c r="M513" s="50"/>
      <c r="N513" s="50"/>
      <c r="O513" s="50"/>
      <c r="S513" s="43"/>
      <c r="Z513" s="50"/>
      <c r="AA513" s="43"/>
      <c r="AE513" s="43"/>
      <c r="AI513" s="43"/>
      <c r="AN513" s="43"/>
      <c r="AO513" s="50"/>
      <c r="AP513" s="50"/>
      <c r="AS513" s="43"/>
      <c r="AV513" s="43"/>
      <c r="AW513" s="43"/>
      <c r="BA513" s="43"/>
      <c r="BE513" s="50"/>
      <c r="BF513" s="43"/>
      <c r="BJ513" s="43"/>
    </row>
    <row r="514" spans="1:62" s="4" customFormat="1" x14ac:dyDescent="0.25">
      <c r="A514" s="50"/>
      <c r="B514" s="50"/>
      <c r="C514" s="50"/>
      <c r="D514" s="50"/>
      <c r="E514" s="68"/>
      <c r="F514" s="43"/>
      <c r="H514" s="43"/>
      <c r="I514" s="50"/>
      <c r="J514" s="50"/>
      <c r="K514" s="50"/>
      <c r="L514" s="43"/>
      <c r="M514" s="50"/>
      <c r="N514" s="50"/>
      <c r="O514" s="50"/>
      <c r="S514" s="43"/>
      <c r="Z514" s="50"/>
      <c r="AA514" s="43"/>
      <c r="AE514" s="43"/>
      <c r="AI514" s="43"/>
      <c r="AN514" s="43"/>
      <c r="AO514" s="50"/>
      <c r="AP514" s="50"/>
      <c r="AS514" s="43"/>
      <c r="AV514" s="43"/>
      <c r="AW514" s="43"/>
      <c r="BA514" s="43"/>
      <c r="BE514" s="50"/>
      <c r="BF514" s="43"/>
      <c r="BJ514" s="43"/>
    </row>
    <row r="515" spans="1:62" s="4" customFormat="1" x14ac:dyDescent="0.25">
      <c r="A515" s="50"/>
      <c r="B515" s="50"/>
      <c r="C515" s="50"/>
      <c r="D515" s="50"/>
      <c r="E515" s="68"/>
      <c r="F515" s="43"/>
      <c r="H515" s="43"/>
      <c r="I515" s="50"/>
      <c r="J515" s="50"/>
      <c r="K515" s="50"/>
      <c r="L515" s="43"/>
      <c r="M515" s="50"/>
      <c r="N515" s="50"/>
      <c r="O515" s="50"/>
      <c r="S515" s="43"/>
      <c r="Z515" s="50"/>
      <c r="AA515" s="43"/>
      <c r="AE515" s="43"/>
      <c r="AI515" s="43"/>
      <c r="AN515" s="43"/>
      <c r="AO515" s="50"/>
      <c r="AP515" s="50"/>
      <c r="AS515" s="43"/>
      <c r="AV515" s="43"/>
      <c r="AW515" s="43"/>
      <c r="BA515" s="43"/>
      <c r="BE515" s="50"/>
      <c r="BF515" s="43"/>
      <c r="BJ515" s="43"/>
    </row>
    <row r="516" spans="1:62" s="4" customFormat="1" x14ac:dyDescent="0.25">
      <c r="A516" s="50"/>
      <c r="B516" s="50"/>
      <c r="C516" s="50"/>
      <c r="D516" s="50"/>
      <c r="E516" s="68"/>
      <c r="F516" s="43"/>
      <c r="H516" s="43"/>
      <c r="I516" s="50"/>
      <c r="J516" s="50"/>
      <c r="K516" s="50"/>
      <c r="L516" s="43"/>
      <c r="M516" s="50"/>
      <c r="N516" s="50"/>
      <c r="O516" s="50"/>
      <c r="S516" s="43"/>
      <c r="Z516" s="50"/>
      <c r="AA516" s="43"/>
      <c r="AE516" s="43"/>
      <c r="AI516" s="43"/>
      <c r="AN516" s="43"/>
      <c r="AO516" s="50"/>
      <c r="AP516" s="50"/>
      <c r="AS516" s="43"/>
      <c r="AV516" s="43"/>
      <c r="AW516" s="43"/>
      <c r="BA516" s="43"/>
      <c r="BE516" s="50"/>
      <c r="BF516" s="43"/>
      <c r="BJ516" s="43"/>
    </row>
    <row r="517" spans="1:62" s="4" customFormat="1" x14ac:dyDescent="0.25">
      <c r="A517" s="50"/>
      <c r="B517" s="50"/>
      <c r="C517" s="50"/>
      <c r="D517" s="50"/>
      <c r="E517" s="68"/>
      <c r="F517" s="43"/>
      <c r="H517" s="43"/>
      <c r="I517" s="50"/>
      <c r="J517" s="50"/>
      <c r="K517" s="50"/>
      <c r="L517" s="43"/>
      <c r="M517" s="50"/>
      <c r="N517" s="50"/>
      <c r="O517" s="50"/>
      <c r="S517" s="43"/>
      <c r="Z517" s="50"/>
      <c r="AA517" s="43"/>
      <c r="AE517" s="43"/>
      <c r="AI517" s="43"/>
      <c r="AN517" s="43"/>
      <c r="AO517" s="50"/>
      <c r="AP517" s="50"/>
      <c r="AS517" s="43"/>
      <c r="AV517" s="43"/>
      <c r="AW517" s="43"/>
      <c r="BA517" s="43"/>
      <c r="BE517" s="50"/>
      <c r="BF517" s="43"/>
      <c r="BJ517" s="43"/>
    </row>
    <row r="518" spans="1:62" s="4" customFormat="1" x14ac:dyDescent="0.25">
      <c r="A518" s="50"/>
      <c r="B518" s="50"/>
      <c r="C518" s="50"/>
      <c r="D518" s="50"/>
      <c r="E518" s="68"/>
      <c r="F518" s="43"/>
      <c r="H518" s="43"/>
      <c r="I518" s="50"/>
      <c r="J518" s="50"/>
      <c r="K518" s="50"/>
      <c r="L518" s="43"/>
      <c r="M518" s="50"/>
      <c r="N518" s="50"/>
      <c r="O518" s="50"/>
      <c r="S518" s="43"/>
      <c r="Z518" s="50"/>
      <c r="AA518" s="43"/>
      <c r="AE518" s="43"/>
      <c r="AI518" s="43"/>
      <c r="AN518" s="43"/>
      <c r="AO518" s="50"/>
      <c r="AP518" s="50"/>
      <c r="AS518" s="43"/>
      <c r="AV518" s="43"/>
      <c r="AW518" s="43"/>
      <c r="BA518" s="43"/>
      <c r="BE518" s="50"/>
      <c r="BF518" s="43"/>
      <c r="BJ518" s="43"/>
    </row>
    <row r="519" spans="1:62" s="4" customFormat="1" x14ac:dyDescent="0.25">
      <c r="A519" s="50"/>
      <c r="B519" s="50"/>
      <c r="C519" s="50"/>
      <c r="D519" s="50"/>
      <c r="E519" s="68"/>
      <c r="F519" s="43"/>
      <c r="H519" s="43"/>
      <c r="I519" s="50"/>
      <c r="J519" s="50"/>
      <c r="K519" s="50"/>
      <c r="L519" s="43"/>
      <c r="M519" s="50"/>
      <c r="N519" s="50"/>
      <c r="O519" s="50"/>
      <c r="S519" s="43"/>
      <c r="Z519" s="50"/>
      <c r="AA519" s="43"/>
      <c r="AE519" s="43"/>
      <c r="AI519" s="43"/>
      <c r="AN519" s="43"/>
      <c r="AO519" s="50"/>
      <c r="AP519" s="50"/>
      <c r="AS519" s="43"/>
      <c r="AV519" s="43"/>
      <c r="AW519" s="43"/>
      <c r="BA519" s="43"/>
      <c r="BE519" s="50"/>
      <c r="BF519" s="43"/>
      <c r="BJ519" s="43"/>
    </row>
    <row r="520" spans="1:62" s="4" customFormat="1" x14ac:dyDescent="0.25">
      <c r="A520" s="50"/>
      <c r="B520" s="50"/>
      <c r="C520" s="50"/>
      <c r="D520" s="50"/>
      <c r="E520" s="68"/>
      <c r="F520" s="43"/>
      <c r="H520" s="43"/>
      <c r="I520" s="50"/>
      <c r="J520" s="50"/>
      <c r="K520" s="50"/>
      <c r="L520" s="43"/>
      <c r="M520" s="50"/>
      <c r="N520" s="50"/>
      <c r="O520" s="50"/>
      <c r="S520" s="43"/>
      <c r="Z520" s="50"/>
      <c r="AA520" s="43"/>
      <c r="AE520" s="43"/>
      <c r="AI520" s="43"/>
      <c r="AN520" s="43"/>
      <c r="AO520" s="50"/>
      <c r="AP520" s="50"/>
      <c r="AS520" s="43"/>
      <c r="AV520" s="43"/>
      <c r="AW520" s="43"/>
      <c r="BA520" s="43"/>
      <c r="BE520" s="50"/>
      <c r="BF520" s="43"/>
      <c r="BJ520" s="43"/>
    </row>
    <row r="521" spans="1:62" s="4" customFormat="1" x14ac:dyDescent="0.25">
      <c r="A521" s="50"/>
      <c r="B521" s="50"/>
      <c r="C521" s="50"/>
      <c r="D521" s="50"/>
      <c r="E521" s="68"/>
      <c r="F521" s="43"/>
      <c r="H521" s="43"/>
      <c r="I521" s="50"/>
      <c r="J521" s="50"/>
      <c r="K521" s="50"/>
      <c r="L521" s="43"/>
      <c r="M521" s="50"/>
      <c r="N521" s="50"/>
      <c r="O521" s="50"/>
      <c r="S521" s="43"/>
      <c r="Z521" s="50"/>
      <c r="AA521" s="43"/>
      <c r="AE521" s="43"/>
      <c r="AI521" s="43"/>
      <c r="AN521" s="43"/>
      <c r="AO521" s="50"/>
      <c r="AP521" s="50"/>
      <c r="AS521" s="43"/>
      <c r="AV521" s="43"/>
      <c r="AW521" s="43"/>
      <c r="BA521" s="43"/>
      <c r="BE521" s="50"/>
      <c r="BF521" s="43"/>
      <c r="BJ521" s="43"/>
    </row>
    <row r="522" spans="1:62" s="4" customFormat="1" x14ac:dyDescent="0.25">
      <c r="A522" s="50"/>
      <c r="B522" s="50"/>
      <c r="C522" s="50"/>
      <c r="D522" s="50"/>
      <c r="E522" s="68"/>
      <c r="F522" s="43"/>
      <c r="H522" s="43"/>
      <c r="I522" s="50"/>
      <c r="J522" s="50"/>
      <c r="K522" s="50"/>
      <c r="L522" s="43"/>
      <c r="M522" s="50"/>
      <c r="N522" s="50"/>
      <c r="O522" s="50"/>
      <c r="S522" s="43"/>
      <c r="Z522" s="50"/>
      <c r="AA522" s="43"/>
      <c r="AE522" s="43"/>
      <c r="AI522" s="43"/>
      <c r="AN522" s="43"/>
      <c r="AO522" s="50"/>
      <c r="AP522" s="50"/>
      <c r="AS522" s="43"/>
      <c r="AV522" s="43"/>
      <c r="AW522" s="43"/>
      <c r="BA522" s="43"/>
      <c r="BE522" s="50"/>
      <c r="BF522" s="43"/>
      <c r="BJ522" s="43"/>
    </row>
    <row r="523" spans="1:62" s="4" customFormat="1" x14ac:dyDescent="0.25">
      <c r="A523" s="50"/>
      <c r="B523" s="50"/>
      <c r="C523" s="50"/>
      <c r="D523" s="50"/>
      <c r="E523" s="68"/>
      <c r="F523" s="43"/>
      <c r="H523" s="43"/>
      <c r="I523" s="50"/>
      <c r="J523" s="50"/>
      <c r="K523" s="50"/>
      <c r="L523" s="43"/>
      <c r="M523" s="50"/>
      <c r="N523" s="50"/>
      <c r="O523" s="50"/>
      <c r="S523" s="43"/>
      <c r="Z523" s="50"/>
      <c r="AA523" s="43"/>
      <c r="AE523" s="43"/>
      <c r="AI523" s="43"/>
      <c r="AN523" s="43"/>
      <c r="AO523" s="50"/>
      <c r="AP523" s="50"/>
      <c r="AS523" s="43"/>
      <c r="AV523" s="43"/>
      <c r="AW523" s="43"/>
      <c r="BA523" s="43"/>
      <c r="BE523" s="50"/>
      <c r="BF523" s="43"/>
      <c r="BJ523" s="43"/>
    </row>
    <row r="524" spans="1:62" s="4" customFormat="1" x14ac:dyDescent="0.25">
      <c r="A524" s="50"/>
      <c r="B524" s="50"/>
      <c r="C524" s="50"/>
      <c r="D524" s="50"/>
      <c r="E524" s="68"/>
      <c r="F524" s="43"/>
      <c r="H524" s="43"/>
      <c r="I524" s="50"/>
      <c r="J524" s="50"/>
      <c r="K524" s="50"/>
      <c r="L524" s="43"/>
      <c r="M524" s="50"/>
      <c r="N524" s="50"/>
      <c r="O524" s="50"/>
      <c r="S524" s="43"/>
      <c r="Z524" s="50"/>
      <c r="AA524" s="43"/>
      <c r="AE524" s="43"/>
      <c r="AI524" s="43"/>
      <c r="AN524" s="43"/>
      <c r="AO524" s="50"/>
      <c r="AP524" s="50"/>
      <c r="AS524" s="43"/>
      <c r="AV524" s="43"/>
      <c r="AW524" s="43"/>
      <c r="BA524" s="43"/>
      <c r="BE524" s="50"/>
      <c r="BF524" s="43"/>
      <c r="BJ524" s="43"/>
    </row>
    <row r="525" spans="1:62" s="4" customFormat="1" x14ac:dyDescent="0.25">
      <c r="A525" s="50"/>
      <c r="B525" s="50"/>
      <c r="C525" s="50"/>
      <c r="D525" s="50"/>
      <c r="E525" s="68"/>
      <c r="F525" s="43"/>
      <c r="H525" s="43"/>
      <c r="I525" s="50"/>
      <c r="J525" s="50"/>
      <c r="K525" s="50"/>
      <c r="L525" s="43"/>
      <c r="M525" s="50"/>
      <c r="N525" s="50"/>
      <c r="O525" s="50"/>
      <c r="S525" s="43"/>
      <c r="Z525" s="50"/>
      <c r="AA525" s="43"/>
      <c r="AE525" s="43"/>
      <c r="AI525" s="43"/>
      <c r="AN525" s="43"/>
      <c r="AO525" s="50"/>
      <c r="AP525" s="50"/>
      <c r="AS525" s="43"/>
      <c r="AV525" s="43"/>
      <c r="AW525" s="43"/>
      <c r="BA525" s="43"/>
      <c r="BE525" s="50"/>
      <c r="BF525" s="43"/>
      <c r="BJ525" s="43"/>
    </row>
    <row r="526" spans="1:62" s="4" customFormat="1" x14ac:dyDescent="0.25">
      <c r="A526" s="50"/>
      <c r="B526" s="50"/>
      <c r="C526" s="50"/>
      <c r="D526" s="50"/>
      <c r="E526" s="68"/>
      <c r="F526" s="43"/>
      <c r="H526" s="43"/>
      <c r="I526" s="50"/>
      <c r="J526" s="50"/>
      <c r="K526" s="50"/>
      <c r="L526" s="43"/>
      <c r="M526" s="50"/>
      <c r="N526" s="50"/>
      <c r="O526" s="50"/>
      <c r="S526" s="43"/>
      <c r="Z526" s="50"/>
      <c r="AA526" s="43"/>
      <c r="AE526" s="43"/>
      <c r="AI526" s="43"/>
      <c r="AN526" s="43"/>
      <c r="AO526" s="50"/>
      <c r="AP526" s="50"/>
      <c r="AS526" s="43"/>
      <c r="AV526" s="43"/>
      <c r="AW526" s="43"/>
      <c r="BA526" s="43"/>
      <c r="BE526" s="50"/>
      <c r="BF526" s="43"/>
      <c r="BJ526" s="43"/>
    </row>
    <row r="527" spans="1:62" s="4" customFormat="1" x14ac:dyDescent="0.25">
      <c r="A527" s="50"/>
      <c r="B527" s="50"/>
      <c r="C527" s="50"/>
      <c r="D527" s="50"/>
      <c r="E527" s="68"/>
      <c r="F527" s="43"/>
      <c r="H527" s="43"/>
      <c r="I527" s="50"/>
      <c r="J527" s="50"/>
      <c r="K527" s="50"/>
      <c r="L527" s="43"/>
      <c r="M527" s="50"/>
      <c r="N527" s="50"/>
      <c r="O527" s="50"/>
      <c r="S527" s="43"/>
      <c r="Z527" s="50"/>
      <c r="AA527" s="43"/>
      <c r="AE527" s="43"/>
      <c r="AI527" s="43"/>
      <c r="AN527" s="43"/>
      <c r="AO527" s="50"/>
      <c r="AP527" s="50"/>
      <c r="AS527" s="43"/>
      <c r="AV527" s="43"/>
      <c r="AW527" s="43"/>
      <c r="BA527" s="43"/>
      <c r="BE527" s="50"/>
      <c r="BF527" s="43"/>
      <c r="BJ527" s="43"/>
    </row>
    <row r="528" spans="1:62" s="4" customFormat="1" x14ac:dyDescent="0.25">
      <c r="A528" s="50"/>
      <c r="B528" s="50"/>
      <c r="C528" s="50"/>
      <c r="D528" s="50"/>
      <c r="E528" s="68"/>
      <c r="F528" s="43"/>
      <c r="H528" s="43"/>
      <c r="I528" s="50"/>
      <c r="J528" s="50"/>
      <c r="K528" s="50"/>
      <c r="L528" s="43"/>
      <c r="M528" s="50"/>
      <c r="N528" s="50"/>
      <c r="O528" s="50"/>
      <c r="S528" s="43"/>
      <c r="Z528" s="50"/>
      <c r="AA528" s="43"/>
      <c r="AE528" s="43"/>
      <c r="AI528" s="43"/>
      <c r="AN528" s="43"/>
      <c r="AO528" s="50"/>
      <c r="AP528" s="50"/>
      <c r="AS528" s="43"/>
      <c r="AV528" s="43"/>
      <c r="AW528" s="43"/>
      <c r="BA528" s="43"/>
      <c r="BE528" s="50"/>
      <c r="BF528" s="43"/>
      <c r="BJ528" s="43"/>
    </row>
    <row r="529" spans="1:62" s="4" customFormat="1" x14ac:dyDescent="0.25">
      <c r="A529" s="50"/>
      <c r="B529" s="50"/>
      <c r="C529" s="50"/>
      <c r="D529" s="50"/>
      <c r="E529" s="68"/>
      <c r="F529" s="43"/>
      <c r="H529" s="43"/>
      <c r="I529" s="50"/>
      <c r="J529" s="50"/>
      <c r="K529" s="50"/>
      <c r="L529" s="43"/>
      <c r="M529" s="50"/>
      <c r="N529" s="50"/>
      <c r="O529" s="50"/>
      <c r="S529" s="43"/>
      <c r="Z529" s="50"/>
      <c r="AA529" s="43"/>
      <c r="AE529" s="43"/>
      <c r="AI529" s="43"/>
      <c r="AN529" s="43"/>
      <c r="AO529" s="50"/>
      <c r="AP529" s="50"/>
      <c r="AS529" s="43"/>
      <c r="AV529" s="43"/>
      <c r="AW529" s="43"/>
      <c r="BA529" s="43"/>
      <c r="BE529" s="50"/>
      <c r="BF529" s="43"/>
      <c r="BJ529" s="43"/>
    </row>
    <row r="530" spans="1:62" s="4" customFormat="1" x14ac:dyDescent="0.25">
      <c r="A530" s="50"/>
      <c r="B530" s="50"/>
      <c r="C530" s="50"/>
      <c r="D530" s="50"/>
      <c r="E530" s="68"/>
      <c r="F530" s="43"/>
      <c r="H530" s="43"/>
      <c r="I530" s="50"/>
      <c r="J530" s="50"/>
      <c r="K530" s="50"/>
      <c r="L530" s="43"/>
      <c r="M530" s="50"/>
      <c r="N530" s="50"/>
      <c r="O530" s="50"/>
      <c r="S530" s="43"/>
      <c r="Z530" s="50"/>
      <c r="AA530" s="43"/>
      <c r="AE530" s="43"/>
      <c r="AI530" s="43"/>
      <c r="AN530" s="43"/>
      <c r="AO530" s="50"/>
      <c r="AP530" s="50"/>
      <c r="AS530" s="43"/>
      <c r="AV530" s="43"/>
      <c r="AW530" s="43"/>
      <c r="BA530" s="43"/>
      <c r="BE530" s="50"/>
      <c r="BF530" s="43"/>
      <c r="BJ530" s="43"/>
    </row>
    <row r="531" spans="1:62" s="4" customFormat="1" x14ac:dyDescent="0.25">
      <c r="A531" s="50"/>
      <c r="B531" s="50"/>
      <c r="C531" s="50"/>
      <c r="D531" s="50"/>
      <c r="E531" s="68"/>
      <c r="F531" s="43"/>
      <c r="H531" s="43"/>
      <c r="I531" s="50"/>
      <c r="J531" s="50"/>
      <c r="K531" s="50"/>
      <c r="L531" s="43"/>
      <c r="M531" s="50"/>
      <c r="N531" s="50"/>
      <c r="O531" s="50"/>
      <c r="S531" s="43"/>
      <c r="Z531" s="50"/>
      <c r="AA531" s="43"/>
      <c r="AE531" s="43"/>
      <c r="AI531" s="43"/>
      <c r="AN531" s="43"/>
      <c r="AO531" s="50"/>
      <c r="AP531" s="50"/>
      <c r="AS531" s="43"/>
      <c r="AV531" s="43"/>
      <c r="AW531" s="43"/>
      <c r="BA531" s="43"/>
      <c r="BE531" s="50"/>
      <c r="BF531" s="43"/>
      <c r="BJ531" s="43"/>
    </row>
    <row r="532" spans="1:62" s="4" customFormat="1" x14ac:dyDescent="0.25">
      <c r="A532" s="50"/>
      <c r="B532" s="50"/>
      <c r="C532" s="50"/>
      <c r="D532" s="50"/>
      <c r="E532" s="68"/>
      <c r="F532" s="43"/>
      <c r="H532" s="43"/>
      <c r="I532" s="50"/>
      <c r="J532" s="50"/>
      <c r="K532" s="50"/>
      <c r="L532" s="43"/>
      <c r="M532" s="50"/>
      <c r="N532" s="50"/>
      <c r="O532" s="50"/>
      <c r="S532" s="43"/>
      <c r="Z532" s="50"/>
      <c r="AA532" s="43"/>
      <c r="AE532" s="43"/>
      <c r="AI532" s="43"/>
      <c r="AN532" s="43"/>
      <c r="AO532" s="50"/>
      <c r="AP532" s="50"/>
      <c r="AS532" s="43"/>
      <c r="AV532" s="43"/>
      <c r="AW532" s="43"/>
      <c r="BA532" s="43"/>
      <c r="BE532" s="50"/>
      <c r="BF532" s="43"/>
      <c r="BJ532" s="43"/>
    </row>
    <row r="533" spans="1:62" s="4" customFormat="1" x14ac:dyDescent="0.25">
      <c r="A533" s="50"/>
      <c r="B533" s="50"/>
      <c r="C533" s="50"/>
      <c r="D533" s="50"/>
      <c r="E533" s="68"/>
      <c r="F533" s="43"/>
      <c r="H533" s="43"/>
      <c r="I533" s="50"/>
      <c r="J533" s="50"/>
      <c r="K533" s="50"/>
      <c r="L533" s="43"/>
      <c r="M533" s="50"/>
      <c r="N533" s="50"/>
      <c r="O533" s="50"/>
      <c r="S533" s="43"/>
      <c r="Z533" s="50"/>
      <c r="AA533" s="43"/>
      <c r="AE533" s="43"/>
      <c r="AI533" s="43"/>
      <c r="AN533" s="43"/>
      <c r="AO533" s="50"/>
      <c r="AP533" s="50"/>
      <c r="AS533" s="43"/>
      <c r="AV533" s="43"/>
      <c r="AW533" s="43"/>
      <c r="BA533" s="43"/>
      <c r="BE533" s="50"/>
      <c r="BF533" s="43"/>
      <c r="BJ533" s="43"/>
    </row>
    <row r="534" spans="1:62" s="4" customFormat="1" x14ac:dyDescent="0.25">
      <c r="A534" s="50"/>
      <c r="B534" s="50"/>
      <c r="C534" s="50"/>
      <c r="D534" s="50"/>
      <c r="E534" s="68"/>
      <c r="F534" s="43"/>
      <c r="H534" s="43"/>
      <c r="I534" s="50"/>
      <c r="J534" s="50"/>
      <c r="K534" s="50"/>
      <c r="L534" s="43"/>
      <c r="M534" s="50"/>
      <c r="N534" s="50"/>
      <c r="O534" s="50"/>
      <c r="S534" s="43"/>
      <c r="Z534" s="50"/>
      <c r="AA534" s="43"/>
      <c r="AE534" s="43"/>
      <c r="AI534" s="43"/>
      <c r="AN534" s="43"/>
      <c r="AO534" s="50"/>
      <c r="AP534" s="50"/>
      <c r="AS534" s="43"/>
      <c r="AV534" s="43"/>
      <c r="AW534" s="43"/>
      <c r="BA534" s="43"/>
      <c r="BE534" s="50"/>
      <c r="BF534" s="43"/>
      <c r="BJ534" s="43"/>
    </row>
    <row r="535" spans="1:62" s="4" customFormat="1" x14ac:dyDescent="0.25">
      <c r="A535" s="50"/>
      <c r="B535" s="50"/>
      <c r="C535" s="50"/>
      <c r="D535" s="50"/>
      <c r="E535" s="68"/>
      <c r="F535" s="43"/>
      <c r="H535" s="43"/>
      <c r="I535" s="50"/>
      <c r="J535" s="50"/>
      <c r="K535" s="50"/>
      <c r="L535" s="43"/>
      <c r="M535" s="50"/>
      <c r="N535" s="50"/>
      <c r="O535" s="50"/>
      <c r="S535" s="43"/>
      <c r="Z535" s="50"/>
      <c r="AA535" s="43"/>
      <c r="AE535" s="43"/>
      <c r="AI535" s="43"/>
      <c r="AN535" s="43"/>
      <c r="AO535" s="50"/>
      <c r="AP535" s="50"/>
      <c r="AS535" s="43"/>
      <c r="AV535" s="43"/>
      <c r="AW535" s="43"/>
      <c r="BA535" s="43"/>
      <c r="BE535" s="50"/>
      <c r="BF535" s="43"/>
      <c r="BJ535" s="43"/>
    </row>
    <row r="536" spans="1:62" s="4" customFormat="1" x14ac:dyDescent="0.25">
      <c r="A536" s="50"/>
      <c r="B536" s="50"/>
      <c r="C536" s="50"/>
      <c r="D536" s="50"/>
      <c r="E536" s="68"/>
      <c r="F536" s="43"/>
      <c r="H536" s="43"/>
      <c r="I536" s="50"/>
      <c r="J536" s="50"/>
      <c r="K536" s="50"/>
      <c r="L536" s="43"/>
      <c r="M536" s="50"/>
      <c r="N536" s="50"/>
      <c r="O536" s="50"/>
      <c r="S536" s="43"/>
      <c r="Z536" s="50"/>
      <c r="AA536" s="43"/>
      <c r="AE536" s="43"/>
      <c r="AI536" s="43"/>
      <c r="AN536" s="43"/>
      <c r="AO536" s="50"/>
      <c r="AP536" s="50"/>
      <c r="AS536" s="43"/>
      <c r="AV536" s="43"/>
      <c r="AW536" s="43"/>
      <c r="BA536" s="43"/>
      <c r="BE536" s="50"/>
      <c r="BF536" s="43"/>
      <c r="BJ536" s="43"/>
    </row>
    <row r="537" spans="1:62" s="4" customFormat="1" x14ac:dyDescent="0.25">
      <c r="A537" s="50"/>
      <c r="B537" s="50"/>
      <c r="C537" s="50"/>
      <c r="D537" s="50"/>
      <c r="E537" s="68"/>
      <c r="F537" s="43"/>
      <c r="H537" s="43"/>
      <c r="I537" s="50"/>
      <c r="J537" s="50"/>
      <c r="K537" s="50"/>
      <c r="L537" s="43"/>
      <c r="M537" s="50"/>
      <c r="N537" s="50"/>
      <c r="O537" s="50"/>
      <c r="S537" s="43"/>
      <c r="Z537" s="50"/>
      <c r="AA537" s="43"/>
      <c r="AE537" s="43"/>
      <c r="AI537" s="43"/>
      <c r="AN537" s="43"/>
      <c r="AO537" s="50"/>
      <c r="AP537" s="50"/>
      <c r="AS537" s="43"/>
      <c r="AV537" s="43"/>
      <c r="AW537" s="43"/>
      <c r="BA537" s="43"/>
      <c r="BE537" s="50"/>
      <c r="BF537" s="43"/>
      <c r="BJ537" s="43"/>
    </row>
    <row r="538" spans="1:62" s="4" customFormat="1" x14ac:dyDescent="0.25">
      <c r="A538" s="50"/>
      <c r="B538" s="50"/>
      <c r="C538" s="50"/>
      <c r="D538" s="50"/>
      <c r="E538" s="68"/>
      <c r="F538" s="43"/>
      <c r="H538" s="43"/>
      <c r="I538" s="50"/>
      <c r="J538" s="50"/>
      <c r="K538" s="50"/>
      <c r="L538" s="43"/>
      <c r="M538" s="50"/>
      <c r="N538" s="50"/>
      <c r="O538" s="50"/>
      <c r="S538" s="43"/>
      <c r="Z538" s="50"/>
      <c r="AA538" s="43"/>
      <c r="AE538" s="43"/>
      <c r="AI538" s="43"/>
      <c r="AN538" s="43"/>
      <c r="AO538" s="50"/>
      <c r="AP538" s="50"/>
      <c r="AS538" s="43"/>
      <c r="AV538" s="43"/>
      <c r="AW538" s="43"/>
      <c r="BA538" s="43"/>
      <c r="BE538" s="50"/>
      <c r="BF538" s="43"/>
      <c r="BJ538" s="43"/>
    </row>
    <row r="539" spans="1:62" s="4" customFormat="1" x14ac:dyDescent="0.25">
      <c r="A539" s="50"/>
      <c r="B539" s="50"/>
      <c r="C539" s="50"/>
      <c r="D539" s="50"/>
      <c r="E539" s="68"/>
      <c r="F539" s="43"/>
      <c r="H539" s="43"/>
      <c r="I539" s="50"/>
      <c r="J539" s="50"/>
      <c r="K539" s="50"/>
      <c r="L539" s="43"/>
      <c r="M539" s="50"/>
      <c r="N539" s="50"/>
      <c r="O539" s="50"/>
      <c r="S539" s="43"/>
      <c r="Z539" s="50"/>
      <c r="AA539" s="43"/>
      <c r="AE539" s="43"/>
      <c r="AI539" s="43"/>
      <c r="AN539" s="43"/>
      <c r="AO539" s="50"/>
      <c r="AP539" s="50"/>
      <c r="AS539" s="43"/>
      <c r="AV539" s="43"/>
      <c r="AW539" s="43"/>
      <c r="BA539" s="43"/>
      <c r="BE539" s="50"/>
      <c r="BF539" s="43"/>
      <c r="BJ539" s="43"/>
    </row>
    <row r="540" spans="1:62" s="4" customFormat="1" x14ac:dyDescent="0.25">
      <c r="A540" s="50"/>
      <c r="B540" s="50"/>
      <c r="C540" s="50"/>
      <c r="D540" s="50"/>
      <c r="E540" s="68"/>
      <c r="F540" s="43"/>
      <c r="H540" s="43"/>
      <c r="I540" s="50"/>
      <c r="J540" s="50"/>
      <c r="K540" s="50"/>
      <c r="L540" s="43"/>
      <c r="M540" s="50"/>
      <c r="N540" s="50"/>
      <c r="O540" s="50"/>
      <c r="S540" s="43"/>
      <c r="Z540" s="50"/>
      <c r="AA540" s="43"/>
      <c r="AE540" s="43"/>
      <c r="AI540" s="43"/>
      <c r="AN540" s="43"/>
      <c r="AO540" s="50"/>
      <c r="AP540" s="50"/>
      <c r="AS540" s="43"/>
      <c r="AV540" s="43"/>
      <c r="AW540" s="43"/>
      <c r="BA540" s="43"/>
      <c r="BE540" s="50"/>
      <c r="BF540" s="43"/>
      <c r="BJ540" s="43"/>
    </row>
    <row r="541" spans="1:62" s="4" customFormat="1" x14ac:dyDescent="0.25">
      <c r="A541" s="50"/>
      <c r="B541" s="50"/>
      <c r="C541" s="50"/>
      <c r="D541" s="50"/>
      <c r="E541" s="68"/>
      <c r="F541" s="43"/>
      <c r="H541" s="43"/>
      <c r="I541" s="50"/>
      <c r="J541" s="50"/>
      <c r="K541" s="50"/>
      <c r="L541" s="43"/>
      <c r="M541" s="50"/>
      <c r="N541" s="50"/>
      <c r="O541" s="50"/>
      <c r="S541" s="43"/>
      <c r="Z541" s="50"/>
      <c r="AA541" s="43"/>
      <c r="AE541" s="43"/>
      <c r="AI541" s="43"/>
      <c r="AN541" s="43"/>
      <c r="AO541" s="50"/>
      <c r="AP541" s="50"/>
      <c r="AS541" s="43"/>
      <c r="AV541" s="43"/>
      <c r="AW541" s="43"/>
      <c r="BA541" s="43"/>
      <c r="BE541" s="50"/>
      <c r="BF541" s="43"/>
      <c r="BJ541" s="43"/>
    </row>
    <row r="542" spans="1:62" s="4" customFormat="1" x14ac:dyDescent="0.25">
      <c r="A542" s="50"/>
      <c r="B542" s="50"/>
      <c r="C542" s="50"/>
      <c r="D542" s="50"/>
      <c r="E542" s="68"/>
      <c r="F542" s="43"/>
      <c r="H542" s="43"/>
      <c r="I542" s="50"/>
      <c r="J542" s="50"/>
      <c r="K542" s="50"/>
      <c r="L542" s="43"/>
      <c r="M542" s="50"/>
      <c r="N542" s="50"/>
      <c r="O542" s="50"/>
      <c r="S542" s="43"/>
      <c r="Z542" s="50"/>
      <c r="AA542" s="43"/>
      <c r="AE542" s="43"/>
      <c r="AI542" s="43"/>
      <c r="AN542" s="43"/>
      <c r="AO542" s="50"/>
      <c r="AP542" s="50"/>
      <c r="AS542" s="43"/>
      <c r="AV542" s="43"/>
      <c r="AW542" s="43"/>
      <c r="BA542" s="43"/>
      <c r="BE542" s="50"/>
      <c r="BF542" s="43"/>
      <c r="BJ542" s="43"/>
    </row>
    <row r="543" spans="1:62" s="4" customFormat="1" x14ac:dyDescent="0.25">
      <c r="A543" s="50"/>
      <c r="B543" s="50"/>
      <c r="C543" s="50"/>
      <c r="D543" s="50"/>
      <c r="E543" s="68"/>
      <c r="F543" s="43"/>
      <c r="H543" s="43"/>
      <c r="I543" s="50"/>
      <c r="J543" s="50"/>
      <c r="K543" s="50"/>
      <c r="L543" s="43"/>
      <c r="M543" s="50"/>
      <c r="N543" s="50"/>
      <c r="O543" s="50"/>
      <c r="S543" s="43"/>
      <c r="Z543" s="50"/>
      <c r="AA543" s="43"/>
      <c r="AE543" s="43"/>
      <c r="AI543" s="43"/>
      <c r="AN543" s="43"/>
      <c r="AO543" s="50"/>
      <c r="AP543" s="50"/>
      <c r="AS543" s="43"/>
      <c r="AV543" s="43"/>
      <c r="AW543" s="43"/>
      <c r="BA543" s="43"/>
      <c r="BE543" s="50"/>
      <c r="BF543" s="43"/>
      <c r="BJ543" s="43"/>
    </row>
    <row r="544" spans="1:62" s="4" customFormat="1" x14ac:dyDescent="0.25">
      <c r="A544" s="50"/>
      <c r="B544" s="50"/>
      <c r="C544" s="50"/>
      <c r="D544" s="50"/>
      <c r="E544" s="68"/>
      <c r="F544" s="43"/>
      <c r="H544" s="43"/>
      <c r="I544" s="50"/>
      <c r="J544" s="50"/>
      <c r="K544" s="50"/>
      <c r="L544" s="43"/>
      <c r="M544" s="50"/>
      <c r="N544" s="50"/>
      <c r="O544" s="50"/>
      <c r="S544" s="43"/>
      <c r="Z544" s="50"/>
      <c r="AA544" s="43"/>
      <c r="AE544" s="43"/>
      <c r="AI544" s="43"/>
      <c r="AN544" s="43"/>
      <c r="AO544" s="50"/>
      <c r="AP544" s="50"/>
      <c r="AS544" s="43"/>
      <c r="AV544" s="43"/>
      <c r="AW544" s="43"/>
      <c r="BA544" s="43"/>
      <c r="BE544" s="50"/>
      <c r="BF544" s="43"/>
      <c r="BJ544" s="43"/>
    </row>
    <row r="545" spans="1:62" s="4" customFormat="1" x14ac:dyDescent="0.25">
      <c r="A545" s="50"/>
      <c r="B545" s="50"/>
      <c r="C545" s="50"/>
      <c r="D545" s="50"/>
      <c r="E545" s="68"/>
      <c r="F545" s="43"/>
      <c r="H545" s="43"/>
      <c r="I545" s="50"/>
      <c r="J545" s="50"/>
      <c r="K545" s="50"/>
      <c r="L545" s="43"/>
      <c r="M545" s="50"/>
      <c r="N545" s="50"/>
      <c r="O545" s="50"/>
      <c r="S545" s="43"/>
      <c r="Z545" s="50"/>
      <c r="AA545" s="43"/>
      <c r="AE545" s="43"/>
      <c r="AI545" s="43"/>
      <c r="AN545" s="43"/>
      <c r="AO545" s="50"/>
      <c r="AP545" s="50"/>
      <c r="AS545" s="43"/>
      <c r="AV545" s="43"/>
      <c r="AW545" s="43"/>
      <c r="BA545" s="43"/>
      <c r="BE545" s="50"/>
      <c r="BF545" s="43"/>
      <c r="BJ545" s="43"/>
    </row>
    <row r="546" spans="1:62" s="4" customFormat="1" x14ac:dyDescent="0.25">
      <c r="A546" s="50"/>
      <c r="B546" s="50"/>
      <c r="C546" s="50"/>
      <c r="D546" s="50"/>
      <c r="E546" s="68"/>
      <c r="F546" s="43"/>
      <c r="H546" s="43"/>
      <c r="I546" s="50"/>
      <c r="J546" s="50"/>
      <c r="K546" s="50"/>
      <c r="L546" s="43"/>
      <c r="M546" s="50"/>
      <c r="N546" s="50"/>
      <c r="O546" s="50"/>
      <c r="S546" s="43"/>
      <c r="Z546" s="50"/>
      <c r="AA546" s="43"/>
      <c r="AE546" s="43"/>
      <c r="AI546" s="43"/>
      <c r="AN546" s="43"/>
      <c r="AO546" s="50"/>
      <c r="AP546" s="50"/>
      <c r="AS546" s="43"/>
      <c r="AV546" s="43"/>
      <c r="AW546" s="43"/>
      <c r="BA546" s="43"/>
      <c r="BE546" s="50"/>
      <c r="BF546" s="43"/>
      <c r="BJ546" s="43"/>
    </row>
    <row r="547" spans="1:62" s="4" customFormat="1" x14ac:dyDescent="0.25">
      <c r="A547" s="50"/>
      <c r="B547" s="50"/>
      <c r="C547" s="50"/>
      <c r="D547" s="50"/>
      <c r="E547" s="68"/>
      <c r="F547" s="43"/>
      <c r="H547" s="43"/>
      <c r="I547" s="50"/>
      <c r="J547" s="50"/>
      <c r="K547" s="50"/>
      <c r="L547" s="43"/>
      <c r="M547" s="50"/>
      <c r="N547" s="50"/>
      <c r="O547" s="50"/>
      <c r="S547" s="43"/>
      <c r="Z547" s="50"/>
      <c r="AA547" s="43"/>
      <c r="AE547" s="43"/>
      <c r="AI547" s="43"/>
      <c r="AN547" s="43"/>
      <c r="AO547" s="50"/>
      <c r="AP547" s="50"/>
      <c r="AS547" s="43"/>
      <c r="AV547" s="43"/>
      <c r="AW547" s="43"/>
      <c r="BA547" s="43"/>
      <c r="BE547" s="50"/>
      <c r="BF547" s="43"/>
      <c r="BJ547" s="43"/>
    </row>
    <row r="548" spans="1:62" s="4" customFormat="1" x14ac:dyDescent="0.25">
      <c r="A548" s="50"/>
      <c r="B548" s="50"/>
      <c r="C548" s="50"/>
      <c r="D548" s="50"/>
      <c r="E548" s="68"/>
      <c r="F548" s="43"/>
      <c r="H548" s="43"/>
      <c r="I548" s="50"/>
      <c r="J548" s="50"/>
      <c r="K548" s="50"/>
      <c r="L548" s="43"/>
      <c r="M548" s="50"/>
      <c r="N548" s="50"/>
      <c r="O548" s="50"/>
      <c r="S548" s="43"/>
      <c r="Z548" s="50"/>
      <c r="AA548" s="43"/>
      <c r="AE548" s="43"/>
      <c r="AI548" s="43"/>
      <c r="AN548" s="43"/>
      <c r="AO548" s="50"/>
      <c r="AP548" s="50"/>
      <c r="AS548" s="43"/>
      <c r="AV548" s="43"/>
      <c r="AW548" s="43"/>
      <c r="BA548" s="43"/>
      <c r="BE548" s="50"/>
      <c r="BF548" s="43"/>
      <c r="BJ548" s="43"/>
    </row>
    <row r="549" spans="1:62" s="4" customFormat="1" x14ac:dyDescent="0.25">
      <c r="A549" s="50"/>
      <c r="B549" s="50"/>
      <c r="C549" s="50"/>
      <c r="D549" s="50"/>
      <c r="E549" s="68"/>
      <c r="F549" s="43"/>
      <c r="H549" s="43"/>
      <c r="I549" s="50"/>
      <c r="J549" s="50"/>
      <c r="K549" s="50"/>
      <c r="L549" s="43"/>
      <c r="M549" s="50"/>
      <c r="N549" s="50"/>
      <c r="O549" s="50"/>
      <c r="S549" s="43"/>
      <c r="Z549" s="50"/>
      <c r="AA549" s="43"/>
      <c r="AE549" s="43"/>
      <c r="AI549" s="43"/>
      <c r="AN549" s="43"/>
      <c r="AO549" s="50"/>
      <c r="AP549" s="50"/>
      <c r="AS549" s="43"/>
      <c r="AV549" s="43"/>
      <c r="AW549" s="43"/>
      <c r="BA549" s="43"/>
      <c r="BE549" s="50"/>
      <c r="BF549" s="43"/>
      <c r="BJ549" s="43"/>
    </row>
    <row r="550" spans="1:62" s="4" customFormat="1" x14ac:dyDescent="0.25">
      <c r="A550" s="50"/>
      <c r="B550" s="50"/>
      <c r="C550" s="50"/>
      <c r="D550" s="50"/>
      <c r="E550" s="68"/>
      <c r="F550" s="43"/>
      <c r="H550" s="43"/>
      <c r="I550" s="50"/>
      <c r="J550" s="50"/>
      <c r="K550" s="50"/>
      <c r="L550" s="43"/>
      <c r="M550" s="50"/>
      <c r="N550" s="50"/>
      <c r="O550" s="50"/>
      <c r="S550" s="43"/>
      <c r="Z550" s="50"/>
      <c r="AA550" s="43"/>
      <c r="AE550" s="43"/>
      <c r="AI550" s="43"/>
      <c r="AN550" s="43"/>
      <c r="AO550" s="50"/>
      <c r="AP550" s="50"/>
      <c r="AS550" s="43"/>
      <c r="AV550" s="43"/>
      <c r="AW550" s="43"/>
      <c r="BA550" s="43"/>
      <c r="BE550" s="50"/>
      <c r="BF550" s="43"/>
      <c r="BJ550" s="43"/>
    </row>
    <row r="551" spans="1:62" s="4" customFormat="1" x14ac:dyDescent="0.25">
      <c r="A551" s="50"/>
      <c r="B551" s="50"/>
      <c r="C551" s="50"/>
      <c r="D551" s="50"/>
      <c r="E551" s="68"/>
      <c r="F551" s="43"/>
      <c r="H551" s="43"/>
      <c r="I551" s="50"/>
      <c r="J551" s="50"/>
      <c r="K551" s="50"/>
      <c r="L551" s="43"/>
      <c r="M551" s="50"/>
      <c r="N551" s="50"/>
      <c r="O551" s="50"/>
      <c r="S551" s="43"/>
      <c r="Z551" s="50"/>
      <c r="AA551" s="43"/>
      <c r="AE551" s="43"/>
      <c r="AI551" s="43"/>
      <c r="AN551" s="43"/>
      <c r="AO551" s="50"/>
      <c r="AP551" s="50"/>
      <c r="AS551" s="43"/>
      <c r="AV551" s="43"/>
      <c r="AW551" s="43"/>
      <c r="BA551" s="43"/>
      <c r="BE551" s="50"/>
      <c r="BF551" s="43"/>
      <c r="BJ551" s="43"/>
    </row>
    <row r="552" spans="1:62" s="4" customFormat="1" x14ac:dyDescent="0.25">
      <c r="A552" s="50"/>
      <c r="B552" s="50"/>
      <c r="C552" s="50"/>
      <c r="D552" s="50"/>
      <c r="E552" s="68"/>
      <c r="F552" s="43"/>
      <c r="H552" s="43"/>
      <c r="I552" s="50"/>
      <c r="J552" s="50"/>
      <c r="K552" s="50"/>
      <c r="L552" s="43"/>
      <c r="M552" s="50"/>
      <c r="N552" s="50"/>
      <c r="O552" s="50"/>
      <c r="S552" s="43"/>
      <c r="Z552" s="50"/>
      <c r="AA552" s="43"/>
      <c r="AE552" s="43"/>
      <c r="AI552" s="43"/>
      <c r="AN552" s="43"/>
      <c r="AO552" s="50"/>
      <c r="AP552" s="50"/>
      <c r="AS552" s="43"/>
      <c r="AV552" s="43"/>
      <c r="AW552" s="43"/>
      <c r="BA552" s="43"/>
      <c r="BE552" s="50"/>
      <c r="BF552" s="43"/>
      <c r="BJ552" s="43"/>
    </row>
    <row r="553" spans="1:62" s="4" customFormat="1" x14ac:dyDescent="0.25">
      <c r="A553" s="50"/>
      <c r="B553" s="50"/>
      <c r="C553" s="50"/>
      <c r="D553" s="50"/>
      <c r="E553" s="68"/>
      <c r="F553" s="43"/>
      <c r="H553" s="43"/>
      <c r="I553" s="50"/>
      <c r="J553" s="50"/>
      <c r="K553" s="50"/>
      <c r="L553" s="43"/>
      <c r="M553" s="50"/>
      <c r="N553" s="50"/>
      <c r="O553" s="50"/>
      <c r="S553" s="43"/>
      <c r="Z553" s="50"/>
      <c r="AA553" s="43"/>
      <c r="AE553" s="43"/>
      <c r="AI553" s="43"/>
      <c r="AN553" s="43"/>
      <c r="AO553" s="50"/>
      <c r="AP553" s="50"/>
      <c r="AS553" s="43"/>
      <c r="AV553" s="43"/>
      <c r="AW553" s="43"/>
      <c r="BA553" s="43"/>
      <c r="BE553" s="50"/>
      <c r="BF553" s="43"/>
      <c r="BJ553" s="43"/>
    </row>
    <row r="554" spans="1:62" s="4" customFormat="1" x14ac:dyDescent="0.25">
      <c r="A554" s="50"/>
      <c r="B554" s="50"/>
      <c r="C554" s="50"/>
      <c r="D554" s="50"/>
      <c r="E554" s="68"/>
      <c r="F554" s="43"/>
      <c r="H554" s="43"/>
      <c r="I554" s="50"/>
      <c r="J554" s="50"/>
      <c r="K554" s="50"/>
      <c r="L554" s="43"/>
      <c r="M554" s="50"/>
      <c r="N554" s="50"/>
      <c r="O554" s="50"/>
      <c r="S554" s="43"/>
      <c r="Z554" s="50"/>
      <c r="AA554" s="43"/>
      <c r="AE554" s="43"/>
      <c r="AI554" s="43"/>
      <c r="AN554" s="43"/>
      <c r="AO554" s="50"/>
      <c r="AP554" s="50"/>
      <c r="AS554" s="43"/>
      <c r="AV554" s="43"/>
      <c r="AW554" s="43"/>
      <c r="BA554" s="43"/>
      <c r="BE554" s="50"/>
      <c r="BF554" s="43"/>
      <c r="BJ554" s="43"/>
    </row>
    <row r="555" spans="1:62" s="4" customFormat="1" x14ac:dyDescent="0.25">
      <c r="A555" s="50"/>
      <c r="B555" s="50"/>
      <c r="C555" s="50"/>
      <c r="D555" s="50"/>
      <c r="E555" s="68"/>
      <c r="F555" s="43"/>
      <c r="H555" s="43"/>
      <c r="I555" s="50"/>
      <c r="J555" s="50"/>
      <c r="K555" s="50"/>
      <c r="L555" s="43"/>
      <c r="M555" s="50"/>
      <c r="N555" s="50"/>
      <c r="O555" s="50"/>
      <c r="S555" s="43"/>
      <c r="Z555" s="50"/>
      <c r="AA555" s="43"/>
      <c r="AE555" s="43"/>
      <c r="AI555" s="43"/>
      <c r="AN555" s="43"/>
      <c r="AO555" s="50"/>
      <c r="AP555" s="50"/>
      <c r="AS555" s="43"/>
      <c r="AV555" s="43"/>
      <c r="AW555" s="43"/>
      <c r="BA555" s="43"/>
      <c r="BE555" s="50"/>
      <c r="BF555" s="43"/>
      <c r="BJ555" s="43"/>
    </row>
    <row r="556" spans="1:62" s="4" customFormat="1" x14ac:dyDescent="0.25">
      <c r="A556" s="50"/>
      <c r="B556" s="50"/>
      <c r="C556" s="50"/>
      <c r="D556" s="50"/>
      <c r="E556" s="68"/>
      <c r="F556" s="43"/>
      <c r="H556" s="43"/>
      <c r="I556" s="50"/>
      <c r="J556" s="50"/>
      <c r="K556" s="50"/>
      <c r="L556" s="43"/>
      <c r="M556" s="50"/>
      <c r="N556" s="50"/>
      <c r="O556" s="50"/>
      <c r="S556" s="43"/>
      <c r="Z556" s="50"/>
      <c r="AA556" s="43"/>
      <c r="AE556" s="43"/>
      <c r="AI556" s="43"/>
      <c r="AN556" s="43"/>
      <c r="AO556" s="50"/>
      <c r="AP556" s="50"/>
      <c r="AS556" s="43"/>
      <c r="AV556" s="43"/>
      <c r="AW556" s="43"/>
      <c r="BA556" s="43"/>
      <c r="BE556" s="50"/>
      <c r="BF556" s="43"/>
      <c r="BJ556" s="43"/>
    </row>
    <row r="557" spans="1:62" s="4" customFormat="1" x14ac:dyDescent="0.25">
      <c r="A557" s="50"/>
      <c r="B557" s="50"/>
      <c r="C557" s="50"/>
      <c r="D557" s="50"/>
      <c r="E557" s="68"/>
      <c r="F557" s="43"/>
      <c r="H557" s="43"/>
      <c r="I557" s="50"/>
      <c r="J557" s="50"/>
      <c r="K557" s="50"/>
      <c r="L557" s="43"/>
      <c r="M557" s="50"/>
      <c r="N557" s="50"/>
      <c r="O557" s="50"/>
      <c r="S557" s="43"/>
      <c r="Z557" s="50"/>
      <c r="AA557" s="43"/>
      <c r="AE557" s="43"/>
      <c r="AI557" s="43"/>
      <c r="AN557" s="43"/>
      <c r="AO557" s="50"/>
      <c r="AP557" s="50"/>
      <c r="AS557" s="43"/>
      <c r="AV557" s="43"/>
      <c r="AW557" s="43"/>
      <c r="BA557" s="43"/>
      <c r="BE557" s="50"/>
      <c r="BF557" s="43"/>
      <c r="BJ557" s="43"/>
    </row>
    <row r="558" spans="1:62" s="4" customFormat="1" x14ac:dyDescent="0.25">
      <c r="A558" s="50"/>
      <c r="B558" s="50"/>
      <c r="C558" s="50"/>
      <c r="D558" s="50"/>
      <c r="E558" s="68"/>
      <c r="F558" s="43"/>
      <c r="H558" s="43"/>
      <c r="I558" s="50"/>
      <c r="J558" s="50"/>
      <c r="K558" s="50"/>
      <c r="L558" s="43"/>
      <c r="M558" s="50"/>
      <c r="N558" s="50"/>
      <c r="O558" s="50"/>
      <c r="S558" s="43"/>
      <c r="Z558" s="50"/>
      <c r="AA558" s="43"/>
      <c r="AE558" s="43"/>
      <c r="AI558" s="43"/>
      <c r="AN558" s="43"/>
      <c r="AO558" s="50"/>
      <c r="AP558" s="50"/>
      <c r="AS558" s="43"/>
      <c r="AV558" s="43"/>
      <c r="AW558" s="43"/>
      <c r="BA558" s="43"/>
      <c r="BE558" s="50"/>
      <c r="BF558" s="43"/>
      <c r="BJ558" s="43"/>
    </row>
    <row r="559" spans="1:62" s="4" customFormat="1" x14ac:dyDescent="0.25">
      <c r="A559" s="50"/>
      <c r="B559" s="50"/>
      <c r="C559" s="50"/>
      <c r="D559" s="50"/>
      <c r="E559" s="68"/>
      <c r="F559" s="43"/>
      <c r="H559" s="43"/>
      <c r="I559" s="50"/>
      <c r="J559" s="50"/>
      <c r="K559" s="50"/>
      <c r="L559" s="43"/>
      <c r="M559" s="50"/>
      <c r="N559" s="50"/>
      <c r="O559" s="50"/>
      <c r="S559" s="43"/>
      <c r="Z559" s="50"/>
      <c r="AA559" s="43"/>
      <c r="AE559" s="43"/>
      <c r="AI559" s="43"/>
      <c r="AN559" s="43"/>
      <c r="AO559" s="50"/>
      <c r="AP559" s="50"/>
      <c r="AS559" s="43"/>
      <c r="AV559" s="43"/>
      <c r="AW559" s="43"/>
      <c r="BA559" s="43"/>
      <c r="BE559" s="50"/>
      <c r="BF559" s="43"/>
      <c r="BJ559" s="43"/>
    </row>
    <row r="560" spans="1:62" s="4" customFormat="1" x14ac:dyDescent="0.25">
      <c r="A560" s="50"/>
      <c r="B560" s="50"/>
      <c r="C560" s="50"/>
      <c r="D560" s="50"/>
      <c r="E560" s="68"/>
      <c r="F560" s="43"/>
      <c r="H560" s="43"/>
      <c r="I560" s="50"/>
      <c r="J560" s="50"/>
      <c r="K560" s="50"/>
      <c r="L560" s="43"/>
      <c r="M560" s="50"/>
      <c r="N560" s="50"/>
      <c r="O560" s="50"/>
      <c r="S560" s="43"/>
      <c r="Z560" s="50"/>
      <c r="AA560" s="43"/>
      <c r="AE560" s="43"/>
      <c r="AI560" s="43"/>
      <c r="AN560" s="43"/>
      <c r="AO560" s="50"/>
      <c r="AP560" s="50"/>
      <c r="AS560" s="43"/>
      <c r="AV560" s="43"/>
      <c r="AW560" s="43"/>
      <c r="BA560" s="43"/>
      <c r="BE560" s="50"/>
      <c r="BF560" s="43"/>
      <c r="BJ560" s="43"/>
    </row>
    <row r="561" spans="1:62" s="4" customFormat="1" x14ac:dyDescent="0.25">
      <c r="A561" s="50"/>
      <c r="B561" s="50"/>
      <c r="C561" s="50"/>
      <c r="D561" s="50"/>
      <c r="E561" s="68"/>
      <c r="F561" s="43"/>
      <c r="H561" s="43"/>
      <c r="I561" s="50"/>
      <c r="J561" s="50"/>
      <c r="K561" s="50"/>
      <c r="L561" s="43"/>
      <c r="M561" s="50"/>
      <c r="N561" s="50"/>
      <c r="O561" s="50"/>
      <c r="S561" s="43"/>
      <c r="Z561" s="50"/>
      <c r="AA561" s="43"/>
      <c r="AE561" s="43"/>
      <c r="AI561" s="43"/>
      <c r="AN561" s="43"/>
      <c r="AO561" s="50"/>
      <c r="AP561" s="50"/>
      <c r="AS561" s="43"/>
      <c r="AV561" s="43"/>
      <c r="AW561" s="43"/>
      <c r="BA561" s="43"/>
      <c r="BE561" s="50"/>
      <c r="BF561" s="43"/>
      <c r="BJ561" s="43"/>
    </row>
    <row r="562" spans="1:62" s="4" customFormat="1" x14ac:dyDescent="0.25">
      <c r="A562" s="50"/>
      <c r="B562" s="50"/>
      <c r="C562" s="50"/>
      <c r="D562" s="50"/>
      <c r="E562" s="68"/>
      <c r="F562" s="43"/>
      <c r="H562" s="43"/>
      <c r="I562" s="50"/>
      <c r="J562" s="50"/>
      <c r="K562" s="50"/>
      <c r="L562" s="43"/>
      <c r="M562" s="50"/>
      <c r="N562" s="50"/>
      <c r="O562" s="50"/>
      <c r="S562" s="43"/>
      <c r="Z562" s="50"/>
      <c r="AA562" s="43"/>
      <c r="AE562" s="43"/>
      <c r="AI562" s="43"/>
      <c r="AN562" s="43"/>
      <c r="AO562" s="50"/>
      <c r="AP562" s="50"/>
      <c r="AS562" s="43"/>
      <c r="AV562" s="43"/>
      <c r="AW562" s="43"/>
      <c r="BA562" s="43"/>
      <c r="BE562" s="50"/>
      <c r="BF562" s="43"/>
      <c r="BJ562" s="43"/>
    </row>
    <row r="563" spans="1:62" s="4" customFormat="1" x14ac:dyDescent="0.25">
      <c r="A563" s="50"/>
      <c r="B563" s="50"/>
      <c r="C563" s="50"/>
      <c r="D563" s="50"/>
      <c r="E563" s="68"/>
      <c r="F563" s="43"/>
      <c r="H563" s="43"/>
      <c r="I563" s="50"/>
      <c r="J563" s="50"/>
      <c r="K563" s="50"/>
      <c r="L563" s="43"/>
      <c r="M563" s="50"/>
      <c r="N563" s="50"/>
      <c r="O563" s="50"/>
      <c r="S563" s="43"/>
      <c r="Z563" s="50"/>
      <c r="AA563" s="43"/>
      <c r="AE563" s="43"/>
      <c r="AI563" s="43"/>
      <c r="AN563" s="43"/>
      <c r="AO563" s="50"/>
      <c r="AP563" s="50"/>
      <c r="AS563" s="43"/>
      <c r="AV563" s="43"/>
      <c r="AW563" s="43"/>
      <c r="BA563" s="43"/>
      <c r="BE563" s="50"/>
      <c r="BF563" s="43"/>
      <c r="BJ563" s="43"/>
    </row>
    <row r="564" spans="1:62" s="4" customFormat="1" x14ac:dyDescent="0.25">
      <c r="A564" s="50"/>
      <c r="B564" s="50"/>
      <c r="C564" s="50"/>
      <c r="D564" s="50"/>
      <c r="E564" s="68"/>
      <c r="F564" s="43"/>
      <c r="H564" s="43"/>
      <c r="I564" s="50"/>
      <c r="J564" s="50"/>
      <c r="K564" s="50"/>
      <c r="L564" s="43"/>
      <c r="M564" s="50"/>
      <c r="N564" s="50"/>
      <c r="O564" s="50"/>
      <c r="S564" s="43"/>
      <c r="Z564" s="50"/>
      <c r="AA564" s="43"/>
      <c r="AE564" s="43"/>
      <c r="AI564" s="43"/>
      <c r="AN564" s="43"/>
      <c r="AO564" s="50"/>
      <c r="AP564" s="50"/>
      <c r="AS564" s="43"/>
      <c r="AV564" s="43"/>
      <c r="AW564" s="43"/>
      <c r="BA564" s="43"/>
      <c r="BE564" s="50"/>
      <c r="BF564" s="43"/>
      <c r="BJ564" s="43"/>
    </row>
    <row r="565" spans="1:62" s="4" customFormat="1" x14ac:dyDescent="0.25">
      <c r="A565" s="50"/>
      <c r="B565" s="50"/>
      <c r="C565" s="50"/>
      <c r="D565" s="50"/>
      <c r="E565" s="68"/>
      <c r="F565" s="43"/>
      <c r="H565" s="43"/>
      <c r="I565" s="50"/>
      <c r="J565" s="50"/>
      <c r="K565" s="50"/>
      <c r="L565" s="43"/>
      <c r="M565" s="50"/>
      <c r="N565" s="50"/>
      <c r="O565" s="50"/>
      <c r="S565" s="43"/>
      <c r="Z565" s="50"/>
      <c r="AA565" s="43"/>
      <c r="AE565" s="43"/>
      <c r="AI565" s="43"/>
      <c r="AN565" s="43"/>
      <c r="AO565" s="50"/>
      <c r="AP565" s="50"/>
      <c r="AS565" s="43"/>
      <c r="AV565" s="43"/>
      <c r="AW565" s="43"/>
      <c r="BA565" s="43"/>
      <c r="BE565" s="50"/>
      <c r="BF565" s="43"/>
      <c r="BJ565" s="43"/>
    </row>
    <row r="566" spans="1:62" s="4" customFormat="1" x14ac:dyDescent="0.25">
      <c r="A566" s="50"/>
      <c r="B566" s="50"/>
      <c r="C566" s="50"/>
      <c r="D566" s="50"/>
      <c r="E566" s="68"/>
      <c r="F566" s="43"/>
      <c r="H566" s="43"/>
      <c r="I566" s="50"/>
      <c r="J566" s="50"/>
      <c r="K566" s="50"/>
      <c r="L566" s="43"/>
      <c r="M566" s="50"/>
      <c r="N566" s="50"/>
      <c r="O566" s="50"/>
      <c r="S566" s="43"/>
      <c r="Z566" s="50"/>
      <c r="AA566" s="43"/>
      <c r="AE566" s="43"/>
      <c r="AI566" s="43"/>
      <c r="AN566" s="43"/>
      <c r="AO566" s="50"/>
      <c r="AP566" s="50"/>
      <c r="AS566" s="43"/>
      <c r="AV566" s="43"/>
      <c r="AW566" s="43"/>
      <c r="BA566" s="43"/>
      <c r="BE566" s="50"/>
      <c r="BF566" s="43"/>
      <c r="BJ566" s="43"/>
    </row>
    <row r="567" spans="1:62" s="4" customFormat="1" x14ac:dyDescent="0.25">
      <c r="A567" s="50"/>
      <c r="B567" s="50"/>
      <c r="C567" s="50"/>
      <c r="D567" s="50"/>
      <c r="E567" s="68"/>
      <c r="F567" s="43"/>
      <c r="H567" s="43"/>
      <c r="I567" s="50"/>
      <c r="J567" s="50"/>
      <c r="K567" s="50"/>
      <c r="L567" s="43"/>
      <c r="M567" s="50"/>
      <c r="N567" s="50"/>
      <c r="O567" s="50"/>
      <c r="S567" s="43"/>
      <c r="Z567" s="50"/>
      <c r="AA567" s="43"/>
      <c r="AE567" s="43"/>
      <c r="AI567" s="43"/>
      <c r="AN567" s="43"/>
      <c r="AO567" s="50"/>
      <c r="AP567" s="50"/>
      <c r="AS567" s="43"/>
      <c r="AV567" s="43"/>
      <c r="AW567" s="43"/>
      <c r="BA567" s="43"/>
      <c r="BE567" s="50"/>
      <c r="BF567" s="43"/>
      <c r="BJ567" s="43"/>
    </row>
    <row r="568" spans="1:62" s="4" customFormat="1" x14ac:dyDescent="0.25">
      <c r="A568" s="50"/>
      <c r="B568" s="50"/>
      <c r="C568" s="50"/>
      <c r="D568" s="50"/>
      <c r="E568" s="68"/>
      <c r="F568" s="43"/>
      <c r="H568" s="43"/>
      <c r="I568" s="50"/>
      <c r="J568" s="50"/>
      <c r="K568" s="50"/>
      <c r="L568" s="43"/>
      <c r="M568" s="50"/>
      <c r="N568" s="50"/>
      <c r="O568" s="50"/>
      <c r="S568" s="43"/>
      <c r="Z568" s="50"/>
      <c r="AA568" s="43"/>
      <c r="AE568" s="43"/>
      <c r="AI568" s="43"/>
      <c r="AN568" s="43"/>
      <c r="AO568" s="50"/>
      <c r="AP568" s="50"/>
      <c r="AS568" s="43"/>
      <c r="AV568" s="43"/>
      <c r="AW568" s="43"/>
      <c r="BA568" s="43"/>
      <c r="BE568" s="50"/>
      <c r="BF568" s="43"/>
      <c r="BJ568" s="43"/>
    </row>
    <row r="569" spans="1:62" s="4" customFormat="1" x14ac:dyDescent="0.25">
      <c r="A569" s="50"/>
      <c r="B569" s="50"/>
      <c r="C569" s="50"/>
      <c r="D569" s="50"/>
      <c r="E569" s="68"/>
      <c r="F569" s="43"/>
      <c r="H569" s="43"/>
      <c r="I569" s="50"/>
      <c r="J569" s="50"/>
      <c r="K569" s="50"/>
      <c r="L569" s="43"/>
      <c r="M569" s="50"/>
      <c r="N569" s="50"/>
      <c r="O569" s="50"/>
      <c r="S569" s="43"/>
      <c r="Z569" s="50"/>
      <c r="AA569" s="43"/>
      <c r="AE569" s="43"/>
      <c r="AI569" s="43"/>
      <c r="AN569" s="43"/>
      <c r="AO569" s="50"/>
      <c r="AP569" s="50"/>
      <c r="AS569" s="43"/>
      <c r="AV569" s="43"/>
      <c r="AW569" s="43"/>
      <c r="BA569" s="43"/>
      <c r="BE569" s="50"/>
      <c r="BF569" s="43"/>
      <c r="BJ569" s="43"/>
    </row>
    <row r="570" spans="1:62" s="4" customFormat="1" x14ac:dyDescent="0.25">
      <c r="A570" s="50"/>
      <c r="B570" s="50"/>
      <c r="C570" s="50"/>
      <c r="D570" s="50"/>
      <c r="E570" s="68"/>
      <c r="F570" s="43"/>
      <c r="H570" s="43"/>
      <c r="I570" s="50"/>
      <c r="J570" s="50"/>
      <c r="K570" s="50"/>
      <c r="L570" s="43"/>
      <c r="M570" s="50"/>
      <c r="N570" s="50"/>
      <c r="O570" s="50"/>
      <c r="S570" s="43"/>
      <c r="Z570" s="50"/>
      <c r="AA570" s="43"/>
      <c r="AE570" s="43"/>
      <c r="AI570" s="43"/>
      <c r="AN570" s="43"/>
      <c r="AO570" s="50"/>
      <c r="AP570" s="50"/>
      <c r="AS570" s="43"/>
      <c r="AV570" s="43"/>
      <c r="AW570" s="43"/>
      <c r="BA570" s="43"/>
      <c r="BE570" s="50"/>
      <c r="BF570" s="43"/>
      <c r="BJ570" s="43"/>
    </row>
    <row r="571" spans="1:62" s="4" customFormat="1" x14ac:dyDescent="0.25">
      <c r="A571" s="50"/>
      <c r="B571" s="50"/>
      <c r="C571" s="50"/>
      <c r="D571" s="50"/>
      <c r="E571" s="68"/>
      <c r="F571" s="43"/>
      <c r="H571" s="43"/>
      <c r="I571" s="50"/>
      <c r="J571" s="50"/>
      <c r="K571" s="50"/>
      <c r="L571" s="43"/>
      <c r="M571" s="50"/>
      <c r="N571" s="50"/>
      <c r="O571" s="50"/>
      <c r="S571" s="43"/>
      <c r="Z571" s="50"/>
      <c r="AA571" s="43"/>
      <c r="AE571" s="43"/>
      <c r="AI571" s="43"/>
      <c r="AN571" s="43"/>
      <c r="AO571" s="50"/>
      <c r="AP571" s="50"/>
      <c r="AS571" s="43"/>
      <c r="AV571" s="43"/>
      <c r="AW571" s="43"/>
      <c r="BA571" s="43"/>
      <c r="BE571" s="50"/>
      <c r="BF571" s="43"/>
      <c r="BJ571" s="43"/>
    </row>
    <row r="572" spans="1:62" s="4" customFormat="1" x14ac:dyDescent="0.25">
      <c r="A572" s="50"/>
      <c r="B572" s="50"/>
      <c r="C572" s="50"/>
      <c r="D572" s="50"/>
      <c r="E572" s="68"/>
      <c r="F572" s="43"/>
      <c r="H572" s="43"/>
      <c r="I572" s="50"/>
      <c r="J572" s="50"/>
      <c r="K572" s="50"/>
      <c r="L572" s="43"/>
      <c r="M572" s="50"/>
      <c r="N572" s="50"/>
      <c r="O572" s="50"/>
      <c r="S572" s="43"/>
      <c r="Z572" s="50"/>
      <c r="AA572" s="43"/>
      <c r="AE572" s="43"/>
      <c r="AI572" s="43"/>
      <c r="AN572" s="43"/>
      <c r="AO572" s="50"/>
      <c r="AP572" s="50"/>
      <c r="AS572" s="43"/>
      <c r="AV572" s="43"/>
      <c r="AW572" s="43"/>
      <c r="BA572" s="43"/>
      <c r="BE572" s="50"/>
      <c r="BF572" s="43"/>
      <c r="BJ572" s="43"/>
    </row>
    <row r="573" spans="1:62" s="4" customFormat="1" x14ac:dyDescent="0.25">
      <c r="A573" s="50"/>
      <c r="B573" s="50"/>
      <c r="C573" s="50"/>
      <c r="D573" s="50"/>
      <c r="E573" s="68"/>
      <c r="F573" s="43"/>
      <c r="H573" s="43"/>
      <c r="I573" s="50"/>
      <c r="J573" s="50"/>
      <c r="K573" s="50"/>
      <c r="L573" s="43"/>
      <c r="M573" s="50"/>
      <c r="N573" s="50"/>
      <c r="O573" s="50"/>
      <c r="S573" s="43"/>
      <c r="Z573" s="50"/>
      <c r="AA573" s="43"/>
      <c r="AE573" s="43"/>
      <c r="AI573" s="43"/>
      <c r="AN573" s="43"/>
      <c r="AO573" s="50"/>
      <c r="AP573" s="50"/>
      <c r="AS573" s="43"/>
      <c r="AV573" s="43"/>
      <c r="AW573" s="43"/>
      <c r="BA573" s="43"/>
      <c r="BE573" s="50"/>
      <c r="BF573" s="43"/>
      <c r="BJ573" s="43"/>
    </row>
    <row r="574" spans="1:62" s="4" customFormat="1" x14ac:dyDescent="0.25">
      <c r="A574" s="50"/>
      <c r="B574" s="50"/>
      <c r="C574" s="50"/>
      <c r="D574" s="50"/>
      <c r="E574" s="68"/>
      <c r="F574" s="43"/>
      <c r="H574" s="43"/>
      <c r="I574" s="50"/>
      <c r="J574" s="50"/>
      <c r="K574" s="50"/>
      <c r="L574" s="43"/>
      <c r="M574" s="50"/>
      <c r="N574" s="50"/>
      <c r="O574" s="50"/>
      <c r="S574" s="43"/>
      <c r="Z574" s="50"/>
      <c r="AA574" s="43"/>
      <c r="AE574" s="43"/>
      <c r="AI574" s="43"/>
      <c r="AN574" s="43"/>
      <c r="AO574" s="50"/>
      <c r="AP574" s="50"/>
      <c r="AS574" s="43"/>
      <c r="AV574" s="43"/>
      <c r="AW574" s="43"/>
      <c r="BA574" s="43"/>
      <c r="BE574" s="50"/>
      <c r="BF574" s="43"/>
      <c r="BJ574" s="43"/>
    </row>
    <row r="575" spans="1:62" s="4" customFormat="1" x14ac:dyDescent="0.25">
      <c r="A575" s="50"/>
      <c r="B575" s="50"/>
      <c r="C575" s="50"/>
      <c r="D575" s="50"/>
      <c r="E575" s="68"/>
      <c r="F575" s="43"/>
      <c r="H575" s="43"/>
      <c r="I575" s="50"/>
      <c r="J575" s="50"/>
      <c r="K575" s="50"/>
      <c r="L575" s="43"/>
      <c r="M575" s="50"/>
      <c r="N575" s="50"/>
      <c r="O575" s="50"/>
      <c r="S575" s="43"/>
      <c r="Z575" s="50"/>
      <c r="AA575" s="43"/>
      <c r="AE575" s="43"/>
      <c r="AI575" s="43"/>
      <c r="AN575" s="43"/>
      <c r="AO575" s="50"/>
      <c r="AP575" s="50"/>
      <c r="AS575" s="43"/>
      <c r="AV575" s="43"/>
      <c r="AW575" s="43"/>
      <c r="BA575" s="43"/>
      <c r="BE575" s="50"/>
      <c r="BF575" s="43"/>
      <c r="BJ575" s="43"/>
    </row>
    <row r="576" spans="1:62" s="4" customFormat="1" x14ac:dyDescent="0.25">
      <c r="A576" s="50"/>
      <c r="B576" s="50"/>
      <c r="C576" s="50"/>
      <c r="D576" s="50"/>
      <c r="E576" s="68"/>
      <c r="F576" s="43"/>
      <c r="H576" s="43"/>
      <c r="I576" s="50"/>
      <c r="J576" s="50"/>
      <c r="K576" s="50"/>
      <c r="L576" s="43"/>
      <c r="M576" s="50"/>
      <c r="N576" s="50"/>
      <c r="O576" s="50"/>
      <c r="S576" s="43"/>
      <c r="Z576" s="50"/>
      <c r="AA576" s="43"/>
      <c r="AE576" s="43"/>
      <c r="AI576" s="43"/>
      <c r="AN576" s="43"/>
      <c r="AO576" s="50"/>
      <c r="AP576" s="50"/>
      <c r="AS576" s="43"/>
      <c r="AV576" s="43"/>
      <c r="AW576" s="43"/>
      <c r="BA576" s="43"/>
      <c r="BE576" s="50"/>
      <c r="BF576" s="43"/>
      <c r="BJ576" s="43"/>
    </row>
    <row r="577" spans="1:62" s="4" customFormat="1" x14ac:dyDescent="0.25">
      <c r="A577" s="50"/>
      <c r="B577" s="50"/>
      <c r="C577" s="50"/>
      <c r="D577" s="50"/>
      <c r="E577" s="68"/>
      <c r="F577" s="43"/>
      <c r="H577" s="43"/>
      <c r="I577" s="50"/>
      <c r="J577" s="50"/>
      <c r="K577" s="50"/>
      <c r="L577" s="43"/>
      <c r="M577" s="50"/>
      <c r="N577" s="50"/>
      <c r="O577" s="50"/>
      <c r="S577" s="43"/>
      <c r="Z577" s="50"/>
      <c r="AA577" s="43"/>
      <c r="AE577" s="43"/>
      <c r="AI577" s="43"/>
      <c r="AN577" s="43"/>
      <c r="AO577" s="50"/>
      <c r="AP577" s="50"/>
      <c r="AS577" s="43"/>
      <c r="AV577" s="43"/>
      <c r="AW577" s="43"/>
      <c r="BA577" s="43"/>
      <c r="BE577" s="50"/>
      <c r="BF577" s="43"/>
      <c r="BJ577" s="43"/>
    </row>
    <row r="578" spans="1:62" s="4" customFormat="1" x14ac:dyDescent="0.25">
      <c r="A578" s="50"/>
      <c r="B578" s="50"/>
      <c r="C578" s="50"/>
      <c r="D578" s="50"/>
      <c r="E578" s="68"/>
      <c r="F578" s="43"/>
      <c r="H578" s="43"/>
      <c r="I578" s="50"/>
      <c r="J578" s="50"/>
      <c r="K578" s="50"/>
      <c r="L578" s="43"/>
      <c r="M578" s="50"/>
      <c r="N578" s="50"/>
      <c r="O578" s="50"/>
      <c r="S578" s="43"/>
      <c r="Z578" s="50"/>
      <c r="AA578" s="43"/>
      <c r="AE578" s="43"/>
      <c r="AI578" s="43"/>
      <c r="AN578" s="43"/>
      <c r="AO578" s="50"/>
      <c r="AP578" s="50"/>
      <c r="AS578" s="43"/>
      <c r="AV578" s="43"/>
      <c r="AW578" s="43"/>
      <c r="BA578" s="43"/>
      <c r="BE578" s="50"/>
      <c r="BF578" s="43"/>
      <c r="BJ578" s="43"/>
    </row>
    <row r="579" spans="1:62" s="4" customFormat="1" x14ac:dyDescent="0.25">
      <c r="A579" s="50"/>
      <c r="B579" s="50"/>
      <c r="C579" s="50"/>
      <c r="D579" s="50"/>
      <c r="E579" s="68"/>
      <c r="F579" s="43"/>
      <c r="H579" s="43"/>
      <c r="I579" s="50"/>
      <c r="J579" s="50"/>
      <c r="K579" s="50"/>
      <c r="L579" s="43"/>
      <c r="M579" s="50"/>
      <c r="N579" s="50"/>
      <c r="O579" s="50"/>
      <c r="S579" s="43"/>
      <c r="Z579" s="50"/>
      <c r="AA579" s="43"/>
      <c r="AE579" s="43"/>
      <c r="AI579" s="43"/>
      <c r="AN579" s="43"/>
      <c r="AO579" s="50"/>
      <c r="AP579" s="50"/>
      <c r="AS579" s="43"/>
      <c r="AV579" s="43"/>
      <c r="AW579" s="43"/>
      <c r="BA579" s="43"/>
      <c r="BE579" s="50"/>
      <c r="BF579" s="43"/>
      <c r="BJ579" s="43"/>
    </row>
    <row r="580" spans="1:62" s="4" customFormat="1" x14ac:dyDescent="0.25">
      <c r="A580" s="50"/>
      <c r="B580" s="50"/>
      <c r="C580" s="50"/>
      <c r="D580" s="50"/>
      <c r="E580" s="68"/>
      <c r="F580" s="43"/>
      <c r="H580" s="43"/>
      <c r="I580" s="50"/>
      <c r="J580" s="50"/>
      <c r="K580" s="50"/>
      <c r="L580" s="43"/>
      <c r="M580" s="50"/>
      <c r="N580" s="50"/>
      <c r="O580" s="50"/>
      <c r="S580" s="43"/>
      <c r="Z580" s="50"/>
      <c r="AA580" s="43"/>
      <c r="AE580" s="43"/>
      <c r="AI580" s="43"/>
      <c r="AN580" s="43"/>
      <c r="AO580" s="50"/>
      <c r="AP580" s="50"/>
      <c r="AS580" s="43"/>
      <c r="AV580" s="43"/>
      <c r="AW580" s="43"/>
      <c r="BA580" s="43"/>
      <c r="BE580" s="50"/>
      <c r="BF580" s="43"/>
      <c r="BJ580" s="43"/>
    </row>
    <row r="581" spans="1:62" s="4" customFormat="1" x14ac:dyDescent="0.25">
      <c r="A581" s="50"/>
      <c r="B581" s="50"/>
      <c r="C581" s="50"/>
      <c r="D581" s="50"/>
      <c r="E581" s="68"/>
      <c r="F581" s="43"/>
      <c r="H581" s="43"/>
      <c r="I581" s="50"/>
      <c r="J581" s="50"/>
      <c r="K581" s="50"/>
      <c r="L581" s="43"/>
      <c r="M581" s="50"/>
      <c r="N581" s="50"/>
      <c r="O581" s="50"/>
      <c r="S581" s="43"/>
      <c r="Z581" s="50"/>
      <c r="AA581" s="43"/>
      <c r="AE581" s="43"/>
      <c r="AI581" s="43"/>
      <c r="AN581" s="43"/>
      <c r="AO581" s="50"/>
      <c r="AP581" s="50"/>
      <c r="AS581" s="43"/>
      <c r="AV581" s="43"/>
      <c r="AW581" s="43"/>
      <c r="BA581" s="43"/>
      <c r="BE581" s="50"/>
      <c r="BF581" s="43"/>
      <c r="BJ581" s="43"/>
    </row>
    <row r="582" spans="1:62" s="4" customFormat="1" x14ac:dyDescent="0.25">
      <c r="A582" s="50"/>
      <c r="B582" s="50"/>
      <c r="C582" s="50"/>
      <c r="D582" s="50"/>
      <c r="E582" s="68"/>
      <c r="F582" s="43"/>
      <c r="H582" s="43"/>
      <c r="I582" s="50"/>
      <c r="J582" s="50"/>
      <c r="K582" s="50"/>
      <c r="L582" s="43"/>
      <c r="M582" s="50"/>
      <c r="N582" s="50"/>
      <c r="O582" s="50"/>
      <c r="S582" s="43"/>
      <c r="Z582" s="50"/>
      <c r="AA582" s="43"/>
      <c r="AE582" s="43"/>
      <c r="AI582" s="43"/>
      <c r="AN582" s="43"/>
      <c r="AO582" s="50"/>
      <c r="AP582" s="50"/>
      <c r="AS582" s="43"/>
      <c r="AV582" s="43"/>
      <c r="AW582" s="43"/>
      <c r="BA582" s="43"/>
      <c r="BE582" s="50"/>
      <c r="BF582" s="43"/>
      <c r="BJ582" s="43"/>
    </row>
    <row r="583" spans="1:62" s="4" customFormat="1" x14ac:dyDescent="0.25">
      <c r="A583" s="50"/>
      <c r="B583" s="50"/>
      <c r="C583" s="50"/>
      <c r="D583" s="50"/>
      <c r="E583" s="68"/>
      <c r="F583" s="43"/>
      <c r="H583" s="43"/>
      <c r="I583" s="50"/>
      <c r="J583" s="50"/>
      <c r="K583" s="50"/>
      <c r="L583" s="43"/>
      <c r="M583" s="50"/>
      <c r="N583" s="50"/>
      <c r="O583" s="50"/>
      <c r="S583" s="43"/>
      <c r="Z583" s="50"/>
      <c r="AA583" s="43"/>
      <c r="AE583" s="43"/>
      <c r="AI583" s="43"/>
      <c r="AN583" s="43"/>
      <c r="AO583" s="50"/>
      <c r="AP583" s="50"/>
      <c r="AS583" s="43"/>
      <c r="AV583" s="43"/>
      <c r="AW583" s="43"/>
      <c r="BA583" s="43"/>
      <c r="BE583" s="50"/>
      <c r="BF583" s="43"/>
      <c r="BJ583" s="43"/>
    </row>
    <row r="584" spans="1:62" s="4" customFormat="1" x14ac:dyDescent="0.25">
      <c r="A584" s="50"/>
      <c r="B584" s="50"/>
      <c r="C584" s="50"/>
      <c r="D584" s="50"/>
      <c r="E584" s="68"/>
      <c r="F584" s="43"/>
      <c r="H584" s="43"/>
      <c r="I584" s="50"/>
      <c r="J584" s="50"/>
      <c r="K584" s="50"/>
      <c r="L584" s="43"/>
      <c r="M584" s="50"/>
      <c r="N584" s="50"/>
      <c r="O584" s="50"/>
      <c r="S584" s="43"/>
      <c r="Z584" s="50"/>
      <c r="AA584" s="43"/>
      <c r="AE584" s="43"/>
      <c r="AI584" s="43"/>
      <c r="AN584" s="43"/>
      <c r="AO584" s="50"/>
      <c r="AP584" s="50"/>
      <c r="AS584" s="43"/>
      <c r="AV584" s="43"/>
      <c r="AW584" s="43"/>
      <c r="BA584" s="43"/>
      <c r="BE584" s="50"/>
      <c r="BF584" s="43"/>
      <c r="BJ584" s="43"/>
    </row>
    <row r="585" spans="1:62" s="4" customFormat="1" x14ac:dyDescent="0.25">
      <c r="A585" s="50"/>
      <c r="B585" s="50"/>
      <c r="C585" s="50"/>
      <c r="D585" s="50"/>
      <c r="E585" s="68"/>
      <c r="F585" s="43"/>
      <c r="H585" s="43"/>
      <c r="I585" s="50"/>
      <c r="J585" s="50"/>
      <c r="K585" s="50"/>
      <c r="L585" s="43"/>
      <c r="M585" s="50"/>
      <c r="N585" s="50"/>
      <c r="O585" s="50"/>
      <c r="S585" s="43"/>
      <c r="Z585" s="50"/>
      <c r="AA585" s="43"/>
      <c r="AE585" s="43"/>
      <c r="AI585" s="43"/>
      <c r="AN585" s="43"/>
      <c r="AO585" s="50"/>
      <c r="AP585" s="50"/>
      <c r="AS585" s="43"/>
      <c r="AV585" s="43"/>
      <c r="AW585" s="43"/>
      <c r="BA585" s="43"/>
      <c r="BE585" s="50"/>
      <c r="BF585" s="43"/>
      <c r="BJ585" s="43"/>
    </row>
    <row r="586" spans="1:62" s="4" customFormat="1" x14ac:dyDescent="0.25">
      <c r="A586" s="50"/>
      <c r="B586" s="50"/>
      <c r="C586" s="50"/>
      <c r="D586" s="50"/>
      <c r="E586" s="68"/>
      <c r="F586" s="43"/>
      <c r="H586" s="43"/>
      <c r="I586" s="50"/>
      <c r="J586" s="50"/>
      <c r="K586" s="50"/>
      <c r="L586" s="43"/>
      <c r="M586" s="50"/>
      <c r="N586" s="50"/>
      <c r="O586" s="50"/>
      <c r="S586" s="43"/>
      <c r="Z586" s="50"/>
      <c r="AA586" s="43"/>
      <c r="AE586" s="43"/>
      <c r="AI586" s="43"/>
      <c r="AN586" s="43"/>
      <c r="AO586" s="50"/>
      <c r="AP586" s="50"/>
      <c r="AS586" s="43"/>
      <c r="AV586" s="43"/>
      <c r="AW586" s="43"/>
      <c r="BA586" s="43"/>
      <c r="BE586" s="50"/>
      <c r="BF586" s="43"/>
      <c r="BJ586" s="43"/>
    </row>
    <row r="587" spans="1:62" s="4" customFormat="1" x14ac:dyDescent="0.25">
      <c r="A587" s="50"/>
      <c r="B587" s="50"/>
      <c r="C587" s="50"/>
      <c r="D587" s="50"/>
      <c r="E587" s="68"/>
      <c r="F587" s="43"/>
      <c r="H587" s="43"/>
      <c r="I587" s="50"/>
      <c r="J587" s="50"/>
      <c r="K587" s="50"/>
      <c r="L587" s="43"/>
      <c r="M587" s="50"/>
      <c r="N587" s="50"/>
      <c r="O587" s="50"/>
      <c r="S587" s="43"/>
      <c r="Z587" s="50"/>
      <c r="AA587" s="43"/>
      <c r="AE587" s="43"/>
      <c r="AI587" s="43"/>
      <c r="AN587" s="43"/>
      <c r="AO587" s="50"/>
      <c r="AP587" s="50"/>
      <c r="AS587" s="43"/>
      <c r="AV587" s="43"/>
      <c r="AW587" s="43"/>
      <c r="BA587" s="43"/>
      <c r="BE587" s="50"/>
      <c r="BF587" s="43"/>
      <c r="BJ587" s="43"/>
    </row>
    <row r="588" spans="1:62" s="4" customFormat="1" x14ac:dyDescent="0.25">
      <c r="A588" s="50"/>
      <c r="B588" s="50"/>
      <c r="C588" s="50"/>
      <c r="D588" s="50"/>
      <c r="E588" s="68"/>
      <c r="F588" s="43"/>
      <c r="H588" s="43"/>
      <c r="I588" s="50"/>
      <c r="J588" s="50"/>
      <c r="K588" s="50"/>
      <c r="L588" s="43"/>
      <c r="M588" s="50"/>
      <c r="N588" s="50"/>
      <c r="O588" s="50"/>
      <c r="S588" s="43"/>
      <c r="Z588" s="50"/>
      <c r="AA588" s="43"/>
      <c r="AE588" s="43"/>
      <c r="AI588" s="43"/>
      <c r="AN588" s="43"/>
      <c r="AO588" s="50"/>
      <c r="AP588" s="50"/>
      <c r="AS588" s="43"/>
      <c r="AV588" s="43"/>
      <c r="AW588" s="43"/>
      <c r="BA588" s="43"/>
      <c r="BE588" s="50"/>
      <c r="BF588" s="43"/>
      <c r="BJ588" s="43"/>
    </row>
    <row r="589" spans="1:62" s="4" customFormat="1" x14ac:dyDescent="0.25">
      <c r="A589" s="50"/>
      <c r="B589" s="50"/>
      <c r="C589" s="50"/>
      <c r="D589" s="50"/>
      <c r="E589" s="68"/>
      <c r="F589" s="43"/>
      <c r="H589" s="43"/>
      <c r="I589" s="50"/>
      <c r="J589" s="50"/>
      <c r="K589" s="50"/>
      <c r="L589" s="43"/>
      <c r="M589" s="50"/>
      <c r="N589" s="50"/>
      <c r="O589" s="50"/>
      <c r="S589" s="43"/>
      <c r="Z589" s="50"/>
      <c r="AA589" s="43"/>
      <c r="AE589" s="43"/>
      <c r="AI589" s="43"/>
      <c r="AN589" s="43"/>
      <c r="AO589" s="50"/>
      <c r="AP589" s="50"/>
      <c r="AS589" s="43"/>
      <c r="AV589" s="43"/>
      <c r="AW589" s="43"/>
      <c r="BA589" s="43"/>
      <c r="BE589" s="50"/>
      <c r="BF589" s="43"/>
      <c r="BJ589" s="43"/>
    </row>
    <row r="590" spans="1:62" s="4" customFormat="1" x14ac:dyDescent="0.25">
      <c r="A590" s="50"/>
      <c r="B590" s="50"/>
      <c r="C590" s="50"/>
      <c r="D590" s="50"/>
      <c r="E590" s="68"/>
      <c r="F590" s="43"/>
      <c r="H590" s="43"/>
      <c r="I590" s="50"/>
      <c r="J590" s="50"/>
      <c r="K590" s="50"/>
      <c r="L590" s="43"/>
      <c r="M590" s="50"/>
      <c r="N590" s="50"/>
      <c r="O590" s="50"/>
      <c r="S590" s="43"/>
      <c r="Z590" s="50"/>
      <c r="AA590" s="43"/>
      <c r="AE590" s="43"/>
      <c r="AI590" s="43"/>
      <c r="AN590" s="43"/>
      <c r="AO590" s="50"/>
      <c r="AP590" s="50"/>
      <c r="AS590" s="43"/>
      <c r="AV590" s="43"/>
      <c r="AW590" s="43"/>
      <c r="BA590" s="43"/>
      <c r="BE590" s="50"/>
      <c r="BF590" s="43"/>
      <c r="BJ590" s="43"/>
    </row>
    <row r="591" spans="1:62" s="4" customFormat="1" x14ac:dyDescent="0.25">
      <c r="A591" s="50"/>
      <c r="B591" s="50"/>
      <c r="C591" s="50"/>
      <c r="D591" s="50"/>
      <c r="E591" s="68"/>
      <c r="F591" s="43"/>
      <c r="H591" s="43"/>
      <c r="I591" s="50"/>
      <c r="J591" s="50"/>
      <c r="K591" s="50"/>
      <c r="L591" s="43"/>
      <c r="M591" s="50"/>
      <c r="N591" s="50"/>
      <c r="O591" s="50"/>
      <c r="S591" s="43"/>
      <c r="Z591" s="50"/>
      <c r="AA591" s="43"/>
      <c r="AE591" s="43"/>
      <c r="AI591" s="43"/>
      <c r="AN591" s="43"/>
      <c r="AO591" s="50"/>
      <c r="AP591" s="50"/>
      <c r="AS591" s="43"/>
      <c r="AV591" s="43"/>
      <c r="AW591" s="43"/>
      <c r="BA591" s="43"/>
      <c r="BE591" s="50"/>
      <c r="BF591" s="43"/>
      <c r="BJ591" s="43"/>
    </row>
    <row r="592" spans="1:62" s="4" customFormat="1" x14ac:dyDescent="0.25">
      <c r="A592" s="50"/>
      <c r="B592" s="50"/>
      <c r="C592" s="50"/>
      <c r="D592" s="50"/>
      <c r="E592" s="68"/>
      <c r="F592" s="43"/>
      <c r="H592" s="43"/>
      <c r="I592" s="50"/>
      <c r="J592" s="50"/>
      <c r="K592" s="50"/>
      <c r="L592" s="43"/>
      <c r="M592" s="50"/>
      <c r="N592" s="50"/>
      <c r="O592" s="50"/>
      <c r="S592" s="43"/>
      <c r="Z592" s="50"/>
      <c r="AA592" s="43"/>
      <c r="AE592" s="43"/>
      <c r="AI592" s="43"/>
      <c r="AN592" s="43"/>
      <c r="AO592" s="50"/>
      <c r="AP592" s="50"/>
      <c r="AS592" s="43"/>
      <c r="AV592" s="43"/>
      <c r="AW592" s="43"/>
      <c r="BA592" s="43"/>
      <c r="BE592" s="50"/>
      <c r="BF592" s="43"/>
      <c r="BJ592" s="43"/>
    </row>
    <row r="593" spans="1:62" s="4" customFormat="1" x14ac:dyDescent="0.25">
      <c r="A593" s="50"/>
      <c r="B593" s="50"/>
      <c r="C593" s="50"/>
      <c r="D593" s="50"/>
      <c r="E593" s="68"/>
      <c r="F593" s="43"/>
      <c r="H593" s="43"/>
      <c r="I593" s="50"/>
      <c r="J593" s="50"/>
      <c r="K593" s="50"/>
      <c r="L593" s="43"/>
      <c r="M593" s="50"/>
      <c r="N593" s="50"/>
      <c r="O593" s="50"/>
      <c r="S593" s="43"/>
      <c r="Z593" s="50"/>
      <c r="AA593" s="43"/>
      <c r="AE593" s="43"/>
      <c r="AI593" s="43"/>
      <c r="AN593" s="43"/>
      <c r="AO593" s="50"/>
      <c r="AP593" s="50"/>
      <c r="AS593" s="43"/>
      <c r="AV593" s="43"/>
      <c r="AW593" s="43"/>
      <c r="BA593" s="43"/>
      <c r="BE593" s="50"/>
      <c r="BF593" s="43"/>
      <c r="BJ593" s="43"/>
    </row>
    <row r="594" spans="1:62" s="4" customFormat="1" x14ac:dyDescent="0.25">
      <c r="A594" s="50"/>
      <c r="B594" s="50"/>
      <c r="C594" s="50"/>
      <c r="D594" s="50"/>
      <c r="E594" s="68"/>
      <c r="F594" s="43"/>
      <c r="H594" s="43"/>
      <c r="I594" s="50"/>
      <c r="J594" s="50"/>
      <c r="K594" s="50"/>
      <c r="L594" s="43"/>
      <c r="M594" s="50"/>
      <c r="N594" s="50"/>
      <c r="O594" s="50"/>
      <c r="S594" s="43"/>
      <c r="Z594" s="50"/>
      <c r="AA594" s="43"/>
      <c r="AE594" s="43"/>
      <c r="AI594" s="43"/>
      <c r="AN594" s="43"/>
      <c r="AO594" s="50"/>
      <c r="AP594" s="50"/>
      <c r="AS594" s="43"/>
      <c r="AV594" s="43"/>
      <c r="AW594" s="43"/>
      <c r="BA594" s="43"/>
      <c r="BE594" s="50"/>
      <c r="BF594" s="43"/>
      <c r="BJ594" s="43"/>
    </row>
    <row r="595" spans="1:62" s="4" customFormat="1" x14ac:dyDescent="0.25">
      <c r="A595" s="50"/>
      <c r="B595" s="50"/>
      <c r="C595" s="50"/>
      <c r="D595" s="50"/>
      <c r="E595" s="68"/>
      <c r="F595" s="43"/>
      <c r="H595" s="43"/>
      <c r="I595" s="50"/>
      <c r="J595" s="50"/>
      <c r="K595" s="50"/>
      <c r="L595" s="43"/>
      <c r="M595" s="50"/>
      <c r="N595" s="50"/>
      <c r="O595" s="50"/>
      <c r="S595" s="43"/>
      <c r="Z595" s="50"/>
      <c r="AA595" s="43"/>
      <c r="AE595" s="43"/>
      <c r="AI595" s="43"/>
      <c r="AN595" s="43"/>
      <c r="AO595" s="50"/>
      <c r="AP595" s="50"/>
      <c r="AS595" s="43"/>
      <c r="AV595" s="43"/>
      <c r="AW595" s="43"/>
      <c r="BA595" s="43"/>
      <c r="BE595" s="50"/>
      <c r="BF595" s="43"/>
      <c r="BJ595" s="43"/>
    </row>
    <row r="596" spans="1:62" s="4" customFormat="1" x14ac:dyDescent="0.25">
      <c r="A596" s="50"/>
      <c r="B596" s="50"/>
      <c r="C596" s="50"/>
      <c r="D596" s="50"/>
      <c r="E596" s="68"/>
      <c r="F596" s="43"/>
      <c r="H596" s="43"/>
      <c r="I596" s="50"/>
      <c r="J596" s="50"/>
      <c r="K596" s="50"/>
      <c r="L596" s="43"/>
      <c r="M596" s="50"/>
      <c r="N596" s="50"/>
      <c r="O596" s="50"/>
      <c r="S596" s="43"/>
      <c r="Z596" s="50"/>
      <c r="AA596" s="43"/>
      <c r="AE596" s="43"/>
      <c r="AI596" s="43"/>
      <c r="AN596" s="43"/>
      <c r="AO596" s="50"/>
      <c r="AP596" s="50"/>
      <c r="AS596" s="43"/>
      <c r="AV596" s="43"/>
      <c r="AW596" s="43"/>
      <c r="BA596" s="43"/>
      <c r="BE596" s="50"/>
      <c r="BF596" s="43"/>
      <c r="BJ596" s="43"/>
    </row>
    <row r="597" spans="1:62" s="4" customFormat="1" x14ac:dyDescent="0.25">
      <c r="A597" s="50"/>
      <c r="B597" s="50"/>
      <c r="C597" s="50"/>
      <c r="D597" s="50"/>
      <c r="E597" s="68"/>
      <c r="F597" s="43"/>
      <c r="H597" s="43"/>
      <c r="I597" s="50"/>
      <c r="J597" s="50"/>
      <c r="K597" s="50"/>
      <c r="L597" s="43"/>
      <c r="M597" s="50"/>
      <c r="N597" s="50"/>
      <c r="O597" s="50"/>
      <c r="S597" s="43"/>
      <c r="Z597" s="50"/>
      <c r="AA597" s="43"/>
      <c r="AE597" s="43"/>
      <c r="AI597" s="43"/>
      <c r="AN597" s="43"/>
      <c r="AO597" s="50"/>
      <c r="AP597" s="50"/>
      <c r="AS597" s="43"/>
      <c r="AV597" s="43"/>
      <c r="AW597" s="43"/>
      <c r="BA597" s="43"/>
      <c r="BE597" s="50"/>
      <c r="BF597" s="43"/>
      <c r="BJ597" s="43"/>
    </row>
    <row r="598" spans="1:62" s="4" customFormat="1" x14ac:dyDescent="0.25">
      <c r="A598" s="50"/>
      <c r="B598" s="50"/>
      <c r="C598" s="50"/>
      <c r="D598" s="50"/>
      <c r="E598" s="68"/>
      <c r="F598" s="43"/>
      <c r="H598" s="43"/>
      <c r="I598" s="50"/>
      <c r="J598" s="50"/>
      <c r="K598" s="50"/>
      <c r="L598" s="43"/>
      <c r="M598" s="50"/>
      <c r="N598" s="50"/>
      <c r="O598" s="50"/>
      <c r="S598" s="43"/>
      <c r="Z598" s="50"/>
      <c r="AA598" s="43"/>
      <c r="AE598" s="43"/>
      <c r="AI598" s="43"/>
      <c r="AN598" s="43"/>
      <c r="AO598" s="50"/>
      <c r="AP598" s="50"/>
      <c r="AS598" s="43"/>
      <c r="AV598" s="43"/>
      <c r="AW598" s="43"/>
      <c r="BA598" s="43"/>
      <c r="BE598" s="50"/>
      <c r="BF598" s="43"/>
      <c r="BJ598" s="43"/>
    </row>
    <row r="599" spans="1:62" s="4" customFormat="1" x14ac:dyDescent="0.25">
      <c r="A599" s="50"/>
      <c r="B599" s="50"/>
      <c r="C599" s="50"/>
      <c r="D599" s="50"/>
      <c r="E599" s="68"/>
      <c r="F599" s="43"/>
      <c r="H599" s="43"/>
      <c r="I599" s="50"/>
      <c r="J599" s="50"/>
      <c r="K599" s="50"/>
      <c r="L599" s="43"/>
      <c r="M599" s="50"/>
      <c r="N599" s="50"/>
      <c r="O599" s="50"/>
      <c r="S599" s="43"/>
      <c r="Z599" s="50"/>
      <c r="AA599" s="43"/>
      <c r="AE599" s="43"/>
      <c r="AI599" s="43"/>
      <c r="AN599" s="43"/>
      <c r="AO599" s="50"/>
      <c r="AP599" s="50"/>
      <c r="AS599" s="43"/>
      <c r="AV599" s="43"/>
      <c r="AW599" s="43"/>
      <c r="BA599" s="43"/>
      <c r="BE599" s="50"/>
      <c r="BF599" s="43"/>
      <c r="BJ599" s="43"/>
    </row>
    <row r="600" spans="1:62" s="4" customFormat="1" x14ac:dyDescent="0.25">
      <c r="A600" s="50"/>
      <c r="B600" s="50"/>
      <c r="C600" s="50"/>
      <c r="D600" s="50"/>
      <c r="E600" s="68"/>
      <c r="F600" s="43"/>
      <c r="H600" s="43"/>
      <c r="I600" s="50"/>
      <c r="J600" s="50"/>
      <c r="K600" s="50"/>
      <c r="L600" s="43"/>
      <c r="M600" s="50"/>
      <c r="N600" s="50"/>
      <c r="O600" s="50"/>
      <c r="S600" s="43"/>
      <c r="Z600" s="50"/>
      <c r="AA600" s="43"/>
      <c r="AE600" s="43"/>
      <c r="AI600" s="43"/>
      <c r="AN600" s="43"/>
      <c r="AO600" s="50"/>
      <c r="AP600" s="50"/>
      <c r="AS600" s="43"/>
      <c r="AV600" s="43"/>
      <c r="AW600" s="43"/>
      <c r="BA600" s="43"/>
      <c r="BE600" s="50"/>
      <c r="BF600" s="43"/>
      <c r="BJ600" s="43"/>
    </row>
    <row r="601" spans="1:62" s="4" customFormat="1" x14ac:dyDescent="0.25">
      <c r="A601" s="50"/>
      <c r="B601" s="50"/>
      <c r="C601" s="50"/>
      <c r="D601" s="50"/>
      <c r="E601" s="68"/>
      <c r="F601" s="43"/>
      <c r="H601" s="43"/>
      <c r="I601" s="50"/>
      <c r="J601" s="50"/>
      <c r="K601" s="50"/>
      <c r="L601" s="43"/>
      <c r="M601" s="50"/>
      <c r="N601" s="50"/>
      <c r="O601" s="50"/>
      <c r="S601" s="43"/>
      <c r="Z601" s="50"/>
      <c r="AA601" s="43"/>
      <c r="AE601" s="43"/>
      <c r="AI601" s="43"/>
      <c r="AN601" s="43"/>
      <c r="AO601" s="50"/>
      <c r="AP601" s="50"/>
      <c r="AS601" s="43"/>
      <c r="AV601" s="43"/>
      <c r="AW601" s="43"/>
      <c r="BA601" s="43"/>
      <c r="BE601" s="50"/>
      <c r="BF601" s="43"/>
      <c r="BJ601" s="43"/>
    </row>
    <row r="602" spans="1:62" s="4" customFormat="1" x14ac:dyDescent="0.25">
      <c r="A602" s="50"/>
      <c r="B602" s="50"/>
      <c r="C602" s="50"/>
      <c r="D602" s="50"/>
      <c r="E602" s="68"/>
      <c r="F602" s="43"/>
      <c r="H602" s="43"/>
      <c r="I602" s="50"/>
      <c r="J602" s="50"/>
      <c r="K602" s="50"/>
      <c r="L602" s="43"/>
      <c r="M602" s="50"/>
      <c r="N602" s="50"/>
      <c r="O602" s="50"/>
      <c r="S602" s="43"/>
      <c r="Z602" s="50"/>
      <c r="AA602" s="43"/>
      <c r="AE602" s="43"/>
      <c r="AI602" s="43"/>
      <c r="AN602" s="43"/>
      <c r="AO602" s="50"/>
      <c r="AP602" s="50"/>
      <c r="AS602" s="43"/>
      <c r="AV602" s="43"/>
      <c r="AW602" s="43"/>
      <c r="BA602" s="43"/>
      <c r="BE602" s="50"/>
      <c r="BF602" s="43"/>
      <c r="BJ602" s="43"/>
    </row>
    <row r="603" spans="1:62" s="4" customFormat="1" x14ac:dyDescent="0.25">
      <c r="A603" s="50"/>
      <c r="B603" s="50"/>
      <c r="C603" s="50"/>
      <c r="D603" s="50"/>
      <c r="E603" s="68"/>
      <c r="F603" s="43"/>
      <c r="H603" s="43"/>
      <c r="I603" s="50"/>
      <c r="J603" s="50"/>
      <c r="K603" s="50"/>
      <c r="L603" s="43"/>
      <c r="M603" s="50"/>
      <c r="N603" s="50"/>
      <c r="O603" s="50"/>
      <c r="S603" s="43"/>
      <c r="Z603" s="50"/>
      <c r="AA603" s="43"/>
      <c r="AE603" s="43"/>
      <c r="AI603" s="43"/>
      <c r="AN603" s="43"/>
      <c r="AO603" s="50"/>
      <c r="AP603" s="50"/>
      <c r="AS603" s="43"/>
      <c r="AV603" s="43"/>
      <c r="AW603" s="43"/>
      <c r="BA603" s="43"/>
      <c r="BE603" s="50"/>
      <c r="BF603" s="43"/>
      <c r="BJ603" s="43"/>
    </row>
    <row r="604" spans="1:62" s="4" customFormat="1" x14ac:dyDescent="0.25">
      <c r="A604" s="50"/>
      <c r="B604" s="50"/>
      <c r="C604" s="50"/>
      <c r="D604" s="50"/>
      <c r="E604" s="68"/>
      <c r="F604" s="43"/>
      <c r="H604" s="43"/>
      <c r="I604" s="50"/>
      <c r="J604" s="50"/>
      <c r="K604" s="50"/>
      <c r="L604" s="43"/>
      <c r="M604" s="50"/>
      <c r="N604" s="50"/>
      <c r="O604" s="50"/>
      <c r="S604" s="43"/>
      <c r="Z604" s="50"/>
      <c r="AA604" s="43"/>
      <c r="AE604" s="43"/>
      <c r="AI604" s="43"/>
      <c r="AN604" s="43"/>
      <c r="AO604" s="50"/>
      <c r="AP604" s="50"/>
      <c r="AS604" s="43"/>
      <c r="AV604" s="43"/>
      <c r="AW604" s="43"/>
      <c r="BA604" s="43"/>
      <c r="BE604" s="50"/>
      <c r="BF604" s="43"/>
      <c r="BJ604" s="43"/>
    </row>
    <row r="605" spans="1:62" s="4" customFormat="1" x14ac:dyDescent="0.25">
      <c r="A605" s="50"/>
      <c r="B605" s="50"/>
      <c r="C605" s="50"/>
      <c r="D605" s="50"/>
      <c r="E605" s="68"/>
      <c r="F605" s="43"/>
      <c r="H605" s="43"/>
      <c r="I605" s="50"/>
      <c r="J605" s="50"/>
      <c r="K605" s="50"/>
      <c r="L605" s="43"/>
      <c r="M605" s="50"/>
      <c r="N605" s="50"/>
      <c r="O605" s="50"/>
      <c r="S605" s="43"/>
      <c r="Z605" s="50"/>
      <c r="AA605" s="43"/>
      <c r="AE605" s="43"/>
      <c r="AI605" s="43"/>
      <c r="AN605" s="43"/>
      <c r="AO605" s="50"/>
      <c r="AP605" s="50"/>
      <c r="AS605" s="43"/>
      <c r="AV605" s="43"/>
      <c r="AW605" s="43"/>
      <c r="BA605" s="43"/>
      <c r="BE605" s="50"/>
      <c r="BF605" s="43"/>
      <c r="BJ605" s="43"/>
    </row>
    <row r="606" spans="1:62" s="4" customFormat="1" x14ac:dyDescent="0.25">
      <c r="A606" s="50"/>
      <c r="B606" s="50"/>
      <c r="C606" s="50"/>
      <c r="D606" s="50"/>
      <c r="E606" s="68"/>
      <c r="F606" s="43"/>
      <c r="H606" s="43"/>
      <c r="I606" s="50"/>
      <c r="J606" s="50"/>
      <c r="K606" s="50"/>
      <c r="L606" s="43"/>
      <c r="M606" s="50"/>
      <c r="N606" s="50"/>
      <c r="O606" s="50"/>
      <c r="S606" s="43"/>
      <c r="Z606" s="50"/>
      <c r="AA606" s="43"/>
      <c r="AE606" s="43"/>
      <c r="AI606" s="43"/>
      <c r="AN606" s="43"/>
      <c r="AO606" s="50"/>
      <c r="AP606" s="50"/>
      <c r="AS606" s="43"/>
      <c r="AV606" s="43"/>
      <c r="AW606" s="43"/>
      <c r="BA606" s="43"/>
      <c r="BE606" s="50"/>
      <c r="BF606" s="43"/>
      <c r="BJ606" s="43"/>
    </row>
    <row r="607" spans="1:62" s="4" customFormat="1" x14ac:dyDescent="0.25">
      <c r="A607" s="50"/>
      <c r="B607" s="50"/>
      <c r="C607" s="50"/>
      <c r="D607" s="50"/>
      <c r="E607" s="68"/>
      <c r="F607" s="43"/>
      <c r="H607" s="43"/>
      <c r="I607" s="50"/>
      <c r="J607" s="50"/>
      <c r="K607" s="50"/>
      <c r="L607" s="43"/>
      <c r="M607" s="50"/>
      <c r="N607" s="50"/>
      <c r="O607" s="50"/>
      <c r="S607" s="43"/>
      <c r="Z607" s="50"/>
      <c r="AA607" s="43"/>
      <c r="AE607" s="43"/>
      <c r="AI607" s="43"/>
      <c r="AN607" s="43"/>
      <c r="AO607" s="50"/>
      <c r="AP607" s="50"/>
      <c r="AS607" s="43"/>
      <c r="AV607" s="43"/>
      <c r="AW607" s="43"/>
      <c r="BA607" s="43"/>
      <c r="BE607" s="50"/>
      <c r="BF607" s="43"/>
      <c r="BJ607" s="43"/>
    </row>
    <row r="608" spans="1:62" s="4" customFormat="1" x14ac:dyDescent="0.25">
      <c r="A608" s="50"/>
      <c r="B608" s="50"/>
      <c r="C608" s="50"/>
      <c r="D608" s="50"/>
      <c r="E608" s="68"/>
      <c r="F608" s="43"/>
      <c r="H608" s="43"/>
      <c r="I608" s="50"/>
      <c r="J608" s="50"/>
      <c r="K608" s="50"/>
      <c r="L608" s="43"/>
      <c r="M608" s="50"/>
      <c r="N608" s="50"/>
      <c r="O608" s="50"/>
      <c r="S608" s="43"/>
      <c r="Z608" s="50"/>
      <c r="AA608" s="43"/>
      <c r="AE608" s="43"/>
      <c r="AI608" s="43"/>
      <c r="AN608" s="43"/>
      <c r="AO608" s="50"/>
      <c r="AP608" s="50"/>
      <c r="AS608" s="43"/>
      <c r="AV608" s="43"/>
      <c r="AW608" s="43"/>
      <c r="BA608" s="43"/>
      <c r="BE608" s="50"/>
      <c r="BF608" s="43"/>
      <c r="BJ608" s="43"/>
    </row>
    <row r="609" spans="1:62" s="4" customFormat="1" x14ac:dyDescent="0.25">
      <c r="A609" s="50"/>
      <c r="B609" s="50"/>
      <c r="C609" s="50"/>
      <c r="D609" s="50"/>
      <c r="E609" s="68"/>
      <c r="F609" s="43"/>
      <c r="H609" s="43"/>
      <c r="I609" s="50"/>
      <c r="J609" s="50"/>
      <c r="K609" s="50"/>
      <c r="L609" s="43"/>
      <c r="M609" s="50"/>
      <c r="N609" s="50"/>
      <c r="O609" s="50"/>
      <c r="S609" s="43"/>
      <c r="Z609" s="50"/>
      <c r="AA609" s="43"/>
      <c r="AE609" s="43"/>
      <c r="AI609" s="43"/>
      <c r="AN609" s="43"/>
      <c r="AO609" s="50"/>
      <c r="AP609" s="50"/>
      <c r="AS609" s="43"/>
      <c r="AV609" s="43"/>
      <c r="AW609" s="43"/>
      <c r="BA609" s="43"/>
      <c r="BE609" s="50"/>
      <c r="BF609" s="43"/>
      <c r="BJ609" s="43"/>
    </row>
    <row r="610" spans="1:62" s="4" customFormat="1" x14ac:dyDescent="0.25">
      <c r="A610" s="50"/>
      <c r="B610" s="50"/>
      <c r="C610" s="50"/>
      <c r="D610" s="50"/>
      <c r="E610" s="68"/>
      <c r="F610" s="43"/>
      <c r="H610" s="43"/>
      <c r="I610" s="50"/>
      <c r="J610" s="50"/>
      <c r="K610" s="50"/>
      <c r="L610" s="43"/>
      <c r="M610" s="50"/>
      <c r="N610" s="50"/>
      <c r="O610" s="50"/>
      <c r="S610" s="43"/>
      <c r="Z610" s="50"/>
      <c r="AA610" s="43"/>
      <c r="AE610" s="43"/>
      <c r="AI610" s="43"/>
      <c r="AN610" s="43"/>
      <c r="AO610" s="50"/>
      <c r="AP610" s="50"/>
      <c r="AS610" s="43"/>
      <c r="AV610" s="43"/>
      <c r="AW610" s="43"/>
      <c r="BA610" s="43"/>
      <c r="BE610" s="50"/>
      <c r="BF610" s="43"/>
      <c r="BJ610" s="43"/>
    </row>
    <row r="611" spans="1:62" s="4" customFormat="1" x14ac:dyDescent="0.25">
      <c r="A611" s="50"/>
      <c r="B611" s="50"/>
      <c r="C611" s="50"/>
      <c r="D611" s="50"/>
      <c r="E611" s="68"/>
      <c r="F611" s="43"/>
      <c r="H611" s="43"/>
      <c r="I611" s="50"/>
      <c r="J611" s="50"/>
      <c r="K611" s="50"/>
      <c r="L611" s="43"/>
      <c r="M611" s="50"/>
      <c r="N611" s="50"/>
      <c r="O611" s="50"/>
      <c r="S611" s="43"/>
      <c r="Z611" s="50"/>
      <c r="AA611" s="43"/>
      <c r="AE611" s="43"/>
      <c r="AI611" s="43"/>
      <c r="AN611" s="43"/>
      <c r="AO611" s="50"/>
      <c r="AP611" s="50"/>
      <c r="AS611" s="43"/>
      <c r="AV611" s="43"/>
      <c r="AW611" s="43"/>
      <c r="BA611" s="43"/>
      <c r="BE611" s="50"/>
      <c r="BF611" s="43"/>
      <c r="BJ611" s="43"/>
    </row>
    <row r="612" spans="1:62" s="4" customFormat="1" x14ac:dyDescent="0.25">
      <c r="A612" s="50"/>
      <c r="B612" s="50"/>
      <c r="C612" s="50"/>
      <c r="D612" s="50"/>
      <c r="E612" s="68"/>
      <c r="F612" s="43"/>
      <c r="H612" s="43"/>
      <c r="I612" s="50"/>
      <c r="J612" s="50"/>
      <c r="K612" s="50"/>
      <c r="L612" s="43"/>
      <c r="M612" s="50"/>
      <c r="N612" s="50"/>
      <c r="O612" s="50"/>
      <c r="S612" s="43"/>
      <c r="Z612" s="50"/>
      <c r="AA612" s="43"/>
      <c r="AE612" s="43"/>
      <c r="AI612" s="43"/>
      <c r="AN612" s="43"/>
      <c r="AO612" s="50"/>
      <c r="AP612" s="50"/>
      <c r="AS612" s="43"/>
      <c r="AV612" s="43"/>
      <c r="AW612" s="43"/>
      <c r="BA612" s="43"/>
      <c r="BE612" s="50"/>
      <c r="BF612" s="43"/>
      <c r="BJ612" s="43"/>
    </row>
    <row r="613" spans="1:62" s="4" customFormat="1" x14ac:dyDescent="0.25">
      <c r="A613" s="50"/>
      <c r="B613" s="50"/>
      <c r="C613" s="50"/>
      <c r="D613" s="50"/>
      <c r="E613" s="68"/>
      <c r="F613" s="43"/>
      <c r="H613" s="43"/>
      <c r="I613" s="50"/>
      <c r="J613" s="50"/>
      <c r="K613" s="50"/>
      <c r="L613" s="43"/>
      <c r="M613" s="50"/>
      <c r="N613" s="50"/>
      <c r="O613" s="50"/>
      <c r="S613" s="43"/>
      <c r="Z613" s="50"/>
      <c r="AA613" s="43"/>
      <c r="AE613" s="43"/>
      <c r="AI613" s="43"/>
      <c r="AN613" s="43"/>
      <c r="AO613" s="50"/>
      <c r="AP613" s="50"/>
      <c r="AS613" s="43"/>
      <c r="AV613" s="43"/>
      <c r="AW613" s="43"/>
      <c r="BA613" s="43"/>
      <c r="BE613" s="50"/>
      <c r="BF613" s="43"/>
      <c r="BJ613" s="43"/>
    </row>
    <row r="614" spans="1:62" s="4" customFormat="1" x14ac:dyDescent="0.25">
      <c r="A614" s="50"/>
      <c r="B614" s="50"/>
      <c r="C614" s="50"/>
      <c r="D614" s="50"/>
      <c r="E614" s="68"/>
      <c r="F614" s="43"/>
      <c r="H614" s="43"/>
      <c r="I614" s="50"/>
      <c r="J614" s="50"/>
      <c r="K614" s="50"/>
      <c r="L614" s="43"/>
      <c r="M614" s="50"/>
      <c r="N614" s="50"/>
      <c r="O614" s="50"/>
      <c r="S614" s="43"/>
      <c r="Z614" s="50"/>
      <c r="AA614" s="43"/>
      <c r="AE614" s="43"/>
      <c r="AI614" s="43"/>
      <c r="AN614" s="43"/>
      <c r="AO614" s="50"/>
      <c r="AP614" s="50"/>
      <c r="AS614" s="43"/>
      <c r="AV614" s="43"/>
      <c r="AW614" s="43"/>
      <c r="BA614" s="43"/>
      <c r="BE614" s="50"/>
      <c r="BF614" s="43"/>
      <c r="BJ614" s="43"/>
    </row>
    <row r="615" spans="1:62" s="4" customFormat="1" x14ac:dyDescent="0.25">
      <c r="A615" s="50"/>
      <c r="B615" s="50"/>
      <c r="C615" s="50"/>
      <c r="D615" s="50"/>
      <c r="E615" s="68"/>
      <c r="F615" s="43"/>
      <c r="H615" s="43"/>
      <c r="I615" s="50"/>
      <c r="J615" s="50"/>
      <c r="K615" s="50"/>
      <c r="L615" s="43"/>
      <c r="M615" s="50"/>
      <c r="N615" s="50"/>
      <c r="O615" s="50"/>
      <c r="S615" s="43"/>
      <c r="Z615" s="50"/>
      <c r="AA615" s="43"/>
      <c r="AE615" s="43"/>
      <c r="AI615" s="43"/>
      <c r="AN615" s="43"/>
      <c r="AO615" s="50"/>
      <c r="AP615" s="50"/>
      <c r="AS615" s="43"/>
      <c r="AV615" s="43"/>
      <c r="AW615" s="43"/>
      <c r="BA615" s="43"/>
      <c r="BE615" s="50"/>
      <c r="BF615" s="43"/>
      <c r="BJ615" s="43"/>
    </row>
    <row r="616" spans="1:62" s="4" customFormat="1" x14ac:dyDescent="0.25">
      <c r="A616" s="50"/>
      <c r="B616" s="50"/>
      <c r="C616" s="50"/>
      <c r="D616" s="50"/>
      <c r="E616" s="68"/>
      <c r="F616" s="43"/>
      <c r="H616" s="43"/>
      <c r="I616" s="50"/>
      <c r="J616" s="50"/>
      <c r="K616" s="50"/>
      <c r="L616" s="43"/>
      <c r="M616" s="50"/>
      <c r="N616" s="50"/>
      <c r="O616" s="50"/>
      <c r="S616" s="43"/>
      <c r="Z616" s="50"/>
      <c r="AA616" s="43"/>
      <c r="AE616" s="43"/>
      <c r="AI616" s="43"/>
      <c r="AN616" s="43"/>
      <c r="AO616" s="50"/>
      <c r="AP616" s="50"/>
      <c r="AS616" s="43"/>
      <c r="AV616" s="43"/>
      <c r="AW616" s="43"/>
      <c r="BA616" s="43"/>
      <c r="BE616" s="50"/>
      <c r="BF616" s="43"/>
      <c r="BJ616" s="43"/>
    </row>
    <row r="617" spans="1:62" s="4" customFormat="1" x14ac:dyDescent="0.25">
      <c r="A617" s="50"/>
      <c r="B617" s="50"/>
      <c r="C617" s="50"/>
      <c r="D617" s="50"/>
      <c r="E617" s="68"/>
      <c r="F617" s="43"/>
      <c r="H617" s="43"/>
      <c r="I617" s="50"/>
      <c r="J617" s="50"/>
      <c r="K617" s="50"/>
      <c r="L617" s="43"/>
      <c r="M617" s="50"/>
      <c r="N617" s="50"/>
      <c r="O617" s="50"/>
      <c r="S617" s="43"/>
      <c r="Z617" s="50"/>
      <c r="AA617" s="43"/>
      <c r="AE617" s="43"/>
      <c r="AI617" s="43"/>
      <c r="AN617" s="43"/>
      <c r="AO617" s="50"/>
      <c r="AP617" s="50"/>
      <c r="AS617" s="43"/>
      <c r="AV617" s="43"/>
      <c r="AW617" s="43"/>
      <c r="BA617" s="43"/>
      <c r="BE617" s="50"/>
      <c r="BF617" s="43"/>
      <c r="BJ617" s="43"/>
    </row>
    <row r="618" spans="1:62" s="4" customFormat="1" x14ac:dyDescent="0.25">
      <c r="A618" s="50"/>
      <c r="B618" s="50"/>
      <c r="C618" s="50"/>
      <c r="D618" s="50"/>
      <c r="E618" s="68"/>
      <c r="F618" s="43"/>
      <c r="H618" s="43"/>
      <c r="I618" s="50"/>
      <c r="J618" s="50"/>
      <c r="K618" s="50"/>
      <c r="L618" s="43"/>
      <c r="M618" s="50"/>
      <c r="N618" s="50"/>
      <c r="O618" s="50"/>
      <c r="S618" s="43"/>
      <c r="Z618" s="50"/>
      <c r="AA618" s="43"/>
      <c r="AE618" s="43"/>
      <c r="AI618" s="43"/>
      <c r="AN618" s="43"/>
      <c r="AO618" s="50"/>
      <c r="AP618" s="50"/>
      <c r="AS618" s="43"/>
      <c r="AV618" s="43"/>
      <c r="AW618" s="43"/>
      <c r="BA618" s="43"/>
      <c r="BE618" s="50"/>
      <c r="BF618" s="43"/>
      <c r="BJ618" s="43"/>
    </row>
    <row r="619" spans="1:62" s="4" customFormat="1" x14ac:dyDescent="0.25">
      <c r="A619" s="50"/>
      <c r="B619" s="50"/>
      <c r="C619" s="50"/>
      <c r="D619" s="50"/>
      <c r="E619" s="68"/>
      <c r="F619" s="43"/>
      <c r="H619" s="43"/>
      <c r="I619" s="50"/>
      <c r="J619" s="50"/>
      <c r="K619" s="50"/>
      <c r="L619" s="43"/>
      <c r="M619" s="50"/>
      <c r="N619" s="50"/>
      <c r="O619" s="50"/>
      <c r="S619" s="43"/>
      <c r="Z619" s="50"/>
      <c r="AA619" s="43"/>
      <c r="AE619" s="43"/>
      <c r="AI619" s="43"/>
      <c r="AN619" s="43"/>
      <c r="AO619" s="50"/>
      <c r="AP619" s="50"/>
      <c r="AS619" s="43"/>
      <c r="AV619" s="43"/>
      <c r="AW619" s="43"/>
      <c r="BA619" s="43"/>
      <c r="BE619" s="50"/>
      <c r="BF619" s="43"/>
      <c r="BJ619" s="43"/>
    </row>
    <row r="620" spans="1:62" s="4" customFormat="1" x14ac:dyDescent="0.25">
      <c r="A620" s="50"/>
      <c r="B620" s="50"/>
      <c r="C620" s="50"/>
      <c r="D620" s="50"/>
      <c r="E620" s="68"/>
      <c r="F620" s="43"/>
      <c r="H620" s="43"/>
      <c r="I620" s="50"/>
      <c r="J620" s="50"/>
      <c r="K620" s="50"/>
      <c r="L620" s="43"/>
      <c r="M620" s="50"/>
      <c r="N620" s="50"/>
      <c r="O620" s="50"/>
      <c r="S620" s="43"/>
      <c r="Z620" s="50"/>
      <c r="AA620" s="43"/>
      <c r="AE620" s="43"/>
      <c r="AI620" s="43"/>
      <c r="AN620" s="43"/>
      <c r="AO620" s="50"/>
      <c r="AP620" s="50"/>
      <c r="AS620" s="43"/>
      <c r="AV620" s="43"/>
      <c r="AW620" s="43"/>
      <c r="BA620" s="43"/>
      <c r="BE620" s="50"/>
      <c r="BF620" s="43"/>
      <c r="BJ620" s="43"/>
    </row>
    <row r="621" spans="1:62" s="4" customFormat="1" x14ac:dyDescent="0.25">
      <c r="A621" s="50"/>
      <c r="B621" s="50"/>
      <c r="C621" s="50"/>
      <c r="D621" s="50"/>
      <c r="E621" s="68"/>
      <c r="F621" s="43"/>
      <c r="H621" s="43"/>
      <c r="I621" s="50"/>
      <c r="J621" s="50"/>
      <c r="K621" s="50"/>
      <c r="L621" s="43"/>
      <c r="M621" s="50"/>
      <c r="N621" s="50"/>
      <c r="O621" s="50"/>
      <c r="S621" s="43"/>
      <c r="Z621" s="50"/>
      <c r="AA621" s="43"/>
      <c r="AE621" s="43"/>
      <c r="AI621" s="43"/>
      <c r="AN621" s="43"/>
      <c r="AO621" s="50"/>
      <c r="AP621" s="50"/>
      <c r="AS621" s="43"/>
      <c r="AV621" s="43"/>
      <c r="AW621" s="43"/>
      <c r="BA621" s="43"/>
      <c r="BE621" s="50"/>
      <c r="BF621" s="43"/>
      <c r="BJ621" s="43"/>
    </row>
    <row r="622" spans="1:62" s="4" customFormat="1" x14ac:dyDescent="0.25">
      <c r="A622" s="50"/>
      <c r="B622" s="50"/>
      <c r="C622" s="50"/>
      <c r="D622" s="50"/>
      <c r="E622" s="68"/>
      <c r="F622" s="43"/>
      <c r="H622" s="43"/>
      <c r="I622" s="50"/>
      <c r="J622" s="50"/>
      <c r="K622" s="50"/>
      <c r="L622" s="43"/>
      <c r="M622" s="50"/>
      <c r="N622" s="50"/>
      <c r="O622" s="50"/>
      <c r="S622" s="43"/>
      <c r="Z622" s="50"/>
      <c r="AA622" s="43"/>
      <c r="AE622" s="43"/>
      <c r="AI622" s="43"/>
      <c r="AN622" s="43"/>
      <c r="AO622" s="50"/>
      <c r="AP622" s="50"/>
      <c r="AS622" s="43"/>
      <c r="AV622" s="43"/>
      <c r="AW622" s="43"/>
      <c r="BA622" s="43"/>
      <c r="BE622" s="50"/>
      <c r="BF622" s="43"/>
      <c r="BJ622" s="43"/>
    </row>
    <row r="623" spans="1:62" s="4" customFormat="1" x14ac:dyDescent="0.25">
      <c r="A623" s="50"/>
      <c r="B623" s="50"/>
      <c r="C623" s="50"/>
      <c r="D623" s="50"/>
      <c r="E623" s="68"/>
      <c r="F623" s="43"/>
      <c r="H623" s="43"/>
      <c r="I623" s="50"/>
      <c r="J623" s="50"/>
      <c r="K623" s="50"/>
      <c r="L623" s="43"/>
      <c r="M623" s="50"/>
      <c r="N623" s="50"/>
      <c r="O623" s="50"/>
      <c r="S623" s="43"/>
      <c r="Z623" s="50"/>
      <c r="AA623" s="43"/>
      <c r="AE623" s="43"/>
      <c r="AI623" s="43"/>
      <c r="AN623" s="43"/>
      <c r="AO623" s="50"/>
      <c r="AP623" s="50"/>
      <c r="AS623" s="43"/>
      <c r="AV623" s="43"/>
      <c r="AW623" s="43"/>
      <c r="BA623" s="43"/>
      <c r="BE623" s="50"/>
      <c r="BF623" s="43"/>
      <c r="BJ623" s="43"/>
    </row>
    <row r="624" spans="1:62" s="4" customFormat="1" x14ac:dyDescent="0.25">
      <c r="A624" s="50"/>
      <c r="B624" s="50"/>
      <c r="C624" s="50"/>
      <c r="D624" s="50"/>
      <c r="E624" s="68"/>
      <c r="F624" s="43"/>
      <c r="H624" s="43"/>
      <c r="I624" s="50"/>
      <c r="J624" s="50"/>
      <c r="K624" s="50"/>
      <c r="L624" s="43"/>
      <c r="M624" s="50"/>
      <c r="N624" s="50"/>
      <c r="O624" s="50"/>
      <c r="S624" s="43"/>
      <c r="Z624" s="50"/>
      <c r="AA624" s="43"/>
      <c r="AE624" s="43"/>
      <c r="AI624" s="43"/>
      <c r="AN624" s="43"/>
      <c r="AO624" s="50"/>
      <c r="AP624" s="50"/>
      <c r="AS624" s="43"/>
      <c r="AV624" s="43"/>
      <c r="AW624" s="43"/>
      <c r="BA624" s="43"/>
      <c r="BE624" s="50"/>
      <c r="BF624" s="43"/>
      <c r="BJ624" s="43"/>
    </row>
    <row r="625" spans="1:62" s="4" customFormat="1" x14ac:dyDescent="0.25">
      <c r="A625" s="50"/>
      <c r="B625" s="50"/>
      <c r="C625" s="50"/>
      <c r="D625" s="50"/>
      <c r="E625" s="68"/>
      <c r="F625" s="43"/>
      <c r="H625" s="43"/>
      <c r="I625" s="50"/>
      <c r="J625" s="50"/>
      <c r="K625" s="50"/>
      <c r="L625" s="43"/>
      <c r="M625" s="50"/>
      <c r="N625" s="50"/>
      <c r="O625" s="50"/>
      <c r="S625" s="43"/>
      <c r="Z625" s="50"/>
      <c r="AA625" s="43"/>
      <c r="AE625" s="43"/>
      <c r="AI625" s="43"/>
      <c r="AN625" s="43"/>
      <c r="AO625" s="50"/>
      <c r="AP625" s="50"/>
      <c r="AS625" s="43"/>
      <c r="AV625" s="43"/>
      <c r="AW625" s="43"/>
      <c r="BA625" s="43"/>
      <c r="BE625" s="50"/>
      <c r="BF625" s="43"/>
      <c r="BJ625" s="43"/>
    </row>
    <row r="626" spans="1:62" s="4" customFormat="1" x14ac:dyDescent="0.25">
      <c r="A626" s="50"/>
      <c r="B626" s="50"/>
      <c r="C626" s="50"/>
      <c r="D626" s="50"/>
      <c r="E626" s="68"/>
      <c r="F626" s="43"/>
      <c r="H626" s="43"/>
      <c r="I626" s="50"/>
      <c r="J626" s="50"/>
      <c r="K626" s="50"/>
      <c r="L626" s="43"/>
      <c r="M626" s="50"/>
      <c r="N626" s="50"/>
      <c r="O626" s="50"/>
      <c r="S626" s="43"/>
      <c r="Z626" s="50"/>
      <c r="AA626" s="43"/>
      <c r="AE626" s="43"/>
      <c r="AI626" s="43"/>
      <c r="AN626" s="43"/>
      <c r="AO626" s="50"/>
      <c r="AP626" s="50"/>
      <c r="AS626" s="43"/>
      <c r="AV626" s="43"/>
      <c r="AW626" s="43"/>
      <c r="BA626" s="43"/>
      <c r="BE626" s="50"/>
      <c r="BF626" s="43"/>
      <c r="BJ626" s="43"/>
    </row>
    <row r="627" spans="1:62" s="4" customFormat="1" x14ac:dyDescent="0.25">
      <c r="A627" s="50"/>
      <c r="B627" s="50"/>
      <c r="C627" s="50"/>
      <c r="D627" s="50"/>
      <c r="E627" s="68"/>
      <c r="F627" s="43"/>
      <c r="H627" s="43"/>
      <c r="I627" s="50"/>
      <c r="J627" s="50"/>
      <c r="K627" s="50"/>
      <c r="L627" s="43"/>
      <c r="M627" s="50"/>
      <c r="N627" s="50"/>
      <c r="O627" s="50"/>
      <c r="S627" s="43"/>
      <c r="Z627" s="50"/>
      <c r="AA627" s="43"/>
      <c r="AE627" s="43"/>
      <c r="AI627" s="43"/>
      <c r="AN627" s="43"/>
      <c r="AO627" s="50"/>
      <c r="AP627" s="50"/>
      <c r="AS627" s="43"/>
      <c r="AV627" s="43"/>
      <c r="AW627" s="43"/>
      <c r="BA627" s="43"/>
      <c r="BE627" s="50"/>
      <c r="BF627" s="43"/>
      <c r="BJ627" s="43"/>
    </row>
    <row r="628" spans="1:62" s="4" customFormat="1" x14ac:dyDescent="0.25">
      <c r="A628" s="50"/>
      <c r="B628" s="50"/>
      <c r="C628" s="50"/>
      <c r="D628" s="50"/>
      <c r="E628" s="68"/>
      <c r="F628" s="43"/>
      <c r="H628" s="43"/>
      <c r="I628" s="50"/>
      <c r="J628" s="50"/>
      <c r="K628" s="50"/>
      <c r="L628" s="43"/>
      <c r="M628" s="50"/>
      <c r="N628" s="50"/>
      <c r="O628" s="50"/>
      <c r="S628" s="43"/>
      <c r="Z628" s="50"/>
      <c r="AA628" s="43"/>
      <c r="AE628" s="43"/>
      <c r="AI628" s="43"/>
      <c r="AN628" s="43"/>
      <c r="AO628" s="50"/>
      <c r="AP628" s="50"/>
      <c r="AS628" s="43"/>
      <c r="AV628" s="43"/>
      <c r="AW628" s="43"/>
      <c r="BA628" s="43"/>
      <c r="BE628" s="50"/>
      <c r="BF628" s="43"/>
      <c r="BJ628" s="43"/>
    </row>
    <row r="629" spans="1:62" s="4" customFormat="1" x14ac:dyDescent="0.25">
      <c r="A629" s="50"/>
      <c r="B629" s="50"/>
      <c r="C629" s="50"/>
      <c r="D629" s="50"/>
      <c r="E629" s="68"/>
      <c r="F629" s="43"/>
      <c r="H629" s="43"/>
      <c r="I629" s="50"/>
      <c r="J629" s="50"/>
      <c r="K629" s="50"/>
      <c r="L629" s="43"/>
      <c r="M629" s="50"/>
      <c r="N629" s="50"/>
      <c r="O629" s="50"/>
      <c r="S629" s="43"/>
      <c r="Z629" s="50"/>
      <c r="AA629" s="43"/>
      <c r="AE629" s="43"/>
      <c r="AI629" s="43"/>
      <c r="AN629" s="43"/>
      <c r="AO629" s="50"/>
      <c r="AP629" s="50"/>
      <c r="AS629" s="43"/>
      <c r="AV629" s="43"/>
      <c r="AW629" s="43"/>
      <c r="BA629" s="43"/>
      <c r="BE629" s="50"/>
      <c r="BF629" s="43"/>
      <c r="BJ629" s="43"/>
    </row>
    <row r="630" spans="1:62" s="4" customFormat="1" x14ac:dyDescent="0.25">
      <c r="A630" s="50"/>
      <c r="B630" s="50"/>
      <c r="C630" s="50"/>
      <c r="D630" s="50"/>
      <c r="E630" s="68"/>
      <c r="F630" s="43"/>
      <c r="H630" s="43"/>
      <c r="I630" s="50"/>
      <c r="J630" s="50"/>
      <c r="K630" s="50"/>
      <c r="L630" s="43"/>
      <c r="M630" s="50"/>
      <c r="N630" s="50"/>
      <c r="O630" s="50"/>
      <c r="S630" s="43"/>
      <c r="Z630" s="50"/>
      <c r="AA630" s="43"/>
      <c r="AE630" s="43"/>
      <c r="AI630" s="43"/>
      <c r="AN630" s="43"/>
      <c r="AO630" s="50"/>
      <c r="AP630" s="50"/>
      <c r="AS630" s="43"/>
      <c r="AV630" s="43"/>
      <c r="AW630" s="43"/>
      <c r="BA630" s="43"/>
      <c r="BE630" s="50"/>
      <c r="BF630" s="43"/>
      <c r="BJ630" s="43"/>
    </row>
    <row r="631" spans="1:62" s="4" customFormat="1" x14ac:dyDescent="0.25">
      <c r="A631" s="50"/>
      <c r="B631" s="50"/>
      <c r="C631" s="50"/>
      <c r="D631" s="50"/>
      <c r="E631" s="68"/>
      <c r="F631" s="43"/>
      <c r="H631" s="43"/>
      <c r="I631" s="50"/>
      <c r="J631" s="50"/>
      <c r="K631" s="50"/>
      <c r="L631" s="43"/>
      <c r="M631" s="50"/>
      <c r="N631" s="50"/>
      <c r="O631" s="50"/>
      <c r="S631" s="43"/>
      <c r="Z631" s="50"/>
      <c r="AA631" s="43"/>
      <c r="AE631" s="43"/>
      <c r="AI631" s="43"/>
      <c r="AN631" s="43"/>
      <c r="AO631" s="50"/>
      <c r="AP631" s="50"/>
      <c r="AS631" s="43"/>
      <c r="AV631" s="43"/>
      <c r="AW631" s="43"/>
      <c r="BA631" s="43"/>
      <c r="BE631" s="50"/>
      <c r="BF631" s="43"/>
      <c r="BJ631" s="43"/>
    </row>
    <row r="632" spans="1:62" s="4" customFormat="1" x14ac:dyDescent="0.25">
      <c r="A632" s="50"/>
      <c r="B632" s="50"/>
      <c r="C632" s="50"/>
      <c r="D632" s="50"/>
      <c r="E632" s="68"/>
      <c r="F632" s="43"/>
      <c r="H632" s="43"/>
      <c r="I632" s="50"/>
      <c r="J632" s="50"/>
      <c r="K632" s="50"/>
      <c r="L632" s="43"/>
      <c r="M632" s="50"/>
      <c r="N632" s="50"/>
      <c r="O632" s="50"/>
      <c r="S632" s="43"/>
      <c r="Z632" s="50"/>
      <c r="AA632" s="43"/>
      <c r="AE632" s="43"/>
      <c r="AI632" s="43"/>
      <c r="AN632" s="43"/>
      <c r="AO632" s="50"/>
      <c r="AP632" s="50"/>
      <c r="AS632" s="43"/>
      <c r="AV632" s="43"/>
      <c r="AW632" s="43"/>
      <c r="BA632" s="43"/>
      <c r="BE632" s="50"/>
      <c r="BF632" s="43"/>
      <c r="BJ632" s="43"/>
    </row>
    <row r="633" spans="1:62" s="4" customFormat="1" x14ac:dyDescent="0.25">
      <c r="A633" s="50"/>
      <c r="B633" s="50"/>
      <c r="C633" s="50"/>
      <c r="D633" s="50"/>
      <c r="E633" s="68"/>
      <c r="F633" s="43"/>
      <c r="H633" s="43"/>
      <c r="I633" s="50"/>
      <c r="J633" s="50"/>
      <c r="K633" s="50"/>
      <c r="L633" s="43"/>
      <c r="M633" s="50"/>
      <c r="N633" s="50"/>
      <c r="O633" s="50"/>
      <c r="S633" s="43"/>
      <c r="Z633" s="50"/>
      <c r="AA633" s="43"/>
      <c r="AE633" s="43"/>
      <c r="AI633" s="43"/>
      <c r="AN633" s="43"/>
      <c r="AO633" s="50"/>
      <c r="AP633" s="50"/>
      <c r="AS633" s="43"/>
      <c r="AV633" s="43"/>
      <c r="AW633" s="43"/>
      <c r="BA633" s="43"/>
      <c r="BE633" s="50"/>
      <c r="BF633" s="43"/>
      <c r="BJ633" s="43"/>
    </row>
    <row r="634" spans="1:62" s="4" customFormat="1" x14ac:dyDescent="0.25">
      <c r="A634" s="50"/>
      <c r="B634" s="50"/>
      <c r="C634" s="50"/>
      <c r="D634" s="50"/>
      <c r="E634" s="68"/>
      <c r="F634" s="43"/>
      <c r="H634" s="43"/>
      <c r="I634" s="50"/>
      <c r="J634" s="50"/>
      <c r="K634" s="50"/>
      <c r="L634" s="43"/>
      <c r="M634" s="50"/>
      <c r="N634" s="50"/>
      <c r="O634" s="50"/>
      <c r="S634" s="43"/>
      <c r="Z634" s="50"/>
      <c r="AA634" s="43"/>
      <c r="AE634" s="43"/>
      <c r="AI634" s="43"/>
      <c r="AN634" s="43"/>
      <c r="AO634" s="50"/>
      <c r="AP634" s="50"/>
      <c r="AS634" s="43"/>
      <c r="AV634" s="43"/>
      <c r="AW634" s="43"/>
      <c r="BA634" s="43"/>
      <c r="BE634" s="50"/>
      <c r="BF634" s="43"/>
      <c r="BJ634" s="43"/>
    </row>
    <row r="635" spans="1:62" s="4" customFormat="1" x14ac:dyDescent="0.25">
      <c r="A635" s="50"/>
      <c r="B635" s="50"/>
      <c r="C635" s="50"/>
      <c r="D635" s="50"/>
      <c r="E635" s="68"/>
      <c r="F635" s="43"/>
      <c r="H635" s="43"/>
      <c r="I635" s="50"/>
      <c r="J635" s="50"/>
      <c r="K635" s="50"/>
      <c r="L635" s="43"/>
      <c r="M635" s="50"/>
      <c r="N635" s="50"/>
      <c r="O635" s="50"/>
      <c r="S635" s="43"/>
      <c r="Z635" s="50"/>
      <c r="AA635" s="43"/>
      <c r="AE635" s="43"/>
      <c r="AI635" s="43"/>
      <c r="AN635" s="43"/>
      <c r="AO635" s="50"/>
      <c r="AP635" s="50"/>
      <c r="AS635" s="43"/>
      <c r="AV635" s="43"/>
      <c r="AW635" s="43"/>
      <c r="BA635" s="43"/>
      <c r="BE635" s="50"/>
      <c r="BF635" s="43"/>
      <c r="BJ635" s="43"/>
    </row>
    <row r="636" spans="1:62" s="4" customFormat="1" x14ac:dyDescent="0.25">
      <c r="A636" s="50"/>
      <c r="B636" s="50"/>
      <c r="C636" s="50"/>
      <c r="D636" s="50"/>
      <c r="E636" s="68"/>
      <c r="F636" s="43"/>
      <c r="H636" s="43"/>
      <c r="I636" s="50"/>
      <c r="J636" s="50"/>
      <c r="K636" s="50"/>
      <c r="L636" s="43"/>
      <c r="M636" s="50"/>
      <c r="N636" s="50"/>
      <c r="O636" s="50"/>
      <c r="S636" s="43"/>
      <c r="Z636" s="50"/>
      <c r="AA636" s="43"/>
      <c r="AE636" s="43"/>
      <c r="AI636" s="43"/>
      <c r="AN636" s="43"/>
      <c r="AO636" s="50"/>
      <c r="AP636" s="50"/>
      <c r="AS636" s="43"/>
      <c r="AV636" s="43"/>
      <c r="AW636" s="43"/>
      <c r="BA636" s="43"/>
      <c r="BE636" s="50"/>
      <c r="BF636" s="43"/>
      <c r="BJ636" s="43"/>
    </row>
    <row r="637" spans="1:62" s="4" customFormat="1" x14ac:dyDescent="0.25">
      <c r="A637" s="50"/>
      <c r="B637" s="50"/>
      <c r="C637" s="50"/>
      <c r="D637" s="50"/>
      <c r="E637" s="68"/>
      <c r="F637" s="43"/>
      <c r="H637" s="43"/>
      <c r="I637" s="50"/>
      <c r="J637" s="50"/>
      <c r="K637" s="50"/>
      <c r="L637" s="43"/>
      <c r="M637" s="50"/>
      <c r="N637" s="50"/>
      <c r="O637" s="50"/>
      <c r="S637" s="43"/>
      <c r="Z637" s="50"/>
      <c r="AA637" s="43"/>
      <c r="AE637" s="43"/>
      <c r="AI637" s="43"/>
      <c r="AN637" s="43"/>
      <c r="AO637" s="50"/>
      <c r="AP637" s="50"/>
      <c r="AS637" s="43"/>
      <c r="AV637" s="43"/>
      <c r="AW637" s="43"/>
      <c r="BA637" s="43"/>
      <c r="BE637" s="50"/>
      <c r="BF637" s="43"/>
      <c r="BJ637" s="43"/>
    </row>
    <row r="638" spans="1:62" s="4" customFormat="1" x14ac:dyDescent="0.25">
      <c r="A638" s="50"/>
      <c r="B638" s="50"/>
      <c r="C638" s="50"/>
      <c r="D638" s="50"/>
      <c r="E638" s="68"/>
      <c r="F638" s="43"/>
      <c r="H638" s="43"/>
      <c r="I638" s="50"/>
      <c r="J638" s="50"/>
      <c r="K638" s="50"/>
      <c r="L638" s="43"/>
      <c r="M638" s="50"/>
      <c r="N638" s="50"/>
      <c r="O638" s="50"/>
      <c r="S638" s="43"/>
      <c r="Z638" s="50"/>
      <c r="AA638" s="43"/>
      <c r="AE638" s="43"/>
      <c r="AI638" s="43"/>
      <c r="AN638" s="43"/>
      <c r="AO638" s="50"/>
      <c r="AP638" s="50"/>
      <c r="AS638" s="43"/>
      <c r="AV638" s="43"/>
      <c r="AW638" s="43"/>
      <c r="BA638" s="43"/>
      <c r="BE638" s="50"/>
      <c r="BF638" s="43"/>
      <c r="BJ638" s="43"/>
    </row>
    <row r="639" spans="1:62" s="4" customFormat="1" x14ac:dyDescent="0.25">
      <c r="A639" s="50"/>
      <c r="B639" s="50"/>
      <c r="C639" s="50"/>
      <c r="D639" s="50"/>
      <c r="E639" s="68"/>
      <c r="F639" s="43"/>
      <c r="H639" s="43"/>
      <c r="I639" s="50"/>
      <c r="J639" s="50"/>
      <c r="K639" s="50"/>
      <c r="L639" s="43"/>
      <c r="M639" s="50"/>
      <c r="N639" s="50"/>
      <c r="O639" s="50"/>
      <c r="S639" s="43"/>
      <c r="Z639" s="50"/>
      <c r="AA639" s="43"/>
      <c r="AE639" s="43"/>
      <c r="AI639" s="43"/>
      <c r="AN639" s="43"/>
      <c r="AO639" s="50"/>
      <c r="AP639" s="50"/>
      <c r="AS639" s="43"/>
      <c r="AV639" s="43"/>
      <c r="AW639" s="43"/>
      <c r="BA639" s="43"/>
      <c r="BE639" s="50"/>
      <c r="BF639" s="43"/>
      <c r="BJ639" s="43"/>
    </row>
    <row r="640" spans="1:62" s="4" customFormat="1" x14ac:dyDescent="0.25">
      <c r="A640" s="50"/>
      <c r="B640" s="50"/>
      <c r="C640" s="50"/>
      <c r="D640" s="50"/>
      <c r="E640" s="68"/>
      <c r="F640" s="43"/>
      <c r="H640" s="43"/>
      <c r="I640" s="50"/>
      <c r="J640" s="50"/>
      <c r="K640" s="50"/>
      <c r="L640" s="43"/>
      <c r="M640" s="50"/>
      <c r="N640" s="50"/>
      <c r="O640" s="50"/>
      <c r="S640" s="43"/>
      <c r="Z640" s="50"/>
      <c r="AA640" s="43"/>
      <c r="AE640" s="43"/>
      <c r="AI640" s="43"/>
      <c r="AN640" s="43"/>
      <c r="AO640" s="50"/>
      <c r="AP640" s="50"/>
      <c r="AS640" s="43"/>
      <c r="AV640" s="43"/>
      <c r="AW640" s="43"/>
      <c r="BA640" s="43"/>
      <c r="BE640" s="50"/>
      <c r="BF640" s="43"/>
      <c r="BJ640" s="43"/>
    </row>
    <row r="641" spans="1:62" s="4" customFormat="1" x14ac:dyDescent="0.25">
      <c r="A641" s="50"/>
      <c r="B641" s="50"/>
      <c r="C641" s="50"/>
      <c r="D641" s="50"/>
      <c r="E641" s="68"/>
      <c r="F641" s="43"/>
      <c r="H641" s="43"/>
      <c r="I641" s="50"/>
      <c r="J641" s="50"/>
      <c r="K641" s="50"/>
      <c r="L641" s="43"/>
      <c r="M641" s="50"/>
      <c r="N641" s="50"/>
      <c r="O641" s="50"/>
      <c r="S641" s="43"/>
      <c r="Z641" s="50"/>
      <c r="AA641" s="43"/>
      <c r="AE641" s="43"/>
      <c r="AI641" s="43"/>
      <c r="AN641" s="43"/>
      <c r="AO641" s="50"/>
      <c r="AP641" s="50"/>
      <c r="AS641" s="43"/>
      <c r="AV641" s="43"/>
      <c r="AW641" s="43"/>
      <c r="BA641" s="43"/>
      <c r="BE641" s="50"/>
      <c r="BF641" s="43"/>
      <c r="BJ641" s="43"/>
    </row>
    <row r="642" spans="1:62" s="4" customFormat="1" x14ac:dyDescent="0.25">
      <c r="A642" s="50"/>
      <c r="B642" s="50"/>
      <c r="C642" s="50"/>
      <c r="D642" s="50"/>
      <c r="E642" s="68"/>
      <c r="F642" s="43"/>
      <c r="H642" s="43"/>
      <c r="I642" s="50"/>
      <c r="J642" s="50"/>
      <c r="K642" s="50"/>
      <c r="L642" s="43"/>
      <c r="M642" s="50"/>
      <c r="N642" s="50"/>
      <c r="O642" s="50"/>
      <c r="S642" s="43"/>
      <c r="Z642" s="50"/>
      <c r="AA642" s="43"/>
      <c r="AE642" s="43"/>
      <c r="AI642" s="43"/>
      <c r="AN642" s="43"/>
      <c r="AO642" s="50"/>
      <c r="AP642" s="50"/>
      <c r="AS642" s="43"/>
      <c r="AV642" s="43"/>
      <c r="AW642" s="43"/>
      <c r="BA642" s="43"/>
      <c r="BE642" s="50"/>
      <c r="BF642" s="43"/>
      <c r="BJ642" s="43"/>
    </row>
    <row r="643" spans="1:62" s="4" customFormat="1" x14ac:dyDescent="0.25">
      <c r="A643" s="50"/>
      <c r="B643" s="50"/>
      <c r="C643" s="50"/>
      <c r="D643" s="50"/>
      <c r="E643" s="68"/>
      <c r="F643" s="43"/>
      <c r="H643" s="43"/>
      <c r="I643" s="50"/>
      <c r="J643" s="50"/>
      <c r="K643" s="50"/>
      <c r="L643" s="43"/>
      <c r="M643" s="50"/>
      <c r="N643" s="50"/>
      <c r="O643" s="50"/>
      <c r="S643" s="43"/>
      <c r="Z643" s="50"/>
      <c r="AA643" s="43"/>
      <c r="AE643" s="43"/>
      <c r="AI643" s="43"/>
      <c r="AN643" s="43"/>
      <c r="AO643" s="50"/>
      <c r="AP643" s="50"/>
      <c r="AS643" s="43"/>
      <c r="AV643" s="43"/>
      <c r="AW643" s="43"/>
      <c r="BA643" s="43"/>
      <c r="BE643" s="50"/>
      <c r="BF643" s="43"/>
      <c r="BJ643" s="43"/>
    </row>
    <row r="644" spans="1:62" s="4" customFormat="1" x14ac:dyDescent="0.25">
      <c r="A644" s="50"/>
      <c r="B644" s="50"/>
      <c r="C644" s="50"/>
      <c r="D644" s="50"/>
      <c r="E644" s="68"/>
      <c r="F644" s="43"/>
      <c r="H644" s="43"/>
      <c r="I644" s="50"/>
      <c r="J644" s="50"/>
      <c r="K644" s="50"/>
      <c r="L644" s="43"/>
      <c r="M644" s="50"/>
      <c r="N644" s="50"/>
      <c r="O644" s="50"/>
      <c r="S644" s="43"/>
      <c r="Z644" s="50"/>
      <c r="AA644" s="43"/>
      <c r="AE644" s="43"/>
      <c r="AI644" s="43"/>
      <c r="AN644" s="43"/>
      <c r="AO644" s="50"/>
      <c r="AP644" s="50"/>
      <c r="AS644" s="43"/>
      <c r="AV644" s="43"/>
      <c r="AW644" s="43"/>
      <c r="BA644" s="43"/>
      <c r="BE644" s="50"/>
      <c r="BF644" s="43"/>
      <c r="BJ644" s="43"/>
    </row>
    <row r="645" spans="1:62" s="4" customFormat="1" x14ac:dyDescent="0.25">
      <c r="A645" s="50"/>
      <c r="B645" s="50"/>
      <c r="C645" s="50"/>
      <c r="D645" s="50"/>
      <c r="E645" s="68"/>
      <c r="F645" s="43"/>
      <c r="H645" s="43"/>
      <c r="I645" s="50"/>
      <c r="J645" s="50"/>
      <c r="K645" s="50"/>
      <c r="L645" s="43"/>
      <c r="M645" s="50"/>
      <c r="N645" s="50"/>
      <c r="O645" s="50"/>
      <c r="S645" s="43"/>
      <c r="Z645" s="50"/>
      <c r="AA645" s="43"/>
      <c r="AE645" s="43"/>
      <c r="AI645" s="43"/>
      <c r="AN645" s="43"/>
      <c r="AO645" s="50"/>
      <c r="AP645" s="50"/>
      <c r="AS645" s="43"/>
      <c r="AV645" s="43"/>
      <c r="AW645" s="43"/>
      <c r="BA645" s="43"/>
      <c r="BE645" s="50"/>
      <c r="BF645" s="43"/>
      <c r="BJ645" s="43"/>
    </row>
    <row r="646" spans="1:62" s="4" customFormat="1" x14ac:dyDescent="0.25">
      <c r="A646" s="50"/>
      <c r="B646" s="50"/>
      <c r="C646" s="50"/>
      <c r="D646" s="50"/>
      <c r="E646" s="68"/>
      <c r="F646" s="43"/>
      <c r="H646" s="43"/>
      <c r="I646" s="50"/>
      <c r="J646" s="50"/>
      <c r="K646" s="50"/>
      <c r="L646" s="43"/>
      <c r="M646" s="50"/>
      <c r="N646" s="50"/>
      <c r="O646" s="50"/>
      <c r="S646" s="43"/>
      <c r="Z646" s="50"/>
      <c r="AA646" s="43"/>
      <c r="AE646" s="43"/>
      <c r="AI646" s="43"/>
      <c r="AN646" s="43"/>
      <c r="AO646" s="50"/>
      <c r="AP646" s="50"/>
      <c r="AS646" s="43"/>
      <c r="AV646" s="43"/>
      <c r="AW646" s="43"/>
      <c r="BA646" s="43"/>
      <c r="BE646" s="50"/>
      <c r="BF646" s="43"/>
      <c r="BJ646" s="43"/>
    </row>
    <row r="647" spans="1:62" s="4" customFormat="1" x14ac:dyDescent="0.25">
      <c r="A647" s="50"/>
      <c r="B647" s="50"/>
      <c r="C647" s="50"/>
      <c r="D647" s="50"/>
      <c r="E647" s="68"/>
      <c r="F647" s="43"/>
      <c r="H647" s="43"/>
      <c r="I647" s="50"/>
      <c r="J647" s="50"/>
      <c r="K647" s="50"/>
      <c r="L647" s="43"/>
      <c r="M647" s="50"/>
      <c r="N647" s="50"/>
      <c r="O647" s="50"/>
      <c r="S647" s="43"/>
      <c r="Z647" s="50"/>
      <c r="AA647" s="43"/>
      <c r="AE647" s="43"/>
      <c r="AI647" s="43"/>
      <c r="AN647" s="43"/>
      <c r="AO647" s="50"/>
      <c r="AP647" s="50"/>
      <c r="AS647" s="43"/>
      <c r="AV647" s="43"/>
      <c r="AW647" s="43"/>
      <c r="BA647" s="43"/>
      <c r="BE647" s="50"/>
      <c r="BF647" s="43"/>
      <c r="BJ647" s="43"/>
    </row>
    <row r="648" spans="1:62" s="4" customFormat="1" x14ac:dyDescent="0.25">
      <c r="A648" s="50"/>
      <c r="B648" s="50"/>
      <c r="C648" s="50"/>
      <c r="D648" s="50"/>
      <c r="E648" s="68"/>
      <c r="F648" s="43"/>
      <c r="H648" s="43"/>
      <c r="I648" s="50"/>
      <c r="J648" s="50"/>
      <c r="K648" s="50"/>
      <c r="L648" s="43"/>
      <c r="M648" s="50"/>
      <c r="N648" s="50"/>
      <c r="O648" s="50"/>
      <c r="S648" s="43"/>
      <c r="Z648" s="50"/>
      <c r="AA648" s="43"/>
      <c r="AE648" s="43"/>
      <c r="AI648" s="43"/>
      <c r="AN648" s="43"/>
      <c r="AO648" s="50"/>
      <c r="AP648" s="50"/>
      <c r="AS648" s="43"/>
      <c r="AV648" s="43"/>
      <c r="AW648" s="43"/>
      <c r="BA648" s="43"/>
      <c r="BE648" s="50"/>
      <c r="BF648" s="43"/>
      <c r="BJ648" s="43"/>
    </row>
    <row r="649" spans="1:62" s="4" customFormat="1" x14ac:dyDescent="0.25">
      <c r="A649" s="50"/>
      <c r="B649" s="50"/>
      <c r="C649" s="50"/>
      <c r="D649" s="50"/>
      <c r="E649" s="68"/>
      <c r="F649" s="43"/>
      <c r="H649" s="43"/>
      <c r="I649" s="50"/>
      <c r="J649" s="50"/>
      <c r="K649" s="50"/>
      <c r="L649" s="43"/>
      <c r="M649" s="50"/>
      <c r="N649" s="50"/>
      <c r="O649" s="50"/>
      <c r="S649" s="43"/>
      <c r="Z649" s="50"/>
      <c r="AA649" s="43"/>
      <c r="AE649" s="43"/>
      <c r="AI649" s="43"/>
      <c r="AN649" s="43"/>
      <c r="AO649" s="50"/>
      <c r="AP649" s="50"/>
      <c r="AS649" s="43"/>
      <c r="AV649" s="43"/>
      <c r="AW649" s="43"/>
      <c r="BA649" s="43"/>
      <c r="BE649" s="50"/>
      <c r="BF649" s="43"/>
      <c r="BJ649" s="43"/>
    </row>
    <row r="650" spans="1:62" s="4" customFormat="1" x14ac:dyDescent="0.25">
      <c r="A650" s="50"/>
      <c r="B650" s="50"/>
      <c r="C650" s="50"/>
      <c r="D650" s="50"/>
      <c r="E650" s="68"/>
      <c r="F650" s="43"/>
      <c r="H650" s="43"/>
      <c r="I650" s="50"/>
      <c r="J650" s="50"/>
      <c r="K650" s="50"/>
      <c r="L650" s="43"/>
      <c r="M650" s="50"/>
      <c r="N650" s="50"/>
      <c r="O650" s="50"/>
      <c r="S650" s="43"/>
      <c r="Z650" s="50"/>
      <c r="AA650" s="43"/>
      <c r="AE650" s="43"/>
      <c r="AI650" s="43"/>
      <c r="AN650" s="43"/>
      <c r="AO650" s="50"/>
      <c r="AP650" s="50"/>
      <c r="AS650" s="43"/>
      <c r="AV650" s="43"/>
      <c r="AW650" s="43"/>
      <c r="BA650" s="43"/>
      <c r="BE650" s="50"/>
      <c r="BF650" s="43"/>
      <c r="BJ650" s="43"/>
    </row>
    <row r="651" spans="1:62" s="4" customFormat="1" x14ac:dyDescent="0.25">
      <c r="A651" s="50"/>
      <c r="B651" s="50"/>
      <c r="C651" s="50"/>
      <c r="D651" s="50"/>
      <c r="E651" s="68"/>
      <c r="F651" s="43"/>
      <c r="H651" s="43"/>
      <c r="I651" s="50"/>
      <c r="J651" s="50"/>
      <c r="K651" s="50"/>
      <c r="L651" s="43"/>
      <c r="M651" s="50"/>
      <c r="N651" s="50"/>
      <c r="O651" s="50"/>
      <c r="S651" s="43"/>
      <c r="Z651" s="50"/>
      <c r="AA651" s="43"/>
      <c r="AE651" s="43"/>
      <c r="AI651" s="43"/>
      <c r="AN651" s="43"/>
      <c r="AO651" s="50"/>
      <c r="AP651" s="50"/>
      <c r="AS651" s="43"/>
      <c r="AV651" s="43"/>
      <c r="AW651" s="43"/>
      <c r="BA651" s="43"/>
      <c r="BE651" s="50"/>
      <c r="BF651" s="43"/>
      <c r="BJ651" s="43"/>
    </row>
    <row r="652" spans="1:62" s="4" customFormat="1" x14ac:dyDescent="0.25">
      <c r="A652" s="50"/>
      <c r="B652" s="50"/>
      <c r="C652" s="50"/>
      <c r="D652" s="50"/>
      <c r="E652" s="68"/>
      <c r="F652" s="43"/>
      <c r="H652" s="43"/>
      <c r="I652" s="50"/>
      <c r="J652" s="50"/>
      <c r="K652" s="50"/>
      <c r="L652" s="43"/>
      <c r="M652" s="50"/>
      <c r="N652" s="50"/>
      <c r="O652" s="50"/>
      <c r="S652" s="43"/>
      <c r="Z652" s="50"/>
      <c r="AA652" s="43"/>
      <c r="AE652" s="43"/>
      <c r="AI652" s="43"/>
      <c r="AN652" s="43"/>
      <c r="AO652" s="50"/>
      <c r="AP652" s="50"/>
      <c r="AS652" s="43"/>
      <c r="AV652" s="43"/>
      <c r="AW652" s="43"/>
      <c r="BA652" s="43"/>
      <c r="BE652" s="50"/>
      <c r="BF652" s="43"/>
      <c r="BJ652" s="43"/>
    </row>
    <row r="653" spans="1:62" s="4" customFormat="1" x14ac:dyDescent="0.25">
      <c r="A653" s="50"/>
      <c r="B653" s="50"/>
      <c r="C653" s="50"/>
      <c r="D653" s="50"/>
      <c r="E653" s="68"/>
      <c r="F653" s="43"/>
      <c r="H653" s="43"/>
      <c r="I653" s="50"/>
      <c r="J653" s="50"/>
      <c r="K653" s="50"/>
      <c r="L653" s="43"/>
      <c r="M653" s="50"/>
      <c r="N653" s="50"/>
      <c r="O653" s="50"/>
      <c r="S653" s="43"/>
      <c r="Z653" s="50"/>
      <c r="AA653" s="43"/>
      <c r="AE653" s="43"/>
      <c r="AI653" s="43"/>
      <c r="AN653" s="43"/>
      <c r="AO653" s="50"/>
      <c r="AP653" s="50"/>
      <c r="AS653" s="43"/>
      <c r="AV653" s="43"/>
      <c r="AW653" s="43"/>
      <c r="BA653" s="43"/>
      <c r="BE653" s="50"/>
      <c r="BF653" s="43"/>
      <c r="BJ653" s="43"/>
    </row>
    <row r="654" spans="1:62" s="4" customFormat="1" x14ac:dyDescent="0.25">
      <c r="A654" s="50"/>
      <c r="B654" s="50"/>
      <c r="C654" s="50"/>
      <c r="D654" s="50"/>
      <c r="E654" s="68"/>
      <c r="F654" s="43"/>
      <c r="H654" s="43"/>
      <c r="I654" s="50"/>
      <c r="J654" s="50"/>
      <c r="K654" s="50"/>
      <c r="L654" s="43"/>
      <c r="M654" s="50"/>
      <c r="N654" s="50"/>
      <c r="O654" s="50"/>
      <c r="S654" s="43"/>
      <c r="Z654" s="50"/>
      <c r="AA654" s="43"/>
      <c r="AE654" s="43"/>
      <c r="AI654" s="43"/>
      <c r="AN654" s="43"/>
      <c r="AO654" s="50"/>
      <c r="AP654" s="50"/>
      <c r="AS654" s="43"/>
      <c r="AV654" s="43"/>
      <c r="AW654" s="43"/>
      <c r="BA654" s="43"/>
      <c r="BE654" s="50"/>
      <c r="BF654" s="43"/>
      <c r="BJ654" s="43"/>
    </row>
    <row r="655" spans="1:62" s="4" customFormat="1" x14ac:dyDescent="0.25">
      <c r="A655" s="50"/>
      <c r="B655" s="50"/>
      <c r="C655" s="50"/>
      <c r="D655" s="50"/>
      <c r="E655" s="68"/>
      <c r="F655" s="43"/>
      <c r="H655" s="43"/>
      <c r="I655" s="50"/>
      <c r="J655" s="50"/>
      <c r="K655" s="50"/>
      <c r="L655" s="43"/>
      <c r="M655" s="50"/>
      <c r="N655" s="50"/>
      <c r="O655" s="50"/>
      <c r="S655" s="43"/>
      <c r="Z655" s="50"/>
      <c r="AA655" s="43"/>
      <c r="AE655" s="43"/>
      <c r="AI655" s="43"/>
      <c r="AN655" s="43"/>
      <c r="AO655" s="50"/>
      <c r="AP655" s="50"/>
      <c r="AS655" s="43"/>
      <c r="AV655" s="43"/>
      <c r="AW655" s="43"/>
      <c r="BA655" s="43"/>
      <c r="BE655" s="50"/>
      <c r="BF655" s="43"/>
      <c r="BJ655" s="43"/>
    </row>
    <row r="656" spans="1:62" s="4" customFormat="1" x14ac:dyDescent="0.25">
      <c r="A656" s="50"/>
      <c r="B656" s="50"/>
      <c r="C656" s="50"/>
      <c r="D656" s="50"/>
      <c r="E656" s="68"/>
      <c r="F656" s="43"/>
      <c r="H656" s="43"/>
      <c r="I656" s="50"/>
      <c r="J656" s="50"/>
      <c r="K656" s="50"/>
      <c r="L656" s="43"/>
      <c r="M656" s="50"/>
      <c r="N656" s="50"/>
      <c r="O656" s="50"/>
      <c r="S656" s="43"/>
      <c r="Z656" s="50"/>
      <c r="AA656" s="43"/>
      <c r="AE656" s="43"/>
      <c r="AI656" s="43"/>
      <c r="AN656" s="43"/>
      <c r="AO656" s="50"/>
      <c r="AP656" s="50"/>
      <c r="AS656" s="43"/>
      <c r="AV656" s="43"/>
      <c r="AW656" s="43"/>
      <c r="BA656" s="43"/>
      <c r="BE656" s="50"/>
      <c r="BF656" s="43"/>
      <c r="BJ656" s="43"/>
    </row>
    <row r="657" spans="1:62" s="4" customFormat="1" x14ac:dyDescent="0.25">
      <c r="A657" s="50"/>
      <c r="B657" s="50"/>
      <c r="C657" s="50"/>
      <c r="D657" s="50"/>
      <c r="E657" s="68"/>
      <c r="F657" s="43"/>
      <c r="H657" s="43"/>
      <c r="I657" s="50"/>
      <c r="J657" s="50"/>
      <c r="K657" s="50"/>
      <c r="L657" s="43"/>
      <c r="M657" s="50"/>
      <c r="N657" s="50"/>
      <c r="O657" s="50"/>
      <c r="S657" s="43"/>
      <c r="Z657" s="50"/>
      <c r="AA657" s="43"/>
      <c r="AE657" s="43"/>
      <c r="AI657" s="43"/>
      <c r="AN657" s="43"/>
      <c r="AO657" s="50"/>
      <c r="AP657" s="50"/>
      <c r="AS657" s="43"/>
      <c r="AV657" s="43"/>
      <c r="AW657" s="43"/>
      <c r="BA657" s="43"/>
      <c r="BE657" s="50"/>
      <c r="BF657" s="43"/>
      <c r="BJ657" s="43"/>
    </row>
    <row r="658" spans="1:62" s="4" customFormat="1" x14ac:dyDescent="0.25">
      <c r="A658" s="50"/>
      <c r="B658" s="50"/>
      <c r="C658" s="50"/>
      <c r="D658" s="50"/>
      <c r="E658" s="68"/>
      <c r="F658" s="43"/>
      <c r="H658" s="43"/>
      <c r="I658" s="50"/>
      <c r="J658" s="50"/>
      <c r="K658" s="50"/>
      <c r="L658" s="43"/>
      <c r="M658" s="50"/>
      <c r="N658" s="50"/>
      <c r="O658" s="50"/>
      <c r="S658" s="43"/>
      <c r="Z658" s="50"/>
      <c r="AA658" s="43"/>
      <c r="AE658" s="43"/>
      <c r="AI658" s="43"/>
      <c r="AN658" s="43"/>
      <c r="AO658" s="50"/>
      <c r="AP658" s="50"/>
      <c r="AS658" s="43"/>
      <c r="AV658" s="43"/>
      <c r="AW658" s="43"/>
      <c r="BA658" s="43"/>
      <c r="BE658" s="50"/>
      <c r="BF658" s="43"/>
      <c r="BJ658" s="43"/>
    </row>
    <row r="659" spans="1:62" s="4" customFormat="1" x14ac:dyDescent="0.25">
      <c r="A659" s="50"/>
      <c r="B659" s="50"/>
      <c r="C659" s="50"/>
      <c r="D659" s="50"/>
      <c r="E659" s="68"/>
      <c r="F659" s="43"/>
      <c r="H659" s="43"/>
      <c r="I659" s="50"/>
      <c r="J659" s="50"/>
      <c r="K659" s="50"/>
      <c r="L659" s="43"/>
      <c r="M659" s="50"/>
      <c r="N659" s="50"/>
      <c r="O659" s="50"/>
      <c r="S659" s="43"/>
      <c r="Z659" s="50"/>
      <c r="AA659" s="43"/>
      <c r="AE659" s="43"/>
      <c r="AI659" s="43"/>
      <c r="AN659" s="43"/>
      <c r="AO659" s="50"/>
      <c r="AP659" s="50"/>
      <c r="AS659" s="43"/>
      <c r="AV659" s="43"/>
      <c r="AW659" s="43"/>
      <c r="BA659" s="43"/>
      <c r="BE659" s="50"/>
      <c r="BF659" s="43"/>
      <c r="BJ659" s="43"/>
    </row>
    <row r="660" spans="1:62" s="4" customFormat="1" x14ac:dyDescent="0.25">
      <c r="A660" s="50"/>
      <c r="B660" s="50"/>
      <c r="C660" s="50"/>
      <c r="D660" s="50"/>
      <c r="E660" s="68"/>
      <c r="F660" s="43"/>
      <c r="H660" s="43"/>
      <c r="I660" s="50"/>
      <c r="J660" s="50"/>
      <c r="K660" s="50"/>
      <c r="L660" s="43"/>
      <c r="M660" s="50"/>
      <c r="N660" s="50"/>
      <c r="O660" s="50"/>
      <c r="S660" s="43"/>
      <c r="Z660" s="50"/>
      <c r="AA660" s="43"/>
      <c r="AE660" s="43"/>
      <c r="AI660" s="43"/>
      <c r="AN660" s="43"/>
      <c r="AO660" s="50"/>
      <c r="AP660" s="50"/>
      <c r="AS660" s="43"/>
      <c r="AV660" s="43"/>
      <c r="AW660" s="43"/>
      <c r="BA660" s="43"/>
      <c r="BE660" s="50"/>
      <c r="BF660" s="43"/>
      <c r="BJ660" s="43"/>
    </row>
    <row r="661" spans="1:62" s="4" customFormat="1" x14ac:dyDescent="0.25">
      <c r="A661" s="50"/>
      <c r="B661" s="50"/>
      <c r="C661" s="50"/>
      <c r="D661" s="50"/>
      <c r="E661" s="68"/>
      <c r="F661" s="43"/>
      <c r="H661" s="43"/>
      <c r="I661" s="50"/>
      <c r="J661" s="50"/>
      <c r="K661" s="50"/>
      <c r="L661" s="43"/>
      <c r="M661" s="50"/>
      <c r="N661" s="50"/>
      <c r="O661" s="50"/>
      <c r="S661" s="43"/>
      <c r="Z661" s="50"/>
      <c r="AA661" s="43"/>
      <c r="AE661" s="43"/>
      <c r="AI661" s="43"/>
      <c r="AN661" s="43"/>
      <c r="AO661" s="50"/>
      <c r="AP661" s="50"/>
      <c r="AS661" s="43"/>
      <c r="AV661" s="43"/>
      <c r="AW661" s="43"/>
      <c r="BA661" s="43"/>
      <c r="BE661" s="50"/>
      <c r="BF661" s="43"/>
      <c r="BJ661" s="43"/>
    </row>
    <row r="662" spans="1:62" s="4" customFormat="1" x14ac:dyDescent="0.25">
      <c r="A662" s="50"/>
      <c r="B662" s="50"/>
      <c r="C662" s="50"/>
      <c r="D662" s="50"/>
      <c r="E662" s="68"/>
      <c r="F662" s="43"/>
      <c r="H662" s="43"/>
      <c r="I662" s="50"/>
      <c r="J662" s="50"/>
      <c r="K662" s="50"/>
      <c r="L662" s="43"/>
      <c r="M662" s="50"/>
      <c r="N662" s="50"/>
      <c r="O662" s="50"/>
      <c r="S662" s="43"/>
      <c r="Z662" s="50"/>
      <c r="AA662" s="43"/>
      <c r="AE662" s="43"/>
      <c r="AI662" s="43"/>
      <c r="AN662" s="43"/>
      <c r="AO662" s="50"/>
      <c r="AP662" s="50"/>
      <c r="AS662" s="43"/>
      <c r="AV662" s="43"/>
      <c r="AW662" s="43"/>
      <c r="BA662" s="43"/>
      <c r="BE662" s="50"/>
      <c r="BF662" s="43"/>
      <c r="BJ662" s="43"/>
    </row>
    <row r="663" spans="1:62" s="4" customFormat="1" x14ac:dyDescent="0.25">
      <c r="A663" s="50"/>
      <c r="B663" s="50"/>
      <c r="C663" s="50"/>
      <c r="D663" s="50"/>
      <c r="E663" s="68"/>
      <c r="F663" s="43"/>
      <c r="H663" s="43"/>
      <c r="I663" s="50"/>
      <c r="J663" s="50"/>
      <c r="K663" s="50"/>
      <c r="L663" s="43"/>
      <c r="M663" s="50"/>
      <c r="N663" s="50"/>
      <c r="O663" s="50"/>
      <c r="S663" s="43"/>
      <c r="Z663" s="50"/>
      <c r="AA663" s="43"/>
      <c r="AE663" s="43"/>
      <c r="AI663" s="43"/>
      <c r="AN663" s="43"/>
      <c r="AO663" s="50"/>
      <c r="AP663" s="50"/>
      <c r="AS663" s="43"/>
      <c r="AV663" s="43"/>
      <c r="AW663" s="43"/>
      <c r="BA663" s="43"/>
      <c r="BE663" s="50"/>
      <c r="BF663" s="43"/>
      <c r="BJ663" s="43"/>
    </row>
    <row r="664" spans="1:62" s="4" customFormat="1" x14ac:dyDescent="0.25">
      <c r="A664" s="50"/>
      <c r="B664" s="50"/>
      <c r="C664" s="50"/>
      <c r="D664" s="50"/>
      <c r="E664" s="68"/>
      <c r="F664" s="43"/>
      <c r="H664" s="43"/>
      <c r="I664" s="50"/>
      <c r="J664" s="50"/>
      <c r="K664" s="50"/>
      <c r="L664" s="43"/>
      <c r="M664" s="50"/>
      <c r="N664" s="50"/>
      <c r="O664" s="50"/>
      <c r="S664" s="43"/>
      <c r="Z664" s="50"/>
      <c r="AA664" s="43"/>
      <c r="AE664" s="43"/>
      <c r="AI664" s="43"/>
      <c r="AN664" s="43"/>
      <c r="AO664" s="50"/>
      <c r="AP664" s="50"/>
      <c r="AS664" s="43"/>
      <c r="AV664" s="43"/>
      <c r="AW664" s="43"/>
      <c r="BA664" s="43"/>
      <c r="BE664" s="50"/>
      <c r="BF664" s="43"/>
      <c r="BJ664" s="43"/>
    </row>
    <row r="665" spans="1:62" s="4" customFormat="1" x14ac:dyDescent="0.25">
      <c r="A665" s="50"/>
      <c r="B665" s="50"/>
      <c r="C665" s="50"/>
      <c r="D665" s="50"/>
      <c r="E665" s="68"/>
      <c r="F665" s="43"/>
      <c r="H665" s="43"/>
      <c r="I665" s="50"/>
      <c r="J665" s="50"/>
      <c r="K665" s="50"/>
      <c r="L665" s="43"/>
      <c r="M665" s="50"/>
      <c r="N665" s="50"/>
      <c r="O665" s="50"/>
      <c r="S665" s="43"/>
      <c r="Z665" s="50"/>
      <c r="AA665" s="43"/>
      <c r="AE665" s="43"/>
      <c r="AI665" s="43"/>
      <c r="AN665" s="43"/>
      <c r="AO665" s="50"/>
      <c r="AP665" s="50"/>
      <c r="AS665" s="43"/>
      <c r="AV665" s="43"/>
      <c r="AW665" s="43"/>
      <c r="BA665" s="43"/>
      <c r="BE665" s="50"/>
      <c r="BF665" s="43"/>
      <c r="BJ665" s="43"/>
    </row>
    <row r="666" spans="1:62" s="4" customFormat="1" x14ac:dyDescent="0.25">
      <c r="A666" s="50"/>
      <c r="B666" s="50"/>
      <c r="C666" s="50"/>
      <c r="D666" s="50"/>
      <c r="E666" s="68"/>
      <c r="F666" s="43"/>
      <c r="H666" s="43"/>
      <c r="I666" s="50"/>
      <c r="J666" s="50"/>
      <c r="K666" s="50"/>
      <c r="L666" s="43"/>
      <c r="M666" s="50"/>
      <c r="N666" s="50"/>
      <c r="O666" s="50"/>
      <c r="S666" s="43"/>
      <c r="Z666" s="50"/>
      <c r="AA666" s="43"/>
      <c r="AE666" s="43"/>
      <c r="AI666" s="43"/>
      <c r="AN666" s="43"/>
      <c r="AO666" s="50"/>
      <c r="AP666" s="50"/>
      <c r="AS666" s="43"/>
      <c r="AV666" s="43"/>
      <c r="AW666" s="43"/>
      <c r="BA666" s="43"/>
      <c r="BE666" s="50"/>
      <c r="BF666" s="43"/>
      <c r="BJ666" s="43"/>
    </row>
    <row r="667" spans="1:62" s="4" customFormat="1" x14ac:dyDescent="0.25">
      <c r="A667" s="50"/>
      <c r="B667" s="50"/>
      <c r="C667" s="50"/>
      <c r="D667" s="50"/>
      <c r="E667" s="68"/>
      <c r="F667" s="43"/>
      <c r="H667" s="43"/>
      <c r="I667" s="50"/>
      <c r="J667" s="50"/>
      <c r="K667" s="50"/>
      <c r="L667" s="43"/>
      <c r="M667" s="50"/>
      <c r="N667" s="50"/>
      <c r="O667" s="50"/>
      <c r="S667" s="43"/>
      <c r="Z667" s="50"/>
      <c r="AA667" s="43"/>
      <c r="AE667" s="43"/>
      <c r="AI667" s="43"/>
      <c r="AN667" s="43"/>
      <c r="AO667" s="50"/>
      <c r="AP667" s="50"/>
      <c r="AS667" s="43"/>
      <c r="AV667" s="43"/>
      <c r="AW667" s="43"/>
      <c r="BA667" s="43"/>
      <c r="BE667" s="50"/>
      <c r="BF667" s="43"/>
      <c r="BJ667" s="43"/>
    </row>
    <row r="668" spans="1:62" s="4" customFormat="1" x14ac:dyDescent="0.25">
      <c r="A668" s="50"/>
      <c r="B668" s="50"/>
      <c r="C668" s="50"/>
      <c r="D668" s="50"/>
      <c r="E668" s="68"/>
      <c r="F668" s="43"/>
      <c r="H668" s="43"/>
      <c r="I668" s="50"/>
      <c r="J668" s="50"/>
      <c r="K668" s="50"/>
      <c r="L668" s="43"/>
      <c r="M668" s="50"/>
      <c r="N668" s="50"/>
      <c r="O668" s="50"/>
      <c r="S668" s="43"/>
      <c r="Z668" s="50"/>
      <c r="AA668" s="43"/>
      <c r="AE668" s="43"/>
      <c r="AI668" s="43"/>
      <c r="AN668" s="43"/>
      <c r="AO668" s="50"/>
      <c r="AP668" s="50"/>
      <c r="AS668" s="43"/>
      <c r="AV668" s="43"/>
      <c r="AW668" s="43"/>
      <c r="BA668" s="43"/>
      <c r="BE668" s="50"/>
      <c r="BF668" s="43"/>
      <c r="BJ668" s="43"/>
    </row>
  </sheetData>
  <mergeCells count="36">
    <mergeCell ref="A127:B128"/>
    <mergeCell ref="BF5:BH5"/>
    <mergeCell ref="BF6:BH7"/>
    <mergeCell ref="BJ5:BK5"/>
    <mergeCell ref="BI6:BL7"/>
    <mergeCell ref="E6:E7"/>
    <mergeCell ref="F5:G5"/>
    <mergeCell ref="AS5:AU5"/>
    <mergeCell ref="AS6:AU7"/>
    <mergeCell ref="AV6:AV7"/>
    <mergeCell ref="AW5:AZ5"/>
    <mergeCell ref="AW6:AZ7"/>
    <mergeCell ref="S5:Z5"/>
    <mergeCell ref="S6:Z7"/>
    <mergeCell ref="BM5:BM8"/>
    <mergeCell ref="AI5:AM5"/>
    <mergeCell ref="AI6:AM7"/>
    <mergeCell ref="AN5:AR5"/>
    <mergeCell ref="AN6:AR7"/>
    <mergeCell ref="A5:A8"/>
    <mergeCell ref="B5:B8"/>
    <mergeCell ref="C5:C8"/>
    <mergeCell ref="BA5:BD5"/>
    <mergeCell ref="BA6:BD7"/>
    <mergeCell ref="BE6:BE7"/>
    <mergeCell ref="D6:D7"/>
    <mergeCell ref="A4:BM4"/>
    <mergeCell ref="F6:G7"/>
    <mergeCell ref="H6:K7"/>
    <mergeCell ref="H5:K5"/>
    <mergeCell ref="L5:R5"/>
    <mergeCell ref="L6:R7"/>
    <mergeCell ref="AA5:AD5"/>
    <mergeCell ref="AA6:AD7"/>
    <mergeCell ref="AE5:AH5"/>
    <mergeCell ref="AE6:AH7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M24"/>
  <sheetViews>
    <sheetView workbookViewId="0">
      <selection activeCell="J28" sqref="J28"/>
    </sheetView>
  </sheetViews>
  <sheetFormatPr defaultRowHeight="15" x14ac:dyDescent="0.25"/>
  <cols>
    <col min="3" max="3" width="13.625" bestFit="1" customWidth="1"/>
    <col min="4" max="4" width="12.375" bestFit="1" customWidth="1"/>
    <col min="5" max="5" width="13.625" bestFit="1" customWidth="1"/>
    <col min="6" max="6" width="10" bestFit="1" customWidth="1"/>
    <col min="8" max="8" width="16" customWidth="1"/>
    <col min="13" max="13" width="13.625" bestFit="1" customWidth="1"/>
  </cols>
  <sheetData>
    <row r="4" spans="2:8" x14ac:dyDescent="0.25">
      <c r="C4" t="s">
        <v>324</v>
      </c>
      <c r="D4" t="s">
        <v>325</v>
      </c>
      <c r="E4" t="s">
        <v>326</v>
      </c>
      <c r="F4" t="s">
        <v>327</v>
      </c>
    </row>
    <row r="5" spans="2:8" x14ac:dyDescent="0.25">
      <c r="C5" s="36">
        <v>11621</v>
      </c>
      <c r="D5" s="36">
        <v>617</v>
      </c>
      <c r="E5" s="36">
        <v>94000</v>
      </c>
      <c r="F5" s="36">
        <v>105535</v>
      </c>
    </row>
    <row r="6" spans="2:8" x14ac:dyDescent="0.25">
      <c r="C6" s="36">
        <v>249470</v>
      </c>
      <c r="D6" s="36">
        <v>57</v>
      </c>
      <c r="E6" s="36">
        <v>169069</v>
      </c>
      <c r="F6" s="36"/>
    </row>
    <row r="7" spans="2:8" x14ac:dyDescent="0.25">
      <c r="C7" s="36">
        <v>2515789</v>
      </c>
      <c r="D7" s="36">
        <v>17000</v>
      </c>
      <c r="E7" s="36">
        <v>19500</v>
      </c>
      <c r="F7" s="36"/>
    </row>
    <row r="8" spans="2:8" x14ac:dyDescent="0.25">
      <c r="C8" s="36">
        <v>2587</v>
      </c>
      <c r="D8" s="36">
        <v>3</v>
      </c>
      <c r="E8" s="36"/>
      <c r="F8" s="36"/>
    </row>
    <row r="9" spans="2:8" x14ac:dyDescent="0.25">
      <c r="C9" s="36">
        <v>834002</v>
      </c>
      <c r="D9" s="36">
        <v>10513274</v>
      </c>
      <c r="E9" s="36"/>
      <c r="F9" s="36"/>
    </row>
    <row r="10" spans="2:8" x14ac:dyDescent="0.25">
      <c r="C10" s="36">
        <v>35284755</v>
      </c>
      <c r="D10" s="36">
        <v>1053718</v>
      </c>
      <c r="E10" s="36"/>
      <c r="F10" s="36"/>
    </row>
    <row r="11" spans="2:8" x14ac:dyDescent="0.25">
      <c r="C11" s="36">
        <v>17427451</v>
      </c>
      <c r="D11" s="36"/>
      <c r="E11" s="36"/>
      <c r="F11" s="36"/>
    </row>
    <row r="12" spans="2:8" x14ac:dyDescent="0.25">
      <c r="C12" s="36">
        <v>35116753</v>
      </c>
      <c r="D12" s="36"/>
      <c r="E12" s="36"/>
      <c r="F12" s="36"/>
    </row>
    <row r="13" spans="2:8" x14ac:dyDescent="0.25">
      <c r="C13" s="36">
        <v>9508548</v>
      </c>
      <c r="D13" s="36"/>
      <c r="E13" s="36"/>
      <c r="F13" s="36"/>
    </row>
    <row r="14" spans="2:8" x14ac:dyDescent="0.25">
      <c r="B14" t="s">
        <v>328</v>
      </c>
      <c r="C14" s="36">
        <v>48447776</v>
      </c>
      <c r="D14" s="36"/>
      <c r="E14" s="36"/>
      <c r="F14" s="36"/>
    </row>
    <row r="15" spans="2:8" x14ac:dyDescent="0.25">
      <c r="C15" s="37">
        <f>SUM(C5:C14)</f>
        <v>149398752</v>
      </c>
      <c r="D15" s="37">
        <f>SUM(D5:D14)</f>
        <v>11584669</v>
      </c>
      <c r="E15" s="37">
        <f>E5+E6+E7</f>
        <v>282569</v>
      </c>
      <c r="F15" s="37">
        <f>SUM(F5:F14)</f>
        <v>105535</v>
      </c>
      <c r="G15" s="38"/>
      <c r="H15" s="36">
        <f>C15+D15+E15+F15</f>
        <v>161371525</v>
      </c>
    </row>
    <row r="16" spans="2:8" x14ac:dyDescent="0.25">
      <c r="C16" s="36"/>
      <c r="D16" s="36"/>
      <c r="E16" s="36"/>
      <c r="F16" s="36"/>
    </row>
    <row r="17" spans="3:13" x14ac:dyDescent="0.25">
      <c r="C17" s="36"/>
      <c r="D17" s="36"/>
      <c r="E17" s="36"/>
      <c r="F17" s="36"/>
    </row>
    <row r="18" spans="3:13" x14ac:dyDescent="0.25">
      <c r="C18" s="36"/>
      <c r="D18" s="36"/>
      <c r="E18" s="36"/>
      <c r="F18" s="36"/>
    </row>
    <row r="19" spans="3:13" x14ac:dyDescent="0.25">
      <c r="C19" s="36"/>
      <c r="D19" s="36"/>
      <c r="E19" s="36"/>
      <c r="F19" s="36"/>
      <c r="M19" s="36"/>
    </row>
    <row r="20" spans="3:13" x14ac:dyDescent="0.25">
      <c r="C20" s="36"/>
      <c r="D20" s="36"/>
      <c r="E20" s="36"/>
      <c r="F20" s="36"/>
    </row>
    <row r="21" spans="3:13" x14ac:dyDescent="0.25">
      <c r="C21" s="36"/>
      <c r="D21" s="36"/>
      <c r="E21" s="36"/>
      <c r="F21" s="36"/>
    </row>
    <row r="22" spans="3:13" x14ac:dyDescent="0.25">
      <c r="C22" s="36"/>
      <c r="D22" s="36"/>
      <c r="E22" s="36"/>
      <c r="F22" s="36"/>
    </row>
    <row r="23" spans="3:13" x14ac:dyDescent="0.25">
      <c r="C23" s="36"/>
      <c r="D23" s="36"/>
      <c r="E23" s="36"/>
      <c r="F23" s="36"/>
      <c r="M23" s="36">
        <f>GMINY!BM126+POWIATY!Z32+'SAMORZĄD WOJEWÓDZTWA'!I11+MALUCH!I29</f>
        <v>162688764</v>
      </c>
    </row>
    <row r="24" spans="3:13" x14ac:dyDescent="0.25">
      <c r="M24" s="36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topLeftCell="U13" workbookViewId="0">
      <selection activeCell="J42" sqref="J42"/>
    </sheetView>
  </sheetViews>
  <sheetFormatPr defaultColWidth="9.125" defaultRowHeight="15.75" x14ac:dyDescent="0.25"/>
  <cols>
    <col min="1" max="1" width="6" style="81" customWidth="1"/>
    <col min="2" max="2" width="16.25" style="81" customWidth="1"/>
    <col min="3" max="3" width="11" style="81" customWidth="1"/>
    <col min="4" max="4" width="15.375" style="81" bestFit="1" customWidth="1"/>
    <col min="5" max="5" width="16.25" style="81" bestFit="1" customWidth="1"/>
    <col min="6" max="6" width="20" style="81" customWidth="1"/>
    <col min="7" max="7" width="16.25" style="81" customWidth="1"/>
    <col min="8" max="9" width="15.125" style="81" customWidth="1"/>
    <col min="10" max="10" width="15.625" style="81" customWidth="1"/>
    <col min="11" max="11" width="15.375" style="81" customWidth="1"/>
    <col min="12" max="12" width="15" style="81" customWidth="1"/>
    <col min="13" max="17" width="20.375" style="81" customWidth="1"/>
    <col min="18" max="19" width="20.875" style="81" customWidth="1"/>
    <col min="20" max="20" width="19" style="81" bestFit="1" customWidth="1"/>
    <col min="21" max="21" width="19" style="81" customWidth="1"/>
    <col min="22" max="22" width="14.75" style="81" customWidth="1"/>
    <col min="23" max="23" width="19.25" style="81" customWidth="1"/>
    <col min="24" max="25" width="17.625" style="81" customWidth="1"/>
    <col min="26" max="26" width="16.375" style="81" customWidth="1"/>
    <col min="27" max="16384" width="9.125" style="81"/>
  </cols>
  <sheetData>
    <row r="1" spans="1:26" x14ac:dyDescent="0.25">
      <c r="A1" s="191" t="s">
        <v>359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</row>
    <row r="2" spans="1:26" x14ac:dyDescent="0.25">
      <c r="A2" s="191"/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</row>
    <row r="3" spans="1:26" x14ac:dyDescent="0.25">
      <c r="A3" s="191"/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1"/>
    </row>
    <row r="4" spans="1:26" x14ac:dyDescent="0.25">
      <c r="A4" s="191"/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91"/>
      <c r="W4" s="191"/>
      <c r="X4" s="191"/>
      <c r="Y4" s="191"/>
      <c r="Z4" s="191"/>
    </row>
    <row r="5" spans="1:26" x14ac:dyDescent="0.25">
      <c r="A5" s="192"/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/>
      <c r="U5" s="192"/>
      <c r="V5" s="192"/>
      <c r="W5" s="192"/>
      <c r="X5" s="192"/>
      <c r="Y5" s="192"/>
      <c r="Z5" s="192"/>
    </row>
    <row r="6" spans="1:26" ht="31.5" customHeight="1" x14ac:dyDescent="0.25">
      <c r="A6" s="193" t="s">
        <v>235</v>
      </c>
      <c r="B6" s="195" t="s">
        <v>236</v>
      </c>
      <c r="C6" s="229" t="s">
        <v>286</v>
      </c>
      <c r="D6" s="230"/>
      <c r="E6" s="231"/>
      <c r="F6" s="111" t="s">
        <v>237</v>
      </c>
      <c r="G6" s="201" t="s">
        <v>360</v>
      </c>
      <c r="H6" s="202"/>
      <c r="I6" s="203"/>
      <c r="J6" s="106" t="s">
        <v>238</v>
      </c>
      <c r="K6" s="106" t="s">
        <v>365</v>
      </c>
      <c r="L6" s="106" t="s">
        <v>239</v>
      </c>
      <c r="M6" s="201" t="s">
        <v>283</v>
      </c>
      <c r="N6" s="202"/>
      <c r="O6" s="202"/>
      <c r="P6" s="202"/>
      <c r="Q6" s="203"/>
      <c r="R6" s="218" t="s">
        <v>240</v>
      </c>
      <c r="S6" s="219"/>
      <c r="T6" s="219"/>
      <c r="U6" s="220"/>
      <c r="V6" s="222" t="s">
        <v>241</v>
      </c>
      <c r="W6" s="222"/>
      <c r="X6" s="222"/>
      <c r="Y6" s="222"/>
      <c r="Z6" s="210" t="s">
        <v>242</v>
      </c>
    </row>
    <row r="7" spans="1:26" ht="95.25" customHeight="1" x14ac:dyDescent="0.25">
      <c r="A7" s="194"/>
      <c r="B7" s="196"/>
      <c r="C7" s="232" t="s">
        <v>362</v>
      </c>
      <c r="D7" s="233"/>
      <c r="E7" s="234"/>
      <c r="F7" s="244" t="s">
        <v>364</v>
      </c>
      <c r="G7" s="238" t="s">
        <v>361</v>
      </c>
      <c r="H7" s="239"/>
      <c r="I7" s="240"/>
      <c r="J7" s="197" t="s">
        <v>363</v>
      </c>
      <c r="K7" s="197" t="s">
        <v>285</v>
      </c>
      <c r="L7" s="199" t="s">
        <v>366</v>
      </c>
      <c r="M7" s="204" t="s">
        <v>361</v>
      </c>
      <c r="N7" s="205"/>
      <c r="O7" s="205"/>
      <c r="P7" s="205"/>
      <c r="Q7" s="206"/>
      <c r="R7" s="215" t="s">
        <v>367</v>
      </c>
      <c r="S7" s="216"/>
      <c r="T7" s="216"/>
      <c r="U7" s="217"/>
      <c r="V7" s="223" t="s">
        <v>368</v>
      </c>
      <c r="W7" s="224"/>
      <c r="X7" s="224"/>
      <c r="Y7" s="225"/>
      <c r="Z7" s="211"/>
    </row>
    <row r="8" spans="1:26" ht="41.25" customHeight="1" x14ac:dyDescent="0.25">
      <c r="A8" s="194"/>
      <c r="B8" s="196"/>
      <c r="C8" s="235"/>
      <c r="D8" s="236"/>
      <c r="E8" s="237"/>
      <c r="F8" s="244"/>
      <c r="G8" s="241"/>
      <c r="H8" s="242"/>
      <c r="I8" s="243"/>
      <c r="J8" s="198"/>
      <c r="K8" s="198"/>
      <c r="L8" s="200"/>
      <c r="M8" s="207"/>
      <c r="N8" s="208"/>
      <c r="O8" s="208"/>
      <c r="P8" s="208"/>
      <c r="Q8" s="209"/>
      <c r="R8" s="107" t="s">
        <v>243</v>
      </c>
      <c r="S8" s="221" t="s">
        <v>244</v>
      </c>
      <c r="T8" s="221"/>
      <c r="U8" s="221"/>
      <c r="V8" s="226"/>
      <c r="W8" s="227"/>
      <c r="X8" s="227"/>
      <c r="Y8" s="228"/>
      <c r="Z8" s="211"/>
    </row>
    <row r="9" spans="1:26" s="102" customFormat="1" ht="12.75" x14ac:dyDescent="0.2">
      <c r="A9" s="101" t="s">
        <v>245</v>
      </c>
      <c r="B9" s="101" t="s">
        <v>246</v>
      </c>
      <c r="C9" s="101" t="s">
        <v>247</v>
      </c>
      <c r="D9" s="101" t="s">
        <v>248</v>
      </c>
      <c r="E9" s="101" t="s">
        <v>281</v>
      </c>
      <c r="F9" s="101" t="s">
        <v>249</v>
      </c>
      <c r="G9" s="101" t="s">
        <v>250</v>
      </c>
      <c r="H9" s="101" t="s">
        <v>251</v>
      </c>
      <c r="I9" s="101" t="s">
        <v>252</v>
      </c>
      <c r="J9" s="101" t="s">
        <v>253</v>
      </c>
      <c r="K9" s="101" t="s">
        <v>254</v>
      </c>
      <c r="L9" s="101" t="s">
        <v>282</v>
      </c>
      <c r="M9" s="101" t="s">
        <v>287</v>
      </c>
      <c r="N9" s="101" t="s">
        <v>288</v>
      </c>
      <c r="O9" s="101" t="s">
        <v>370</v>
      </c>
      <c r="P9" s="101" t="s">
        <v>371</v>
      </c>
      <c r="Q9" s="101" t="s">
        <v>372</v>
      </c>
      <c r="R9" s="101" t="s">
        <v>373</v>
      </c>
      <c r="S9" s="101" t="s">
        <v>374</v>
      </c>
      <c r="T9" s="101" t="s">
        <v>375</v>
      </c>
      <c r="U9" s="101" t="s">
        <v>376</v>
      </c>
      <c r="V9" s="101" t="s">
        <v>377</v>
      </c>
      <c r="W9" s="101" t="s">
        <v>378</v>
      </c>
      <c r="X9" s="101" t="s">
        <v>379</v>
      </c>
      <c r="Y9" s="101" t="s">
        <v>380</v>
      </c>
      <c r="Z9" s="211"/>
    </row>
    <row r="10" spans="1:26" s="87" customFormat="1" x14ac:dyDescent="0.25">
      <c r="A10" s="84"/>
      <c r="B10" s="84"/>
      <c r="C10" s="85" t="s">
        <v>260</v>
      </c>
      <c r="D10" s="84" t="s">
        <v>340</v>
      </c>
      <c r="E10" s="84" t="s">
        <v>353</v>
      </c>
      <c r="F10" s="86" t="s">
        <v>340</v>
      </c>
      <c r="G10" s="75" t="s">
        <v>260</v>
      </c>
      <c r="H10" s="103" t="s">
        <v>332</v>
      </c>
      <c r="I10" s="103" t="s">
        <v>338</v>
      </c>
      <c r="J10" s="75" t="s">
        <v>340</v>
      </c>
      <c r="K10" s="75" t="s">
        <v>340</v>
      </c>
      <c r="L10" s="75" t="s">
        <v>340</v>
      </c>
      <c r="M10" s="85" t="s">
        <v>260</v>
      </c>
      <c r="N10" s="84" t="s">
        <v>332</v>
      </c>
      <c r="O10" s="84" t="s">
        <v>338</v>
      </c>
      <c r="P10" s="84" t="s">
        <v>349</v>
      </c>
      <c r="Q10" s="84" t="s">
        <v>353</v>
      </c>
      <c r="R10" s="85" t="s">
        <v>340</v>
      </c>
      <c r="S10" s="110" t="s">
        <v>260</v>
      </c>
      <c r="T10" s="108" t="s">
        <v>340</v>
      </c>
      <c r="U10" s="108" t="s">
        <v>343</v>
      </c>
      <c r="V10" s="85" t="s">
        <v>260</v>
      </c>
      <c r="W10" s="108" t="s">
        <v>340</v>
      </c>
      <c r="X10" s="108" t="s">
        <v>349</v>
      </c>
      <c r="Y10" s="108" t="s">
        <v>350</v>
      </c>
      <c r="Z10" s="212"/>
    </row>
    <row r="11" spans="1:26" x14ac:dyDescent="0.25">
      <c r="A11" s="88" t="s">
        <v>14</v>
      </c>
      <c r="B11" s="89" t="s">
        <v>48</v>
      </c>
      <c r="C11" s="90">
        <f>SUM(D11:E11)</f>
        <v>10594</v>
      </c>
      <c r="D11" s="91">
        <v>10594</v>
      </c>
      <c r="E11" s="91">
        <v>0</v>
      </c>
      <c r="F11" s="82">
        <v>248533</v>
      </c>
      <c r="G11" s="76">
        <f>SUM(H11:I11)</f>
        <v>1515</v>
      </c>
      <c r="H11" s="104">
        <v>0</v>
      </c>
      <c r="I11" s="104">
        <v>1515</v>
      </c>
      <c r="J11" s="76">
        <v>225366</v>
      </c>
      <c r="K11" s="76">
        <v>0</v>
      </c>
      <c r="L11" s="92">
        <v>0</v>
      </c>
      <c r="M11" s="76">
        <f>SUM(N11:Q11)</f>
        <v>63029</v>
      </c>
      <c r="N11" s="82">
        <v>63029</v>
      </c>
      <c r="O11" s="82">
        <v>0</v>
      </c>
      <c r="P11" s="82">
        <v>0</v>
      </c>
      <c r="Q11" s="82">
        <v>0</v>
      </c>
      <c r="R11" s="93">
        <v>0</v>
      </c>
      <c r="S11" s="93">
        <f>SUM(T11:U11)</f>
        <v>7500</v>
      </c>
      <c r="T11" s="109">
        <v>0</v>
      </c>
      <c r="U11" s="109">
        <v>7500</v>
      </c>
      <c r="V11" s="93">
        <f>SUM(W11:Y11)</f>
        <v>5893</v>
      </c>
      <c r="W11" s="109">
        <v>5893</v>
      </c>
      <c r="X11" s="109">
        <v>0</v>
      </c>
      <c r="Y11" s="109">
        <v>0</v>
      </c>
      <c r="Z11" s="93">
        <f>C11+F11+G11+J11+K11+L11+M11+R11+S11+V11</f>
        <v>562430</v>
      </c>
    </row>
    <row r="12" spans="1:26" x14ac:dyDescent="0.25">
      <c r="A12" s="88" t="s">
        <v>15</v>
      </c>
      <c r="B12" s="89" t="s">
        <v>52</v>
      </c>
      <c r="C12" s="90">
        <f t="shared" ref="C12:C31" si="0">SUM(D12:E12)</f>
        <v>4995</v>
      </c>
      <c r="D12" s="91">
        <v>4995</v>
      </c>
      <c r="E12" s="91">
        <v>0</v>
      </c>
      <c r="F12" s="82">
        <v>175814</v>
      </c>
      <c r="G12" s="76">
        <f t="shared" ref="G12:G31" si="1">SUM(H12:I12)</f>
        <v>2525</v>
      </c>
      <c r="H12" s="104">
        <v>2525</v>
      </c>
      <c r="I12" s="104">
        <v>0</v>
      </c>
      <c r="J12" s="76">
        <v>105680</v>
      </c>
      <c r="K12" s="76">
        <v>38040</v>
      </c>
      <c r="L12" s="92">
        <v>0</v>
      </c>
      <c r="M12" s="76">
        <f t="shared" ref="M12:M31" si="2">SUM(N12:Q12)</f>
        <v>39814</v>
      </c>
      <c r="N12" s="82">
        <v>39814</v>
      </c>
      <c r="O12" s="82">
        <v>0</v>
      </c>
      <c r="P12" s="82">
        <v>0</v>
      </c>
      <c r="Q12" s="82">
        <v>0</v>
      </c>
      <c r="R12" s="93">
        <v>0</v>
      </c>
      <c r="S12" s="93">
        <f t="shared" ref="S12:S31" si="3">SUM(T12:U12)</f>
        <v>0</v>
      </c>
      <c r="T12" s="109">
        <v>0</v>
      </c>
      <c r="U12" s="109">
        <v>0</v>
      </c>
      <c r="V12" s="93">
        <f t="shared" ref="V12:V31" si="4">SUM(W12:Y12)</f>
        <v>8210</v>
      </c>
      <c r="W12" s="109">
        <v>8210</v>
      </c>
      <c r="X12" s="109">
        <v>0</v>
      </c>
      <c r="Y12" s="109">
        <v>0</v>
      </c>
      <c r="Z12" s="93">
        <f t="shared" ref="Z12:Z31" si="5">C12+F12+G12+J12+K12+L12+M12+R12+S12+V12</f>
        <v>375078</v>
      </c>
    </row>
    <row r="13" spans="1:26" x14ac:dyDescent="0.25">
      <c r="A13" s="88" t="s">
        <v>16</v>
      </c>
      <c r="B13" s="89" t="s">
        <v>54</v>
      </c>
      <c r="C13" s="90">
        <f t="shared" si="0"/>
        <v>14987</v>
      </c>
      <c r="D13" s="91">
        <v>14987</v>
      </c>
      <c r="E13" s="91">
        <v>0</v>
      </c>
      <c r="F13" s="82">
        <v>220179</v>
      </c>
      <c r="G13" s="76">
        <f t="shared" si="1"/>
        <v>0</v>
      </c>
      <c r="H13" s="104">
        <v>0</v>
      </c>
      <c r="I13" s="104">
        <v>0</v>
      </c>
      <c r="J13" s="76">
        <v>116971</v>
      </c>
      <c r="K13" s="76">
        <v>46916</v>
      </c>
      <c r="L13" s="92">
        <v>0</v>
      </c>
      <c r="M13" s="76">
        <f t="shared" si="2"/>
        <v>31326</v>
      </c>
      <c r="N13" s="82">
        <v>31326</v>
      </c>
      <c r="O13" s="82">
        <v>0</v>
      </c>
      <c r="P13" s="82">
        <v>0</v>
      </c>
      <c r="Q13" s="82">
        <v>0</v>
      </c>
      <c r="R13" s="93">
        <v>0</v>
      </c>
      <c r="S13" s="93">
        <f t="shared" si="3"/>
        <v>0</v>
      </c>
      <c r="T13" s="109">
        <v>0</v>
      </c>
      <c r="U13" s="109">
        <v>0</v>
      </c>
      <c r="V13" s="93">
        <f t="shared" si="4"/>
        <v>19950</v>
      </c>
      <c r="W13" s="109">
        <v>19950</v>
      </c>
      <c r="X13" s="109">
        <v>0</v>
      </c>
      <c r="Y13" s="109">
        <v>0</v>
      </c>
      <c r="Z13" s="93">
        <f t="shared" si="5"/>
        <v>450329</v>
      </c>
    </row>
    <row r="14" spans="1:26" x14ac:dyDescent="0.25">
      <c r="A14" s="88" t="s">
        <v>17</v>
      </c>
      <c r="B14" s="89" t="s">
        <v>55</v>
      </c>
      <c r="C14" s="90">
        <f t="shared" si="0"/>
        <v>9991</v>
      </c>
      <c r="D14" s="91">
        <v>9991</v>
      </c>
      <c r="E14" s="91">
        <v>0</v>
      </c>
      <c r="F14" s="82">
        <v>2433</v>
      </c>
      <c r="G14" s="76">
        <f t="shared" si="1"/>
        <v>0</v>
      </c>
      <c r="H14" s="104">
        <v>0</v>
      </c>
      <c r="I14" s="104">
        <v>0</v>
      </c>
      <c r="J14" s="76">
        <v>89663</v>
      </c>
      <c r="K14" s="76">
        <v>38040</v>
      </c>
      <c r="L14" s="92">
        <v>0</v>
      </c>
      <c r="M14" s="76">
        <f t="shared" si="2"/>
        <v>56642</v>
      </c>
      <c r="N14" s="82">
        <v>56642</v>
      </c>
      <c r="O14" s="82">
        <v>0</v>
      </c>
      <c r="P14" s="82">
        <v>0</v>
      </c>
      <c r="Q14" s="82">
        <v>0</v>
      </c>
      <c r="R14" s="93">
        <v>0</v>
      </c>
      <c r="S14" s="93">
        <f t="shared" si="3"/>
        <v>0</v>
      </c>
      <c r="T14" s="109">
        <v>0</v>
      </c>
      <c r="U14" s="109">
        <v>0</v>
      </c>
      <c r="V14" s="93">
        <f t="shared" si="4"/>
        <v>18640</v>
      </c>
      <c r="W14" s="109">
        <v>18640</v>
      </c>
      <c r="X14" s="109">
        <v>0</v>
      </c>
      <c r="Y14" s="109">
        <v>0</v>
      </c>
      <c r="Z14" s="93">
        <f t="shared" si="5"/>
        <v>215409</v>
      </c>
    </row>
    <row r="15" spans="1:26" x14ac:dyDescent="0.25">
      <c r="A15" s="88" t="s">
        <v>18</v>
      </c>
      <c r="B15" s="89" t="s">
        <v>255</v>
      </c>
      <c r="C15" s="90">
        <f t="shared" si="0"/>
        <v>28598</v>
      </c>
      <c r="D15" s="91">
        <v>28598</v>
      </c>
      <c r="E15" s="91">
        <v>0</v>
      </c>
      <c r="F15" s="82">
        <v>483279</v>
      </c>
      <c r="G15" s="76">
        <f t="shared" si="1"/>
        <v>0</v>
      </c>
      <c r="H15" s="104">
        <v>0</v>
      </c>
      <c r="I15" s="104">
        <v>0</v>
      </c>
      <c r="J15" s="76">
        <v>208104</v>
      </c>
      <c r="K15" s="76">
        <v>0</v>
      </c>
      <c r="L15" s="92">
        <v>0</v>
      </c>
      <c r="M15" s="76">
        <f t="shared" si="2"/>
        <v>125592</v>
      </c>
      <c r="N15" s="82">
        <v>125592</v>
      </c>
      <c r="O15" s="82">
        <v>0</v>
      </c>
      <c r="P15" s="82">
        <v>0</v>
      </c>
      <c r="Q15" s="82">
        <v>0</v>
      </c>
      <c r="R15" s="93">
        <v>28102</v>
      </c>
      <c r="S15" s="93">
        <f t="shared" si="3"/>
        <v>0</v>
      </c>
      <c r="T15" s="109">
        <v>0</v>
      </c>
      <c r="U15" s="109">
        <v>0</v>
      </c>
      <c r="V15" s="93">
        <f t="shared" si="4"/>
        <v>31430</v>
      </c>
      <c r="W15" s="109">
        <v>31430</v>
      </c>
      <c r="X15" s="109">
        <v>0</v>
      </c>
      <c r="Y15" s="109">
        <v>0</v>
      </c>
      <c r="Z15" s="93">
        <f t="shared" si="5"/>
        <v>905105</v>
      </c>
    </row>
    <row r="16" spans="1:26" x14ac:dyDescent="0.25">
      <c r="A16" s="88" t="s">
        <v>19</v>
      </c>
      <c r="B16" s="89" t="s">
        <v>56</v>
      </c>
      <c r="C16" s="90">
        <f t="shared" si="0"/>
        <v>21900</v>
      </c>
      <c r="D16" s="91">
        <v>21900</v>
      </c>
      <c r="E16" s="91">
        <v>0</v>
      </c>
      <c r="F16" s="82">
        <v>264827</v>
      </c>
      <c r="G16" s="76">
        <f t="shared" si="1"/>
        <v>3535</v>
      </c>
      <c r="H16" s="104">
        <v>3535</v>
      </c>
      <c r="I16" s="104">
        <v>0</v>
      </c>
      <c r="J16" s="76">
        <v>612338</v>
      </c>
      <c r="K16" s="76">
        <v>102708</v>
      </c>
      <c r="L16" s="92">
        <v>0</v>
      </c>
      <c r="M16" s="76">
        <f t="shared" si="2"/>
        <v>87595</v>
      </c>
      <c r="N16" s="82">
        <v>87595</v>
      </c>
      <c r="O16" s="82">
        <v>0</v>
      </c>
      <c r="P16" s="82">
        <v>0</v>
      </c>
      <c r="Q16" s="82">
        <v>0</v>
      </c>
      <c r="R16" s="93">
        <v>0</v>
      </c>
      <c r="S16" s="93">
        <f t="shared" si="3"/>
        <v>0</v>
      </c>
      <c r="T16" s="109">
        <v>0</v>
      </c>
      <c r="U16" s="109">
        <v>0</v>
      </c>
      <c r="V16" s="93">
        <f t="shared" si="4"/>
        <v>23940</v>
      </c>
      <c r="W16" s="109">
        <v>23940</v>
      </c>
      <c r="X16" s="109">
        <v>0</v>
      </c>
      <c r="Y16" s="109">
        <v>0</v>
      </c>
      <c r="Z16" s="93">
        <f t="shared" si="5"/>
        <v>1116843</v>
      </c>
    </row>
    <row r="17" spans="1:26" x14ac:dyDescent="0.25">
      <c r="A17" s="88" t="s">
        <v>20</v>
      </c>
      <c r="B17" s="89" t="s">
        <v>58</v>
      </c>
      <c r="C17" s="90">
        <f t="shared" si="0"/>
        <v>10300</v>
      </c>
      <c r="D17" s="91">
        <v>10300</v>
      </c>
      <c r="E17" s="91">
        <v>0</v>
      </c>
      <c r="F17" s="82">
        <v>117066</v>
      </c>
      <c r="G17" s="76">
        <f t="shared" si="1"/>
        <v>1515</v>
      </c>
      <c r="H17" s="104">
        <v>1515</v>
      </c>
      <c r="I17" s="104">
        <v>0</v>
      </c>
      <c r="J17" s="76">
        <v>60360</v>
      </c>
      <c r="K17" s="76">
        <v>97636</v>
      </c>
      <c r="L17" s="92">
        <v>0</v>
      </c>
      <c r="M17" s="76">
        <f t="shared" si="2"/>
        <v>63263</v>
      </c>
      <c r="N17" s="82">
        <v>63263</v>
      </c>
      <c r="O17" s="82">
        <v>0</v>
      </c>
      <c r="P17" s="82">
        <v>0</v>
      </c>
      <c r="Q17" s="82">
        <v>0</v>
      </c>
      <c r="R17" s="93">
        <v>0</v>
      </c>
      <c r="S17" s="93">
        <f t="shared" si="3"/>
        <v>0</v>
      </c>
      <c r="T17" s="109">
        <v>0</v>
      </c>
      <c r="U17" s="109">
        <v>0</v>
      </c>
      <c r="V17" s="93">
        <f t="shared" si="4"/>
        <v>22500</v>
      </c>
      <c r="W17" s="109">
        <v>22500</v>
      </c>
      <c r="X17" s="109">
        <v>0</v>
      </c>
      <c r="Y17" s="109">
        <v>0</v>
      </c>
      <c r="Z17" s="93">
        <f t="shared" si="5"/>
        <v>372640</v>
      </c>
    </row>
    <row r="18" spans="1:26" x14ac:dyDescent="0.25">
      <c r="A18" s="88" t="s">
        <v>21</v>
      </c>
      <c r="B18" s="89" t="s">
        <v>59</v>
      </c>
      <c r="C18" s="90">
        <f t="shared" si="0"/>
        <v>9769</v>
      </c>
      <c r="D18" s="91">
        <v>9769</v>
      </c>
      <c r="E18" s="91">
        <v>0</v>
      </c>
      <c r="F18" s="82">
        <v>80443</v>
      </c>
      <c r="G18" s="76">
        <f t="shared" si="1"/>
        <v>0</v>
      </c>
      <c r="H18" s="104">
        <v>0</v>
      </c>
      <c r="I18" s="104">
        <v>0</v>
      </c>
      <c r="J18" s="76">
        <v>0</v>
      </c>
      <c r="K18" s="76">
        <v>0</v>
      </c>
      <c r="L18" s="92">
        <v>0</v>
      </c>
      <c r="M18" s="76">
        <f t="shared" si="2"/>
        <v>23833</v>
      </c>
      <c r="N18" s="82">
        <v>0</v>
      </c>
      <c r="O18" s="82">
        <v>23833</v>
      </c>
      <c r="P18" s="82">
        <v>0</v>
      </c>
      <c r="Q18" s="82">
        <v>0</v>
      </c>
      <c r="R18" s="93">
        <v>0</v>
      </c>
      <c r="S18" s="93">
        <f t="shared" si="3"/>
        <v>0</v>
      </c>
      <c r="T18" s="109">
        <v>0</v>
      </c>
      <c r="U18" s="109">
        <v>0</v>
      </c>
      <c r="V18" s="93">
        <f t="shared" si="4"/>
        <v>0</v>
      </c>
      <c r="W18" s="109">
        <v>0</v>
      </c>
      <c r="X18" s="109">
        <v>0</v>
      </c>
      <c r="Y18" s="109">
        <v>0</v>
      </c>
      <c r="Z18" s="93">
        <f t="shared" si="5"/>
        <v>114045</v>
      </c>
    </row>
    <row r="19" spans="1:26" x14ac:dyDescent="0.25">
      <c r="A19" s="88" t="s">
        <v>22</v>
      </c>
      <c r="B19" s="89" t="s">
        <v>61</v>
      </c>
      <c r="C19" s="90">
        <f t="shared" si="0"/>
        <v>41249</v>
      </c>
      <c r="D19" s="91">
        <v>41249</v>
      </c>
      <c r="E19" s="91">
        <v>0</v>
      </c>
      <c r="F19" s="82">
        <v>100098</v>
      </c>
      <c r="G19" s="76">
        <f t="shared" si="1"/>
        <v>0</v>
      </c>
      <c r="H19" s="104">
        <v>0</v>
      </c>
      <c r="I19" s="104">
        <v>0</v>
      </c>
      <c r="J19" s="76">
        <v>306160</v>
      </c>
      <c r="K19" s="76">
        <v>51988</v>
      </c>
      <c r="L19" s="92">
        <v>0</v>
      </c>
      <c r="M19" s="76">
        <f t="shared" si="2"/>
        <v>70575</v>
      </c>
      <c r="N19" s="82">
        <v>70575</v>
      </c>
      <c r="O19" s="82">
        <v>0</v>
      </c>
      <c r="P19" s="82">
        <v>0</v>
      </c>
      <c r="Q19" s="82">
        <v>0</v>
      </c>
      <c r="R19" s="93">
        <v>0</v>
      </c>
      <c r="S19" s="93">
        <f t="shared" si="3"/>
        <v>0</v>
      </c>
      <c r="T19" s="109">
        <v>0</v>
      </c>
      <c r="U19" s="109">
        <v>0</v>
      </c>
      <c r="V19" s="93">
        <f t="shared" si="4"/>
        <v>27900</v>
      </c>
      <c r="W19" s="109">
        <v>14900</v>
      </c>
      <c r="X19" s="109">
        <v>0</v>
      </c>
      <c r="Y19" s="109">
        <v>13000</v>
      </c>
      <c r="Z19" s="93">
        <f t="shared" si="5"/>
        <v>597970</v>
      </c>
    </row>
    <row r="20" spans="1:26" x14ac:dyDescent="0.25">
      <c r="A20" s="88" t="s">
        <v>23</v>
      </c>
      <c r="B20" s="89" t="s">
        <v>63</v>
      </c>
      <c r="C20" s="90">
        <f t="shared" si="0"/>
        <v>15268</v>
      </c>
      <c r="D20" s="91">
        <v>15268</v>
      </c>
      <c r="E20" s="91">
        <v>0</v>
      </c>
      <c r="F20" s="82">
        <v>241412</v>
      </c>
      <c r="G20" s="76">
        <f t="shared" si="1"/>
        <v>0</v>
      </c>
      <c r="H20" s="104">
        <v>0</v>
      </c>
      <c r="I20" s="104">
        <v>0</v>
      </c>
      <c r="J20" s="76">
        <v>31039</v>
      </c>
      <c r="K20" s="76">
        <v>0</v>
      </c>
      <c r="L20" s="92">
        <v>1153</v>
      </c>
      <c r="M20" s="76">
        <f t="shared" si="2"/>
        <v>56549</v>
      </c>
      <c r="N20" s="82">
        <v>56549</v>
      </c>
      <c r="O20" s="82">
        <v>0</v>
      </c>
      <c r="P20" s="82">
        <v>0</v>
      </c>
      <c r="Q20" s="82">
        <v>0</v>
      </c>
      <c r="R20" s="93">
        <v>0</v>
      </c>
      <c r="S20" s="93">
        <f t="shared" si="3"/>
        <v>0</v>
      </c>
      <c r="T20" s="109">
        <v>0</v>
      </c>
      <c r="U20" s="109">
        <v>0</v>
      </c>
      <c r="V20" s="93">
        <f t="shared" si="4"/>
        <v>22960</v>
      </c>
      <c r="W20" s="109">
        <v>22960</v>
      </c>
      <c r="X20" s="109">
        <v>0</v>
      </c>
      <c r="Y20" s="109">
        <v>0</v>
      </c>
      <c r="Z20" s="93">
        <f t="shared" si="5"/>
        <v>368381</v>
      </c>
    </row>
    <row r="21" spans="1:26" x14ac:dyDescent="0.25">
      <c r="A21" s="88" t="s">
        <v>24</v>
      </c>
      <c r="B21" s="89" t="s">
        <v>66</v>
      </c>
      <c r="C21" s="90">
        <f t="shared" si="0"/>
        <v>11851</v>
      </c>
      <c r="D21" s="91">
        <v>11851</v>
      </c>
      <c r="E21" s="91">
        <v>0</v>
      </c>
      <c r="F21" s="82">
        <v>147782</v>
      </c>
      <c r="G21" s="76">
        <f t="shared" si="1"/>
        <v>2525</v>
      </c>
      <c r="H21" s="104">
        <v>2525</v>
      </c>
      <c r="I21" s="104">
        <v>0</v>
      </c>
      <c r="J21" s="76">
        <v>0</v>
      </c>
      <c r="K21" s="76">
        <v>44380</v>
      </c>
      <c r="L21" s="92">
        <v>0</v>
      </c>
      <c r="M21" s="76">
        <f t="shared" si="2"/>
        <v>54868</v>
      </c>
      <c r="N21" s="82">
        <v>54411</v>
      </c>
      <c r="O21" s="82">
        <v>0</v>
      </c>
      <c r="P21" s="82">
        <v>457</v>
      </c>
      <c r="Q21" s="82">
        <v>0</v>
      </c>
      <c r="R21" s="93">
        <v>0</v>
      </c>
      <c r="S21" s="93">
        <f t="shared" si="3"/>
        <v>0</v>
      </c>
      <c r="T21" s="109">
        <v>0</v>
      </c>
      <c r="U21" s="109">
        <v>0</v>
      </c>
      <c r="V21" s="93">
        <f t="shared" si="4"/>
        <v>0</v>
      </c>
      <c r="W21" s="109">
        <v>0</v>
      </c>
      <c r="X21" s="109">
        <v>0</v>
      </c>
      <c r="Y21" s="109">
        <v>0</v>
      </c>
      <c r="Z21" s="93">
        <f t="shared" si="5"/>
        <v>261406</v>
      </c>
    </row>
    <row r="22" spans="1:26" x14ac:dyDescent="0.25">
      <c r="A22" s="88" t="s">
        <v>25</v>
      </c>
      <c r="B22" s="89" t="s">
        <v>74</v>
      </c>
      <c r="C22" s="90">
        <f t="shared" si="0"/>
        <v>5214</v>
      </c>
      <c r="D22" s="91">
        <v>219</v>
      </c>
      <c r="E22" s="91">
        <v>4995</v>
      </c>
      <c r="F22" s="82">
        <v>126085</v>
      </c>
      <c r="G22" s="76">
        <f t="shared" si="1"/>
        <v>0</v>
      </c>
      <c r="H22" s="104">
        <v>0</v>
      </c>
      <c r="I22" s="104">
        <v>0</v>
      </c>
      <c r="J22" s="76">
        <v>221878</v>
      </c>
      <c r="K22" s="76">
        <v>0</v>
      </c>
      <c r="L22" s="92">
        <v>0</v>
      </c>
      <c r="M22" s="76">
        <f t="shared" si="2"/>
        <v>39602</v>
      </c>
      <c r="N22" s="82">
        <v>39602</v>
      </c>
      <c r="O22" s="82">
        <v>0</v>
      </c>
      <c r="P22" s="82">
        <v>0</v>
      </c>
      <c r="Q22" s="82">
        <v>0</v>
      </c>
      <c r="R22" s="93">
        <v>0</v>
      </c>
      <c r="S22" s="93">
        <f t="shared" si="3"/>
        <v>0</v>
      </c>
      <c r="T22" s="109">
        <v>0</v>
      </c>
      <c r="U22" s="109">
        <v>0</v>
      </c>
      <c r="V22" s="93">
        <f t="shared" si="4"/>
        <v>14920</v>
      </c>
      <c r="W22" s="109">
        <v>14920</v>
      </c>
      <c r="X22" s="109">
        <v>0</v>
      </c>
      <c r="Y22" s="109">
        <v>0</v>
      </c>
      <c r="Z22" s="93">
        <f t="shared" si="5"/>
        <v>407699</v>
      </c>
    </row>
    <row r="23" spans="1:26" x14ac:dyDescent="0.25">
      <c r="A23" s="88" t="s">
        <v>26</v>
      </c>
      <c r="B23" s="89" t="s">
        <v>75</v>
      </c>
      <c r="C23" s="90">
        <f t="shared" si="0"/>
        <v>9940</v>
      </c>
      <c r="D23" s="91">
        <v>9940</v>
      </c>
      <c r="E23" s="91">
        <v>0</v>
      </c>
      <c r="F23" s="82">
        <v>59283</v>
      </c>
      <c r="G23" s="76">
        <f t="shared" si="1"/>
        <v>3535</v>
      </c>
      <c r="H23" s="104">
        <v>3535</v>
      </c>
      <c r="I23" s="104">
        <v>0</v>
      </c>
      <c r="J23" s="76">
        <v>56023</v>
      </c>
      <c r="K23" s="76">
        <v>82420</v>
      </c>
      <c r="L23" s="92">
        <v>0</v>
      </c>
      <c r="M23" s="76">
        <f t="shared" si="2"/>
        <v>28589</v>
      </c>
      <c r="N23" s="82">
        <v>28589</v>
      </c>
      <c r="O23" s="82">
        <v>0</v>
      </c>
      <c r="P23" s="82">
        <v>0</v>
      </c>
      <c r="Q23" s="82">
        <v>0</v>
      </c>
      <c r="R23" s="93">
        <v>0</v>
      </c>
      <c r="S23" s="93">
        <f t="shared" si="3"/>
        <v>0</v>
      </c>
      <c r="T23" s="109">
        <v>0</v>
      </c>
      <c r="U23" s="109">
        <v>0</v>
      </c>
      <c r="V23" s="93">
        <f t="shared" si="4"/>
        <v>0</v>
      </c>
      <c r="W23" s="109">
        <v>0</v>
      </c>
      <c r="X23" s="109">
        <v>0</v>
      </c>
      <c r="Y23" s="109">
        <v>0</v>
      </c>
      <c r="Z23" s="93">
        <f t="shared" si="5"/>
        <v>239790</v>
      </c>
    </row>
    <row r="24" spans="1:26" x14ac:dyDescent="0.25">
      <c r="A24" s="88" t="s">
        <v>27</v>
      </c>
      <c r="B24" s="89" t="s">
        <v>76</v>
      </c>
      <c r="C24" s="90">
        <f t="shared" si="0"/>
        <v>10087</v>
      </c>
      <c r="D24" s="91">
        <v>10087</v>
      </c>
      <c r="E24" s="91">
        <v>0</v>
      </c>
      <c r="F24" s="82">
        <v>87753</v>
      </c>
      <c r="G24" s="76">
        <f t="shared" si="1"/>
        <v>0</v>
      </c>
      <c r="H24" s="104">
        <v>0</v>
      </c>
      <c r="I24" s="104">
        <v>0</v>
      </c>
      <c r="J24" s="76">
        <v>13202</v>
      </c>
      <c r="K24" s="76">
        <v>45648</v>
      </c>
      <c r="L24" s="92">
        <v>0</v>
      </c>
      <c r="M24" s="76">
        <f t="shared" si="2"/>
        <v>26404</v>
      </c>
      <c r="N24" s="82">
        <v>26148</v>
      </c>
      <c r="O24" s="82">
        <v>0</v>
      </c>
      <c r="P24" s="82">
        <v>0</v>
      </c>
      <c r="Q24" s="82">
        <v>256</v>
      </c>
      <c r="R24" s="93">
        <v>0</v>
      </c>
      <c r="S24" s="93">
        <f t="shared" si="3"/>
        <v>0</v>
      </c>
      <c r="T24" s="109">
        <v>0</v>
      </c>
      <c r="U24" s="109">
        <v>0</v>
      </c>
      <c r="V24" s="93">
        <f t="shared" si="4"/>
        <v>18200</v>
      </c>
      <c r="W24" s="109">
        <v>11200</v>
      </c>
      <c r="X24" s="109">
        <v>7000</v>
      </c>
      <c r="Y24" s="109">
        <v>0</v>
      </c>
      <c r="Z24" s="93">
        <f t="shared" si="5"/>
        <v>201294</v>
      </c>
    </row>
    <row r="25" spans="1:26" x14ac:dyDescent="0.25">
      <c r="A25" s="88" t="s">
        <v>28</v>
      </c>
      <c r="B25" s="89" t="s">
        <v>77</v>
      </c>
      <c r="C25" s="90">
        <f t="shared" si="0"/>
        <v>9382</v>
      </c>
      <c r="D25" s="91">
        <v>9382</v>
      </c>
      <c r="E25" s="91">
        <v>0</v>
      </c>
      <c r="F25" s="82">
        <v>111685</v>
      </c>
      <c r="G25" s="76">
        <f t="shared" si="1"/>
        <v>0</v>
      </c>
      <c r="H25" s="104">
        <v>0</v>
      </c>
      <c r="I25" s="104">
        <v>0</v>
      </c>
      <c r="J25" s="76">
        <v>27666</v>
      </c>
      <c r="K25" s="76">
        <v>0</v>
      </c>
      <c r="L25" s="92">
        <v>0</v>
      </c>
      <c r="M25" s="76">
        <f t="shared" si="2"/>
        <v>37403</v>
      </c>
      <c r="N25" s="82">
        <v>37403</v>
      </c>
      <c r="O25" s="82">
        <v>0</v>
      </c>
      <c r="P25" s="82">
        <v>0</v>
      </c>
      <c r="Q25" s="82">
        <v>0</v>
      </c>
      <c r="R25" s="93">
        <v>27335</v>
      </c>
      <c r="S25" s="93">
        <f t="shared" si="3"/>
        <v>0</v>
      </c>
      <c r="T25" s="109">
        <v>0</v>
      </c>
      <c r="U25" s="109">
        <v>0</v>
      </c>
      <c r="V25" s="93">
        <f t="shared" si="4"/>
        <v>0</v>
      </c>
      <c r="W25" s="109">
        <v>0</v>
      </c>
      <c r="X25" s="109">
        <v>0</v>
      </c>
      <c r="Y25" s="109">
        <v>0</v>
      </c>
      <c r="Z25" s="93">
        <f t="shared" si="5"/>
        <v>213471</v>
      </c>
    </row>
    <row r="26" spans="1:26" x14ac:dyDescent="0.25">
      <c r="A26" s="88" t="s">
        <v>29</v>
      </c>
      <c r="B26" s="89" t="s">
        <v>78</v>
      </c>
      <c r="C26" s="90">
        <f t="shared" si="0"/>
        <v>24977</v>
      </c>
      <c r="D26" s="91">
        <v>24977</v>
      </c>
      <c r="E26" s="91">
        <v>0</v>
      </c>
      <c r="F26" s="82">
        <v>298418</v>
      </c>
      <c r="G26" s="76">
        <f t="shared" si="1"/>
        <v>0</v>
      </c>
      <c r="H26" s="104">
        <v>0</v>
      </c>
      <c r="I26" s="104">
        <v>0</v>
      </c>
      <c r="J26" s="76">
        <v>676686</v>
      </c>
      <c r="K26" s="76">
        <v>0</v>
      </c>
      <c r="L26" s="92">
        <v>0</v>
      </c>
      <c r="M26" s="76">
        <f t="shared" si="2"/>
        <v>144477</v>
      </c>
      <c r="N26" s="82">
        <v>144477</v>
      </c>
      <c r="O26" s="82">
        <v>0</v>
      </c>
      <c r="P26" s="82">
        <v>0</v>
      </c>
      <c r="Q26" s="82">
        <v>0</v>
      </c>
      <c r="R26" s="93">
        <v>0</v>
      </c>
      <c r="S26" s="93">
        <f t="shared" si="3"/>
        <v>46705</v>
      </c>
      <c r="T26" s="109">
        <v>46705</v>
      </c>
      <c r="U26" s="109">
        <v>0</v>
      </c>
      <c r="V26" s="93">
        <f t="shared" si="4"/>
        <v>37910</v>
      </c>
      <c r="W26" s="109">
        <v>37910</v>
      </c>
      <c r="X26" s="109">
        <v>0</v>
      </c>
      <c r="Y26" s="109">
        <v>0</v>
      </c>
      <c r="Z26" s="93">
        <f t="shared" si="5"/>
        <v>1229173</v>
      </c>
    </row>
    <row r="27" spans="1:26" x14ac:dyDescent="0.25">
      <c r="A27" s="88" t="s">
        <v>30</v>
      </c>
      <c r="B27" s="89" t="s">
        <v>256</v>
      </c>
      <c r="C27" s="90">
        <f t="shared" si="0"/>
        <v>37178</v>
      </c>
      <c r="D27" s="91">
        <v>37178</v>
      </c>
      <c r="E27" s="91">
        <v>0</v>
      </c>
      <c r="F27" s="82">
        <v>253827</v>
      </c>
      <c r="G27" s="76">
        <f t="shared" si="1"/>
        <v>3536</v>
      </c>
      <c r="H27" s="104">
        <v>3536</v>
      </c>
      <c r="I27" s="104">
        <v>0</v>
      </c>
      <c r="J27" s="76">
        <v>129680</v>
      </c>
      <c r="K27" s="76">
        <v>725368</v>
      </c>
      <c r="L27" s="92">
        <v>0</v>
      </c>
      <c r="M27" s="76">
        <f t="shared" si="2"/>
        <v>85021</v>
      </c>
      <c r="N27" s="82">
        <v>85021</v>
      </c>
      <c r="O27" s="82">
        <v>0</v>
      </c>
      <c r="P27" s="82">
        <v>0</v>
      </c>
      <c r="Q27" s="82">
        <v>0</v>
      </c>
      <c r="R27" s="93">
        <v>27589</v>
      </c>
      <c r="S27" s="93">
        <f t="shared" si="3"/>
        <v>0</v>
      </c>
      <c r="T27" s="109">
        <v>0</v>
      </c>
      <c r="U27" s="109">
        <v>0</v>
      </c>
      <c r="V27" s="93">
        <f t="shared" si="4"/>
        <v>38940</v>
      </c>
      <c r="W27" s="109">
        <v>38940</v>
      </c>
      <c r="X27" s="109">
        <v>0</v>
      </c>
      <c r="Y27" s="109">
        <v>0</v>
      </c>
      <c r="Z27" s="93">
        <f t="shared" si="5"/>
        <v>1301139</v>
      </c>
    </row>
    <row r="28" spans="1:26" x14ac:dyDescent="0.25">
      <c r="A28" s="88" t="s">
        <v>31</v>
      </c>
      <c r="B28" s="89" t="s">
        <v>86</v>
      </c>
      <c r="C28" s="90">
        <f t="shared" si="0"/>
        <v>23689</v>
      </c>
      <c r="D28" s="91">
        <v>23689</v>
      </c>
      <c r="E28" s="91">
        <v>0</v>
      </c>
      <c r="F28" s="82">
        <v>255671</v>
      </c>
      <c r="G28" s="76">
        <f t="shared" si="1"/>
        <v>0</v>
      </c>
      <c r="H28" s="104">
        <v>0</v>
      </c>
      <c r="I28" s="104">
        <v>0</v>
      </c>
      <c r="J28" s="76">
        <v>114491</v>
      </c>
      <c r="K28" s="76">
        <v>86224</v>
      </c>
      <c r="L28" s="92">
        <v>0</v>
      </c>
      <c r="M28" s="76">
        <f t="shared" si="2"/>
        <v>91001</v>
      </c>
      <c r="N28" s="82">
        <v>91001</v>
      </c>
      <c r="O28" s="82">
        <v>0</v>
      </c>
      <c r="P28" s="82">
        <v>0</v>
      </c>
      <c r="Q28" s="82">
        <v>0</v>
      </c>
      <c r="R28" s="93">
        <v>0</v>
      </c>
      <c r="S28" s="93">
        <f t="shared" si="3"/>
        <v>0</v>
      </c>
      <c r="T28" s="109">
        <v>0</v>
      </c>
      <c r="U28" s="109">
        <v>0</v>
      </c>
      <c r="V28" s="93">
        <f t="shared" si="4"/>
        <v>34160</v>
      </c>
      <c r="W28" s="109">
        <v>34160</v>
      </c>
      <c r="X28" s="109">
        <v>0</v>
      </c>
      <c r="Y28" s="109">
        <v>0</v>
      </c>
      <c r="Z28" s="93">
        <f t="shared" si="5"/>
        <v>605236</v>
      </c>
    </row>
    <row r="29" spans="1:26" x14ac:dyDescent="0.25">
      <c r="A29" s="88" t="s">
        <v>32</v>
      </c>
      <c r="B29" s="89" t="s">
        <v>94</v>
      </c>
      <c r="C29" s="90">
        <f t="shared" si="0"/>
        <v>10943</v>
      </c>
      <c r="D29" s="91">
        <v>10943</v>
      </c>
      <c r="E29" s="91">
        <v>0</v>
      </c>
      <c r="F29" s="82">
        <v>183204</v>
      </c>
      <c r="G29" s="76">
        <f t="shared" si="1"/>
        <v>0</v>
      </c>
      <c r="H29" s="104">
        <v>0</v>
      </c>
      <c r="I29" s="104">
        <v>0</v>
      </c>
      <c r="J29" s="76">
        <v>5638</v>
      </c>
      <c r="K29" s="76">
        <v>115388</v>
      </c>
      <c r="L29" s="92">
        <v>0</v>
      </c>
      <c r="M29" s="76">
        <f t="shared" si="2"/>
        <v>33392</v>
      </c>
      <c r="N29" s="82">
        <v>33392</v>
      </c>
      <c r="O29" s="82">
        <v>0</v>
      </c>
      <c r="P29" s="82">
        <v>0</v>
      </c>
      <c r="Q29" s="82">
        <v>0</v>
      </c>
      <c r="R29" s="93">
        <v>0</v>
      </c>
      <c r="S29" s="93">
        <f t="shared" si="3"/>
        <v>0</v>
      </c>
      <c r="T29" s="109">
        <v>0</v>
      </c>
      <c r="U29" s="109">
        <v>0</v>
      </c>
      <c r="V29" s="93">
        <f t="shared" si="4"/>
        <v>0</v>
      </c>
      <c r="W29" s="109">
        <v>0</v>
      </c>
      <c r="X29" s="109">
        <v>0</v>
      </c>
      <c r="Y29" s="109">
        <v>0</v>
      </c>
      <c r="Z29" s="93">
        <f t="shared" si="5"/>
        <v>348565</v>
      </c>
    </row>
    <row r="30" spans="1:26" x14ac:dyDescent="0.25">
      <c r="A30" s="88" t="s">
        <v>33</v>
      </c>
      <c r="B30" s="89" t="s">
        <v>106</v>
      </c>
      <c r="C30" s="90">
        <f t="shared" si="0"/>
        <v>14956</v>
      </c>
      <c r="D30" s="91">
        <v>14956</v>
      </c>
      <c r="E30" s="91">
        <v>0</v>
      </c>
      <c r="F30" s="82">
        <v>0</v>
      </c>
      <c r="G30" s="76">
        <f t="shared" si="1"/>
        <v>0</v>
      </c>
      <c r="H30" s="104">
        <v>0</v>
      </c>
      <c r="I30" s="104">
        <v>0</v>
      </c>
      <c r="J30" s="76">
        <v>206250</v>
      </c>
      <c r="K30" s="76">
        <v>226972</v>
      </c>
      <c r="L30" s="92">
        <v>0</v>
      </c>
      <c r="M30" s="76">
        <f t="shared" si="2"/>
        <v>58456</v>
      </c>
      <c r="N30" s="82">
        <v>58456</v>
      </c>
      <c r="O30" s="82">
        <v>0</v>
      </c>
      <c r="P30" s="82">
        <v>0</v>
      </c>
      <c r="Q30" s="82">
        <v>0</v>
      </c>
      <c r="R30" s="93">
        <v>0</v>
      </c>
      <c r="S30" s="93">
        <f t="shared" si="3"/>
        <v>0</v>
      </c>
      <c r="T30" s="109">
        <v>0</v>
      </c>
      <c r="U30" s="109">
        <v>0</v>
      </c>
      <c r="V30" s="93">
        <f t="shared" si="4"/>
        <v>24640</v>
      </c>
      <c r="W30" s="109">
        <v>24640</v>
      </c>
      <c r="X30" s="109">
        <v>0</v>
      </c>
      <c r="Y30" s="109">
        <v>0</v>
      </c>
      <c r="Z30" s="93">
        <f t="shared" si="5"/>
        <v>531274</v>
      </c>
    </row>
    <row r="31" spans="1:26" x14ac:dyDescent="0.25">
      <c r="A31" s="88" t="s">
        <v>34</v>
      </c>
      <c r="B31" s="89" t="s">
        <v>110</v>
      </c>
      <c r="C31" s="90">
        <f t="shared" si="0"/>
        <v>9728</v>
      </c>
      <c r="D31" s="91">
        <v>9728</v>
      </c>
      <c r="E31" s="91">
        <v>0</v>
      </c>
      <c r="F31" s="82">
        <v>75269</v>
      </c>
      <c r="G31" s="76">
        <f t="shared" si="1"/>
        <v>0</v>
      </c>
      <c r="H31" s="104">
        <v>0</v>
      </c>
      <c r="I31" s="104">
        <v>0</v>
      </c>
      <c r="J31" s="76">
        <v>512828</v>
      </c>
      <c r="K31" s="76">
        <v>43112</v>
      </c>
      <c r="L31" s="92">
        <v>0</v>
      </c>
      <c r="M31" s="76">
        <f t="shared" si="2"/>
        <v>23524</v>
      </c>
      <c r="N31" s="82">
        <v>23524</v>
      </c>
      <c r="O31" s="82">
        <v>0</v>
      </c>
      <c r="P31" s="82">
        <v>0</v>
      </c>
      <c r="Q31" s="82">
        <v>0</v>
      </c>
      <c r="R31" s="93">
        <v>0</v>
      </c>
      <c r="S31" s="93">
        <f t="shared" si="3"/>
        <v>0</v>
      </c>
      <c r="T31" s="109">
        <v>0</v>
      </c>
      <c r="U31" s="109">
        <v>0</v>
      </c>
      <c r="V31" s="93">
        <f t="shared" si="4"/>
        <v>0</v>
      </c>
      <c r="W31" s="109">
        <v>0</v>
      </c>
      <c r="X31" s="109">
        <v>0</v>
      </c>
      <c r="Y31" s="109">
        <v>0</v>
      </c>
      <c r="Z31" s="93">
        <f t="shared" si="5"/>
        <v>664461</v>
      </c>
    </row>
    <row r="32" spans="1:26" x14ac:dyDescent="0.25">
      <c r="A32" s="213" t="s">
        <v>242</v>
      </c>
      <c r="B32" s="213"/>
      <c r="C32" s="94">
        <f t="shared" ref="C32:I32" si="6">SUM(C11:C31)</f>
        <v>335596</v>
      </c>
      <c r="D32" s="95">
        <f t="shared" si="6"/>
        <v>330601</v>
      </c>
      <c r="E32" s="95">
        <f t="shared" si="6"/>
        <v>4995</v>
      </c>
      <c r="F32" s="83">
        <f t="shared" si="6"/>
        <v>3533061</v>
      </c>
      <c r="G32" s="77">
        <f t="shared" si="6"/>
        <v>18686</v>
      </c>
      <c r="H32" s="105">
        <f t="shared" si="6"/>
        <v>17171</v>
      </c>
      <c r="I32" s="105">
        <f t="shared" si="6"/>
        <v>1515</v>
      </c>
      <c r="J32" s="77">
        <f t="shared" ref="J32:Y32" si="7">SUM(J11:J31)</f>
        <v>3720023</v>
      </c>
      <c r="K32" s="77">
        <f t="shared" ref="K32:Q32" si="8">SUM(K11:K31)</f>
        <v>1744840</v>
      </c>
      <c r="L32" s="77">
        <f t="shared" si="8"/>
        <v>1153</v>
      </c>
      <c r="M32" s="77">
        <f t="shared" si="8"/>
        <v>1240955</v>
      </c>
      <c r="N32" s="83">
        <f t="shared" si="8"/>
        <v>1216409</v>
      </c>
      <c r="O32" s="83">
        <f t="shared" si="8"/>
        <v>23833</v>
      </c>
      <c r="P32" s="83">
        <f t="shared" si="8"/>
        <v>457</v>
      </c>
      <c r="Q32" s="83">
        <f t="shared" si="8"/>
        <v>256</v>
      </c>
      <c r="R32" s="77">
        <f t="shared" si="7"/>
        <v>83026</v>
      </c>
      <c r="S32" s="77">
        <f t="shared" si="7"/>
        <v>54205</v>
      </c>
      <c r="T32" s="105">
        <f t="shared" si="7"/>
        <v>46705</v>
      </c>
      <c r="U32" s="105">
        <f t="shared" si="7"/>
        <v>7500</v>
      </c>
      <c r="V32" s="77">
        <f>SUM(V11:V31)</f>
        <v>350193</v>
      </c>
      <c r="W32" s="105">
        <f t="shared" si="7"/>
        <v>330193</v>
      </c>
      <c r="X32" s="105">
        <f t="shared" si="7"/>
        <v>7000</v>
      </c>
      <c r="Y32" s="105">
        <f t="shared" si="7"/>
        <v>13000</v>
      </c>
      <c r="Z32" s="96">
        <f>SUM(Z11:Z31)</f>
        <v>11081738</v>
      </c>
    </row>
    <row r="33" spans="1:26" x14ac:dyDescent="0.25">
      <c r="A33" s="78"/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97"/>
      <c r="S33" s="97"/>
      <c r="T33" s="97"/>
      <c r="U33" s="97"/>
      <c r="V33" s="97"/>
      <c r="W33" s="97"/>
      <c r="X33" s="97"/>
      <c r="Y33" s="97"/>
      <c r="Z33" s="97"/>
    </row>
    <row r="34" spans="1:26" x14ac:dyDescent="0.25">
      <c r="A34" s="98" t="s">
        <v>369</v>
      </c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99"/>
      <c r="M34" s="99"/>
      <c r="N34" s="99"/>
      <c r="O34" s="99"/>
      <c r="P34" s="99"/>
      <c r="Q34" s="99"/>
      <c r="R34" s="100"/>
      <c r="S34" s="100"/>
      <c r="T34" s="100"/>
      <c r="U34" s="100"/>
      <c r="V34" s="100"/>
      <c r="W34" s="100"/>
      <c r="X34" s="100"/>
      <c r="Y34" s="100"/>
      <c r="Z34" s="97"/>
    </row>
    <row r="35" spans="1:26" x14ac:dyDescent="0.25">
      <c r="A35" s="214"/>
      <c r="B35" s="214"/>
      <c r="C35" s="214"/>
      <c r="D35" s="214"/>
      <c r="E35" s="214"/>
      <c r="F35" s="214"/>
      <c r="G35" s="113">
        <v>42585</v>
      </c>
      <c r="H35" s="114">
        <f>H32+N32</f>
        <v>1233580</v>
      </c>
      <c r="I35" s="80"/>
      <c r="J35" s="79"/>
      <c r="K35" s="79"/>
      <c r="L35" s="99"/>
      <c r="M35" s="99"/>
      <c r="N35" s="99"/>
      <c r="O35" s="99"/>
      <c r="P35" s="99"/>
      <c r="Q35" s="99"/>
      <c r="R35" s="97"/>
      <c r="S35" s="97"/>
      <c r="T35" s="97"/>
      <c r="U35" s="97"/>
      <c r="V35" s="97"/>
      <c r="W35" s="97"/>
      <c r="X35" s="97"/>
      <c r="Y35" s="97"/>
      <c r="Z35" s="97"/>
    </row>
    <row r="36" spans="1:26" x14ac:dyDescent="0.25">
      <c r="G36" s="112">
        <v>42587</v>
      </c>
      <c r="H36" s="115">
        <f>I32+O32</f>
        <v>25348</v>
      </c>
    </row>
    <row r="37" spans="1:26" x14ac:dyDescent="0.25">
      <c r="G37" s="112">
        <v>42591</v>
      </c>
      <c r="H37" s="115">
        <f>D32+F32+J32+K32+L32+R32+T32+W32</f>
        <v>9789602</v>
      </c>
    </row>
    <row r="38" spans="1:26" x14ac:dyDescent="0.25">
      <c r="G38" s="112">
        <v>42593</v>
      </c>
      <c r="H38" s="115">
        <f>U32</f>
        <v>7500</v>
      </c>
    </row>
    <row r="39" spans="1:26" x14ac:dyDescent="0.25">
      <c r="G39" s="112">
        <v>42598</v>
      </c>
      <c r="H39" s="115">
        <f>U33</f>
        <v>0</v>
      </c>
    </row>
    <row r="40" spans="1:26" x14ac:dyDescent="0.25">
      <c r="G40" s="112">
        <v>42604</v>
      </c>
      <c r="H40" s="115">
        <f>P32+X32</f>
        <v>7457</v>
      </c>
    </row>
    <row r="41" spans="1:26" x14ac:dyDescent="0.25">
      <c r="G41" s="112">
        <v>42608</v>
      </c>
      <c r="H41" s="115">
        <f>Y32</f>
        <v>13000</v>
      </c>
    </row>
    <row r="42" spans="1:26" x14ac:dyDescent="0.25">
      <c r="G42" s="112">
        <v>42613</v>
      </c>
      <c r="H42" s="115">
        <v>5251</v>
      </c>
    </row>
    <row r="43" spans="1:26" x14ac:dyDescent="0.25">
      <c r="H43" s="116">
        <f>SUM(H35:H42)</f>
        <v>11081738</v>
      </c>
    </row>
  </sheetData>
  <mergeCells count="21">
    <mergeCell ref="A32:B32"/>
    <mergeCell ref="A35:F35"/>
    <mergeCell ref="R7:U7"/>
    <mergeCell ref="R6:U6"/>
    <mergeCell ref="S8:U8"/>
    <mergeCell ref="C6:E6"/>
    <mergeCell ref="C7:E8"/>
    <mergeCell ref="G6:I6"/>
    <mergeCell ref="G7:I8"/>
    <mergeCell ref="F7:F8"/>
    <mergeCell ref="A1:Z5"/>
    <mergeCell ref="A6:A8"/>
    <mergeCell ref="B6:B8"/>
    <mergeCell ref="J7:J8"/>
    <mergeCell ref="L7:L8"/>
    <mergeCell ref="K7:K8"/>
    <mergeCell ref="M6:Q6"/>
    <mergeCell ref="M7:Q8"/>
    <mergeCell ref="Z6:Z10"/>
    <mergeCell ref="V6:Y6"/>
    <mergeCell ref="V7:Y8"/>
  </mergeCell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M9" sqref="M9"/>
    </sheetView>
  </sheetViews>
  <sheetFormatPr defaultColWidth="9.125" defaultRowHeight="15" x14ac:dyDescent="0.25"/>
  <cols>
    <col min="1" max="2" width="9.125" style="33"/>
    <col min="3" max="3" width="16" style="33" customWidth="1"/>
    <col min="4" max="4" width="15.625" style="33" customWidth="1"/>
    <col min="5" max="5" width="23" style="33" customWidth="1"/>
    <col min="6" max="6" width="17.25" style="33" customWidth="1"/>
    <col min="7" max="8" width="15.75" style="33" customWidth="1"/>
    <col min="9" max="9" width="26.375" style="33" customWidth="1"/>
    <col min="10" max="16384" width="9.125" style="33"/>
  </cols>
  <sheetData>
    <row r="1" spans="1:9" x14ac:dyDescent="0.25">
      <c r="A1" s="5"/>
      <c r="B1" s="5"/>
      <c r="C1" s="5"/>
      <c r="D1" s="5"/>
      <c r="E1" s="5"/>
      <c r="F1" s="5"/>
      <c r="G1" s="6"/>
      <c r="H1" s="6"/>
      <c r="I1" s="7"/>
    </row>
    <row r="2" spans="1:9" x14ac:dyDescent="0.25">
      <c r="A2" s="8"/>
      <c r="B2" s="8"/>
      <c r="C2" s="8"/>
      <c r="D2" s="8"/>
      <c r="E2" s="8"/>
      <c r="F2" s="8"/>
      <c r="G2" s="9"/>
      <c r="H2" s="9"/>
      <c r="I2" s="7"/>
    </row>
    <row r="3" spans="1:9" x14ac:dyDescent="0.25">
      <c r="A3" s="8"/>
      <c r="B3" s="8"/>
      <c r="C3" s="8"/>
      <c r="D3" s="8"/>
      <c r="E3" s="8"/>
      <c r="F3" s="8"/>
      <c r="G3" s="9"/>
      <c r="H3" s="9"/>
      <c r="I3" s="7"/>
    </row>
    <row r="4" spans="1:9" ht="18.75" x14ac:dyDescent="0.25">
      <c r="A4" s="10"/>
      <c r="B4" s="245" t="s">
        <v>381</v>
      </c>
      <c r="C4" s="246"/>
      <c r="D4" s="246"/>
      <c r="E4" s="246"/>
      <c r="F4" s="246"/>
      <c r="G4" s="246"/>
      <c r="H4" s="246"/>
      <c r="I4" s="247"/>
    </row>
    <row r="5" spans="1:9" ht="31.5" x14ac:dyDescent="0.25">
      <c r="A5" s="10"/>
      <c r="B5" s="11" t="s">
        <v>235</v>
      </c>
      <c r="C5" s="11" t="s">
        <v>257</v>
      </c>
      <c r="D5" s="11" t="s">
        <v>258</v>
      </c>
      <c r="E5" s="12" t="s">
        <v>259</v>
      </c>
      <c r="F5" s="12" t="s">
        <v>332</v>
      </c>
      <c r="G5" s="11" t="s">
        <v>338</v>
      </c>
      <c r="H5" s="11" t="s">
        <v>340</v>
      </c>
      <c r="I5" s="30" t="s">
        <v>260</v>
      </c>
    </row>
    <row r="6" spans="1:9" ht="126" x14ac:dyDescent="0.25">
      <c r="A6" s="10"/>
      <c r="B6" s="121" t="s">
        <v>14</v>
      </c>
      <c r="C6" s="122">
        <v>75084</v>
      </c>
      <c r="D6" s="122">
        <v>2210</v>
      </c>
      <c r="E6" s="120" t="s">
        <v>382</v>
      </c>
      <c r="F6" s="119">
        <v>0</v>
      </c>
      <c r="G6" s="119">
        <v>0</v>
      </c>
      <c r="H6" s="119">
        <v>3750</v>
      </c>
      <c r="I6" s="31">
        <f>SUM(F6:H6)</f>
        <v>3750</v>
      </c>
    </row>
    <row r="7" spans="1:9" ht="47.25" x14ac:dyDescent="0.25">
      <c r="A7" s="10"/>
      <c r="B7" s="121" t="s">
        <v>15</v>
      </c>
      <c r="C7" s="122">
        <v>85205</v>
      </c>
      <c r="D7" s="122">
        <v>2230</v>
      </c>
      <c r="E7" s="120" t="s">
        <v>383</v>
      </c>
      <c r="F7" s="119">
        <v>0</v>
      </c>
      <c r="G7" s="119">
        <v>0</v>
      </c>
      <c r="H7" s="119">
        <v>15000</v>
      </c>
      <c r="I7" s="31">
        <f t="shared" ref="I7:I10" si="0">SUM(F7:H7)</f>
        <v>15000</v>
      </c>
    </row>
    <row r="8" spans="1:9" s="34" customFormat="1" ht="69" customHeight="1" x14ac:dyDescent="0.25">
      <c r="A8" s="9"/>
      <c r="B8" s="121" t="s">
        <v>16</v>
      </c>
      <c r="C8" s="117">
        <v>85211</v>
      </c>
      <c r="D8" s="117">
        <v>2380</v>
      </c>
      <c r="E8" s="118" t="s">
        <v>361</v>
      </c>
      <c r="F8" s="119">
        <v>19500</v>
      </c>
      <c r="G8" s="119">
        <v>15500</v>
      </c>
      <c r="H8" s="119">
        <v>0</v>
      </c>
      <c r="I8" s="31">
        <f t="shared" si="0"/>
        <v>35000</v>
      </c>
    </row>
    <row r="9" spans="1:9" s="34" customFormat="1" ht="75" x14ac:dyDescent="0.25">
      <c r="A9" s="9"/>
      <c r="B9" s="121" t="s">
        <v>17</v>
      </c>
      <c r="C9" s="117">
        <v>85212</v>
      </c>
      <c r="D9" s="117">
        <v>2210</v>
      </c>
      <c r="E9" s="123" t="s">
        <v>384</v>
      </c>
      <c r="F9" s="119">
        <v>0</v>
      </c>
      <c r="G9" s="119">
        <v>0</v>
      </c>
      <c r="H9" s="119">
        <v>94000</v>
      </c>
      <c r="I9" s="31">
        <f t="shared" si="0"/>
        <v>94000</v>
      </c>
    </row>
    <row r="10" spans="1:9" s="34" customFormat="1" ht="94.5" x14ac:dyDescent="0.25">
      <c r="A10" s="9"/>
      <c r="B10" s="121" t="s">
        <v>18</v>
      </c>
      <c r="C10" s="117">
        <v>85226</v>
      </c>
      <c r="D10" s="117">
        <v>2210</v>
      </c>
      <c r="E10" s="124" t="s">
        <v>385</v>
      </c>
      <c r="F10" s="119">
        <v>0</v>
      </c>
      <c r="G10" s="119">
        <v>0</v>
      </c>
      <c r="H10" s="119">
        <v>125145</v>
      </c>
      <c r="I10" s="31">
        <f t="shared" si="0"/>
        <v>125145</v>
      </c>
    </row>
    <row r="11" spans="1:9" s="34" customFormat="1" ht="15.75" x14ac:dyDescent="0.25">
      <c r="A11" s="23"/>
      <c r="B11" s="248" t="s">
        <v>261</v>
      </c>
      <c r="C11" s="249"/>
      <c r="D11" s="249"/>
      <c r="E11" s="250"/>
      <c r="F11" s="24">
        <f>SUM(F6:F10)</f>
        <v>19500</v>
      </c>
      <c r="G11" s="24">
        <f t="shared" ref="G11:H11" si="1">SUM(G6:G10)</f>
        <v>15500</v>
      </c>
      <c r="H11" s="24">
        <f t="shared" si="1"/>
        <v>237895</v>
      </c>
      <c r="I11" s="32">
        <f>SUM(I6:I10)</f>
        <v>272895</v>
      </c>
    </row>
    <row r="12" spans="1:9" s="34" customFormat="1" x14ac:dyDescent="0.25">
      <c r="A12" s="25"/>
      <c r="B12" s="25"/>
      <c r="C12" s="25"/>
      <c r="D12" s="25"/>
      <c r="E12" s="25"/>
      <c r="F12" s="26"/>
      <c r="G12" s="25"/>
      <c r="H12" s="25"/>
      <c r="I12" s="27"/>
    </row>
    <row r="13" spans="1:9" s="34" customFormat="1" x14ac:dyDescent="0.25">
      <c r="A13" s="251" t="s">
        <v>386</v>
      </c>
      <c r="B13" s="251"/>
      <c r="C13" s="251"/>
      <c r="D13" s="251"/>
      <c r="E13" s="251"/>
      <c r="F13" s="251"/>
      <c r="G13" s="251"/>
      <c r="H13" s="28"/>
      <c r="I13" s="28"/>
    </row>
    <row r="14" spans="1:9" s="34" customFormat="1" x14ac:dyDescent="0.25">
      <c r="A14" s="252"/>
      <c r="B14" s="252"/>
      <c r="C14" s="252"/>
      <c r="D14" s="252"/>
      <c r="E14" s="252"/>
      <c r="F14" s="252"/>
      <c r="G14" s="252"/>
      <c r="H14" s="29"/>
      <c r="I14" s="29"/>
    </row>
    <row r="15" spans="1:9" s="34" customFormat="1" x14ac:dyDescent="0.25">
      <c r="G15" s="34" t="b">
        <f>F11+G11+H11=I11</f>
        <v>1</v>
      </c>
    </row>
  </sheetData>
  <mergeCells count="4">
    <mergeCell ref="B4:I4"/>
    <mergeCell ref="B11:E11"/>
    <mergeCell ref="A13:G13"/>
    <mergeCell ref="A14:G14"/>
  </mergeCells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opLeftCell="A22" workbookViewId="0">
      <selection activeCell="C42" sqref="C42"/>
    </sheetView>
  </sheetViews>
  <sheetFormatPr defaultRowHeight="15.75" x14ac:dyDescent="0.25"/>
  <cols>
    <col min="1" max="1" width="3.625" customWidth="1"/>
    <col min="2" max="2" width="33.375" style="296" customWidth="1"/>
    <col min="3" max="3" width="39.875" customWidth="1"/>
    <col min="4" max="4" width="15" customWidth="1"/>
    <col min="5" max="5" width="12.75" customWidth="1"/>
    <col min="6" max="7" width="13.125" customWidth="1"/>
    <col min="8" max="8" width="18.25" customWidth="1"/>
    <col min="9" max="9" width="13.375" customWidth="1"/>
  </cols>
  <sheetData>
    <row r="1" spans="1:9" x14ac:dyDescent="0.25">
      <c r="A1" s="18" t="s">
        <v>289</v>
      </c>
    </row>
    <row r="2" spans="1:9" x14ac:dyDescent="0.25">
      <c r="A2" s="18" t="s">
        <v>290</v>
      </c>
    </row>
    <row r="3" spans="1:9" x14ac:dyDescent="0.25">
      <c r="A3" s="18" t="s">
        <v>291</v>
      </c>
    </row>
    <row r="4" spans="1:9" x14ac:dyDescent="0.25">
      <c r="A4" s="18" t="s">
        <v>292</v>
      </c>
    </row>
    <row r="5" spans="1:9" ht="18.75" x14ac:dyDescent="0.3">
      <c r="B5" s="289" t="s">
        <v>560</v>
      </c>
      <c r="C5" s="289"/>
      <c r="D5" s="289"/>
      <c r="E5" s="289"/>
      <c r="F5" s="289"/>
      <c r="G5" s="289"/>
      <c r="H5" s="289"/>
      <c r="I5" s="289"/>
    </row>
    <row r="6" spans="1:9" x14ac:dyDescent="0.25">
      <c r="B6" s="297"/>
      <c r="C6" s="19"/>
      <c r="D6" s="19"/>
      <c r="E6" s="19"/>
      <c r="F6" s="19"/>
      <c r="G6" s="19"/>
      <c r="H6" s="19"/>
      <c r="I6" s="20"/>
    </row>
    <row r="7" spans="1:9" ht="15" customHeight="1" x14ac:dyDescent="0.25">
      <c r="A7" s="290" t="s">
        <v>561</v>
      </c>
      <c r="B7" s="291"/>
      <c r="C7" s="291"/>
      <c r="D7" s="291"/>
      <c r="E7" s="291"/>
      <c r="F7" s="291"/>
      <c r="G7" s="291"/>
      <c r="H7" s="291"/>
      <c r="I7" s="292"/>
    </row>
    <row r="8" spans="1:9" ht="25.5" customHeight="1" x14ac:dyDescent="0.25">
      <c r="A8" s="293"/>
      <c r="B8" s="294"/>
      <c r="C8" s="294"/>
      <c r="D8" s="294"/>
      <c r="E8" s="294"/>
      <c r="F8" s="294"/>
      <c r="G8" s="294"/>
      <c r="H8" s="294"/>
      <c r="I8" s="295"/>
    </row>
    <row r="9" spans="1:9" s="306" customFormat="1" ht="30" customHeight="1" x14ac:dyDescent="0.25">
      <c r="A9" s="305"/>
      <c r="B9" s="298" t="s">
        <v>293</v>
      </c>
      <c r="C9" s="298" t="s">
        <v>263</v>
      </c>
      <c r="D9" s="298" t="s">
        <v>264</v>
      </c>
      <c r="E9" s="298" t="s">
        <v>265</v>
      </c>
      <c r="F9" s="298" t="s">
        <v>266</v>
      </c>
      <c r="G9" s="298" t="s">
        <v>267</v>
      </c>
      <c r="H9" s="298" t="s">
        <v>294</v>
      </c>
      <c r="I9" s="298" t="s">
        <v>242</v>
      </c>
    </row>
    <row r="10" spans="1:9" ht="31.5" x14ac:dyDescent="0.25">
      <c r="A10" s="21" t="s">
        <v>14</v>
      </c>
      <c r="B10" s="299" t="s">
        <v>295</v>
      </c>
      <c r="C10" s="301" t="s">
        <v>296</v>
      </c>
      <c r="D10" s="302">
        <v>3152</v>
      </c>
      <c r="E10" s="302">
        <v>0</v>
      </c>
      <c r="F10" s="302">
        <v>0</v>
      </c>
      <c r="G10" s="302">
        <v>0</v>
      </c>
      <c r="H10" s="302">
        <v>0</v>
      </c>
      <c r="I10" s="303">
        <f>D10+E10+F10+G10+H10</f>
        <v>3152</v>
      </c>
    </row>
    <row r="11" spans="1:9" ht="47.25" x14ac:dyDescent="0.25">
      <c r="A11" s="21" t="s">
        <v>15</v>
      </c>
      <c r="B11" s="299" t="s">
        <v>297</v>
      </c>
      <c r="C11" s="301" t="s">
        <v>275</v>
      </c>
      <c r="D11" s="302">
        <v>0</v>
      </c>
      <c r="E11" s="302">
        <v>0</v>
      </c>
      <c r="F11" s="302">
        <v>3940</v>
      </c>
      <c r="G11" s="302">
        <v>0</v>
      </c>
      <c r="H11" s="302">
        <v>0</v>
      </c>
      <c r="I11" s="303">
        <f t="shared" ref="I11:I28" si="0">D11+E11+F11+G11+H11</f>
        <v>3940</v>
      </c>
    </row>
    <row r="12" spans="1:9" ht="31.5" x14ac:dyDescent="0.25">
      <c r="A12" s="21" t="s">
        <v>16</v>
      </c>
      <c r="B12" s="299" t="s">
        <v>298</v>
      </c>
      <c r="C12" s="301" t="s">
        <v>272</v>
      </c>
      <c r="D12" s="302">
        <v>0</v>
      </c>
      <c r="E12" s="302">
        <v>0</v>
      </c>
      <c r="F12" s="302">
        <v>2955</v>
      </c>
      <c r="G12" s="302">
        <v>0</v>
      </c>
      <c r="H12" s="302">
        <v>0</v>
      </c>
      <c r="I12" s="303">
        <f t="shared" si="0"/>
        <v>2955</v>
      </c>
    </row>
    <row r="13" spans="1:9" ht="31.5" x14ac:dyDescent="0.25">
      <c r="A13" s="21" t="s">
        <v>17</v>
      </c>
      <c r="B13" s="299" t="s">
        <v>299</v>
      </c>
      <c r="C13" s="301" t="s">
        <v>273</v>
      </c>
      <c r="D13" s="302">
        <v>4512</v>
      </c>
      <c r="E13" s="302">
        <v>0</v>
      </c>
      <c r="F13" s="302">
        <v>0</v>
      </c>
      <c r="G13" s="302">
        <v>0</v>
      </c>
      <c r="H13" s="302">
        <v>0</v>
      </c>
      <c r="I13" s="303">
        <f t="shared" si="0"/>
        <v>4512</v>
      </c>
    </row>
    <row r="14" spans="1:9" ht="31.5" x14ac:dyDescent="0.25">
      <c r="A14" s="21" t="s">
        <v>18</v>
      </c>
      <c r="B14" s="299" t="s">
        <v>300</v>
      </c>
      <c r="C14" s="301" t="s">
        <v>277</v>
      </c>
      <c r="D14" s="302">
        <v>0</v>
      </c>
      <c r="E14" s="304">
        <v>0</v>
      </c>
      <c r="F14" s="302">
        <v>1287</v>
      </c>
      <c r="G14" s="302">
        <v>0</v>
      </c>
      <c r="H14" s="302">
        <v>0</v>
      </c>
      <c r="I14" s="303">
        <f t="shared" si="0"/>
        <v>1287</v>
      </c>
    </row>
    <row r="15" spans="1:9" ht="31.5" x14ac:dyDescent="0.25">
      <c r="A15" s="21" t="s">
        <v>19</v>
      </c>
      <c r="B15" s="299" t="s">
        <v>301</v>
      </c>
      <c r="C15" s="301" t="s">
        <v>276</v>
      </c>
      <c r="D15" s="302">
        <v>5910</v>
      </c>
      <c r="E15" s="302">
        <v>0</v>
      </c>
      <c r="F15" s="302">
        <v>0</v>
      </c>
      <c r="G15" s="302">
        <v>0</v>
      </c>
      <c r="H15" s="302">
        <v>0</v>
      </c>
      <c r="I15" s="303">
        <f t="shared" si="0"/>
        <v>5910</v>
      </c>
    </row>
    <row r="16" spans="1:9" ht="31.5" x14ac:dyDescent="0.25">
      <c r="A16" s="21" t="s">
        <v>20</v>
      </c>
      <c r="B16" s="299" t="s">
        <v>302</v>
      </c>
      <c r="C16" s="301" t="s">
        <v>303</v>
      </c>
      <c r="D16" s="302">
        <v>4137</v>
      </c>
      <c r="E16" s="302">
        <v>0</v>
      </c>
      <c r="F16" s="302">
        <v>0</v>
      </c>
      <c r="G16" s="302">
        <v>0</v>
      </c>
      <c r="H16" s="302">
        <v>0</v>
      </c>
      <c r="I16" s="303">
        <f t="shared" si="0"/>
        <v>4137</v>
      </c>
    </row>
    <row r="17" spans="1:9" ht="31.5" x14ac:dyDescent="0.25">
      <c r="A17" s="21" t="s">
        <v>21</v>
      </c>
      <c r="B17" s="299" t="s">
        <v>304</v>
      </c>
      <c r="C17" s="301" t="s">
        <v>271</v>
      </c>
      <c r="D17" s="302">
        <v>3349</v>
      </c>
      <c r="E17" s="302">
        <v>0</v>
      </c>
      <c r="F17" s="302">
        <v>0</v>
      </c>
      <c r="G17" s="302">
        <v>0</v>
      </c>
      <c r="H17" s="302">
        <v>0</v>
      </c>
      <c r="I17" s="303">
        <f t="shared" si="0"/>
        <v>3349</v>
      </c>
    </row>
    <row r="18" spans="1:9" ht="31.5" x14ac:dyDescent="0.25">
      <c r="A18" s="21" t="s">
        <v>22</v>
      </c>
      <c r="B18" s="299" t="s">
        <v>305</v>
      </c>
      <c r="C18" s="301" t="s">
        <v>306</v>
      </c>
      <c r="D18" s="302">
        <v>0</v>
      </c>
      <c r="E18" s="302">
        <v>0</v>
      </c>
      <c r="F18" s="302">
        <v>2955</v>
      </c>
      <c r="G18" s="302">
        <v>0</v>
      </c>
      <c r="H18" s="302">
        <v>0</v>
      </c>
      <c r="I18" s="303">
        <f t="shared" si="0"/>
        <v>2955</v>
      </c>
    </row>
    <row r="19" spans="1:9" ht="31.5" x14ac:dyDescent="0.25">
      <c r="A19" s="21" t="s">
        <v>23</v>
      </c>
      <c r="B19" s="299" t="s">
        <v>307</v>
      </c>
      <c r="C19" s="301" t="s">
        <v>308</v>
      </c>
      <c r="D19" s="302">
        <v>0</v>
      </c>
      <c r="E19" s="302">
        <v>5516</v>
      </c>
      <c r="F19" s="302">
        <v>0</v>
      </c>
      <c r="G19" s="302">
        <v>0</v>
      </c>
      <c r="H19" s="302">
        <v>0</v>
      </c>
      <c r="I19" s="303">
        <f t="shared" si="0"/>
        <v>5516</v>
      </c>
    </row>
    <row r="20" spans="1:9" ht="47.25" x14ac:dyDescent="0.25">
      <c r="A20" s="21" t="s">
        <v>24</v>
      </c>
      <c r="B20" s="299" t="s">
        <v>309</v>
      </c>
      <c r="C20" s="301" t="s">
        <v>274</v>
      </c>
      <c r="D20" s="302">
        <v>0</v>
      </c>
      <c r="E20" s="302">
        <v>0</v>
      </c>
      <c r="F20" s="302">
        <v>4728</v>
      </c>
      <c r="G20" s="302">
        <v>0</v>
      </c>
      <c r="H20" s="302">
        <v>0</v>
      </c>
      <c r="I20" s="303">
        <f t="shared" si="0"/>
        <v>4728</v>
      </c>
    </row>
    <row r="21" spans="1:9" ht="31.5" x14ac:dyDescent="0.25">
      <c r="A21" s="21" t="s">
        <v>25</v>
      </c>
      <c r="B21" s="299" t="s">
        <v>310</v>
      </c>
      <c r="C21" s="301" t="s">
        <v>311</v>
      </c>
      <c r="D21" s="302">
        <v>0</v>
      </c>
      <c r="E21" s="302">
        <v>0</v>
      </c>
      <c r="F21" s="302">
        <v>1970</v>
      </c>
      <c r="G21" s="302">
        <v>0</v>
      </c>
      <c r="H21" s="302">
        <v>0</v>
      </c>
      <c r="I21" s="303">
        <f t="shared" si="0"/>
        <v>1970</v>
      </c>
    </row>
    <row r="22" spans="1:9" x14ac:dyDescent="0.25">
      <c r="A22" s="21" t="s">
        <v>26</v>
      </c>
      <c r="B22" s="299" t="s">
        <v>312</v>
      </c>
      <c r="C22" s="301" t="s">
        <v>313</v>
      </c>
      <c r="D22" s="302">
        <v>7880</v>
      </c>
      <c r="E22" s="302">
        <v>0</v>
      </c>
      <c r="F22" s="302">
        <v>0</v>
      </c>
      <c r="G22" s="302">
        <v>0</v>
      </c>
      <c r="H22" s="302">
        <v>0</v>
      </c>
      <c r="I22" s="303">
        <f t="shared" si="0"/>
        <v>7880</v>
      </c>
    </row>
    <row r="23" spans="1:9" ht="31.5" x14ac:dyDescent="0.25">
      <c r="A23" s="21" t="s">
        <v>27</v>
      </c>
      <c r="B23" s="299" t="s">
        <v>314</v>
      </c>
      <c r="C23" s="301" t="s">
        <v>315</v>
      </c>
      <c r="D23" s="302">
        <v>11032</v>
      </c>
      <c r="E23" s="302">
        <v>0</v>
      </c>
      <c r="F23" s="302">
        <v>0</v>
      </c>
      <c r="G23" s="302">
        <v>0</v>
      </c>
      <c r="H23" s="302">
        <v>0</v>
      </c>
      <c r="I23" s="303">
        <f t="shared" si="0"/>
        <v>11032</v>
      </c>
    </row>
    <row r="24" spans="1:9" ht="31.5" x14ac:dyDescent="0.25">
      <c r="A24" s="21" t="s">
        <v>28</v>
      </c>
      <c r="B24" s="299" t="s">
        <v>316</v>
      </c>
      <c r="C24" s="301" t="s">
        <v>270</v>
      </c>
      <c r="D24" s="302">
        <v>0</v>
      </c>
      <c r="E24" s="302">
        <v>0</v>
      </c>
      <c r="F24" s="302">
        <v>0</v>
      </c>
      <c r="G24" s="302">
        <v>2561</v>
      </c>
      <c r="H24" s="302">
        <v>0</v>
      </c>
      <c r="I24" s="303">
        <f t="shared" si="0"/>
        <v>2561</v>
      </c>
    </row>
    <row r="25" spans="1:9" ht="31.5" x14ac:dyDescent="0.25">
      <c r="A25" s="21" t="s">
        <v>29</v>
      </c>
      <c r="B25" s="299" t="s">
        <v>317</v>
      </c>
      <c r="C25" s="301" t="s">
        <v>268</v>
      </c>
      <c r="D25" s="302">
        <v>4334</v>
      </c>
      <c r="E25" s="302">
        <v>0</v>
      </c>
      <c r="F25" s="302">
        <v>0</v>
      </c>
      <c r="G25" s="302">
        <v>0</v>
      </c>
      <c r="H25" s="302">
        <v>0</v>
      </c>
      <c r="I25" s="303">
        <f t="shared" si="0"/>
        <v>4334</v>
      </c>
    </row>
    <row r="26" spans="1:9" ht="47.25" x14ac:dyDescent="0.25">
      <c r="A26" s="21" t="s">
        <v>30</v>
      </c>
      <c r="B26" s="299" t="s">
        <v>318</v>
      </c>
      <c r="C26" s="301" t="s">
        <v>269</v>
      </c>
      <c r="D26" s="302">
        <v>2167</v>
      </c>
      <c r="E26" s="302">
        <v>0</v>
      </c>
      <c r="F26" s="302">
        <v>0</v>
      </c>
      <c r="G26" s="302">
        <v>0</v>
      </c>
      <c r="H26" s="302">
        <v>0</v>
      </c>
      <c r="I26" s="303">
        <f t="shared" si="0"/>
        <v>2167</v>
      </c>
    </row>
    <row r="27" spans="1:9" x14ac:dyDescent="0.25">
      <c r="A27" s="21" t="s">
        <v>31</v>
      </c>
      <c r="B27" s="300" t="s">
        <v>319</v>
      </c>
      <c r="C27" s="301" t="s">
        <v>320</v>
      </c>
      <c r="D27" s="302">
        <v>1182</v>
      </c>
      <c r="E27" s="302">
        <v>0</v>
      </c>
      <c r="F27" s="302">
        <v>0</v>
      </c>
      <c r="G27" s="302">
        <v>0</v>
      </c>
      <c r="H27" s="302">
        <v>0</v>
      </c>
      <c r="I27" s="303">
        <f t="shared" si="0"/>
        <v>1182</v>
      </c>
    </row>
    <row r="28" spans="1:9" ht="47.25" x14ac:dyDescent="0.25">
      <c r="A28" s="21" t="s">
        <v>32</v>
      </c>
      <c r="B28" s="300" t="s">
        <v>321</v>
      </c>
      <c r="C28" s="301" t="s">
        <v>322</v>
      </c>
      <c r="D28" s="302">
        <v>0</v>
      </c>
      <c r="E28" s="302">
        <v>0</v>
      </c>
      <c r="F28" s="302">
        <v>0</v>
      </c>
      <c r="G28" s="302">
        <v>0</v>
      </c>
      <c r="H28" s="302">
        <v>20000</v>
      </c>
      <c r="I28" s="303">
        <f t="shared" si="0"/>
        <v>20000</v>
      </c>
    </row>
    <row r="29" spans="1:9" s="311" customFormat="1" x14ac:dyDescent="0.25">
      <c r="A29" s="307" t="s">
        <v>260</v>
      </c>
      <c r="B29" s="308"/>
      <c r="C29" s="309"/>
      <c r="D29" s="310">
        <f t="shared" ref="D29:I29" si="1">SUM(D10:D28)</f>
        <v>47655</v>
      </c>
      <c r="E29" s="310">
        <f t="shared" si="1"/>
        <v>5516</v>
      </c>
      <c r="F29" s="310">
        <f t="shared" si="1"/>
        <v>17835</v>
      </c>
      <c r="G29" s="310">
        <f t="shared" si="1"/>
        <v>2561</v>
      </c>
      <c r="H29" s="310">
        <f t="shared" si="1"/>
        <v>20000</v>
      </c>
      <c r="I29" s="310">
        <f t="shared" si="1"/>
        <v>93567</v>
      </c>
    </row>
    <row r="31" spans="1:9" x14ac:dyDescent="0.25">
      <c r="A31" t="s">
        <v>562</v>
      </c>
    </row>
    <row r="34" spans="7:13" x14ac:dyDescent="0.25">
      <c r="H34" s="253"/>
      <c r="I34" s="253"/>
      <c r="J34" s="253"/>
      <c r="K34" s="253"/>
    </row>
    <row r="35" spans="7:13" x14ac:dyDescent="0.25">
      <c r="H35" s="254"/>
      <c r="I35" s="254"/>
      <c r="J35" s="254"/>
      <c r="K35" s="254"/>
    </row>
    <row r="36" spans="7:13" x14ac:dyDescent="0.25">
      <c r="G36" s="255"/>
      <c r="H36" s="255"/>
      <c r="I36" s="255"/>
      <c r="J36" s="255"/>
      <c r="K36" s="255"/>
      <c r="L36" s="255"/>
      <c r="M36" s="255"/>
    </row>
  </sheetData>
  <mergeCells count="6">
    <mergeCell ref="H34:K34"/>
    <mergeCell ref="H35:K35"/>
    <mergeCell ref="G36:M36"/>
    <mergeCell ref="B5:I5"/>
    <mergeCell ref="A7:I8"/>
    <mergeCell ref="A29:C2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topLeftCell="A52" workbookViewId="0">
      <selection activeCell="C66" sqref="C66"/>
    </sheetView>
  </sheetViews>
  <sheetFormatPr defaultRowHeight="15.75" x14ac:dyDescent="0.25"/>
  <cols>
    <col min="1" max="1" width="4" style="125" customWidth="1"/>
    <col min="2" max="2" width="32.75" style="125" customWidth="1"/>
    <col min="3" max="3" width="43.125" style="129" customWidth="1"/>
    <col min="4" max="4" width="21.875" style="125" customWidth="1"/>
    <col min="5" max="5" width="37.25" style="125" customWidth="1"/>
    <col min="6" max="6" width="8.875" style="125" bestFit="1" customWidth="1"/>
    <col min="7" max="7" width="9.875" style="125" bestFit="1" customWidth="1"/>
    <col min="8" max="8" width="11.125" style="125" bestFit="1" customWidth="1"/>
    <col min="9" max="9" width="16.25" style="125" bestFit="1" customWidth="1"/>
    <col min="10" max="16384" width="9" style="125"/>
  </cols>
  <sheetData>
    <row r="1" spans="1:9" x14ac:dyDescent="0.25">
      <c r="A1" s="257"/>
      <c r="B1" s="257"/>
      <c r="F1" s="126"/>
      <c r="G1" s="14"/>
      <c r="H1" s="127"/>
      <c r="I1" s="128"/>
    </row>
    <row r="2" spans="1:9" ht="21" x14ac:dyDescent="0.35">
      <c r="A2" s="261" t="s">
        <v>559</v>
      </c>
      <c r="B2" s="261"/>
      <c r="C2" s="261"/>
      <c r="D2" s="261"/>
      <c r="E2" s="261"/>
      <c r="F2" s="261"/>
      <c r="G2" s="261"/>
      <c r="H2" s="261"/>
      <c r="I2" s="261"/>
    </row>
    <row r="3" spans="1:9" ht="15.75" customHeight="1" x14ac:dyDescent="0.25">
      <c r="A3" s="136"/>
      <c r="B3" s="136"/>
      <c r="C3" s="136"/>
      <c r="D3" s="136"/>
      <c r="E3" s="136"/>
      <c r="F3" s="262" t="s">
        <v>521</v>
      </c>
      <c r="G3" s="263"/>
      <c r="H3" s="263"/>
      <c r="I3" s="264" t="s">
        <v>260</v>
      </c>
    </row>
    <row r="4" spans="1:9" x14ac:dyDescent="0.25">
      <c r="A4" s="256" t="s">
        <v>235</v>
      </c>
      <c r="B4" s="256" t="s">
        <v>262</v>
      </c>
      <c r="C4" s="267" t="s">
        <v>278</v>
      </c>
      <c r="D4" s="256" t="s">
        <v>279</v>
      </c>
      <c r="E4" s="256" t="s">
        <v>280</v>
      </c>
      <c r="F4" s="133" t="s">
        <v>522</v>
      </c>
      <c r="G4" s="133" t="s">
        <v>523</v>
      </c>
      <c r="H4" s="133" t="s">
        <v>524</v>
      </c>
      <c r="I4" s="265"/>
    </row>
    <row r="5" spans="1:9" ht="66" customHeight="1" x14ac:dyDescent="0.25">
      <c r="A5" s="256"/>
      <c r="B5" s="256"/>
      <c r="C5" s="267"/>
      <c r="D5" s="256"/>
      <c r="E5" s="256"/>
      <c r="F5" s="258" t="s">
        <v>344</v>
      </c>
      <c r="G5" s="259"/>
      <c r="H5" s="260"/>
      <c r="I5" s="266"/>
    </row>
    <row r="6" spans="1:9" s="134" customFormat="1" ht="12.75" x14ac:dyDescent="0.2">
      <c r="A6" s="135" t="s">
        <v>14</v>
      </c>
      <c r="B6" s="135" t="s">
        <v>15</v>
      </c>
      <c r="C6" s="135" t="s">
        <v>16</v>
      </c>
      <c r="D6" s="135" t="s">
        <v>17</v>
      </c>
      <c r="E6" s="135" t="s">
        <v>18</v>
      </c>
      <c r="F6" s="135" t="s">
        <v>22</v>
      </c>
      <c r="G6" s="135" t="s">
        <v>23</v>
      </c>
      <c r="H6" s="135" t="s">
        <v>24</v>
      </c>
      <c r="I6" s="135" t="s">
        <v>26</v>
      </c>
    </row>
    <row r="7" spans="1:9" ht="15.75" customHeight="1" x14ac:dyDescent="0.25">
      <c r="A7" s="275" t="s">
        <v>554</v>
      </c>
      <c r="B7" s="276"/>
      <c r="C7" s="276"/>
      <c r="D7" s="276"/>
      <c r="E7" s="276"/>
      <c r="F7" s="276"/>
      <c r="G7" s="276"/>
      <c r="H7" s="276"/>
      <c r="I7" s="277"/>
    </row>
    <row r="8" spans="1:9" ht="63" x14ac:dyDescent="0.25">
      <c r="A8" s="130" t="s">
        <v>14</v>
      </c>
      <c r="B8" s="13" t="s">
        <v>387</v>
      </c>
      <c r="C8" s="13" t="s">
        <v>388</v>
      </c>
      <c r="D8" s="130" t="s">
        <v>389</v>
      </c>
      <c r="E8" s="130" t="s">
        <v>390</v>
      </c>
      <c r="F8" s="131">
        <v>0</v>
      </c>
      <c r="G8" s="131">
        <v>5940</v>
      </c>
      <c r="H8" s="131">
        <v>0</v>
      </c>
      <c r="I8" s="131">
        <v>5940</v>
      </c>
    </row>
    <row r="9" spans="1:9" ht="47.25" x14ac:dyDescent="0.25">
      <c r="A9" s="130" t="s">
        <v>15</v>
      </c>
      <c r="B9" s="13" t="s">
        <v>391</v>
      </c>
      <c r="C9" s="13" t="s">
        <v>392</v>
      </c>
      <c r="D9" s="130" t="s">
        <v>393</v>
      </c>
      <c r="E9" s="130" t="s">
        <v>394</v>
      </c>
      <c r="F9" s="131">
        <v>0</v>
      </c>
      <c r="G9" s="131">
        <v>0</v>
      </c>
      <c r="H9" s="131">
        <v>8320</v>
      </c>
      <c r="I9" s="131">
        <v>8320</v>
      </c>
    </row>
    <row r="10" spans="1:9" ht="63" x14ac:dyDescent="0.25">
      <c r="A10" s="130" t="s">
        <v>16</v>
      </c>
      <c r="B10" s="13" t="s">
        <v>391</v>
      </c>
      <c r="C10" s="13" t="s">
        <v>395</v>
      </c>
      <c r="D10" s="130" t="s">
        <v>396</v>
      </c>
      <c r="E10" s="130" t="s">
        <v>394</v>
      </c>
      <c r="F10" s="131">
        <v>0</v>
      </c>
      <c r="G10" s="131">
        <v>0</v>
      </c>
      <c r="H10" s="131">
        <v>18725</v>
      </c>
      <c r="I10" s="131">
        <v>18725</v>
      </c>
    </row>
    <row r="11" spans="1:9" ht="78.75" x14ac:dyDescent="0.25">
      <c r="A11" s="130" t="s">
        <v>17</v>
      </c>
      <c r="B11" s="13" t="s">
        <v>397</v>
      </c>
      <c r="C11" s="13" t="s">
        <v>398</v>
      </c>
      <c r="D11" s="130" t="s">
        <v>399</v>
      </c>
      <c r="E11" s="130" t="s">
        <v>400</v>
      </c>
      <c r="F11" s="131">
        <v>0</v>
      </c>
      <c r="G11" s="131">
        <v>10486</v>
      </c>
      <c r="H11" s="131">
        <v>0</v>
      </c>
      <c r="I11" s="131">
        <v>10486</v>
      </c>
    </row>
    <row r="12" spans="1:9" ht="63" x14ac:dyDescent="0.25">
      <c r="A12" s="130" t="s">
        <v>18</v>
      </c>
      <c r="B12" s="13" t="s">
        <v>401</v>
      </c>
      <c r="C12" s="13" t="s">
        <v>402</v>
      </c>
      <c r="D12" s="130" t="s">
        <v>403</v>
      </c>
      <c r="E12" s="130" t="s">
        <v>404</v>
      </c>
      <c r="F12" s="131">
        <v>0</v>
      </c>
      <c r="G12" s="131">
        <v>15104</v>
      </c>
      <c r="H12" s="131">
        <v>0</v>
      </c>
      <c r="I12" s="131">
        <v>15104</v>
      </c>
    </row>
    <row r="13" spans="1:9" ht="110.25" x14ac:dyDescent="0.25">
      <c r="A13" s="130" t="s">
        <v>19</v>
      </c>
      <c r="B13" s="13" t="s">
        <v>405</v>
      </c>
      <c r="C13" s="13" t="s">
        <v>406</v>
      </c>
      <c r="D13" s="130" t="s">
        <v>407</v>
      </c>
      <c r="E13" s="130" t="s">
        <v>408</v>
      </c>
      <c r="F13" s="131">
        <v>0</v>
      </c>
      <c r="G13" s="131">
        <v>13650</v>
      </c>
      <c r="H13" s="131">
        <v>0</v>
      </c>
      <c r="I13" s="131">
        <v>13650</v>
      </c>
    </row>
    <row r="14" spans="1:9" ht="110.25" x14ac:dyDescent="0.25">
      <c r="A14" s="130" t="s">
        <v>20</v>
      </c>
      <c r="B14" s="13" t="s">
        <v>405</v>
      </c>
      <c r="C14" s="13" t="s">
        <v>409</v>
      </c>
      <c r="D14" s="130" t="s">
        <v>410</v>
      </c>
      <c r="E14" s="130" t="s">
        <v>408</v>
      </c>
      <c r="F14" s="131">
        <v>0</v>
      </c>
      <c r="G14" s="131">
        <v>15467</v>
      </c>
      <c r="H14" s="131">
        <v>0</v>
      </c>
      <c r="I14" s="131">
        <v>15467</v>
      </c>
    </row>
    <row r="15" spans="1:9" ht="78.75" x14ac:dyDescent="0.25">
      <c r="A15" s="130" t="s">
        <v>21</v>
      </c>
      <c r="B15" s="13" t="s">
        <v>411</v>
      </c>
      <c r="C15" s="13" t="s">
        <v>412</v>
      </c>
      <c r="D15" s="130" t="s">
        <v>413</v>
      </c>
      <c r="E15" s="130" t="s">
        <v>414</v>
      </c>
      <c r="F15" s="131">
        <v>0</v>
      </c>
      <c r="G15" s="131">
        <v>18616</v>
      </c>
      <c r="H15" s="131">
        <v>0</v>
      </c>
      <c r="I15" s="131">
        <v>18616</v>
      </c>
    </row>
    <row r="16" spans="1:9" ht="47.25" x14ac:dyDescent="0.25">
      <c r="A16" s="130" t="s">
        <v>22</v>
      </c>
      <c r="B16" s="13" t="s">
        <v>415</v>
      </c>
      <c r="C16" s="13" t="s">
        <v>416</v>
      </c>
      <c r="D16" s="130" t="s">
        <v>417</v>
      </c>
      <c r="E16" s="130" t="s">
        <v>418</v>
      </c>
      <c r="F16" s="131">
        <v>18725</v>
      </c>
      <c r="G16" s="131">
        <v>0</v>
      </c>
      <c r="H16" s="131">
        <v>0</v>
      </c>
      <c r="I16" s="131">
        <v>18725</v>
      </c>
    </row>
    <row r="17" spans="1:9" ht="110.25" x14ac:dyDescent="0.25">
      <c r="A17" s="130" t="s">
        <v>23</v>
      </c>
      <c r="B17" s="13" t="s">
        <v>419</v>
      </c>
      <c r="C17" s="13" t="s">
        <v>420</v>
      </c>
      <c r="D17" s="130" t="s">
        <v>421</v>
      </c>
      <c r="E17" s="130" t="s">
        <v>422</v>
      </c>
      <c r="F17" s="131">
        <v>0</v>
      </c>
      <c r="G17" s="131">
        <v>17227</v>
      </c>
      <c r="H17" s="131">
        <v>0</v>
      </c>
      <c r="I17" s="131">
        <v>17227</v>
      </c>
    </row>
    <row r="18" spans="1:9" ht="63" x14ac:dyDescent="0.25">
      <c r="A18" s="130" t="s">
        <v>24</v>
      </c>
      <c r="B18" s="13" t="s">
        <v>423</v>
      </c>
      <c r="C18" s="13" t="s">
        <v>424</v>
      </c>
      <c r="D18" s="130" t="s">
        <v>425</v>
      </c>
      <c r="E18" s="130" t="s">
        <v>426</v>
      </c>
      <c r="F18" s="131">
        <v>11445</v>
      </c>
      <c r="G18" s="131">
        <v>0</v>
      </c>
      <c r="H18" s="131">
        <v>0</v>
      </c>
      <c r="I18" s="131">
        <v>11445</v>
      </c>
    </row>
    <row r="19" spans="1:9" ht="78.75" x14ac:dyDescent="0.25">
      <c r="A19" s="130" t="s">
        <v>25</v>
      </c>
      <c r="B19" s="13" t="s">
        <v>427</v>
      </c>
      <c r="C19" s="13" t="s">
        <v>428</v>
      </c>
      <c r="D19" s="130" t="s">
        <v>429</v>
      </c>
      <c r="E19" s="130" t="s">
        <v>430</v>
      </c>
      <c r="F19" s="131">
        <v>0</v>
      </c>
      <c r="G19" s="131">
        <v>17938</v>
      </c>
      <c r="H19" s="131">
        <v>0</v>
      </c>
      <c r="I19" s="131">
        <v>17938</v>
      </c>
    </row>
    <row r="20" spans="1:9" ht="47.25" x14ac:dyDescent="0.25">
      <c r="A20" s="130" t="s">
        <v>26</v>
      </c>
      <c r="B20" s="13" t="s">
        <v>431</v>
      </c>
      <c r="C20" s="13" t="s">
        <v>432</v>
      </c>
      <c r="D20" s="130" t="s">
        <v>433</v>
      </c>
      <c r="E20" s="130" t="s">
        <v>434</v>
      </c>
      <c r="F20" s="131">
        <v>0</v>
      </c>
      <c r="G20" s="131">
        <v>0</v>
      </c>
      <c r="H20" s="131">
        <v>18725</v>
      </c>
      <c r="I20" s="131">
        <v>18725</v>
      </c>
    </row>
    <row r="21" spans="1:9" ht="63" x14ac:dyDescent="0.25">
      <c r="A21" s="130" t="s">
        <v>27</v>
      </c>
      <c r="B21" s="13" t="s">
        <v>435</v>
      </c>
      <c r="C21" s="13" t="s">
        <v>436</v>
      </c>
      <c r="D21" s="130" t="s">
        <v>437</v>
      </c>
      <c r="E21" s="130" t="s">
        <v>438</v>
      </c>
      <c r="F21" s="131">
        <v>0</v>
      </c>
      <c r="G21" s="131">
        <v>18398</v>
      </c>
      <c r="H21" s="131">
        <v>0</v>
      </c>
      <c r="I21" s="131">
        <v>18398</v>
      </c>
    </row>
    <row r="22" spans="1:9" ht="63" x14ac:dyDescent="0.25">
      <c r="A22" s="130" t="s">
        <v>28</v>
      </c>
      <c r="B22" s="13" t="s">
        <v>435</v>
      </c>
      <c r="C22" s="13" t="s">
        <v>439</v>
      </c>
      <c r="D22" s="130" t="s">
        <v>440</v>
      </c>
      <c r="E22" s="130" t="s">
        <v>438</v>
      </c>
      <c r="F22" s="131">
        <v>0</v>
      </c>
      <c r="G22" s="131">
        <v>18687</v>
      </c>
      <c r="H22" s="131">
        <v>0</v>
      </c>
      <c r="I22" s="131">
        <v>18687</v>
      </c>
    </row>
    <row r="23" spans="1:9" ht="78.75" x14ac:dyDescent="0.25">
      <c r="A23" s="130" t="s">
        <v>29</v>
      </c>
      <c r="B23" s="13" t="s">
        <v>441</v>
      </c>
      <c r="C23" s="13" t="s">
        <v>442</v>
      </c>
      <c r="D23" s="130" t="s">
        <v>443</v>
      </c>
      <c r="E23" s="130" t="s">
        <v>414</v>
      </c>
      <c r="F23" s="131">
        <v>0</v>
      </c>
      <c r="G23" s="131">
        <v>15586</v>
      </c>
      <c r="H23" s="131">
        <v>0</v>
      </c>
      <c r="I23" s="131">
        <v>15586</v>
      </c>
    </row>
    <row r="24" spans="1:9" ht="63" x14ac:dyDescent="0.25">
      <c r="A24" s="130" t="s">
        <v>30</v>
      </c>
      <c r="B24" s="13" t="s">
        <v>444</v>
      </c>
      <c r="C24" s="13" t="s">
        <v>445</v>
      </c>
      <c r="D24" s="130" t="s">
        <v>446</v>
      </c>
      <c r="E24" s="130" t="s">
        <v>447</v>
      </c>
      <c r="F24" s="131">
        <v>0</v>
      </c>
      <c r="G24" s="131">
        <v>16216</v>
      </c>
      <c r="H24" s="131">
        <v>0</v>
      </c>
      <c r="I24" s="131">
        <v>16216</v>
      </c>
    </row>
    <row r="25" spans="1:9" ht="63" x14ac:dyDescent="0.25">
      <c r="A25" s="130" t="s">
        <v>31</v>
      </c>
      <c r="B25" s="13" t="s">
        <v>448</v>
      </c>
      <c r="C25" s="13" t="s">
        <v>449</v>
      </c>
      <c r="D25" s="130" t="s">
        <v>450</v>
      </c>
      <c r="E25" s="130" t="s">
        <v>451</v>
      </c>
      <c r="F25" s="131">
        <v>0</v>
      </c>
      <c r="G25" s="131">
        <v>17976</v>
      </c>
      <c r="H25" s="131">
        <v>0</v>
      </c>
      <c r="I25" s="131">
        <v>17976</v>
      </c>
    </row>
    <row r="26" spans="1:9" ht="63" x14ac:dyDescent="0.25">
      <c r="A26" s="130" t="s">
        <v>32</v>
      </c>
      <c r="B26" s="13" t="s">
        <v>448</v>
      </c>
      <c r="C26" s="13" t="s">
        <v>452</v>
      </c>
      <c r="D26" s="130" t="s">
        <v>453</v>
      </c>
      <c r="E26" s="130" t="s">
        <v>451</v>
      </c>
      <c r="F26" s="131">
        <v>0</v>
      </c>
      <c r="G26" s="131">
        <v>14605</v>
      </c>
      <c r="H26" s="131">
        <v>0</v>
      </c>
      <c r="I26" s="131">
        <v>14605</v>
      </c>
    </row>
    <row r="27" spans="1:9" ht="126" x14ac:dyDescent="0.25">
      <c r="A27" s="130" t="s">
        <v>33</v>
      </c>
      <c r="B27" s="13" t="s">
        <v>454</v>
      </c>
      <c r="C27" s="13" t="s">
        <v>455</v>
      </c>
      <c r="D27" s="130" t="s">
        <v>456</v>
      </c>
      <c r="E27" s="130" t="s">
        <v>457</v>
      </c>
      <c r="F27" s="131">
        <v>0</v>
      </c>
      <c r="G27" s="131">
        <v>14680</v>
      </c>
      <c r="H27" s="131">
        <v>0</v>
      </c>
      <c r="I27" s="131">
        <v>14680</v>
      </c>
    </row>
    <row r="28" spans="1:9" ht="126" x14ac:dyDescent="0.25">
      <c r="A28" s="130" t="s">
        <v>34</v>
      </c>
      <c r="B28" s="13" t="s">
        <v>454</v>
      </c>
      <c r="C28" s="13" t="s">
        <v>458</v>
      </c>
      <c r="D28" s="130" t="s">
        <v>459</v>
      </c>
      <c r="E28" s="130" t="s">
        <v>457</v>
      </c>
      <c r="F28" s="131">
        <v>0</v>
      </c>
      <c r="G28" s="131">
        <v>13916</v>
      </c>
      <c r="H28" s="131">
        <v>0</v>
      </c>
      <c r="I28" s="131">
        <v>13916</v>
      </c>
    </row>
    <row r="29" spans="1:9" ht="63" x14ac:dyDescent="0.25">
      <c r="A29" s="130" t="s">
        <v>35</v>
      </c>
      <c r="B29" s="13" t="s">
        <v>460</v>
      </c>
      <c r="C29" s="13" t="s">
        <v>461</v>
      </c>
      <c r="D29" s="130" t="s">
        <v>462</v>
      </c>
      <c r="E29" s="130" t="s">
        <v>463</v>
      </c>
      <c r="F29" s="131">
        <v>18725</v>
      </c>
      <c r="G29" s="131">
        <v>0</v>
      </c>
      <c r="H29" s="131">
        <v>0</v>
      </c>
      <c r="I29" s="131">
        <v>18725</v>
      </c>
    </row>
    <row r="30" spans="1:9" ht="63" x14ac:dyDescent="0.25">
      <c r="A30" s="130" t="s">
        <v>36</v>
      </c>
      <c r="B30" s="13" t="s">
        <v>460</v>
      </c>
      <c r="C30" s="13" t="s">
        <v>464</v>
      </c>
      <c r="D30" s="130" t="s">
        <v>465</v>
      </c>
      <c r="E30" s="130" t="s">
        <v>463</v>
      </c>
      <c r="F30" s="131">
        <v>18690</v>
      </c>
      <c r="G30" s="131">
        <v>0</v>
      </c>
      <c r="H30" s="131">
        <v>0</v>
      </c>
      <c r="I30" s="131">
        <v>18690</v>
      </c>
    </row>
    <row r="31" spans="1:9" ht="78.75" x14ac:dyDescent="0.25">
      <c r="A31" s="130" t="s">
        <v>37</v>
      </c>
      <c r="B31" s="13" t="s">
        <v>466</v>
      </c>
      <c r="C31" s="13" t="s">
        <v>467</v>
      </c>
      <c r="D31" s="130" t="s">
        <v>468</v>
      </c>
      <c r="E31" s="130" t="s">
        <v>469</v>
      </c>
      <c r="F31" s="131">
        <v>0</v>
      </c>
      <c r="G31" s="131">
        <v>17287</v>
      </c>
      <c r="H31" s="131">
        <v>0</v>
      </c>
      <c r="I31" s="131">
        <v>17287</v>
      </c>
    </row>
    <row r="32" spans="1:9" ht="63" x14ac:dyDescent="0.25">
      <c r="A32" s="130" t="s">
        <v>38</v>
      </c>
      <c r="B32" s="13" t="s">
        <v>466</v>
      </c>
      <c r="C32" s="13" t="s">
        <v>470</v>
      </c>
      <c r="D32" s="130" t="s">
        <v>471</v>
      </c>
      <c r="E32" s="130" t="s">
        <v>469</v>
      </c>
      <c r="F32" s="131">
        <v>0</v>
      </c>
      <c r="G32" s="131">
        <v>18725</v>
      </c>
      <c r="H32" s="131">
        <v>0</v>
      </c>
      <c r="I32" s="131">
        <v>18725</v>
      </c>
    </row>
    <row r="33" spans="1:9" ht="78.75" x14ac:dyDescent="0.25">
      <c r="A33" s="130" t="s">
        <v>39</v>
      </c>
      <c r="B33" s="13" t="s">
        <v>472</v>
      </c>
      <c r="C33" s="13" t="s">
        <v>473</v>
      </c>
      <c r="D33" s="130" t="s">
        <v>474</v>
      </c>
      <c r="E33" s="130" t="s">
        <v>475</v>
      </c>
      <c r="F33" s="131">
        <v>0</v>
      </c>
      <c r="G33" s="131">
        <v>9674</v>
      </c>
      <c r="H33" s="131">
        <v>0</v>
      </c>
      <c r="I33" s="131">
        <v>9674</v>
      </c>
    </row>
    <row r="34" spans="1:9" ht="78.75" x14ac:dyDescent="0.25">
      <c r="A34" s="130" t="s">
        <v>40</v>
      </c>
      <c r="B34" s="13" t="s">
        <v>476</v>
      </c>
      <c r="C34" s="13" t="s">
        <v>477</v>
      </c>
      <c r="D34" s="130" t="s">
        <v>478</v>
      </c>
      <c r="E34" s="130" t="s">
        <v>479</v>
      </c>
      <c r="F34" s="131">
        <v>0</v>
      </c>
      <c r="G34" s="131">
        <v>17601</v>
      </c>
      <c r="H34" s="131">
        <v>0</v>
      </c>
      <c r="I34" s="131">
        <v>17601</v>
      </c>
    </row>
    <row r="35" spans="1:9" ht="63" x14ac:dyDescent="0.25">
      <c r="A35" s="130" t="s">
        <v>41</v>
      </c>
      <c r="B35" s="13" t="s">
        <v>480</v>
      </c>
      <c r="C35" s="13" t="s">
        <v>481</v>
      </c>
      <c r="D35" s="130" t="s">
        <v>482</v>
      </c>
      <c r="E35" s="130" t="s">
        <v>483</v>
      </c>
      <c r="F35" s="131">
        <v>0</v>
      </c>
      <c r="G35" s="131">
        <v>18530</v>
      </c>
      <c r="H35" s="131">
        <v>0</v>
      </c>
      <c r="I35" s="131">
        <v>18530</v>
      </c>
    </row>
    <row r="36" spans="1:9" ht="63" x14ac:dyDescent="0.25">
      <c r="A36" s="130" t="s">
        <v>42</v>
      </c>
      <c r="B36" s="13" t="s">
        <v>480</v>
      </c>
      <c r="C36" s="13" t="s">
        <v>484</v>
      </c>
      <c r="D36" s="130" t="s">
        <v>485</v>
      </c>
      <c r="E36" s="130" t="s">
        <v>486</v>
      </c>
      <c r="F36" s="131">
        <v>0</v>
      </c>
      <c r="G36" s="131">
        <v>18370</v>
      </c>
      <c r="H36" s="131">
        <v>0</v>
      </c>
      <c r="I36" s="131">
        <v>18370</v>
      </c>
    </row>
    <row r="37" spans="1:9" ht="63" x14ac:dyDescent="0.25">
      <c r="A37" s="130" t="s">
        <v>43</v>
      </c>
      <c r="B37" s="13" t="s">
        <v>487</v>
      </c>
      <c r="C37" s="13" t="s">
        <v>488</v>
      </c>
      <c r="D37" s="130" t="s">
        <v>489</v>
      </c>
      <c r="E37" s="130" t="s">
        <v>490</v>
      </c>
      <c r="F37" s="131">
        <v>0</v>
      </c>
      <c r="G37" s="131">
        <v>12282</v>
      </c>
      <c r="H37" s="131">
        <v>0</v>
      </c>
      <c r="I37" s="131">
        <v>12282</v>
      </c>
    </row>
    <row r="38" spans="1:9" ht="63" x14ac:dyDescent="0.25">
      <c r="A38" s="130" t="s">
        <v>44</v>
      </c>
      <c r="B38" s="13" t="s">
        <v>487</v>
      </c>
      <c r="C38" s="13" t="s">
        <v>491</v>
      </c>
      <c r="D38" s="130" t="s">
        <v>492</v>
      </c>
      <c r="E38" s="130" t="s">
        <v>490</v>
      </c>
      <c r="F38" s="131">
        <v>0</v>
      </c>
      <c r="G38" s="131">
        <v>11121</v>
      </c>
      <c r="H38" s="131">
        <v>0</v>
      </c>
      <c r="I38" s="131">
        <v>11121</v>
      </c>
    </row>
    <row r="39" spans="1:9" ht="63" x14ac:dyDescent="0.25">
      <c r="A39" s="130" t="s">
        <v>45</v>
      </c>
      <c r="B39" s="13" t="s">
        <v>493</v>
      </c>
      <c r="C39" s="13" t="s">
        <v>494</v>
      </c>
      <c r="D39" s="130" t="s">
        <v>495</v>
      </c>
      <c r="E39" s="130" t="s">
        <v>496</v>
      </c>
      <c r="F39" s="131">
        <v>0</v>
      </c>
      <c r="G39" s="131">
        <v>18665</v>
      </c>
      <c r="H39" s="131">
        <v>0</v>
      </c>
      <c r="I39" s="131">
        <v>18665</v>
      </c>
    </row>
    <row r="40" spans="1:9" ht="78.75" x14ac:dyDescent="0.25">
      <c r="A40" s="130" t="s">
        <v>79</v>
      </c>
      <c r="B40" s="13" t="s">
        <v>497</v>
      </c>
      <c r="C40" s="13" t="s">
        <v>498</v>
      </c>
      <c r="D40" s="130" t="s">
        <v>499</v>
      </c>
      <c r="E40" s="130" t="s">
        <v>500</v>
      </c>
      <c r="F40" s="131">
        <v>0</v>
      </c>
      <c r="G40" s="131">
        <v>6700</v>
      </c>
      <c r="H40" s="131">
        <v>0</v>
      </c>
      <c r="I40" s="131">
        <v>6700</v>
      </c>
    </row>
    <row r="41" spans="1:9" ht="63" x14ac:dyDescent="0.25">
      <c r="A41" s="130" t="s">
        <v>81</v>
      </c>
      <c r="B41" s="13" t="s">
        <v>501</v>
      </c>
      <c r="C41" s="13" t="s">
        <v>502</v>
      </c>
      <c r="D41" s="130" t="s">
        <v>503</v>
      </c>
      <c r="E41" s="130" t="s">
        <v>504</v>
      </c>
      <c r="F41" s="131">
        <v>0</v>
      </c>
      <c r="G41" s="131">
        <v>11878</v>
      </c>
      <c r="H41" s="131">
        <v>0</v>
      </c>
      <c r="I41" s="131">
        <v>11878</v>
      </c>
    </row>
    <row r="42" spans="1:9" ht="63" x14ac:dyDescent="0.25">
      <c r="A42" s="130" t="s">
        <v>83</v>
      </c>
      <c r="B42" s="13" t="s">
        <v>505</v>
      </c>
      <c r="C42" s="13" t="s">
        <v>506</v>
      </c>
      <c r="D42" s="130" t="s">
        <v>507</v>
      </c>
      <c r="E42" s="130" t="s">
        <v>508</v>
      </c>
      <c r="F42" s="131">
        <v>0</v>
      </c>
      <c r="G42" s="131">
        <v>18898</v>
      </c>
      <c r="H42" s="131">
        <v>0</v>
      </c>
      <c r="I42" s="131">
        <v>18898</v>
      </c>
    </row>
    <row r="43" spans="1:9" ht="47.25" x14ac:dyDescent="0.25">
      <c r="A43" s="130" t="s">
        <v>85</v>
      </c>
      <c r="B43" s="13" t="s">
        <v>509</v>
      </c>
      <c r="C43" s="13" t="s">
        <v>510</v>
      </c>
      <c r="D43" s="130" t="s">
        <v>511</v>
      </c>
      <c r="E43" s="130" t="s">
        <v>512</v>
      </c>
      <c r="F43" s="131">
        <v>0</v>
      </c>
      <c r="G43" s="131">
        <v>23389</v>
      </c>
      <c r="H43" s="131">
        <v>0</v>
      </c>
      <c r="I43" s="131">
        <v>23389</v>
      </c>
    </row>
    <row r="44" spans="1:9" ht="78.75" x14ac:dyDescent="0.25">
      <c r="A44" s="130" t="s">
        <v>87</v>
      </c>
      <c r="B44" s="13" t="s">
        <v>513</v>
      </c>
      <c r="C44" s="13" t="s">
        <v>514</v>
      </c>
      <c r="D44" s="130" t="s">
        <v>515</v>
      </c>
      <c r="E44" s="130" t="s">
        <v>479</v>
      </c>
      <c r="F44" s="131">
        <v>0</v>
      </c>
      <c r="G44" s="131">
        <v>12723</v>
      </c>
      <c r="H44" s="131">
        <v>0</v>
      </c>
      <c r="I44" s="131">
        <v>12723</v>
      </c>
    </row>
    <row r="45" spans="1:9" ht="78.75" x14ac:dyDescent="0.25">
      <c r="A45" s="130" t="s">
        <v>89</v>
      </c>
      <c r="B45" s="13" t="s">
        <v>513</v>
      </c>
      <c r="C45" s="13" t="s">
        <v>516</v>
      </c>
      <c r="D45" s="130" t="s">
        <v>517</v>
      </c>
      <c r="E45" s="130" t="s">
        <v>479</v>
      </c>
      <c r="F45" s="131">
        <v>0</v>
      </c>
      <c r="G45" s="131">
        <v>9723</v>
      </c>
      <c r="H45" s="131">
        <v>0</v>
      </c>
      <c r="I45" s="131">
        <v>9723</v>
      </c>
    </row>
    <row r="46" spans="1:9" ht="63" x14ac:dyDescent="0.25">
      <c r="A46" s="130" t="s">
        <v>91</v>
      </c>
      <c r="B46" s="13" t="s">
        <v>518</v>
      </c>
      <c r="C46" s="13" t="s">
        <v>502</v>
      </c>
      <c r="D46" s="130" t="s">
        <v>519</v>
      </c>
      <c r="E46" s="130" t="s">
        <v>520</v>
      </c>
      <c r="F46" s="131">
        <v>0</v>
      </c>
      <c r="G46" s="131">
        <v>0</v>
      </c>
      <c r="H46" s="131">
        <v>23389</v>
      </c>
      <c r="I46" s="131">
        <v>23389</v>
      </c>
    </row>
    <row r="47" spans="1:9" x14ac:dyDescent="0.25">
      <c r="A47" s="273" t="s">
        <v>525</v>
      </c>
      <c r="B47" s="273"/>
      <c r="C47" s="273"/>
      <c r="D47" s="273"/>
      <c r="E47" s="273"/>
      <c r="F47" s="274">
        <v>67585</v>
      </c>
      <c r="G47" s="274">
        <v>470058</v>
      </c>
      <c r="H47" s="274">
        <v>69159</v>
      </c>
      <c r="I47" s="274">
        <v>606802</v>
      </c>
    </row>
    <row r="48" spans="1:9" x14ac:dyDescent="0.25">
      <c r="A48" s="281" t="s">
        <v>555</v>
      </c>
      <c r="B48" s="282"/>
      <c r="C48" s="282"/>
      <c r="D48" s="282"/>
      <c r="E48" s="282"/>
      <c r="F48" s="282"/>
      <c r="G48" s="282"/>
      <c r="H48" s="282"/>
      <c r="I48" s="283"/>
    </row>
    <row r="49" spans="1:9" ht="78.75" x14ac:dyDescent="0.25">
      <c r="A49" s="130" t="s">
        <v>526</v>
      </c>
      <c r="B49" s="13" t="s">
        <v>527</v>
      </c>
      <c r="C49" s="13" t="s">
        <v>533</v>
      </c>
      <c r="D49" s="130" t="s">
        <v>537</v>
      </c>
      <c r="E49" s="130" t="s">
        <v>538</v>
      </c>
      <c r="F49" s="131">
        <v>0</v>
      </c>
      <c r="G49" s="131">
        <v>11272</v>
      </c>
      <c r="H49" s="131">
        <v>0</v>
      </c>
      <c r="I49" s="131">
        <f>SUM(F49:H49)</f>
        <v>11272</v>
      </c>
    </row>
    <row r="50" spans="1:9" ht="78.75" x14ac:dyDescent="0.25">
      <c r="A50" s="130" t="s">
        <v>530</v>
      </c>
      <c r="B50" s="13" t="s">
        <v>527</v>
      </c>
      <c r="C50" s="13" t="s">
        <v>534</v>
      </c>
      <c r="D50" s="130" t="s">
        <v>539</v>
      </c>
      <c r="E50" s="130" t="s">
        <v>538</v>
      </c>
      <c r="F50" s="131">
        <v>0</v>
      </c>
      <c r="G50" s="131">
        <v>18725</v>
      </c>
      <c r="H50" s="131">
        <v>0</v>
      </c>
      <c r="I50" s="131">
        <f t="shared" ref="I50:I52" si="0">SUM(F50:H50)</f>
        <v>18725</v>
      </c>
    </row>
    <row r="51" spans="1:9" ht="63" x14ac:dyDescent="0.25">
      <c r="A51" s="130" t="s">
        <v>531</v>
      </c>
      <c r="B51" s="13" t="s">
        <v>528</v>
      </c>
      <c r="C51" s="13" t="s">
        <v>535</v>
      </c>
      <c r="D51" s="130" t="s">
        <v>540</v>
      </c>
      <c r="E51" s="130" t="s">
        <v>541</v>
      </c>
      <c r="F51" s="131">
        <v>0</v>
      </c>
      <c r="G51" s="131">
        <v>18725</v>
      </c>
      <c r="H51" s="131">
        <v>0</v>
      </c>
      <c r="I51" s="131">
        <f t="shared" si="0"/>
        <v>18725</v>
      </c>
    </row>
    <row r="52" spans="1:9" ht="63" x14ac:dyDescent="0.25">
      <c r="A52" s="130" t="s">
        <v>532</v>
      </c>
      <c r="B52" s="13" t="s">
        <v>529</v>
      </c>
      <c r="C52" s="13" t="s">
        <v>536</v>
      </c>
      <c r="D52" s="130" t="s">
        <v>542</v>
      </c>
      <c r="E52" s="130" t="s">
        <v>543</v>
      </c>
      <c r="F52" s="131">
        <v>0</v>
      </c>
      <c r="G52" s="131">
        <v>18725</v>
      </c>
      <c r="H52" s="131">
        <v>0</v>
      </c>
      <c r="I52" s="131">
        <f t="shared" si="0"/>
        <v>18725</v>
      </c>
    </row>
    <row r="53" spans="1:9" x14ac:dyDescent="0.25">
      <c r="A53" s="278" t="s">
        <v>556</v>
      </c>
      <c r="B53" s="279"/>
      <c r="C53" s="279"/>
      <c r="D53" s="279"/>
      <c r="E53" s="280"/>
      <c r="F53" s="274">
        <f>SUM(F49:F52)</f>
        <v>0</v>
      </c>
      <c r="G53" s="274">
        <f>SUM(G49:G52)</f>
        <v>67447</v>
      </c>
      <c r="H53" s="274">
        <f>SUM(H49:H52)</f>
        <v>0</v>
      </c>
      <c r="I53" s="274">
        <f>SUM(I49:I52)</f>
        <v>67447</v>
      </c>
    </row>
    <row r="54" spans="1:9" x14ac:dyDescent="0.25">
      <c r="A54" s="281" t="s">
        <v>557</v>
      </c>
      <c r="B54" s="282"/>
      <c r="C54" s="282"/>
      <c r="D54" s="282"/>
      <c r="E54" s="282"/>
      <c r="F54" s="282"/>
      <c r="G54" s="282"/>
      <c r="H54" s="282"/>
      <c r="I54" s="283"/>
    </row>
    <row r="55" spans="1:9" ht="78.75" x14ac:dyDescent="0.25">
      <c r="A55" s="130" t="s">
        <v>101</v>
      </c>
      <c r="B55" s="13" t="s">
        <v>544</v>
      </c>
      <c r="C55" s="13" t="s">
        <v>545</v>
      </c>
      <c r="D55" s="13" t="s">
        <v>546</v>
      </c>
      <c r="E55" s="13" t="s">
        <v>547</v>
      </c>
      <c r="F55" s="131">
        <v>0</v>
      </c>
      <c r="G55" s="131">
        <v>17740</v>
      </c>
      <c r="H55" s="131">
        <v>0</v>
      </c>
      <c r="I55" s="132">
        <f>SUM(F55:H55)</f>
        <v>17740</v>
      </c>
    </row>
    <row r="56" spans="1:9" ht="78.75" x14ac:dyDescent="0.25">
      <c r="A56" s="130" t="s">
        <v>103</v>
      </c>
      <c r="B56" s="13" t="s">
        <v>544</v>
      </c>
      <c r="C56" s="13" t="s">
        <v>548</v>
      </c>
      <c r="D56" s="13" t="s">
        <v>549</v>
      </c>
      <c r="E56" s="13" t="s">
        <v>547</v>
      </c>
      <c r="F56" s="131">
        <v>0</v>
      </c>
      <c r="G56" s="131">
        <v>7720</v>
      </c>
      <c r="H56" s="131">
        <v>0</v>
      </c>
      <c r="I56" s="132">
        <f>SUM(F56:H56)</f>
        <v>7720</v>
      </c>
    </row>
    <row r="57" spans="1:9" x14ac:dyDescent="0.25">
      <c r="A57" s="273" t="s">
        <v>550</v>
      </c>
      <c r="B57" s="273"/>
      <c r="C57" s="273"/>
      <c r="D57" s="273"/>
      <c r="E57" s="273"/>
      <c r="F57" s="274">
        <f>SUM(F55:F56)</f>
        <v>0</v>
      </c>
      <c r="G57" s="274">
        <f t="shared" ref="G57:I57" si="1">SUM(G55:G56)</f>
        <v>25460</v>
      </c>
      <c r="H57" s="274">
        <f t="shared" si="1"/>
        <v>0</v>
      </c>
      <c r="I57" s="274">
        <f t="shared" si="1"/>
        <v>25460</v>
      </c>
    </row>
    <row r="58" spans="1:9" ht="26.25" customHeight="1" x14ac:dyDescent="0.25">
      <c r="A58" s="285" t="s">
        <v>558</v>
      </c>
      <c r="B58" s="285"/>
      <c r="C58" s="285"/>
      <c r="D58" s="285"/>
      <c r="E58" s="285"/>
      <c r="F58" s="284">
        <f>F47+F53+F57</f>
        <v>67585</v>
      </c>
      <c r="G58" s="284">
        <f t="shared" ref="G58:I58" si="2">G47+G53+G57</f>
        <v>562965</v>
      </c>
      <c r="H58" s="284">
        <f t="shared" si="2"/>
        <v>69159</v>
      </c>
      <c r="I58" s="284">
        <f t="shared" si="2"/>
        <v>699709</v>
      </c>
    </row>
    <row r="59" spans="1:9" x14ac:dyDescent="0.25">
      <c r="A59" s="137"/>
      <c r="B59" s="137"/>
      <c r="C59" s="137"/>
      <c r="D59" s="137"/>
      <c r="E59" s="137"/>
      <c r="F59" s="138"/>
      <c r="G59" s="138"/>
      <c r="H59" s="138"/>
      <c r="I59" s="138"/>
    </row>
    <row r="60" spans="1:9" x14ac:dyDescent="0.25">
      <c r="A60" s="125" t="s">
        <v>386</v>
      </c>
    </row>
  </sheetData>
  <mergeCells count="17">
    <mergeCell ref="A54:I54"/>
    <mergeCell ref="A58:E58"/>
    <mergeCell ref="A53:E53"/>
    <mergeCell ref="A57:E57"/>
    <mergeCell ref="A47:E47"/>
    <mergeCell ref="A1:B1"/>
    <mergeCell ref="F5:H5"/>
    <mergeCell ref="A2:I2"/>
    <mergeCell ref="F3:H3"/>
    <mergeCell ref="I3:I5"/>
    <mergeCell ref="A4:A5"/>
    <mergeCell ref="B4:B5"/>
    <mergeCell ref="C4:C5"/>
    <mergeCell ref="D4:D5"/>
    <mergeCell ref="E4:E5"/>
    <mergeCell ref="A7:I7"/>
    <mergeCell ref="A48:I4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GMINY</vt:lpstr>
      <vt:lpstr>Arkusz1</vt:lpstr>
      <vt:lpstr>POWIATY</vt:lpstr>
      <vt:lpstr>SAMORZĄD WOJEWÓDZTWA</vt:lpstr>
      <vt:lpstr>MALUCH</vt:lpstr>
      <vt:lpstr>ORGANIZACJE POZARZĄDOWE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2016-08-31T09:54:03Z</dcterms:modified>
</cp:coreProperties>
</file>