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OPC - III oś\Wydział Kontraktacji\Działanie 3.2 POPC - CMI\3.2 Wniosek o dofinansowanie\"/>
    </mc:Choice>
  </mc:AlternateContent>
  <bookViews>
    <workbookView xWindow="0" yWindow="0" windowWidth="28800" windowHeight="12345" tabRatio="732" activeTab="2"/>
  </bookViews>
  <sheets>
    <sheet name="A. Wyd.rzeczywiście poniesione" sheetId="1" r:id="rId1"/>
    <sheet name="B. Ryczałt" sheetId="3" r:id="rId2"/>
    <sheet name="C. Ogółem wydatki" sheetId="4" r:id="rId3"/>
    <sheet name="23, 24, 25. Montaż, źródła,VAT " sheetId="6" r:id="rId4"/>
    <sheet name="26. Harmonogram rzecz-finansowy" sheetId="8" r:id="rId5"/>
    <sheet name="27. Wskaźniki projektu" sheetId="9" r:id="rId6"/>
    <sheet name="Kategorie wydatków" sheetId="2" state="hidden" r:id="rId7"/>
  </sheets>
  <definedNames>
    <definedName name="_xlnm.Print_Area" localSheetId="0">'A. Wyd.rzeczywiście poniesione'!$A$1:$H$150</definedName>
    <definedName name="OLE_LINK1" localSheetId="2">'C. Ogółem wydatki'!$A$22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4" l="1"/>
  <c r="C34" i="4" l="1"/>
  <c r="B34" i="4"/>
  <c r="E12" i="3" l="1"/>
  <c r="G12" i="3" s="1"/>
  <c r="D12" i="3"/>
  <c r="F12" i="3"/>
  <c r="K6" i="1" l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E7" i="1" l="1"/>
  <c r="F7" i="1" s="1"/>
  <c r="H7" i="1" s="1"/>
  <c r="E32" i="4" l="1"/>
  <c r="D32" i="4"/>
  <c r="C32" i="4"/>
  <c r="B43" i="4" s="1"/>
  <c r="B32" i="4"/>
  <c r="AE21" i="8" l="1"/>
  <c r="AE20" i="8"/>
  <c r="E31" i="4"/>
  <c r="D31" i="4"/>
  <c r="C31" i="4"/>
  <c r="B31" i="4"/>
  <c r="C24" i="8"/>
  <c r="D24" i="8"/>
  <c r="E24" i="8"/>
  <c r="E32" i="8" s="1"/>
  <c r="F24" i="8"/>
  <c r="F32" i="8" s="1"/>
  <c r="C29" i="8"/>
  <c r="D29" i="8"/>
  <c r="D32" i="8" s="1"/>
  <c r="E29" i="8"/>
  <c r="F29" i="8"/>
  <c r="C32" i="8"/>
  <c r="E8" i="9" l="1"/>
  <c r="E7" i="9"/>
  <c r="F25" i="9"/>
  <c r="F24" i="9"/>
  <c r="F32" i="9"/>
  <c r="F29" i="9"/>
  <c r="F26" i="9"/>
  <c r="F19" i="9"/>
  <c r="F16" i="9"/>
  <c r="F13" i="9"/>
  <c r="E6" i="9" l="1"/>
  <c r="F23" i="9"/>
  <c r="E142" i="1" l="1"/>
  <c r="F142" i="1" s="1"/>
  <c r="H142" i="1" s="1"/>
  <c r="AE14" i="8"/>
  <c r="G142" i="1" l="1"/>
  <c r="E143" i="1"/>
  <c r="F143" i="1" s="1"/>
  <c r="H143" i="1" s="1"/>
  <c r="E146" i="1"/>
  <c r="F146" i="1" s="1"/>
  <c r="G146" i="1" s="1"/>
  <c r="E145" i="1"/>
  <c r="F145" i="1" s="1"/>
  <c r="E144" i="1"/>
  <c r="F144" i="1" s="1"/>
  <c r="H144" i="1" s="1"/>
  <c r="E141" i="1"/>
  <c r="F141" i="1" s="1"/>
  <c r="H141" i="1" s="1"/>
  <c r="E140" i="1"/>
  <c r="E139" i="1"/>
  <c r="E138" i="1"/>
  <c r="F138" i="1" s="1"/>
  <c r="G138" i="1" s="1"/>
  <c r="E137" i="1"/>
  <c r="F137" i="1" s="1"/>
  <c r="H137" i="1" s="1"/>
  <c r="E136" i="1"/>
  <c r="E135" i="1"/>
  <c r="E134" i="1"/>
  <c r="F134" i="1" s="1"/>
  <c r="H134" i="1" s="1"/>
  <c r="E133" i="1"/>
  <c r="F133" i="1" s="1"/>
  <c r="G133" i="1" s="1"/>
  <c r="E132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0" i="1"/>
  <c r="F110" i="1" s="1"/>
  <c r="H110" i="1" s="1"/>
  <c r="E109" i="1"/>
  <c r="F109" i="1" s="1"/>
  <c r="E108" i="1"/>
  <c r="F108" i="1" s="1"/>
  <c r="E107" i="1"/>
  <c r="F107" i="1" s="1"/>
  <c r="H107" i="1" s="1"/>
  <c r="E106" i="1"/>
  <c r="F106" i="1" s="1"/>
  <c r="H106" i="1" s="1"/>
  <c r="E105" i="1"/>
  <c r="F105" i="1" s="1"/>
  <c r="H105" i="1" s="1"/>
  <c r="E104" i="1"/>
  <c r="F104" i="1" s="1"/>
  <c r="H104" i="1" s="1"/>
  <c r="E103" i="1"/>
  <c r="E102" i="1"/>
  <c r="E101" i="1"/>
  <c r="F101" i="1" s="1"/>
  <c r="H101" i="1" s="1"/>
  <c r="E100" i="1"/>
  <c r="F100" i="1" s="1"/>
  <c r="H100" i="1" s="1"/>
  <c r="E99" i="1"/>
  <c r="F99" i="1" s="1"/>
  <c r="H99" i="1" s="1"/>
  <c r="E98" i="1"/>
  <c r="F98" i="1" s="1"/>
  <c r="H98" i="1" s="1"/>
  <c r="E97" i="1"/>
  <c r="F97" i="1" s="1"/>
  <c r="H97" i="1" s="1"/>
  <c r="E96" i="1"/>
  <c r="F96" i="1" s="1"/>
  <c r="H96" i="1" s="1"/>
  <c r="F136" i="1" l="1"/>
  <c r="G136" i="1" s="1"/>
  <c r="F102" i="1"/>
  <c r="G102" i="1" s="1"/>
  <c r="F103" i="1"/>
  <c r="F135" i="1"/>
  <c r="H109" i="1"/>
  <c r="H108" i="1"/>
  <c r="H145" i="1"/>
  <c r="F140" i="1"/>
  <c r="G140" i="1" s="1"/>
  <c r="F139" i="1"/>
  <c r="H139" i="1" s="1"/>
  <c r="E147" i="1"/>
  <c r="B18" i="4" s="1"/>
  <c r="F132" i="1"/>
  <c r="G132" i="1" s="1"/>
  <c r="G134" i="1"/>
  <c r="G137" i="1"/>
  <c r="G141" i="1"/>
  <c r="G144" i="1"/>
  <c r="G145" i="1"/>
  <c r="H133" i="1"/>
  <c r="H138" i="1"/>
  <c r="H146" i="1"/>
  <c r="G143" i="1"/>
  <c r="E111" i="1"/>
  <c r="B16" i="4" s="1"/>
  <c r="E129" i="1"/>
  <c r="B17" i="4" s="1"/>
  <c r="F114" i="1"/>
  <c r="G114" i="1" s="1"/>
  <c r="F115" i="1"/>
  <c r="H115" i="1" s="1"/>
  <c r="F116" i="1"/>
  <c r="H116" i="1" s="1"/>
  <c r="F117" i="1"/>
  <c r="H117" i="1" s="1"/>
  <c r="F118" i="1"/>
  <c r="F119" i="1"/>
  <c r="F120" i="1"/>
  <c r="H120" i="1" s="1"/>
  <c r="F121" i="1"/>
  <c r="F122" i="1"/>
  <c r="F123" i="1"/>
  <c r="H123" i="1" s="1"/>
  <c r="F124" i="1"/>
  <c r="H124" i="1" s="1"/>
  <c r="F125" i="1"/>
  <c r="H125" i="1" s="1"/>
  <c r="F126" i="1"/>
  <c r="H126" i="1" s="1"/>
  <c r="F127" i="1"/>
  <c r="H127" i="1" s="1"/>
  <c r="F128" i="1"/>
  <c r="H128" i="1" s="1"/>
  <c r="G96" i="1"/>
  <c r="G97" i="1"/>
  <c r="G98" i="1"/>
  <c r="G99" i="1"/>
  <c r="G100" i="1"/>
  <c r="G101" i="1"/>
  <c r="G104" i="1"/>
  <c r="G105" i="1"/>
  <c r="G106" i="1"/>
  <c r="G107" i="1"/>
  <c r="G108" i="1"/>
  <c r="G109" i="1"/>
  <c r="G110" i="1"/>
  <c r="G135" i="1" l="1"/>
  <c r="H135" i="1"/>
  <c r="H136" i="1"/>
  <c r="H119" i="1"/>
  <c r="H118" i="1"/>
  <c r="H103" i="1"/>
  <c r="G103" i="1"/>
  <c r="F111" i="1"/>
  <c r="C16" i="4" s="1"/>
  <c r="H102" i="1"/>
  <c r="H122" i="1"/>
  <c r="H121" i="1"/>
  <c r="H140" i="1"/>
  <c r="G139" i="1"/>
  <c r="H132" i="1"/>
  <c r="F147" i="1"/>
  <c r="C18" i="4" s="1"/>
  <c r="G122" i="1"/>
  <c r="G116" i="1"/>
  <c r="G127" i="1"/>
  <c r="G115" i="1"/>
  <c r="G126" i="1"/>
  <c r="G128" i="1"/>
  <c r="G125" i="1"/>
  <c r="G124" i="1"/>
  <c r="G123" i="1"/>
  <c r="G121" i="1"/>
  <c r="H114" i="1"/>
  <c r="F129" i="1"/>
  <c r="C17" i="4" s="1"/>
  <c r="G120" i="1"/>
  <c r="G119" i="1"/>
  <c r="G118" i="1"/>
  <c r="G117" i="1"/>
  <c r="A11" i="4"/>
  <c r="G147" i="1" l="1"/>
  <c r="D18" i="4" s="1"/>
  <c r="H111" i="1"/>
  <c r="E16" i="4" s="1"/>
  <c r="G111" i="1"/>
  <c r="D16" i="4" s="1"/>
  <c r="H147" i="1"/>
  <c r="E18" i="4" s="1"/>
  <c r="H129" i="1"/>
  <c r="E17" i="4" s="1"/>
  <c r="G129" i="1"/>
  <c r="D17" i="4" s="1"/>
  <c r="A15" i="4"/>
  <c r="A14" i="4"/>
  <c r="A13" i="4"/>
  <c r="A12" i="4"/>
  <c r="AE28" i="8" l="1"/>
  <c r="AE27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15" i="8"/>
  <c r="AE16" i="8"/>
  <c r="AE17" i="8"/>
  <c r="AE18" i="8"/>
  <c r="AE19" i="8"/>
  <c r="AE22" i="8"/>
  <c r="AE23" i="8"/>
  <c r="AD24" i="8"/>
  <c r="AC24" i="8"/>
  <c r="AB24" i="8"/>
  <c r="AB32" i="8" s="1"/>
  <c r="AA24" i="8"/>
  <c r="Z24" i="8"/>
  <c r="Y24" i="8"/>
  <c r="X24" i="8"/>
  <c r="X32" i="8" s="1"/>
  <c r="W24" i="8"/>
  <c r="V24" i="8"/>
  <c r="U24" i="8"/>
  <c r="T24" i="8"/>
  <c r="T32" i="8" s="1"/>
  <c r="S24" i="8"/>
  <c r="P24" i="8"/>
  <c r="Q24" i="8"/>
  <c r="R24" i="8"/>
  <c r="O24" i="8"/>
  <c r="L24" i="8"/>
  <c r="M24" i="8"/>
  <c r="N24" i="8"/>
  <c r="K24" i="8"/>
  <c r="H24" i="8"/>
  <c r="I24" i="8"/>
  <c r="J24" i="8"/>
  <c r="G24" i="8"/>
  <c r="V32" i="8" l="1"/>
  <c r="Z32" i="8"/>
  <c r="AD32" i="8"/>
  <c r="O32" i="8"/>
  <c r="W32" i="8"/>
  <c r="J32" i="8"/>
  <c r="N32" i="8"/>
  <c r="R32" i="8"/>
  <c r="I32" i="8"/>
  <c r="M32" i="8"/>
  <c r="Q32" i="8"/>
  <c r="U32" i="8"/>
  <c r="Y32" i="8"/>
  <c r="AC32" i="8"/>
  <c r="H32" i="8"/>
  <c r="L32" i="8"/>
  <c r="P32" i="8"/>
  <c r="G32" i="8"/>
  <c r="K32" i="8"/>
  <c r="S32" i="8"/>
  <c r="AA32" i="8"/>
  <c r="AE29" i="8"/>
  <c r="AE24" i="8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AE32" i="8" l="1"/>
  <c r="F61" i="1"/>
  <c r="F63" i="1"/>
  <c r="H63" i="1" s="1"/>
  <c r="F65" i="1"/>
  <c r="H65" i="1" s="1"/>
  <c r="F67" i="1"/>
  <c r="H67" i="1" s="1"/>
  <c r="F69" i="1"/>
  <c r="H69" i="1" s="1"/>
  <c r="F71" i="1"/>
  <c r="H71" i="1" s="1"/>
  <c r="F73" i="1"/>
  <c r="H73" i="1" s="1"/>
  <c r="F79" i="1"/>
  <c r="F81" i="1"/>
  <c r="H81" i="1" s="1"/>
  <c r="F83" i="1"/>
  <c r="H83" i="1" s="1"/>
  <c r="F85" i="1"/>
  <c r="F87" i="1"/>
  <c r="H87" i="1" s="1"/>
  <c r="F89" i="1"/>
  <c r="H89" i="1" s="1"/>
  <c r="F91" i="1"/>
  <c r="H91" i="1" s="1"/>
  <c r="F60" i="1"/>
  <c r="F62" i="1"/>
  <c r="H62" i="1" s="1"/>
  <c r="F64" i="1"/>
  <c r="H64" i="1" s="1"/>
  <c r="F66" i="1"/>
  <c r="H66" i="1" s="1"/>
  <c r="F68" i="1"/>
  <c r="H68" i="1" s="1"/>
  <c r="F70" i="1"/>
  <c r="H70" i="1" s="1"/>
  <c r="F72" i="1"/>
  <c r="H72" i="1" s="1"/>
  <c r="F74" i="1"/>
  <c r="H74" i="1" s="1"/>
  <c r="F78" i="1"/>
  <c r="F80" i="1"/>
  <c r="H80" i="1" s="1"/>
  <c r="F82" i="1"/>
  <c r="H82" i="1" s="1"/>
  <c r="F84" i="1"/>
  <c r="H84" i="1" s="1"/>
  <c r="F86" i="1"/>
  <c r="F88" i="1"/>
  <c r="H88" i="1" s="1"/>
  <c r="F90" i="1"/>
  <c r="H90" i="1" s="1"/>
  <c r="F92" i="1"/>
  <c r="H92" i="1" s="1"/>
  <c r="E93" i="1"/>
  <c r="E75" i="1"/>
  <c r="B14" i="4" s="1"/>
  <c r="E44" i="1"/>
  <c r="E45" i="1"/>
  <c r="E46" i="1"/>
  <c r="E47" i="1"/>
  <c r="E48" i="1"/>
  <c r="E26" i="1"/>
  <c r="E27" i="1"/>
  <c r="E28" i="1"/>
  <c r="E29" i="1"/>
  <c r="E30" i="1"/>
  <c r="E8" i="1"/>
  <c r="E9" i="1"/>
  <c r="E10" i="1"/>
  <c r="E11" i="1"/>
  <c r="E12" i="1"/>
  <c r="H61" i="1" l="1"/>
  <c r="H79" i="1"/>
  <c r="G78" i="1"/>
  <c r="G60" i="1"/>
  <c r="B29" i="4"/>
  <c r="B26" i="4"/>
  <c r="B15" i="4"/>
  <c r="H86" i="1"/>
  <c r="H85" i="1"/>
  <c r="G67" i="1"/>
  <c r="G61" i="1"/>
  <c r="G66" i="1"/>
  <c r="G85" i="1"/>
  <c r="G88" i="1"/>
  <c r="G84" i="1"/>
  <c r="G80" i="1"/>
  <c r="G74" i="1"/>
  <c r="G62" i="1"/>
  <c r="G89" i="1"/>
  <c r="G90" i="1"/>
  <c r="G86" i="1"/>
  <c r="G82" i="1"/>
  <c r="G81" i="1"/>
  <c r="G71" i="1"/>
  <c r="G70" i="1"/>
  <c r="G73" i="1"/>
  <c r="G69" i="1"/>
  <c r="G65" i="1"/>
  <c r="F12" i="1"/>
  <c r="F8" i="1"/>
  <c r="F28" i="1"/>
  <c r="H28" i="1" s="1"/>
  <c r="F45" i="1"/>
  <c r="F11" i="1"/>
  <c r="F27" i="1"/>
  <c r="H27" i="1" s="1"/>
  <c r="F48" i="1"/>
  <c r="H48" i="1" s="1"/>
  <c r="F44" i="1"/>
  <c r="H44" i="1" s="1"/>
  <c r="F93" i="1"/>
  <c r="C15" i="4" s="1"/>
  <c r="H78" i="1"/>
  <c r="G72" i="1"/>
  <c r="G68" i="1"/>
  <c r="G64" i="1"/>
  <c r="F75" i="1"/>
  <c r="C14" i="4" s="1"/>
  <c r="H60" i="1"/>
  <c r="F10" i="1"/>
  <c r="F30" i="1"/>
  <c r="H30" i="1" s="1"/>
  <c r="F26" i="1"/>
  <c r="H26" i="1" s="1"/>
  <c r="F47" i="1"/>
  <c r="H47" i="1" s="1"/>
  <c r="F9" i="1"/>
  <c r="F29" i="1"/>
  <c r="H29" i="1" s="1"/>
  <c r="F46" i="1"/>
  <c r="H46" i="1" s="1"/>
  <c r="G92" i="1"/>
  <c r="G91" i="1"/>
  <c r="G87" i="1"/>
  <c r="G83" i="1"/>
  <c r="G79" i="1"/>
  <c r="G63" i="1"/>
  <c r="H75" i="1" l="1"/>
  <c r="E14" i="4" s="1"/>
  <c r="H8" i="1"/>
  <c r="C26" i="4"/>
  <c r="H9" i="1"/>
  <c r="H10" i="1"/>
  <c r="C27" i="4"/>
  <c r="H11" i="1"/>
  <c r="H12" i="1"/>
  <c r="C29" i="4"/>
  <c r="H45" i="1"/>
  <c r="H93" i="1"/>
  <c r="E15" i="4" s="1"/>
  <c r="G47" i="1"/>
  <c r="G27" i="1"/>
  <c r="G45" i="1"/>
  <c r="G29" i="1"/>
  <c r="G30" i="1"/>
  <c r="G28" i="1"/>
  <c r="G10" i="1"/>
  <c r="G75" i="1"/>
  <c r="D14" i="4" s="1"/>
  <c r="G93" i="1"/>
  <c r="D15" i="4" s="1"/>
  <c r="G9" i="1"/>
  <c r="G46" i="1"/>
  <c r="G11" i="1"/>
  <c r="G48" i="1"/>
  <c r="G12" i="1"/>
  <c r="G26" i="1"/>
  <c r="G44" i="1"/>
  <c r="G8" i="1"/>
  <c r="B28" i="4"/>
  <c r="E6" i="1"/>
  <c r="E13" i="1"/>
  <c r="E14" i="1"/>
  <c r="E15" i="1"/>
  <c r="E16" i="1"/>
  <c r="E17" i="1"/>
  <c r="E18" i="1"/>
  <c r="E19" i="1"/>
  <c r="E20" i="1"/>
  <c r="E25" i="1"/>
  <c r="E31" i="1"/>
  <c r="E32" i="1"/>
  <c r="E33" i="1"/>
  <c r="E34" i="1"/>
  <c r="E35" i="1"/>
  <c r="E36" i="1"/>
  <c r="E37" i="1"/>
  <c r="E38" i="1"/>
  <c r="E56" i="1"/>
  <c r="E55" i="1"/>
  <c r="E54" i="1"/>
  <c r="E53" i="1"/>
  <c r="E52" i="1"/>
  <c r="E51" i="1"/>
  <c r="E50" i="1"/>
  <c r="E49" i="1"/>
  <c r="E43" i="1"/>
  <c r="E42" i="1"/>
  <c r="B27" i="4" l="1"/>
  <c r="F6" i="1"/>
  <c r="D26" i="4"/>
  <c r="B30" i="4"/>
  <c r="D27" i="4"/>
  <c r="E29" i="4"/>
  <c r="D29" i="4"/>
  <c r="E27" i="4"/>
  <c r="E26" i="4"/>
  <c r="B25" i="4"/>
  <c r="F35" i="1"/>
  <c r="H35" i="1" s="1"/>
  <c r="F31" i="1"/>
  <c r="G31" i="1" s="1"/>
  <c r="F19" i="1"/>
  <c r="H19" i="1" s="1"/>
  <c r="F15" i="1"/>
  <c r="H15" i="1" s="1"/>
  <c r="C28" i="4"/>
  <c r="F43" i="1"/>
  <c r="F50" i="1"/>
  <c r="F52" i="1"/>
  <c r="H52" i="1" s="1"/>
  <c r="F54" i="1"/>
  <c r="H54" i="1" s="1"/>
  <c r="F56" i="1"/>
  <c r="H56" i="1" s="1"/>
  <c r="F38" i="1"/>
  <c r="G38" i="1" s="1"/>
  <c r="F34" i="1"/>
  <c r="G34" i="1" s="1"/>
  <c r="F25" i="1"/>
  <c r="F18" i="1"/>
  <c r="H18" i="1" s="1"/>
  <c r="F14" i="1"/>
  <c r="H14" i="1" s="1"/>
  <c r="F37" i="1"/>
  <c r="G37" i="1" s="1"/>
  <c r="F33" i="1"/>
  <c r="G33" i="1" s="1"/>
  <c r="F17" i="1"/>
  <c r="H17" i="1" s="1"/>
  <c r="F13" i="1"/>
  <c r="F42" i="1"/>
  <c r="F49" i="1"/>
  <c r="H49" i="1" s="1"/>
  <c r="F51" i="1"/>
  <c r="F53" i="1"/>
  <c r="H53" i="1" s="1"/>
  <c r="F55" i="1"/>
  <c r="H55" i="1" s="1"/>
  <c r="F36" i="1"/>
  <c r="G36" i="1" s="1"/>
  <c r="F32" i="1"/>
  <c r="H32" i="1" s="1"/>
  <c r="F20" i="1"/>
  <c r="H20" i="1" s="1"/>
  <c r="F16" i="1"/>
  <c r="H16" i="1" s="1"/>
  <c r="E57" i="1"/>
  <c r="E24" i="1"/>
  <c r="H6" i="1" l="1"/>
  <c r="C5" i="3"/>
  <c r="G6" i="1"/>
  <c r="G15" i="1"/>
  <c r="H43" i="1"/>
  <c r="G42" i="1"/>
  <c r="B24" i="4"/>
  <c r="H13" i="1"/>
  <c r="C30" i="4"/>
  <c r="C25" i="4"/>
  <c r="E28" i="4"/>
  <c r="G25" i="1"/>
  <c r="B13" i="4"/>
  <c r="H51" i="1"/>
  <c r="H50" i="1"/>
  <c r="G49" i="1"/>
  <c r="H34" i="1"/>
  <c r="G43" i="1"/>
  <c r="H37" i="1"/>
  <c r="H33" i="1"/>
  <c r="G35" i="1"/>
  <c r="G53" i="1"/>
  <c r="G18" i="1"/>
  <c r="H25" i="1"/>
  <c r="H31" i="1"/>
  <c r="G55" i="1"/>
  <c r="G51" i="1"/>
  <c r="G14" i="1"/>
  <c r="F21" i="1"/>
  <c r="H38" i="1"/>
  <c r="G16" i="1"/>
  <c r="G32" i="1"/>
  <c r="F57" i="1"/>
  <c r="C13" i="4" s="1"/>
  <c r="H42" i="1"/>
  <c r="G17" i="1"/>
  <c r="G56" i="1"/>
  <c r="G52" i="1"/>
  <c r="F24" i="1"/>
  <c r="H36" i="1"/>
  <c r="G20" i="1"/>
  <c r="G13" i="1"/>
  <c r="G54" i="1"/>
  <c r="G50" i="1"/>
  <c r="G7" i="1"/>
  <c r="D28" i="4" s="1"/>
  <c r="G19" i="1"/>
  <c r="E21" i="1"/>
  <c r="E39" i="1"/>
  <c r="B12" i="4" s="1"/>
  <c r="E150" i="1" l="1"/>
  <c r="B6" i="4" s="1"/>
  <c r="H21" i="1"/>
  <c r="C6" i="3"/>
  <c r="H57" i="1"/>
  <c r="E13" i="4" s="1"/>
  <c r="C24" i="4"/>
  <c r="D30" i="4"/>
  <c r="E30" i="4"/>
  <c r="E25" i="4"/>
  <c r="D25" i="4"/>
  <c r="G24" i="1"/>
  <c r="G21" i="1"/>
  <c r="G57" i="1"/>
  <c r="D13" i="4" s="1"/>
  <c r="F39" i="1"/>
  <c r="C12" i="4" s="1"/>
  <c r="H24" i="1"/>
  <c r="C11" i="4"/>
  <c r="B11" i="4"/>
  <c r="E11" i="4" l="1"/>
  <c r="D11" i="4"/>
  <c r="F150" i="1"/>
  <c r="C6" i="4" s="1"/>
  <c r="B42" i="4"/>
  <c r="E24" i="4"/>
  <c r="D24" i="4"/>
  <c r="H39" i="1"/>
  <c r="E12" i="4" s="1"/>
  <c r="G39" i="1"/>
  <c r="D12" i="4" s="1"/>
  <c r="C44" i="4"/>
  <c r="G150" i="1" l="1"/>
  <c r="D6" i="4" s="1"/>
  <c r="H150" i="1"/>
  <c r="E6" i="4" s="1"/>
  <c r="E14" i="3" l="1"/>
  <c r="C19" i="4" l="1"/>
  <c r="E16" i="3"/>
  <c r="C33" i="4" s="1"/>
  <c r="F14" i="3"/>
  <c r="D19" i="4" s="1"/>
  <c r="G14" i="3"/>
  <c r="E19" i="4" s="1"/>
  <c r="F32" i="4" l="1"/>
  <c r="C43" i="4" s="1"/>
  <c r="F31" i="4"/>
  <c r="B44" i="4"/>
  <c r="F27" i="4"/>
  <c r="F30" i="4"/>
  <c r="F26" i="4"/>
  <c r="F24" i="4"/>
  <c r="C42" i="4" s="1"/>
  <c r="F28" i="4"/>
  <c r="F29" i="4"/>
  <c r="C5" i="4"/>
  <c r="G16" i="3"/>
  <c r="E5" i="4" s="1"/>
  <c r="D3" i="6" s="1"/>
  <c r="F16" i="3"/>
  <c r="D5" i="4" s="1"/>
  <c r="C3" i="6" s="1"/>
  <c r="C13" i="6" l="1"/>
  <c r="C14" i="6"/>
  <c r="C12" i="6"/>
  <c r="F25" i="4"/>
  <c r="C24" i="6"/>
  <c r="B3" i="6"/>
  <c r="F3" i="6" s="1"/>
  <c r="C9" i="6" s="1"/>
  <c r="E33" i="4"/>
  <c r="E34" i="4" s="1"/>
  <c r="D33" i="4"/>
  <c r="D34" i="4" s="1"/>
  <c r="D9" i="6" l="1"/>
  <c r="D10" i="6" s="1"/>
  <c r="D11" i="6" s="1"/>
  <c r="C22" i="6"/>
  <c r="C26" i="6" s="1"/>
  <c r="E3" i="6"/>
  <c r="D15" i="6" l="1"/>
  <c r="D14" i="3" l="1"/>
  <c r="B19" i="4" l="1"/>
  <c r="D16" i="3"/>
  <c r="B5" i="4" l="1"/>
  <c r="C11" i="6" s="1"/>
  <c r="C10" i="6" s="1"/>
  <c r="B33" i="4"/>
  <c r="A3" i="6" l="1"/>
  <c r="G3" i="6" s="1"/>
  <c r="C15" i="6" l="1"/>
</calcChain>
</file>

<file path=xl/comments1.xml><?xml version="1.0" encoding="utf-8"?>
<comments xmlns="http://schemas.openxmlformats.org/spreadsheetml/2006/main">
  <authors>
    <author>tkwaterski</author>
    <author>Tomasz Kwaterski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Uwaga! 
</t>
        </r>
        <r>
          <rPr>
            <sz val="9"/>
            <color indexed="81"/>
            <rFont val="Tahoma"/>
            <family val="2"/>
            <charset val="238"/>
          </rPr>
          <t xml:space="preserve">Wypełniając formularze należy pamiętać, że:
- dane należy wpisywać wyłącznie w pustych komórkach </t>
        </r>
        <r>
          <rPr>
            <b/>
            <sz val="9"/>
            <color indexed="81"/>
            <rFont val="Tahoma"/>
            <family val="2"/>
            <charset val="238"/>
          </rPr>
          <t>(kolor biały)</t>
        </r>
        <r>
          <rPr>
            <sz val="9"/>
            <color indexed="81"/>
            <rFont val="Tahoma"/>
            <family val="2"/>
            <charset val="238"/>
          </rPr>
          <t xml:space="preserve">;
- w komórkach oznaczonych kolorem szarym zostały zaszyte formuły lub listy rozwijane;
- do przedstawienia podziału na 'Zadania' wnioskodawca ma do dyspozycji 8 tabel, tym samy rekomendowana liczba zadań nie może przekraczać ośmiu. W przypadku niewykorzystania wszystkich ośmiu tabel, niewykorzystane tabele mogą pozotać niewypełnione.
- kwoty należy przedstawiać z dokładnością maksymalnie do dwóch miejsc po przecinku;
- należy przestrzegać maksymalnej liczby znaków w polach tektowych.
</t>
        </r>
      </text>
    </comment>
    <comment ref="A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Uwaga! 
</t>
        </r>
        <r>
          <rPr>
            <sz val="9"/>
            <color indexed="81"/>
            <rFont val="Tahoma"/>
            <family val="2"/>
            <charset val="238"/>
          </rPr>
          <t xml:space="preserve">W razie konieczności dodania kolejny wierszy wydatków należy najechać kursorem na numer wiersza z predziału 6-20, wcisnąć prawy przycisk myszy i wybrać 'Wstaw'. Analogicznie należy postępować w przypadku pozostałych zadań w projekcie.
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Uwaga!
</t>
        </r>
        <r>
          <rPr>
            <sz val="9"/>
            <color indexed="81"/>
            <rFont val="Tahoma"/>
            <family val="2"/>
            <charset val="238"/>
          </rPr>
          <t xml:space="preserve">Należy wskazać nazwę kosztu w ramach w danej kategorii kosztów </t>
        </r>
        <r>
          <rPr>
            <b/>
            <sz val="9"/>
            <color indexed="81"/>
            <rFont val="Tahoma"/>
            <family val="2"/>
            <charset val="238"/>
          </rPr>
          <t>(maksymalnie 200 znaków)</t>
        </r>
        <r>
          <rPr>
            <sz val="9"/>
            <color indexed="81"/>
            <rFont val="Tahoma"/>
            <family val="2"/>
            <charset val="238"/>
          </rPr>
          <t xml:space="preserve">. Nazwa kosztu powinna być unikalna w ramach danej kategorii/podkategorii kosztów i danego zadania i precyzyjnie definiować planowany koszt.
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Uwaga!
</t>
        </r>
        <r>
          <rPr>
            <sz val="9"/>
            <color indexed="81"/>
            <rFont val="Tahoma"/>
            <family val="2"/>
            <charset val="238"/>
          </rPr>
          <t xml:space="preserve">Wartości należy podawać z dokładnością maksymalnie do dwóch miejsc po przecinku
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Uwaga!
</t>
        </r>
        <r>
          <rPr>
            <sz val="9"/>
            <color indexed="81"/>
            <rFont val="Tahoma"/>
            <family val="2"/>
            <charset val="238"/>
          </rPr>
          <t>Suma</t>
        </r>
        <r>
          <rPr>
            <b/>
            <sz val="9"/>
            <color indexed="81"/>
            <rFont val="Tahoma"/>
            <family val="2"/>
            <charset val="238"/>
          </rPr>
          <t xml:space="preserve"> 'Wydatków kwalifikowalnych'</t>
        </r>
        <r>
          <rPr>
            <sz val="9"/>
            <color indexed="81"/>
            <rFont val="Tahoma"/>
            <family val="2"/>
            <charset val="238"/>
          </rPr>
          <t xml:space="preserve"> i </t>
        </r>
        <r>
          <rPr>
            <b/>
            <sz val="9"/>
            <color indexed="81"/>
            <rFont val="Tahoma"/>
            <family val="2"/>
            <charset val="238"/>
          </rPr>
          <t>'Wydatków niekwalifikowalnych'</t>
        </r>
        <r>
          <rPr>
            <sz val="9"/>
            <color indexed="81"/>
            <rFont val="Tahoma"/>
            <family val="2"/>
            <charset val="238"/>
          </rPr>
          <t xml:space="preserve"> musi być równa kwocie</t>
        </r>
        <r>
          <rPr>
            <b/>
            <sz val="9"/>
            <color indexed="81"/>
            <rFont val="Tahoma"/>
            <family val="2"/>
            <charset val="238"/>
          </rPr>
          <t xml:space="preserve"> 'Wydatków ogółem'</t>
        </r>
        <r>
          <rPr>
            <sz val="9"/>
            <color indexed="81"/>
            <rFont val="Tahoma"/>
            <family val="2"/>
            <charset val="238"/>
          </rPr>
          <t xml:space="preserve">.
</t>
        </r>
      </text>
    </comment>
    <comment ref="F4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Uwaga!
</t>
        </r>
        <r>
          <rPr>
            <sz val="9"/>
            <color indexed="81"/>
            <rFont val="Tahoma"/>
            <family val="2"/>
            <charset val="238"/>
          </rPr>
          <t xml:space="preserve">Domyślnie wysokość wydatków kwalifikowalnych jest równa wydatkom ogółem dla każdego wydatku. Wnioskodawca może podać niższą niż wartość ogółem kwotę wydatków kwalifikowalnych dla danego wydatku - wówczas należy wskazać wysokość niekwalifikowalną w kolumnie obok.
</t>
        </r>
      </text>
    </comment>
    <comment ref="H4" authorId="1" shape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
Wysokość dofinansowania musi być równa kwocie wydatków kwalifikowalnych dla danego wydatku.</t>
        </r>
      </text>
    </comment>
    <comment ref="A5" authorId="1" shapeId="0">
      <text>
        <r>
          <rPr>
            <sz val="9"/>
            <color indexed="81"/>
            <rFont val="Tahoma"/>
            <family val="2"/>
            <charset val="238"/>
          </rPr>
          <t xml:space="preserve">Nadliczbowe tabele zadań należy ukryć uzywając przycisku "-" po lewej stronie
</t>
        </r>
      </text>
    </comment>
  </commentList>
</comments>
</file>

<file path=xl/comments2.xml><?xml version="1.0" encoding="utf-8"?>
<comments xmlns="http://schemas.openxmlformats.org/spreadsheetml/2006/main">
  <authors>
    <author>tkwaterski</author>
    <author>Tomasz Kwaterski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Uwaga!
</t>
        </r>
        <r>
          <rPr>
            <sz val="9"/>
            <color indexed="81"/>
            <rFont val="Tahoma"/>
            <family val="2"/>
            <charset val="238"/>
          </rPr>
          <t xml:space="preserve">Tabela wypełniana w przypadku gdy w pkt. 18 Zakres rzeczowy projektu wskazano, że koszty pośrednie będą stanowiły </t>
        </r>
        <r>
          <rPr>
            <b/>
            <sz val="9"/>
            <color indexed="81"/>
            <rFont val="Tahoma"/>
            <family val="2"/>
            <charset val="238"/>
          </rPr>
          <t>'Wydatki rozliczane ryczałtowo'</t>
        </r>
        <r>
          <rPr>
            <sz val="9"/>
            <color indexed="81"/>
            <rFont val="Tahoma"/>
            <family val="2"/>
            <charset val="238"/>
          </rPr>
          <t xml:space="preserve">.
W przeciwnym razie formularz automatycznie wstawi wartość 0,00 w pustych polach.
</t>
        </r>
      </text>
    </comment>
    <comment ref="D10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Uwaga!
</t>
        </r>
        <r>
          <rPr>
            <sz val="9"/>
            <color indexed="81"/>
            <rFont val="Tahoma"/>
            <family val="2"/>
            <charset val="238"/>
          </rPr>
          <t xml:space="preserve">W przypadku wnioskodawca rozlicza koszty pośrednie ryczałtem wysokość przysługującego ryczałtu należy przedstawić w kolumnie 'Wydatki ogółem', 'Wydatki kwalifikowalne' i 'Wydatki niekwalifikowalne', 'Dofinansowanie'. </t>
        </r>
        <r>
          <rPr>
            <b/>
            <sz val="9"/>
            <color indexed="81"/>
            <rFont val="Tahoma"/>
            <family val="2"/>
            <charset val="238"/>
          </rPr>
          <t>Należy pamiętać, że wówczas 'Dofinansowanie' musi być równe 'Wydatkom kwalifikowalnym'.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tkwaterski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Uwaga!
</t>
        </r>
        <r>
          <rPr>
            <sz val="9"/>
            <color indexed="81"/>
            <rFont val="Tahoma"/>
            <family val="2"/>
            <charset val="238"/>
          </rPr>
          <t xml:space="preserve">Wszystkie poniższe tabele wypełniane sa automatycznie.
</t>
        </r>
      </text>
    </comment>
  </commentList>
</comments>
</file>

<file path=xl/comments4.xml><?xml version="1.0" encoding="utf-8"?>
<comments xmlns="http://schemas.openxmlformats.org/spreadsheetml/2006/main">
  <authors>
    <author>tkwaterski</author>
    <author>Tomasz Kwaterski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Uwaga!
</t>
        </r>
        <r>
          <rPr>
            <sz val="9"/>
            <color indexed="81"/>
            <rFont val="Tahoma"/>
            <family val="2"/>
            <charset val="238"/>
          </rPr>
          <t xml:space="preserve">Pkt. 22 i 23 są wypełniane automatycznie
</t>
        </r>
      </text>
    </comment>
    <comment ref="C1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Uwaga!
</t>
        </r>
        <r>
          <rPr>
            <sz val="9"/>
            <color indexed="81"/>
            <rFont val="Tahoma"/>
            <family val="2"/>
            <charset val="238"/>
          </rPr>
          <t xml:space="preserve">Jeżeli w projekcie występują wydatki niekwalifikowalne należy wskazać źródło ich finansowania, mając do wyboru trzy pola:
</t>
        </r>
        <r>
          <rPr>
            <b/>
            <sz val="9"/>
            <color indexed="81"/>
            <rFont val="Tahoma"/>
            <family val="2"/>
            <charset val="238"/>
          </rPr>
          <t xml:space="preserve">- budżet jednostek samorządu terytorialnego;
- inne krajowe środki publiczne;
- Prywatne
Pola nie mogą pozostawać puste!
</t>
        </r>
        <r>
          <rPr>
            <sz val="9"/>
            <color indexed="81"/>
            <rFont val="Tahoma"/>
            <family val="2"/>
            <charset val="238"/>
          </rPr>
          <t xml:space="preserve">W przypadku gdy w projekcie nie ma wydatków kwalifikowalnych pola są automatycznie uzupełniane wartością 0,00.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
Należy podać szacowaną w projekcie wysokość kwalifikowalnego podatku VAT.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
Należy podać szacowaną w projekcie wysokość niekwalifikowalnego podatku VAT.</t>
        </r>
      </text>
    </comment>
  </commentList>
</comments>
</file>

<file path=xl/comments5.xml><?xml version="1.0" encoding="utf-8"?>
<comments xmlns="http://schemas.openxmlformats.org/spreadsheetml/2006/main">
  <authors>
    <author>tkwaterski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>Należy podać nazwę beneficjenta/wnioskodawcy zgodną z wnioskiem o dofinansowanie projektu</t>
        </r>
      </text>
    </comment>
    <comment ref="A4" authorId="0" shapeId="0">
      <text>
        <r>
          <rPr>
            <sz val="9"/>
            <color indexed="81"/>
            <rFont val="Tahoma"/>
            <family val="2"/>
            <charset val="238"/>
          </rPr>
          <t>Należy podać tytuł projektu zgodny z wnioskiem o dofinansowanie projektu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38"/>
          </rPr>
          <t>Należy podać okres kwalifikowalności wydatków zgodnie z wnioskiem o dofinansowanie projektu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Uwaga!
</t>
        </r>
        <r>
          <rPr>
            <sz val="9"/>
            <color indexed="81"/>
            <rFont val="Tahoma"/>
            <family val="2"/>
            <charset val="238"/>
          </rPr>
          <t xml:space="preserve">Należy wybrać właściwy wariant.
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Uwaga!
</t>
        </r>
        <r>
          <rPr>
            <sz val="9"/>
            <color indexed="81"/>
            <rFont val="Tahoma"/>
            <family val="2"/>
            <charset val="238"/>
          </rPr>
          <t xml:space="preserve">Aby dodać kolejne lata realizacji należy odkryć kolumny (pomiędzy kolumną R i AE). W harmonogramie powinny być widoczne wyłącznie lata realizacji objęte projektem.
</t>
        </r>
      </text>
    </comment>
    <comment ref="B13" authorId="0" shapeId="0">
      <text>
        <r>
          <rPr>
            <sz val="9"/>
            <color indexed="81"/>
            <rFont val="Tahoma"/>
            <family val="2"/>
            <charset val="238"/>
          </rPr>
          <t xml:space="preserve">Należy uzupełnić wartości </t>
        </r>
        <r>
          <rPr>
            <b/>
            <sz val="9"/>
            <color indexed="81"/>
            <rFont val="Tahoma"/>
            <family val="2"/>
            <charset val="238"/>
          </rPr>
          <t>wydatków kwalifikowalnych</t>
        </r>
        <r>
          <rPr>
            <sz val="9"/>
            <color indexed="81"/>
            <rFont val="Tahoma"/>
            <family val="2"/>
            <charset val="238"/>
          </rPr>
          <t xml:space="preserve"> projektu w podziale na kategorie wydatków oraz kwartały i lata realizacji projektu.
Należy pamiętać, że wysokość wydatków kwalifikowalnych w kolumnie </t>
        </r>
        <r>
          <rPr>
            <b/>
            <sz val="9"/>
            <color indexed="81"/>
            <rFont val="Tahoma"/>
            <family val="2"/>
            <charset val="238"/>
          </rPr>
          <t>'Razem'</t>
        </r>
        <r>
          <rPr>
            <sz val="9"/>
            <color indexed="81"/>
            <rFont val="Tahoma"/>
            <family val="2"/>
            <charset val="238"/>
          </rPr>
          <t xml:space="preserve"> dla poszczególnych kategorii wydatków musi być zgodna z danymi przedstawionymi w częściach A, B i C. Kolumna </t>
        </r>
        <r>
          <rPr>
            <b/>
            <sz val="9"/>
            <color indexed="81"/>
            <rFont val="Tahoma"/>
            <family val="2"/>
            <charset val="238"/>
          </rPr>
          <t xml:space="preserve">'Razem' </t>
        </r>
        <r>
          <rPr>
            <sz val="9"/>
            <color indexed="81"/>
            <rFont val="Tahoma"/>
            <family val="2"/>
            <charset val="238"/>
          </rPr>
          <t xml:space="preserve">jest wypełniana automatycznie.
Dane są podawane z dokładnością do dwóch miejsc po przecinku.
</t>
        </r>
      </text>
    </comment>
    <comment ref="B26" authorId="0" shapeId="0">
      <text>
        <r>
          <rPr>
            <sz val="9"/>
            <color indexed="81"/>
            <rFont val="Tahoma"/>
            <family val="2"/>
            <charset val="238"/>
          </rPr>
          <t xml:space="preserve">W przypadku, gdy w budżecie projektu występują </t>
        </r>
        <r>
          <rPr>
            <b/>
            <sz val="9"/>
            <color indexed="81"/>
            <rFont val="Tahoma"/>
            <family val="2"/>
            <charset val="238"/>
          </rPr>
          <t>wydatki niekwalifikowalne</t>
        </r>
        <r>
          <rPr>
            <sz val="9"/>
            <color indexed="81"/>
            <rFont val="Tahoma"/>
            <family val="2"/>
            <charset val="238"/>
          </rPr>
          <t xml:space="preserve"> zaplanowane przez beneficjenta lub wynikające
z konieczności przeniesienia w trakcie procesu oceny, w kolumnie "Lp." należy podać numer kategorii wydatków oraz nazwę kategorii wydatków 
w kolumnie "Nazwa kategorii" (zgodnie z numeracją i nazwą kategorii przewidzianą w części "Wydatki kwalifikowalne"). Jeżeli wydatki niekwalifikowalne dotyczą większej ilości kategorii wydatków, należy stosownie do potrzeb powielić liczbę wierszy. Suma wydatków niekwalifikowalnych w kolumnie "Razem" musi być zgodna z danymi przedstawionymi w formularzu wniosku o dofinansowanie. Dane są podawane z dokładnością do dwóch miejsc po przecinku.
</t>
        </r>
        <r>
          <rPr>
            <b/>
            <sz val="9"/>
            <color indexed="81"/>
            <rFont val="Tahoma"/>
            <family val="2"/>
            <charset val="238"/>
          </rPr>
          <t>Jeżeli w budżecie nie wystepują wydatki niekwalifikowalne pola w tej części należy pozostawić niewypełnione.</t>
        </r>
      </text>
    </comment>
    <comment ref="B31" authorId="0" shapeId="0">
      <text>
        <r>
          <rPr>
            <sz val="9"/>
            <color indexed="81"/>
            <rFont val="Tahoma"/>
            <family val="2"/>
            <charset val="238"/>
          </rPr>
          <t>Pole wypełniane automatycznie jak suma wydatków kwalifikowalnych i niekwalifikowalnych.</t>
        </r>
      </text>
    </comment>
  </commentList>
</comments>
</file>

<file path=xl/sharedStrings.xml><?xml version="1.0" encoding="utf-8"?>
<sst xmlns="http://schemas.openxmlformats.org/spreadsheetml/2006/main" count="268" uniqueCount="143">
  <si>
    <t>WYDATKI RZECZYWIŚCIE PONIESIONE</t>
  </si>
  <si>
    <t>Kategoria kosztów</t>
  </si>
  <si>
    <t>Nazwa kosztu w ramach danej kategorii</t>
  </si>
  <si>
    <t>Cena jednostkowa</t>
  </si>
  <si>
    <t>Liczba sztuk</t>
  </si>
  <si>
    <t>Razem</t>
  </si>
  <si>
    <t>Wydatki ogółem</t>
  </si>
  <si>
    <t>Wydatki kwalifikowalne</t>
  </si>
  <si>
    <t>Wydatki niekwalifikowalne</t>
  </si>
  <si>
    <t>Dofinansowanie</t>
  </si>
  <si>
    <t>Suma</t>
  </si>
  <si>
    <t>Koszty pośrednie</t>
  </si>
  <si>
    <t>Ogółem wydatki rzeczywiście poniesione:</t>
  </si>
  <si>
    <t>Koszty przygotowawcze</t>
  </si>
  <si>
    <t>Zarządzanie projektem – Personel</t>
  </si>
  <si>
    <t>Zarządzanie projektem – Pozostałe wydatki</t>
  </si>
  <si>
    <t>Personel merytoryczny</t>
  </si>
  <si>
    <t>Usługi zewnętrzne</t>
  </si>
  <si>
    <t>Wartości niematerialne i prawne</t>
  </si>
  <si>
    <t>Amortyzacja</t>
  </si>
  <si>
    <t>WYDATKI ROZLICZANE RYCZAŁTOWO</t>
  </si>
  <si>
    <t>Wydatki kwalifikowalne związane z zaangażowaniem personelu projektu:</t>
  </si>
  <si>
    <t>Wysokość przysługującego ryczałtu:</t>
  </si>
  <si>
    <t>Rodzaj ryczałtu</t>
  </si>
  <si>
    <t>Nazwa ryczałtu</t>
  </si>
  <si>
    <t>Informacje dotyczące ryczałtów</t>
  </si>
  <si>
    <t>Stawka ryczałtowa</t>
  </si>
  <si>
    <t>Stawka ryczałtowa  w wysokości 15 % bezpośrednich kwalifikowalnych kosztów związanych z zaangażowaniem personelu projektu</t>
  </si>
  <si>
    <t>Stawka ryczałtowa (%)</t>
  </si>
  <si>
    <t>Ogółem wydatki rozliczane ryczałtowo:</t>
  </si>
  <si>
    <t>OGÓŁEM WYDATKI</t>
  </si>
  <si>
    <t>Ogółem w projekcie</t>
  </si>
  <si>
    <t>w tym koszty bezpośrednie:</t>
  </si>
  <si>
    <t>w ramach zadań</t>
  </si>
  <si>
    <t>Zadanie</t>
  </si>
  <si>
    <t>w ramach kategorii kosztów</t>
  </si>
  <si>
    <t>Udział %</t>
  </si>
  <si>
    <t>w ramach kategorii kosztów podlegających limitom</t>
  </si>
  <si>
    <t>Kategoria kosztów podlegająca limitom</t>
  </si>
  <si>
    <t>Wydatki poniesione na zakup gruntów</t>
  </si>
  <si>
    <t>Cross-financing</t>
  </si>
  <si>
    <t>Wkład rzeczowy</t>
  </si>
  <si>
    <t>Procent dofinansowania</t>
  </si>
  <si>
    <t>Wkład UE</t>
  </si>
  <si>
    <t>Wkład własny</t>
  </si>
  <si>
    <t>Nazwa źródła finansowania wydatków</t>
  </si>
  <si>
    <t>Środki wspólnotowe</t>
  </si>
  <si>
    <t>Krajowe środki publiczne, w tym:</t>
  </si>
  <si>
    <t>- budżet państwa</t>
  </si>
  <si>
    <t>- budżet jednostek samorządu terytorialnego</t>
  </si>
  <si>
    <t>- inne krajowe środki publiczne</t>
  </si>
  <si>
    <t>Prywatne</t>
  </si>
  <si>
    <t>- w tym EBI</t>
  </si>
  <si>
    <t>Kategoria</t>
  </si>
  <si>
    <t>Ogółem</t>
  </si>
  <si>
    <t>- w tym VAT</t>
  </si>
  <si>
    <t>Tytuł projektu:</t>
  </si>
  <si>
    <t>Lp.</t>
  </si>
  <si>
    <t>Nazwa kategorii</t>
  </si>
  <si>
    <t>I kw.</t>
  </si>
  <si>
    <t>II kw.</t>
  </si>
  <si>
    <t>III kw.</t>
  </si>
  <si>
    <t>IV kw.</t>
  </si>
  <si>
    <t>1.</t>
  </si>
  <si>
    <t>2.</t>
  </si>
  <si>
    <t>3.</t>
  </si>
  <si>
    <t>5.</t>
  </si>
  <si>
    <t>6.</t>
  </si>
  <si>
    <t>7.</t>
  </si>
  <si>
    <t>8.</t>
  </si>
  <si>
    <t>9.</t>
  </si>
  <si>
    <t>Razem wydatki kwalifikowalne:</t>
  </si>
  <si>
    <t>Wydatki kwalifikujące się do objęcia wsparciem w niniejszym harmonogramie są wydatkami:</t>
  </si>
  <si>
    <t>Okres kwalifikowalności zgodny z wnioskiem:</t>
  </si>
  <si>
    <t>Koszty pośrednie (ryczałt)</t>
  </si>
  <si>
    <t>Razem wydatki niekwalifikowalne:</t>
  </si>
  <si>
    <t>Razem wydatki ogółem:</t>
  </si>
  <si>
    <t>Zadanie 1</t>
  </si>
  <si>
    <t>Nazwa Wnioskodawcy:</t>
  </si>
  <si>
    <t>Zadanie 2</t>
  </si>
  <si>
    <t>Zadanie 3</t>
  </si>
  <si>
    <t>Zadanie 4</t>
  </si>
  <si>
    <t>Zadanie 5</t>
  </si>
  <si>
    <t>Zadanie 6</t>
  </si>
  <si>
    <t>Zadanie 7</t>
  </si>
  <si>
    <t>Zadanie 8</t>
  </si>
  <si>
    <t>Wnioskodawca</t>
  </si>
  <si>
    <t>Partner nr 2</t>
  </si>
  <si>
    <t>Suma:</t>
  </si>
  <si>
    <t>Wskaźniki kluczowe</t>
  </si>
  <si>
    <t>Wskaźniki produktu</t>
  </si>
  <si>
    <t>Nazwa wskaźnika</t>
  </si>
  <si>
    <t>Jednostka miary</t>
  </si>
  <si>
    <t>Wartość bazowa</t>
  </si>
  <si>
    <t>Wartość docelowa</t>
  </si>
  <si>
    <t>Liczba osób objętych szkoleniami / doradztwem w zakresie kompetencji cyfrowych</t>
  </si>
  <si>
    <t>osoby</t>
  </si>
  <si>
    <t>Liczba osób objętych szkoleniami / doradztwem w zakresie kompetencji cyfrowych - kobiety</t>
  </si>
  <si>
    <t>Liczba osób objętych szkoleniami / doradztwem w zakresie kompetencji cyfrowych - mężczyźni</t>
  </si>
  <si>
    <t>Wskaźniki specyficzne dla programu</t>
  </si>
  <si>
    <t>Liczba nauczycieli objętych szkoleniami / doradztwem w zakresie kompetencji cyfrowych</t>
  </si>
  <si>
    <t>Liczba nauczycieli objętych szkoleniami / doradztwem w zakresie kompetencji cyfrowych - mężczyźni</t>
  </si>
  <si>
    <t>Liczba pozostałych osób dorosłych objętych szkoleniami / doradztwem w zakresie kompetencji cyfrowych</t>
  </si>
  <si>
    <t>Liczba pozostałych osób dorosłych objętych szkoleniami / doradztwem w zakresie kompetencji cyfrowych - kobiety</t>
  </si>
  <si>
    <t>Liczba pozostałych osób dorosłych objętych szkoleniami / doradztwem w zakresie kompetencji cyfrowych - mężczyźni</t>
  </si>
  <si>
    <t>Wskaźniki rezultatu bezpośredniego</t>
  </si>
  <si>
    <t>Liczba osób, które nabyły lub rozwinęły kompetencje cyfrowe w zakresie programowania</t>
  </si>
  <si>
    <t>Liczba osób, które nabyły lub rozwinęły kompetencje cyfrowe w zakresie programowania - kobiety</t>
  </si>
  <si>
    <t>Liczba osób, które nabyły lub rozwinęły kompetencje cyfrowe w zakresie programowania - mężczyźni</t>
  </si>
  <si>
    <t>Liczba nauczycieli, którzy nabyli lub rozwinęli kompetencje cyfrowe w zakresie programowania</t>
  </si>
  <si>
    <t>Liczba nauczycieli, którzy nabyli lub rozwinęli kompetencje cyfrowe w zakresie programowania - kobiety</t>
  </si>
  <si>
    <t>Liczba nauczycieli, którzy nabyli lub rozwinęli kompetencje cyfrowe w zakresie programowania - mężczyźni</t>
  </si>
  <si>
    <t>Liczba pozostałych osób dorosłych, które nabyły lub rozwinęły kompetencje cyfrowe w zakresie programowania</t>
  </si>
  <si>
    <t>Liczba pozostałych osób dorosłych, które nabyły lub rozwinęły kompetencje cyfrowe w zakresie programowania - kobiety</t>
  </si>
  <si>
    <t>Liczba pozostałych osób dorosłych, które nabyły lub rozwinęły kompetencje cyfrowe w zakresie programowania - mężczyźni</t>
  </si>
  <si>
    <t>Liczba szkół objętych wsparciem</t>
  </si>
  <si>
    <t>Liczba gmin objętych wsparciem</t>
  </si>
  <si>
    <t>Liczba nauczycieli objętych szkoleniami / doradztwem w zakresie kompetencji cyfrowych - kobiety</t>
  </si>
  <si>
    <t>szt.</t>
  </si>
  <si>
    <t>Granty</t>
  </si>
  <si>
    <t>Informacja i promocja</t>
  </si>
  <si>
    <t>10.</t>
  </si>
  <si>
    <t>Wskaźniki specyficzne dla projektu</t>
  </si>
  <si>
    <t>Liczba znaków</t>
  </si>
  <si>
    <t>Nie drukować</t>
  </si>
  <si>
    <t>Liczy liczbę znaków w Nazwie kosztu (&lt;200)</t>
  </si>
  <si>
    <t>Czy Beneficjent będzie rozliczał koszty pośrednie ryczałtem</t>
  </si>
  <si>
    <t>Nie</t>
  </si>
  <si>
    <t>Tak</t>
  </si>
  <si>
    <t>22a. Zakres finansowy</t>
  </si>
  <si>
    <t>22b. Zakres finansowy</t>
  </si>
  <si>
    <t>22c. Zakres finansowy</t>
  </si>
  <si>
    <t>23. Montaż finansowy</t>
  </si>
  <si>
    <t>24. Źródła finansowania dla całego projektu</t>
  </si>
  <si>
    <t>25. Budżet projektu z uwzględnieniem kwot podatku VAT</t>
  </si>
  <si>
    <t>26. Harmonogram rzeczowo - finansowy projektu</t>
  </si>
  <si>
    <t>27. Lista mierzalnych wskaźników projektu</t>
  </si>
  <si>
    <t>Liczba uczniów klas starszych objętych szkoleniami / doradztwem w zakresie kompetencji cyfrowych</t>
  </si>
  <si>
    <t>Liczba uczniów klas starszych objętych szkoleniami / doradztwem w zakresie kompetencji cyfrowych - kobiety</t>
  </si>
  <si>
    <t>Liczba uczniów klas starszych objętych szkoleniami / doradztwem w zakresie kompetencji cyfrowych - mężczyźni</t>
  </si>
  <si>
    <t xml:space="preserve">Liczba uczniów klas starszych, którzy nabyli lub rozwinęli kompetencje cyfrowe w zakresie programowania  </t>
  </si>
  <si>
    <t>Liczba uczniów klas starszych, którzy nabyli lub rozwinęli kompetencje cyfrowe w zakresie programowania - kobiety</t>
  </si>
  <si>
    <t>Liczba uczniów klas starszych, którzy nabyli lub rozwinęli kompetencje cyfrowe w zakresie programowania - mężczyźni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</si>
</sst>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i/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2">
    <xf numFmtId="0" fontId="0" fillId="0" borderId="0"/>
    <xf numFmtId="0" fontId="8" fillId="0" borderId="0"/>
  </cellStyleXfs>
  <cellXfs count="178">
    <xf numFmtId="0" fontId="0" fillId="0" borderId="0" xfId="0"/>
    <xf numFmtId="0" fontId="1" fillId="3" borderId="1" xfId="0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0" xfId="0" applyNumberFormat="1" applyFont="1"/>
    <xf numFmtId="4" fontId="1" fillId="4" borderId="9" xfId="0" applyNumberFormat="1" applyFont="1" applyFill="1" applyBorder="1" applyAlignment="1">
      <alignment horizontal="right" vertical="center" wrapText="1"/>
    </xf>
    <xf numFmtId="4" fontId="1" fillId="4" borderId="10" xfId="0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 wrapText="1"/>
    </xf>
    <xf numFmtId="4" fontId="2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 applyProtection="1">
      <alignment vertical="center" wrapText="1"/>
      <protection locked="0"/>
    </xf>
    <xf numFmtId="4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" fontId="7" fillId="0" borderId="1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2" fillId="3" borderId="1" xfId="0" applyNumberFormat="1" applyFont="1" applyFill="1" applyBorder="1"/>
    <xf numFmtId="4" fontId="12" fillId="3" borderId="12" xfId="0" applyNumberFormat="1" applyFont="1" applyFill="1" applyBorder="1"/>
    <xf numFmtId="4" fontId="12" fillId="3" borderId="4" xfId="0" applyNumberFormat="1" applyFont="1" applyFill="1" applyBorder="1"/>
    <xf numFmtId="0" fontId="0" fillId="0" borderId="1" xfId="0" applyBorder="1"/>
    <xf numFmtId="0" fontId="10" fillId="4" borderId="1" xfId="0" applyFont="1" applyFill="1" applyBorder="1" applyAlignment="1" applyProtection="1">
      <alignment horizontal="center" vertical="center"/>
    </xf>
    <xf numFmtId="4" fontId="12" fillId="3" borderId="1" xfId="0" applyNumberFormat="1" applyFont="1" applyFill="1" applyBorder="1" applyAlignment="1">
      <alignment vertical="center"/>
    </xf>
    <xf numFmtId="4" fontId="12" fillId="3" borderId="12" xfId="0" applyNumberFormat="1" applyFont="1" applyFill="1" applyBorder="1" applyAlignment="1">
      <alignment vertical="center"/>
    </xf>
    <xf numFmtId="4" fontId="12" fillId="3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/>
    </xf>
    <xf numFmtId="4" fontId="7" fillId="3" borderId="4" xfId="0" applyNumberFormat="1" applyFont="1" applyFill="1" applyBorder="1" applyAlignment="1">
      <alignment horizontal="right" vertical="center"/>
    </xf>
    <xf numFmtId="4" fontId="0" fillId="0" borderId="0" xfId="0" applyNumberFormat="1" applyProtection="1">
      <protection locked="0"/>
    </xf>
    <xf numFmtId="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4" borderId="1" xfId="0" applyNumberFormat="1" applyFont="1" applyFill="1" applyBorder="1" applyAlignment="1" applyProtection="1">
      <alignment horizontal="right" vertical="center" wrapText="1"/>
    </xf>
    <xf numFmtId="4" fontId="1" fillId="2" borderId="2" xfId="0" applyNumberFormat="1" applyFont="1" applyFill="1" applyBorder="1" applyAlignment="1" applyProtection="1">
      <alignment vertical="center" wrapText="1"/>
      <protection locked="0"/>
    </xf>
    <xf numFmtId="4" fontId="1" fillId="2" borderId="3" xfId="0" applyNumberFormat="1" applyFont="1" applyFill="1" applyBorder="1" applyAlignment="1" applyProtection="1">
      <alignment vertical="center" wrapText="1"/>
      <protection locked="0"/>
    </xf>
    <xf numFmtId="4" fontId="1" fillId="2" borderId="4" xfId="0" applyNumberFormat="1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>
      <alignment vertical="center" wrapText="1"/>
    </xf>
    <xf numFmtId="4" fontId="1" fillId="3" borderId="2" xfId="0" applyNumberFormat="1" applyFont="1" applyFill="1" applyBorder="1" applyAlignment="1">
      <alignment vertical="center" wrapText="1"/>
    </xf>
    <xf numFmtId="4" fontId="1" fillId="3" borderId="3" xfId="0" applyNumberFormat="1" applyFont="1" applyFill="1" applyBorder="1" applyAlignment="1">
      <alignment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4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10" fontId="1" fillId="4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right"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/>
    <xf numFmtId="4" fontId="0" fillId="0" borderId="0" xfId="0" applyNumberFormat="1" applyProtection="1"/>
    <xf numFmtId="0" fontId="0" fillId="0" borderId="0" xfId="0" applyAlignment="1">
      <alignment horizontal="left"/>
    </xf>
    <xf numFmtId="4" fontId="6" fillId="0" borderId="0" xfId="0" applyNumberFormat="1" applyFont="1" applyProtection="1"/>
    <xf numFmtId="0" fontId="2" fillId="2" borderId="1" xfId="0" applyFont="1" applyFill="1" applyBorder="1" applyAlignment="1" applyProtection="1">
      <alignment vertical="center" wrapText="1"/>
    </xf>
    <xf numFmtId="0" fontId="1" fillId="6" borderId="1" xfId="0" applyFont="1" applyFill="1" applyBorder="1" applyAlignment="1" applyProtection="1">
      <alignment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right" vertical="center" wrapText="1"/>
    </xf>
    <xf numFmtId="0" fontId="1" fillId="4" borderId="1" xfId="0" applyFont="1" applyFill="1" applyBorder="1" applyAlignment="1" applyProtection="1">
      <alignment horizontal="right" vertical="center" wrapText="1"/>
    </xf>
    <xf numFmtId="0" fontId="2" fillId="6" borderId="1" xfId="0" applyFont="1" applyFill="1" applyBorder="1" applyAlignment="1" applyProtection="1">
      <alignment horizontal="right" vertical="center" wrapText="1"/>
    </xf>
    <xf numFmtId="0" fontId="2" fillId="4" borderId="1" xfId="0" applyFont="1" applyFill="1" applyBorder="1" applyAlignment="1" applyProtection="1">
      <alignment horizontal="right" vertical="center" wrapText="1"/>
    </xf>
    <xf numFmtId="0" fontId="0" fillId="0" borderId="0" xfId="0" applyFill="1"/>
    <xf numFmtId="4" fontId="2" fillId="4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4" fontId="12" fillId="3" borderId="1" xfId="0" applyNumberFormat="1" applyFont="1" applyFill="1" applyBorder="1"/>
    <xf numFmtId="4" fontId="12" fillId="3" borderId="2" xfId="0" applyNumberFormat="1" applyFont="1" applyFill="1" applyBorder="1"/>
    <xf numFmtId="0" fontId="10" fillId="4" borderId="1" xfId="0" applyFont="1" applyFill="1" applyBorder="1" applyAlignment="1" applyProtection="1">
      <alignment horizontal="center" vertical="center"/>
    </xf>
    <xf numFmtId="4" fontId="12" fillId="3" borderId="1" xfId="0" applyNumberFormat="1" applyFont="1" applyFill="1" applyBorder="1" applyAlignment="1">
      <alignment vertical="center"/>
    </xf>
    <xf numFmtId="4" fontId="1" fillId="3" borderId="1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/>
    <xf numFmtId="4" fontId="0" fillId="0" borderId="0" xfId="0" applyNumberFormat="1" applyProtection="1"/>
    <xf numFmtId="4" fontId="6" fillId="0" borderId="0" xfId="0" applyNumberFormat="1" applyFont="1" applyProtection="1"/>
    <xf numFmtId="3" fontId="2" fillId="3" borderId="1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4" fontId="2" fillId="4" borderId="1" xfId="0" applyNumberFormat="1" applyFont="1" applyFill="1" applyBorder="1" applyAlignment="1" applyProtection="1">
      <alignment vertical="center"/>
    </xf>
    <xf numFmtId="0" fontId="2" fillId="7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4" fontId="1" fillId="4" borderId="9" xfId="0" applyNumberFormat="1" applyFont="1" applyFill="1" applyBorder="1" applyAlignment="1" applyProtection="1">
      <alignment horizontal="right" vertical="center" wrapText="1"/>
    </xf>
    <xf numFmtId="4" fontId="1" fillId="4" borderId="10" xfId="0" applyNumberFormat="1" applyFont="1" applyFill="1" applyBorder="1" applyAlignment="1" applyProtection="1">
      <alignment horizontal="right" vertical="center" wrapText="1"/>
    </xf>
    <xf numFmtId="4" fontId="12" fillId="3" borderId="1" xfId="0" applyNumberFormat="1" applyFont="1" applyFill="1" applyBorder="1" applyAlignment="1">
      <alignment horizontal="right" vertical="center"/>
    </xf>
    <xf numFmtId="4" fontId="12" fillId="3" borderId="2" xfId="0" applyNumberFormat="1" applyFont="1" applyFill="1" applyBorder="1" applyAlignment="1">
      <alignment vertic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9" fillId="8" borderId="1" xfId="0" applyFont="1" applyFill="1" applyBorder="1" applyAlignment="1" applyProtection="1">
      <alignment horizontal="center" vertical="center" wrapText="1"/>
    </xf>
    <xf numFmtId="4" fontId="6" fillId="0" borderId="0" xfId="0" applyNumberFormat="1" applyFont="1" applyBorder="1"/>
    <xf numFmtId="4" fontId="0" fillId="0" borderId="0" xfId="0" applyNumberFormat="1" applyBorder="1"/>
    <xf numFmtId="0" fontId="2" fillId="0" borderId="1" xfId="0" applyFont="1" applyBorder="1" applyAlignment="1" applyProtection="1">
      <alignment horizontal="right" vertical="center" wrapText="1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2" fillId="3" borderId="1" xfId="0" applyFont="1" applyFill="1" applyBorder="1" applyAlignment="1">
      <alignment horizontal="left" vertical="center" wrapText="1"/>
    </xf>
    <xf numFmtId="4" fontId="14" fillId="7" borderId="17" xfId="0" applyNumberFormat="1" applyFont="1" applyFill="1" applyBorder="1" applyAlignment="1">
      <alignment horizontal="center" vertical="center" wrapText="1"/>
    </xf>
    <xf numFmtId="4" fontId="14" fillId="7" borderId="18" xfId="0" applyNumberFormat="1" applyFont="1" applyFill="1" applyBorder="1" applyAlignment="1">
      <alignment horizontal="center" vertical="center" wrapText="1"/>
    </xf>
    <xf numFmtId="4" fontId="14" fillId="7" borderId="19" xfId="0" applyNumberFormat="1" applyFont="1" applyFill="1" applyBorder="1" applyAlignment="1">
      <alignment horizontal="center" vertical="center" wrapText="1"/>
    </xf>
    <xf numFmtId="4" fontId="14" fillId="7" borderId="20" xfId="0" applyNumberFormat="1" applyFont="1" applyFill="1" applyBorder="1" applyAlignment="1">
      <alignment horizontal="center" vertical="center" wrapText="1"/>
    </xf>
    <xf numFmtId="4" fontId="14" fillId="7" borderId="21" xfId="0" applyNumberFormat="1" applyFont="1" applyFill="1" applyBorder="1" applyAlignment="1">
      <alignment horizontal="center" vertical="center" wrapText="1"/>
    </xf>
    <xf numFmtId="4" fontId="14" fillId="7" borderId="22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left" vertical="center" wrapText="1"/>
    </xf>
    <xf numFmtId="4" fontId="2" fillId="3" borderId="5" xfId="0" applyNumberFormat="1" applyFont="1" applyFill="1" applyBorder="1" applyAlignment="1">
      <alignment horizontal="left" vertical="center" wrapText="1"/>
    </xf>
    <xf numFmtId="4" fontId="2" fillId="3" borderId="11" xfId="0" applyNumberFormat="1" applyFont="1" applyFill="1" applyBorder="1" applyAlignment="1">
      <alignment horizontal="left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right" vertical="center" wrapText="1"/>
    </xf>
    <xf numFmtId="0" fontId="1" fillId="3" borderId="3" xfId="0" applyFont="1" applyFill="1" applyBorder="1" applyAlignment="1" applyProtection="1">
      <alignment horizontal="right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left" vertical="center" wrapText="1"/>
    </xf>
    <xf numFmtId="0" fontId="2" fillId="2" borderId="15" xfId="0" applyFont="1" applyFill="1" applyBorder="1" applyAlignment="1" applyProtection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1" fillId="7" borderId="4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2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horizontal="left" vertical="center" wrapText="1"/>
    </xf>
    <xf numFmtId="0" fontId="2" fillId="6" borderId="4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1" fillId="4" borderId="2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right" vertical="center" wrapText="1"/>
    </xf>
    <xf numFmtId="0" fontId="0" fillId="0" borderId="0" xfId="0" applyAlignment="1">
      <alignment horizontal="left"/>
    </xf>
    <xf numFmtId="0" fontId="11" fillId="4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8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 applyProtection="1">
      <alignment horizontal="right" vertical="center" wrapText="1"/>
      <protection locked="0"/>
    </xf>
    <xf numFmtId="0" fontId="1" fillId="4" borderId="2" xfId="0" applyFont="1" applyFill="1" applyBorder="1" applyAlignment="1" applyProtection="1">
      <alignment horizontal="right" vertical="center" wrapText="1"/>
    </xf>
    <xf numFmtId="0" fontId="1" fillId="4" borderId="4" xfId="0" applyFont="1" applyFill="1" applyBorder="1" applyAlignment="1" applyProtection="1">
      <alignment horizontal="right" vertical="center" wrapText="1"/>
    </xf>
    <xf numFmtId="0" fontId="2" fillId="4" borderId="2" xfId="0" applyFont="1" applyFill="1" applyBorder="1" applyAlignment="1" applyProtection="1">
      <alignment horizontal="right" vertical="center" wrapText="1"/>
    </xf>
    <xf numFmtId="0" fontId="2" fillId="4" borderId="4" xfId="0" applyFont="1" applyFill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Normalny 2" xfId="1"/>
  </cellStyles>
  <dxfs count="8">
    <dxf>
      <numFmt numFmtId="2" formatCode="0.00"/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A7A7"/>
      <color rgb="FFFF8585"/>
      <color rgb="FFFF7979"/>
      <color rgb="FFFF7D7D"/>
      <color rgb="FFFF0000"/>
      <color rgb="FFEA48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6</xdr:row>
          <xdr:rowOff>161925</xdr:rowOff>
        </xdr:from>
        <xdr:to>
          <xdr:col>1</xdr:col>
          <xdr:colOff>1219200</xdr:colOff>
          <xdr:row>8</xdr:row>
          <xdr:rowOff>85725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Netto (bez VAT)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1476375</xdr:colOff>
          <xdr:row>6</xdr:row>
          <xdr:rowOff>152400</xdr:rowOff>
        </xdr:from>
        <xdr:to>
          <xdr:col>1</xdr:col>
          <xdr:colOff>2819400</xdr:colOff>
          <xdr:row>8</xdr:row>
          <xdr:rowOff>95250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Brutto (z VAT)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M156"/>
  <sheetViews>
    <sheetView showGridLines="0" zoomScale="90" zoomScaleNormal="90" zoomScaleSheetLayoutView="100" workbookViewId="0">
      <selection activeCell="A28" sqref="A28"/>
    </sheetView>
  </sheetViews>
  <sheetFormatPr defaultColWidth="0" defaultRowHeight="15" zeroHeight="1" outlineLevelRow="1" x14ac:dyDescent="0.25"/>
  <cols>
    <col min="1" max="1" width="35.7109375" style="5" customWidth="1"/>
    <col min="2" max="2" width="40" style="5" customWidth="1"/>
    <col min="3" max="4" width="13.28515625" style="5" customWidth="1"/>
    <col min="5" max="8" width="17" style="5" customWidth="1"/>
    <col min="9" max="13" width="9.140625" style="5" customWidth="1"/>
    <col min="14" max="16384" width="9.140625" style="5" hidden="1"/>
  </cols>
  <sheetData>
    <row r="1" spans="1:12" x14ac:dyDescent="0.25">
      <c r="A1" s="100" t="s">
        <v>129</v>
      </c>
      <c r="B1" s="101"/>
      <c r="C1" s="101"/>
      <c r="D1" s="101"/>
      <c r="E1" s="101"/>
      <c r="F1" s="101"/>
      <c r="G1" s="101"/>
      <c r="H1" s="101"/>
    </row>
    <row r="2" spans="1:12" x14ac:dyDescent="0.25">
      <c r="A2" s="114" t="s">
        <v>0</v>
      </c>
      <c r="B2" s="114"/>
      <c r="C2" s="114"/>
      <c r="D2" s="114"/>
      <c r="E2" s="114"/>
      <c r="F2" s="114"/>
      <c r="G2" s="114"/>
      <c r="H2" s="114"/>
      <c r="K2" s="105" t="s">
        <v>124</v>
      </c>
      <c r="L2" s="106"/>
    </row>
    <row r="3" spans="1:12" ht="23.25" customHeight="1" x14ac:dyDescent="0.25">
      <c r="A3" s="115" t="s">
        <v>1</v>
      </c>
      <c r="B3" s="115" t="s">
        <v>2</v>
      </c>
      <c r="C3" s="115" t="s">
        <v>3</v>
      </c>
      <c r="D3" s="115" t="s">
        <v>4</v>
      </c>
      <c r="E3" s="115" t="s">
        <v>5</v>
      </c>
      <c r="F3" s="115"/>
      <c r="G3" s="115"/>
      <c r="H3" s="115"/>
      <c r="K3" s="107" t="s">
        <v>125</v>
      </c>
      <c r="L3" s="108"/>
    </row>
    <row r="4" spans="1:12" ht="24" customHeight="1" x14ac:dyDescent="0.25">
      <c r="A4" s="115"/>
      <c r="B4" s="115"/>
      <c r="C4" s="115"/>
      <c r="D4" s="115"/>
      <c r="E4" s="16" t="s">
        <v>6</v>
      </c>
      <c r="F4" s="16" t="s">
        <v>7</v>
      </c>
      <c r="G4" s="16" t="s">
        <v>8</v>
      </c>
      <c r="H4" s="16" t="s">
        <v>9</v>
      </c>
      <c r="K4" s="107" t="s">
        <v>123</v>
      </c>
      <c r="L4" s="108"/>
    </row>
    <row r="5" spans="1:12" x14ac:dyDescent="0.25">
      <c r="A5" s="45" t="s">
        <v>77</v>
      </c>
      <c r="B5" s="46"/>
      <c r="C5" s="46"/>
      <c r="D5" s="46"/>
      <c r="E5" s="46"/>
      <c r="F5" s="46"/>
      <c r="G5" s="46"/>
      <c r="H5" s="47"/>
      <c r="K5" s="109"/>
      <c r="L5" s="110"/>
    </row>
    <row r="6" spans="1:12" x14ac:dyDescent="0.25">
      <c r="A6" s="18"/>
      <c r="B6" s="19"/>
      <c r="C6" s="43"/>
      <c r="D6" s="43"/>
      <c r="E6" s="2">
        <f>C6*D6</f>
        <v>0</v>
      </c>
      <c r="F6" s="44">
        <f t="shared" ref="F6:F20" si="0">E6</f>
        <v>0</v>
      </c>
      <c r="G6" s="44">
        <f t="shared" ref="G6:G20" si="1">IF(E6=F6,0,"")</f>
        <v>0</v>
      </c>
      <c r="H6" s="74">
        <f>F6</f>
        <v>0</v>
      </c>
      <c r="K6" s="89">
        <f>LEN(B6)</f>
        <v>0</v>
      </c>
      <c r="L6" s="89" t="str">
        <f>IF(K6&gt;200,"Popraw","ok")</f>
        <v>ok</v>
      </c>
    </row>
    <row r="7" spans="1:12" x14ac:dyDescent="0.25">
      <c r="A7" s="18"/>
      <c r="B7" s="19"/>
      <c r="C7" s="43"/>
      <c r="D7" s="43"/>
      <c r="E7" s="2">
        <f>C7*D7</f>
        <v>0</v>
      </c>
      <c r="F7" s="39">
        <f t="shared" si="0"/>
        <v>0</v>
      </c>
      <c r="G7" s="39">
        <f t="shared" si="1"/>
        <v>0</v>
      </c>
      <c r="H7" s="74">
        <f t="shared" ref="H7:H20" si="2">F7</f>
        <v>0</v>
      </c>
      <c r="K7" s="89">
        <f t="shared" ref="K7:K20" si="3">LEN(B7)</f>
        <v>0</v>
      </c>
      <c r="L7" s="89" t="str">
        <f t="shared" ref="L7:L70" si="4">IF(K7&gt;200,"Popraw","ok")</f>
        <v>ok</v>
      </c>
    </row>
    <row r="8" spans="1:12" x14ac:dyDescent="0.25">
      <c r="A8" s="18"/>
      <c r="B8" s="19"/>
      <c r="C8" s="43"/>
      <c r="D8" s="43"/>
      <c r="E8" s="2">
        <f t="shared" ref="E8:E12" si="5">C8*D8</f>
        <v>0</v>
      </c>
      <c r="F8" s="39">
        <f t="shared" si="0"/>
        <v>0</v>
      </c>
      <c r="G8" s="39">
        <f t="shared" si="1"/>
        <v>0</v>
      </c>
      <c r="H8" s="2">
        <f t="shared" si="2"/>
        <v>0</v>
      </c>
      <c r="K8" s="89">
        <f t="shared" si="3"/>
        <v>0</v>
      </c>
      <c r="L8" s="89" t="str">
        <f t="shared" si="4"/>
        <v>ok</v>
      </c>
    </row>
    <row r="9" spans="1:12" x14ac:dyDescent="0.25">
      <c r="A9" s="18"/>
      <c r="B9" s="19"/>
      <c r="C9" s="43"/>
      <c r="D9" s="43"/>
      <c r="E9" s="2">
        <f t="shared" si="5"/>
        <v>0</v>
      </c>
      <c r="F9" s="39">
        <f t="shared" si="0"/>
        <v>0</v>
      </c>
      <c r="G9" s="39">
        <f t="shared" si="1"/>
        <v>0</v>
      </c>
      <c r="H9" s="2">
        <f t="shared" si="2"/>
        <v>0</v>
      </c>
      <c r="K9" s="89">
        <f t="shared" si="3"/>
        <v>0</v>
      </c>
      <c r="L9" s="89" t="str">
        <f t="shared" si="4"/>
        <v>ok</v>
      </c>
    </row>
    <row r="10" spans="1:12" x14ac:dyDescent="0.25">
      <c r="A10" s="18"/>
      <c r="B10" s="19"/>
      <c r="C10" s="43"/>
      <c r="D10" s="43"/>
      <c r="E10" s="2">
        <f t="shared" si="5"/>
        <v>0</v>
      </c>
      <c r="F10" s="39">
        <f t="shared" si="0"/>
        <v>0</v>
      </c>
      <c r="G10" s="39">
        <f t="shared" si="1"/>
        <v>0</v>
      </c>
      <c r="H10" s="2">
        <f t="shared" si="2"/>
        <v>0</v>
      </c>
      <c r="K10" s="89">
        <f t="shared" si="3"/>
        <v>0</v>
      </c>
      <c r="L10" s="89" t="str">
        <f t="shared" si="4"/>
        <v>ok</v>
      </c>
    </row>
    <row r="11" spans="1:12" x14ac:dyDescent="0.25">
      <c r="A11" s="18"/>
      <c r="B11" s="19"/>
      <c r="C11" s="43"/>
      <c r="D11" s="43"/>
      <c r="E11" s="2">
        <f t="shared" si="5"/>
        <v>0</v>
      </c>
      <c r="F11" s="39">
        <f t="shared" si="0"/>
        <v>0</v>
      </c>
      <c r="G11" s="39">
        <f t="shared" si="1"/>
        <v>0</v>
      </c>
      <c r="H11" s="2">
        <f t="shared" si="2"/>
        <v>0</v>
      </c>
      <c r="K11" s="89">
        <f t="shared" si="3"/>
        <v>0</v>
      </c>
      <c r="L11" s="89" t="str">
        <f t="shared" si="4"/>
        <v>ok</v>
      </c>
    </row>
    <row r="12" spans="1:12" x14ac:dyDescent="0.25">
      <c r="A12" s="18"/>
      <c r="B12" s="19"/>
      <c r="C12" s="43"/>
      <c r="D12" s="43"/>
      <c r="E12" s="2">
        <f t="shared" si="5"/>
        <v>0</v>
      </c>
      <c r="F12" s="39">
        <f t="shared" si="0"/>
        <v>0</v>
      </c>
      <c r="G12" s="39">
        <f t="shared" si="1"/>
        <v>0</v>
      </c>
      <c r="H12" s="2">
        <f t="shared" si="2"/>
        <v>0</v>
      </c>
      <c r="K12" s="89">
        <f t="shared" si="3"/>
        <v>0</v>
      </c>
      <c r="L12" s="89" t="str">
        <f t="shared" si="4"/>
        <v>ok</v>
      </c>
    </row>
    <row r="13" spans="1:12" x14ac:dyDescent="0.25">
      <c r="A13" s="18"/>
      <c r="B13" s="19"/>
      <c r="C13" s="43"/>
      <c r="D13" s="43"/>
      <c r="E13" s="2">
        <f t="shared" ref="E13:E20" si="6">C13*D13</f>
        <v>0</v>
      </c>
      <c r="F13" s="39">
        <f t="shared" si="0"/>
        <v>0</v>
      </c>
      <c r="G13" s="39">
        <f t="shared" si="1"/>
        <v>0</v>
      </c>
      <c r="H13" s="2">
        <f>F13</f>
        <v>0</v>
      </c>
      <c r="K13" s="89">
        <f t="shared" si="3"/>
        <v>0</v>
      </c>
      <c r="L13" s="89" t="str">
        <f t="shared" si="4"/>
        <v>ok</v>
      </c>
    </row>
    <row r="14" spans="1:12" x14ac:dyDescent="0.25">
      <c r="A14" s="18"/>
      <c r="B14" s="19"/>
      <c r="C14" s="25"/>
      <c r="D14" s="25"/>
      <c r="E14" s="2">
        <f t="shared" si="6"/>
        <v>0</v>
      </c>
      <c r="F14" s="39">
        <f t="shared" si="0"/>
        <v>0</v>
      </c>
      <c r="G14" s="39">
        <f t="shared" si="1"/>
        <v>0</v>
      </c>
      <c r="H14" s="2">
        <f t="shared" si="2"/>
        <v>0</v>
      </c>
      <c r="K14" s="89">
        <f t="shared" si="3"/>
        <v>0</v>
      </c>
      <c r="L14" s="89" t="str">
        <f t="shared" si="4"/>
        <v>ok</v>
      </c>
    </row>
    <row r="15" spans="1:12" x14ac:dyDescent="0.25">
      <c r="A15" s="18"/>
      <c r="B15" s="19"/>
      <c r="C15" s="25"/>
      <c r="D15" s="25"/>
      <c r="E15" s="2">
        <f t="shared" si="6"/>
        <v>0</v>
      </c>
      <c r="F15" s="39">
        <f t="shared" si="0"/>
        <v>0</v>
      </c>
      <c r="G15" s="39">
        <f t="shared" si="1"/>
        <v>0</v>
      </c>
      <c r="H15" s="2">
        <f t="shared" si="2"/>
        <v>0</v>
      </c>
      <c r="K15" s="89">
        <f t="shared" si="3"/>
        <v>0</v>
      </c>
      <c r="L15" s="89" t="str">
        <f t="shared" si="4"/>
        <v>ok</v>
      </c>
    </row>
    <row r="16" spans="1:12" x14ac:dyDescent="0.25">
      <c r="A16" s="18"/>
      <c r="B16" s="19"/>
      <c r="C16" s="42"/>
      <c r="D16" s="42"/>
      <c r="E16" s="2">
        <f t="shared" si="6"/>
        <v>0</v>
      </c>
      <c r="F16" s="39">
        <f t="shared" si="0"/>
        <v>0</v>
      </c>
      <c r="G16" s="39">
        <f t="shared" si="1"/>
        <v>0</v>
      </c>
      <c r="H16" s="2">
        <f t="shared" si="2"/>
        <v>0</v>
      </c>
      <c r="K16" s="89">
        <f t="shared" si="3"/>
        <v>0</v>
      </c>
      <c r="L16" s="89" t="str">
        <f t="shared" si="4"/>
        <v>ok</v>
      </c>
    </row>
    <row r="17" spans="1:12" x14ac:dyDescent="0.25">
      <c r="A17" s="18"/>
      <c r="B17" s="19"/>
      <c r="C17" s="42"/>
      <c r="D17" s="42"/>
      <c r="E17" s="2">
        <f t="shared" si="6"/>
        <v>0</v>
      </c>
      <c r="F17" s="39">
        <f t="shared" si="0"/>
        <v>0</v>
      </c>
      <c r="G17" s="39">
        <f t="shared" si="1"/>
        <v>0</v>
      </c>
      <c r="H17" s="2">
        <f t="shared" si="2"/>
        <v>0</v>
      </c>
      <c r="K17" s="89">
        <f t="shared" si="3"/>
        <v>0</v>
      </c>
      <c r="L17" s="89" t="str">
        <f t="shared" si="4"/>
        <v>ok</v>
      </c>
    </row>
    <row r="18" spans="1:12" x14ac:dyDescent="0.25">
      <c r="A18" s="18"/>
      <c r="B18" s="19"/>
      <c r="C18" s="25"/>
      <c r="D18" s="25"/>
      <c r="E18" s="2">
        <f t="shared" si="6"/>
        <v>0</v>
      </c>
      <c r="F18" s="39">
        <f t="shared" si="0"/>
        <v>0</v>
      </c>
      <c r="G18" s="39">
        <f t="shared" si="1"/>
        <v>0</v>
      </c>
      <c r="H18" s="2">
        <f t="shared" si="2"/>
        <v>0</v>
      </c>
      <c r="K18" s="89">
        <f t="shared" si="3"/>
        <v>0</v>
      </c>
      <c r="L18" s="89" t="str">
        <f t="shared" si="4"/>
        <v>ok</v>
      </c>
    </row>
    <row r="19" spans="1:12" x14ac:dyDescent="0.25">
      <c r="A19" s="18"/>
      <c r="B19" s="19"/>
      <c r="C19" s="25"/>
      <c r="D19" s="25"/>
      <c r="E19" s="2">
        <f t="shared" si="6"/>
        <v>0</v>
      </c>
      <c r="F19" s="39">
        <f t="shared" si="0"/>
        <v>0</v>
      </c>
      <c r="G19" s="39">
        <f t="shared" si="1"/>
        <v>0</v>
      </c>
      <c r="H19" s="2">
        <f t="shared" si="2"/>
        <v>0</v>
      </c>
      <c r="K19" s="89">
        <f t="shared" si="3"/>
        <v>0</v>
      </c>
      <c r="L19" s="89" t="str">
        <f t="shared" si="4"/>
        <v>ok</v>
      </c>
    </row>
    <row r="20" spans="1:12" x14ac:dyDescent="0.25">
      <c r="A20" s="18"/>
      <c r="B20" s="19"/>
      <c r="C20" s="25"/>
      <c r="D20" s="25"/>
      <c r="E20" s="2">
        <f t="shared" si="6"/>
        <v>0</v>
      </c>
      <c r="F20" s="39">
        <f t="shared" si="0"/>
        <v>0</v>
      </c>
      <c r="G20" s="39">
        <f t="shared" si="1"/>
        <v>0</v>
      </c>
      <c r="H20" s="2">
        <f t="shared" si="2"/>
        <v>0</v>
      </c>
      <c r="K20" s="89">
        <f t="shared" si="3"/>
        <v>0</v>
      </c>
      <c r="L20" s="89" t="str">
        <f t="shared" si="4"/>
        <v>ok</v>
      </c>
    </row>
    <row r="21" spans="1:12" x14ac:dyDescent="0.25">
      <c r="A21" s="49"/>
      <c r="B21" s="50"/>
      <c r="C21" s="50"/>
      <c r="D21" s="51" t="s">
        <v>88</v>
      </c>
      <c r="E21" s="3">
        <f>SUM(E6:E20)</f>
        <v>0</v>
      </c>
      <c r="F21" s="3">
        <f>SUM(F6:F20)</f>
        <v>0</v>
      </c>
      <c r="G21" s="3">
        <f>SUM(G6:G20)</f>
        <v>0</v>
      </c>
      <c r="H21" s="3">
        <f>SUM(H6:H20)</f>
        <v>0</v>
      </c>
      <c r="K21" s="89">
        <f t="shared" ref="K21:K84" si="7">LEN(B21)</f>
        <v>0</v>
      </c>
      <c r="L21" s="89" t="str">
        <f t="shared" si="4"/>
        <v>ok</v>
      </c>
    </row>
    <row r="22" spans="1:12" s="36" customFormat="1" x14ac:dyDescent="0.25">
      <c r="K22" s="89">
        <f t="shared" si="7"/>
        <v>0</v>
      </c>
      <c r="L22" s="89" t="str">
        <f t="shared" si="4"/>
        <v>ok</v>
      </c>
    </row>
    <row r="23" spans="1:12" outlineLevel="1" x14ac:dyDescent="0.25">
      <c r="A23" s="45" t="s">
        <v>79</v>
      </c>
      <c r="B23" s="46"/>
      <c r="C23" s="46"/>
      <c r="D23" s="46"/>
      <c r="E23" s="46"/>
      <c r="F23" s="46"/>
      <c r="G23" s="46"/>
      <c r="H23" s="47"/>
      <c r="K23" s="89">
        <f t="shared" si="7"/>
        <v>0</v>
      </c>
      <c r="L23" s="89" t="str">
        <f t="shared" si="4"/>
        <v>ok</v>
      </c>
    </row>
    <row r="24" spans="1:12" outlineLevel="1" x14ac:dyDescent="0.25">
      <c r="A24" s="18"/>
      <c r="B24" s="19"/>
      <c r="C24" s="43"/>
      <c r="D24" s="43"/>
      <c r="E24" s="2">
        <f>C24*D24</f>
        <v>0</v>
      </c>
      <c r="F24" s="39">
        <f>E24</f>
        <v>0</v>
      </c>
      <c r="G24" s="39">
        <f>IF(E24=F24,0,"")</f>
        <v>0</v>
      </c>
      <c r="H24" s="2">
        <f>F24</f>
        <v>0</v>
      </c>
      <c r="K24" s="89">
        <f t="shared" si="7"/>
        <v>0</v>
      </c>
      <c r="L24" s="89" t="str">
        <f t="shared" si="4"/>
        <v>ok</v>
      </c>
    </row>
    <row r="25" spans="1:12" outlineLevel="1" x14ac:dyDescent="0.25">
      <c r="A25" s="18"/>
      <c r="B25" s="19"/>
      <c r="C25" s="43"/>
      <c r="D25" s="43"/>
      <c r="E25" s="2">
        <f t="shared" ref="E25:E38" si="8">C25*D25</f>
        <v>0</v>
      </c>
      <c r="F25" s="39">
        <f t="shared" ref="F25:F38" si="9">E25</f>
        <v>0</v>
      </c>
      <c r="G25" s="39">
        <f t="shared" ref="G25:G38" si="10">IF(E25=F25,0,"")</f>
        <v>0</v>
      </c>
      <c r="H25" s="2">
        <f t="shared" ref="H25:H38" si="11">F25</f>
        <v>0</v>
      </c>
      <c r="K25" s="89">
        <f t="shared" si="7"/>
        <v>0</v>
      </c>
      <c r="L25" s="89" t="str">
        <f t="shared" si="4"/>
        <v>ok</v>
      </c>
    </row>
    <row r="26" spans="1:12" outlineLevel="1" x14ac:dyDescent="0.25">
      <c r="A26" s="18"/>
      <c r="B26" s="19"/>
      <c r="C26" s="43"/>
      <c r="D26" s="43"/>
      <c r="E26" s="2">
        <f t="shared" si="8"/>
        <v>0</v>
      </c>
      <c r="F26" s="39">
        <f t="shared" si="9"/>
        <v>0</v>
      </c>
      <c r="G26" s="39">
        <f t="shared" si="10"/>
        <v>0</v>
      </c>
      <c r="H26" s="2">
        <f t="shared" si="11"/>
        <v>0</v>
      </c>
      <c r="K26" s="89">
        <f t="shared" si="7"/>
        <v>0</v>
      </c>
      <c r="L26" s="89" t="str">
        <f t="shared" si="4"/>
        <v>ok</v>
      </c>
    </row>
    <row r="27" spans="1:12" outlineLevel="1" x14ac:dyDescent="0.25">
      <c r="A27" s="18"/>
      <c r="B27" s="19"/>
      <c r="C27" s="43"/>
      <c r="D27" s="43"/>
      <c r="E27" s="2">
        <f t="shared" si="8"/>
        <v>0</v>
      </c>
      <c r="F27" s="39">
        <f t="shared" si="9"/>
        <v>0</v>
      </c>
      <c r="G27" s="39">
        <f t="shared" si="10"/>
        <v>0</v>
      </c>
      <c r="H27" s="2">
        <f t="shared" si="11"/>
        <v>0</v>
      </c>
      <c r="K27" s="89">
        <f t="shared" si="7"/>
        <v>0</v>
      </c>
      <c r="L27" s="89" t="str">
        <f t="shared" si="4"/>
        <v>ok</v>
      </c>
    </row>
    <row r="28" spans="1:12" outlineLevel="1" x14ac:dyDescent="0.25">
      <c r="A28" s="18"/>
      <c r="B28" s="19"/>
      <c r="C28" s="43"/>
      <c r="D28" s="43"/>
      <c r="E28" s="2">
        <f t="shared" si="8"/>
        <v>0</v>
      </c>
      <c r="F28" s="39">
        <f t="shared" si="9"/>
        <v>0</v>
      </c>
      <c r="G28" s="39">
        <f t="shared" si="10"/>
        <v>0</v>
      </c>
      <c r="H28" s="2">
        <f t="shared" si="11"/>
        <v>0</v>
      </c>
      <c r="K28" s="89">
        <f t="shared" si="7"/>
        <v>0</v>
      </c>
      <c r="L28" s="89" t="str">
        <f t="shared" si="4"/>
        <v>ok</v>
      </c>
    </row>
    <row r="29" spans="1:12" outlineLevel="1" x14ac:dyDescent="0.25">
      <c r="A29" s="18"/>
      <c r="B29" s="19"/>
      <c r="C29" s="43"/>
      <c r="D29" s="43"/>
      <c r="E29" s="2">
        <f t="shared" si="8"/>
        <v>0</v>
      </c>
      <c r="F29" s="39">
        <f t="shared" si="9"/>
        <v>0</v>
      </c>
      <c r="G29" s="39">
        <f t="shared" si="10"/>
        <v>0</v>
      </c>
      <c r="H29" s="2">
        <f t="shared" si="11"/>
        <v>0</v>
      </c>
      <c r="K29" s="89">
        <f t="shared" si="7"/>
        <v>0</v>
      </c>
      <c r="L29" s="89" t="str">
        <f t="shared" si="4"/>
        <v>ok</v>
      </c>
    </row>
    <row r="30" spans="1:12" outlineLevel="1" x14ac:dyDescent="0.25">
      <c r="A30" s="18"/>
      <c r="B30" s="19"/>
      <c r="C30" s="43"/>
      <c r="D30" s="43"/>
      <c r="E30" s="2">
        <f t="shared" si="8"/>
        <v>0</v>
      </c>
      <c r="F30" s="39">
        <f t="shared" si="9"/>
        <v>0</v>
      </c>
      <c r="G30" s="39">
        <f t="shared" si="10"/>
        <v>0</v>
      </c>
      <c r="H30" s="2">
        <f t="shared" si="11"/>
        <v>0</v>
      </c>
      <c r="K30" s="89">
        <f t="shared" si="7"/>
        <v>0</v>
      </c>
      <c r="L30" s="89" t="str">
        <f t="shared" si="4"/>
        <v>ok</v>
      </c>
    </row>
    <row r="31" spans="1:12" outlineLevel="1" x14ac:dyDescent="0.25">
      <c r="A31" s="18"/>
      <c r="B31" s="19"/>
      <c r="C31" s="43"/>
      <c r="D31" s="43"/>
      <c r="E31" s="2">
        <f t="shared" si="8"/>
        <v>0</v>
      </c>
      <c r="F31" s="39">
        <f t="shared" si="9"/>
        <v>0</v>
      </c>
      <c r="G31" s="39">
        <f t="shared" si="10"/>
        <v>0</v>
      </c>
      <c r="H31" s="2">
        <f t="shared" si="11"/>
        <v>0</v>
      </c>
      <c r="K31" s="89">
        <f t="shared" si="7"/>
        <v>0</v>
      </c>
      <c r="L31" s="89" t="str">
        <f t="shared" si="4"/>
        <v>ok</v>
      </c>
    </row>
    <row r="32" spans="1:12" outlineLevel="1" x14ac:dyDescent="0.25">
      <c r="A32" s="18"/>
      <c r="B32" s="19"/>
      <c r="C32" s="25"/>
      <c r="D32" s="25"/>
      <c r="E32" s="2">
        <f t="shared" si="8"/>
        <v>0</v>
      </c>
      <c r="F32" s="39">
        <f t="shared" si="9"/>
        <v>0</v>
      </c>
      <c r="G32" s="39">
        <f t="shared" si="10"/>
        <v>0</v>
      </c>
      <c r="H32" s="2">
        <f t="shared" si="11"/>
        <v>0</v>
      </c>
      <c r="K32" s="89">
        <f t="shared" si="7"/>
        <v>0</v>
      </c>
      <c r="L32" s="89" t="str">
        <f t="shared" si="4"/>
        <v>ok</v>
      </c>
    </row>
    <row r="33" spans="1:12" outlineLevel="1" x14ac:dyDescent="0.25">
      <c r="A33" s="18"/>
      <c r="B33" s="19"/>
      <c r="C33" s="25"/>
      <c r="D33" s="25"/>
      <c r="E33" s="2">
        <f t="shared" si="8"/>
        <v>0</v>
      </c>
      <c r="F33" s="39">
        <f t="shared" si="9"/>
        <v>0</v>
      </c>
      <c r="G33" s="39">
        <f t="shared" si="10"/>
        <v>0</v>
      </c>
      <c r="H33" s="2">
        <f t="shared" si="11"/>
        <v>0</v>
      </c>
      <c r="K33" s="89">
        <f t="shared" si="7"/>
        <v>0</v>
      </c>
      <c r="L33" s="89" t="str">
        <f t="shared" si="4"/>
        <v>ok</v>
      </c>
    </row>
    <row r="34" spans="1:12" outlineLevel="1" x14ac:dyDescent="0.25">
      <c r="A34" s="18"/>
      <c r="B34" s="19"/>
      <c r="C34" s="25"/>
      <c r="D34" s="25"/>
      <c r="E34" s="2">
        <f t="shared" si="8"/>
        <v>0</v>
      </c>
      <c r="F34" s="39">
        <f t="shared" si="9"/>
        <v>0</v>
      </c>
      <c r="G34" s="39">
        <f t="shared" si="10"/>
        <v>0</v>
      </c>
      <c r="H34" s="2">
        <f t="shared" si="11"/>
        <v>0</v>
      </c>
      <c r="K34" s="89">
        <f t="shared" si="7"/>
        <v>0</v>
      </c>
      <c r="L34" s="89" t="str">
        <f t="shared" si="4"/>
        <v>ok</v>
      </c>
    </row>
    <row r="35" spans="1:12" outlineLevel="1" x14ac:dyDescent="0.25">
      <c r="A35" s="18"/>
      <c r="B35" s="19"/>
      <c r="C35" s="25"/>
      <c r="D35" s="25"/>
      <c r="E35" s="2">
        <f t="shared" si="8"/>
        <v>0</v>
      </c>
      <c r="F35" s="39">
        <f t="shared" si="9"/>
        <v>0</v>
      </c>
      <c r="G35" s="39">
        <f t="shared" si="10"/>
        <v>0</v>
      </c>
      <c r="H35" s="2">
        <f t="shared" si="11"/>
        <v>0</v>
      </c>
      <c r="K35" s="89">
        <f t="shared" si="7"/>
        <v>0</v>
      </c>
      <c r="L35" s="89" t="str">
        <f t="shared" si="4"/>
        <v>ok</v>
      </c>
    </row>
    <row r="36" spans="1:12" outlineLevel="1" x14ac:dyDescent="0.25">
      <c r="A36" s="18"/>
      <c r="B36" s="19"/>
      <c r="C36" s="25"/>
      <c r="D36" s="25"/>
      <c r="E36" s="2">
        <f t="shared" si="8"/>
        <v>0</v>
      </c>
      <c r="F36" s="39">
        <f t="shared" si="9"/>
        <v>0</v>
      </c>
      <c r="G36" s="39">
        <f t="shared" si="10"/>
        <v>0</v>
      </c>
      <c r="H36" s="2">
        <f t="shared" si="11"/>
        <v>0</v>
      </c>
      <c r="K36" s="89">
        <f t="shared" si="7"/>
        <v>0</v>
      </c>
      <c r="L36" s="89" t="str">
        <f t="shared" si="4"/>
        <v>ok</v>
      </c>
    </row>
    <row r="37" spans="1:12" outlineLevel="1" x14ac:dyDescent="0.25">
      <c r="A37" s="18"/>
      <c r="B37" s="19"/>
      <c r="C37" s="43"/>
      <c r="D37" s="43"/>
      <c r="E37" s="2">
        <f t="shared" si="8"/>
        <v>0</v>
      </c>
      <c r="F37" s="39">
        <f t="shared" si="9"/>
        <v>0</v>
      </c>
      <c r="G37" s="39">
        <f t="shared" si="10"/>
        <v>0</v>
      </c>
      <c r="H37" s="2">
        <f t="shared" si="11"/>
        <v>0</v>
      </c>
      <c r="K37" s="89">
        <f t="shared" si="7"/>
        <v>0</v>
      </c>
      <c r="L37" s="89" t="str">
        <f t="shared" si="4"/>
        <v>ok</v>
      </c>
    </row>
    <row r="38" spans="1:12" outlineLevel="1" x14ac:dyDescent="0.25">
      <c r="A38" s="18"/>
      <c r="B38" s="19"/>
      <c r="C38" s="43"/>
      <c r="D38" s="43"/>
      <c r="E38" s="2">
        <f t="shared" si="8"/>
        <v>0</v>
      </c>
      <c r="F38" s="39">
        <f t="shared" si="9"/>
        <v>0</v>
      </c>
      <c r="G38" s="39">
        <f t="shared" si="10"/>
        <v>0</v>
      </c>
      <c r="H38" s="2">
        <f t="shared" si="11"/>
        <v>0</v>
      </c>
      <c r="K38" s="89">
        <f t="shared" si="7"/>
        <v>0</v>
      </c>
      <c r="L38" s="89" t="str">
        <f t="shared" si="4"/>
        <v>ok</v>
      </c>
    </row>
    <row r="39" spans="1:12" outlineLevel="1" x14ac:dyDescent="0.25">
      <c r="A39" s="49"/>
      <c r="B39" s="50"/>
      <c r="C39" s="50"/>
      <c r="D39" s="51" t="s">
        <v>88</v>
      </c>
      <c r="E39" s="3">
        <f>SUM(E24:E38)</f>
        <v>0</v>
      </c>
      <c r="F39" s="3">
        <f>SUM(F24:F38)</f>
        <v>0</v>
      </c>
      <c r="G39" s="3">
        <f>SUM(G24:G38)</f>
        <v>0</v>
      </c>
      <c r="H39" s="3">
        <f>SUM(H24:H38)</f>
        <v>0</v>
      </c>
      <c r="K39" s="89">
        <f t="shared" si="7"/>
        <v>0</v>
      </c>
      <c r="L39" s="89" t="str">
        <f t="shared" si="4"/>
        <v>ok</v>
      </c>
    </row>
    <row r="40" spans="1:12" s="36" customFormat="1" x14ac:dyDescent="0.25">
      <c r="K40" s="89">
        <f t="shared" si="7"/>
        <v>0</v>
      </c>
      <c r="L40" s="89" t="str">
        <f t="shared" si="4"/>
        <v>ok</v>
      </c>
    </row>
    <row r="41" spans="1:12" outlineLevel="1" x14ac:dyDescent="0.25">
      <c r="A41" s="45" t="s">
        <v>80</v>
      </c>
      <c r="B41" s="46"/>
      <c r="C41" s="46"/>
      <c r="D41" s="46"/>
      <c r="E41" s="46"/>
      <c r="F41" s="46"/>
      <c r="G41" s="46"/>
      <c r="H41" s="47"/>
      <c r="K41" s="89">
        <f t="shared" si="7"/>
        <v>0</v>
      </c>
      <c r="L41" s="89" t="str">
        <f t="shared" si="4"/>
        <v>ok</v>
      </c>
    </row>
    <row r="42" spans="1:12" outlineLevel="1" x14ac:dyDescent="0.25">
      <c r="A42" s="18"/>
      <c r="B42" s="19"/>
      <c r="C42" s="43"/>
      <c r="D42" s="43"/>
      <c r="E42" s="2">
        <f>C42*D42</f>
        <v>0</v>
      </c>
      <c r="F42" s="39">
        <f>E42</f>
        <v>0</v>
      </c>
      <c r="G42" s="39">
        <f>IF(E42=F42,0,"")</f>
        <v>0</v>
      </c>
      <c r="H42" s="2">
        <f>F42</f>
        <v>0</v>
      </c>
      <c r="K42" s="89">
        <f t="shared" si="7"/>
        <v>0</v>
      </c>
      <c r="L42" s="89" t="str">
        <f t="shared" si="4"/>
        <v>ok</v>
      </c>
    </row>
    <row r="43" spans="1:12" outlineLevel="1" x14ac:dyDescent="0.25">
      <c r="A43" s="18"/>
      <c r="B43" s="19"/>
      <c r="C43" s="43"/>
      <c r="D43" s="43"/>
      <c r="E43" s="2">
        <f t="shared" ref="E43:E56" si="12">C43*D43</f>
        <v>0</v>
      </c>
      <c r="F43" s="39">
        <f t="shared" ref="F43:F56" si="13">E43</f>
        <v>0</v>
      </c>
      <c r="G43" s="39">
        <f t="shared" ref="G43:G56" si="14">IF(E43=F43,0,"")</f>
        <v>0</v>
      </c>
      <c r="H43" s="2">
        <f t="shared" ref="H43:H56" si="15">F43</f>
        <v>0</v>
      </c>
      <c r="K43" s="89">
        <f t="shared" si="7"/>
        <v>0</v>
      </c>
      <c r="L43" s="89" t="str">
        <f t="shared" si="4"/>
        <v>ok</v>
      </c>
    </row>
    <row r="44" spans="1:12" outlineLevel="1" x14ac:dyDescent="0.25">
      <c r="A44" s="18"/>
      <c r="B44" s="19"/>
      <c r="C44" s="43"/>
      <c r="D44" s="43"/>
      <c r="E44" s="2">
        <f t="shared" si="12"/>
        <v>0</v>
      </c>
      <c r="F44" s="39">
        <f t="shared" si="13"/>
        <v>0</v>
      </c>
      <c r="G44" s="39">
        <f t="shared" si="14"/>
        <v>0</v>
      </c>
      <c r="H44" s="2">
        <f t="shared" si="15"/>
        <v>0</v>
      </c>
      <c r="K44" s="89">
        <f t="shared" si="7"/>
        <v>0</v>
      </c>
      <c r="L44" s="89" t="str">
        <f t="shared" si="4"/>
        <v>ok</v>
      </c>
    </row>
    <row r="45" spans="1:12" outlineLevel="1" x14ac:dyDescent="0.25">
      <c r="A45" s="18"/>
      <c r="B45" s="19"/>
      <c r="C45" s="43"/>
      <c r="D45" s="43"/>
      <c r="E45" s="2">
        <f t="shared" si="12"/>
        <v>0</v>
      </c>
      <c r="F45" s="39">
        <f t="shared" si="13"/>
        <v>0</v>
      </c>
      <c r="G45" s="39">
        <f t="shared" si="14"/>
        <v>0</v>
      </c>
      <c r="H45" s="2">
        <f t="shared" si="15"/>
        <v>0</v>
      </c>
      <c r="K45" s="89">
        <f t="shared" si="7"/>
        <v>0</v>
      </c>
      <c r="L45" s="89" t="str">
        <f t="shared" si="4"/>
        <v>ok</v>
      </c>
    </row>
    <row r="46" spans="1:12" outlineLevel="1" x14ac:dyDescent="0.25">
      <c r="A46" s="18"/>
      <c r="B46" s="19"/>
      <c r="C46" s="43"/>
      <c r="D46" s="43"/>
      <c r="E46" s="2">
        <f t="shared" si="12"/>
        <v>0</v>
      </c>
      <c r="F46" s="39">
        <f t="shared" si="13"/>
        <v>0</v>
      </c>
      <c r="G46" s="39">
        <f t="shared" si="14"/>
        <v>0</v>
      </c>
      <c r="H46" s="2">
        <f t="shared" si="15"/>
        <v>0</v>
      </c>
      <c r="K46" s="89">
        <f t="shared" si="7"/>
        <v>0</v>
      </c>
      <c r="L46" s="89" t="str">
        <f t="shared" si="4"/>
        <v>ok</v>
      </c>
    </row>
    <row r="47" spans="1:12" outlineLevel="1" x14ac:dyDescent="0.25">
      <c r="A47" s="18"/>
      <c r="B47" s="19"/>
      <c r="C47" s="43"/>
      <c r="D47" s="43"/>
      <c r="E47" s="2">
        <f t="shared" si="12"/>
        <v>0</v>
      </c>
      <c r="F47" s="39">
        <f t="shared" si="13"/>
        <v>0</v>
      </c>
      <c r="G47" s="39">
        <f t="shared" si="14"/>
        <v>0</v>
      </c>
      <c r="H47" s="2">
        <f t="shared" si="15"/>
        <v>0</v>
      </c>
      <c r="K47" s="89">
        <f t="shared" si="7"/>
        <v>0</v>
      </c>
      <c r="L47" s="89" t="str">
        <f t="shared" si="4"/>
        <v>ok</v>
      </c>
    </row>
    <row r="48" spans="1:12" outlineLevel="1" x14ac:dyDescent="0.25">
      <c r="A48" s="18"/>
      <c r="B48" s="19"/>
      <c r="C48" s="43"/>
      <c r="D48" s="43"/>
      <c r="E48" s="2">
        <f t="shared" si="12"/>
        <v>0</v>
      </c>
      <c r="F48" s="39">
        <f t="shared" si="13"/>
        <v>0</v>
      </c>
      <c r="G48" s="39">
        <f t="shared" si="14"/>
        <v>0</v>
      </c>
      <c r="H48" s="2">
        <f t="shared" si="15"/>
        <v>0</v>
      </c>
      <c r="K48" s="89">
        <f t="shared" si="7"/>
        <v>0</v>
      </c>
      <c r="L48" s="89" t="str">
        <f t="shared" si="4"/>
        <v>ok</v>
      </c>
    </row>
    <row r="49" spans="1:12" outlineLevel="1" x14ac:dyDescent="0.25">
      <c r="A49" s="18"/>
      <c r="B49" s="19"/>
      <c r="C49" s="43"/>
      <c r="D49" s="43"/>
      <c r="E49" s="2">
        <f t="shared" si="12"/>
        <v>0</v>
      </c>
      <c r="F49" s="39">
        <f t="shared" si="13"/>
        <v>0</v>
      </c>
      <c r="G49" s="39">
        <f t="shared" si="14"/>
        <v>0</v>
      </c>
      <c r="H49" s="2">
        <f t="shared" si="15"/>
        <v>0</v>
      </c>
      <c r="K49" s="89">
        <f t="shared" si="7"/>
        <v>0</v>
      </c>
      <c r="L49" s="89" t="str">
        <f t="shared" si="4"/>
        <v>ok</v>
      </c>
    </row>
    <row r="50" spans="1:12" outlineLevel="1" x14ac:dyDescent="0.25">
      <c r="A50" s="18"/>
      <c r="B50" s="19"/>
      <c r="C50" s="42"/>
      <c r="D50" s="42"/>
      <c r="E50" s="2">
        <f t="shared" si="12"/>
        <v>0</v>
      </c>
      <c r="F50" s="39">
        <f t="shared" si="13"/>
        <v>0</v>
      </c>
      <c r="G50" s="39">
        <f t="shared" si="14"/>
        <v>0</v>
      </c>
      <c r="H50" s="2">
        <f t="shared" si="15"/>
        <v>0</v>
      </c>
      <c r="K50" s="89">
        <f t="shared" si="7"/>
        <v>0</v>
      </c>
      <c r="L50" s="89" t="str">
        <f t="shared" si="4"/>
        <v>ok</v>
      </c>
    </row>
    <row r="51" spans="1:12" outlineLevel="1" x14ac:dyDescent="0.25">
      <c r="A51" s="18"/>
      <c r="B51" s="19"/>
      <c r="C51" s="42"/>
      <c r="D51" s="42"/>
      <c r="E51" s="2">
        <f t="shared" si="12"/>
        <v>0</v>
      </c>
      <c r="F51" s="39">
        <f t="shared" si="13"/>
        <v>0</v>
      </c>
      <c r="G51" s="39">
        <f t="shared" si="14"/>
        <v>0</v>
      </c>
      <c r="H51" s="2">
        <f t="shared" si="15"/>
        <v>0</v>
      </c>
      <c r="K51" s="89">
        <f t="shared" si="7"/>
        <v>0</v>
      </c>
      <c r="L51" s="89" t="str">
        <f t="shared" si="4"/>
        <v>ok</v>
      </c>
    </row>
    <row r="52" spans="1:12" outlineLevel="1" x14ac:dyDescent="0.25">
      <c r="A52" s="18"/>
      <c r="B52" s="19"/>
      <c r="C52" s="25"/>
      <c r="D52" s="25"/>
      <c r="E52" s="2">
        <f t="shared" si="12"/>
        <v>0</v>
      </c>
      <c r="F52" s="39">
        <f t="shared" si="13"/>
        <v>0</v>
      </c>
      <c r="G52" s="39">
        <f t="shared" si="14"/>
        <v>0</v>
      </c>
      <c r="H52" s="2">
        <f t="shared" si="15"/>
        <v>0</v>
      </c>
      <c r="K52" s="89">
        <f t="shared" si="7"/>
        <v>0</v>
      </c>
      <c r="L52" s="89" t="str">
        <f t="shared" si="4"/>
        <v>ok</v>
      </c>
    </row>
    <row r="53" spans="1:12" outlineLevel="1" x14ac:dyDescent="0.25">
      <c r="A53" s="18"/>
      <c r="B53" s="19"/>
      <c r="C53" s="25"/>
      <c r="D53" s="25"/>
      <c r="E53" s="2">
        <f t="shared" si="12"/>
        <v>0</v>
      </c>
      <c r="F53" s="39">
        <f t="shared" si="13"/>
        <v>0</v>
      </c>
      <c r="G53" s="39">
        <f t="shared" si="14"/>
        <v>0</v>
      </c>
      <c r="H53" s="2">
        <f t="shared" si="15"/>
        <v>0</v>
      </c>
      <c r="K53" s="89">
        <f t="shared" si="7"/>
        <v>0</v>
      </c>
      <c r="L53" s="89" t="str">
        <f t="shared" si="4"/>
        <v>ok</v>
      </c>
    </row>
    <row r="54" spans="1:12" outlineLevel="1" x14ac:dyDescent="0.25">
      <c r="A54" s="18"/>
      <c r="B54" s="19"/>
      <c r="C54" s="25"/>
      <c r="D54" s="25"/>
      <c r="E54" s="2">
        <f t="shared" si="12"/>
        <v>0</v>
      </c>
      <c r="F54" s="39">
        <f t="shared" si="13"/>
        <v>0</v>
      </c>
      <c r="G54" s="39">
        <f t="shared" si="14"/>
        <v>0</v>
      </c>
      <c r="H54" s="2">
        <f t="shared" si="15"/>
        <v>0</v>
      </c>
      <c r="K54" s="89">
        <f t="shared" si="7"/>
        <v>0</v>
      </c>
      <c r="L54" s="89" t="str">
        <f t="shared" si="4"/>
        <v>ok</v>
      </c>
    </row>
    <row r="55" spans="1:12" outlineLevel="1" x14ac:dyDescent="0.25">
      <c r="A55" s="18"/>
      <c r="B55" s="19"/>
      <c r="C55" s="25"/>
      <c r="D55" s="25"/>
      <c r="E55" s="2">
        <f t="shared" si="12"/>
        <v>0</v>
      </c>
      <c r="F55" s="39">
        <f t="shared" si="13"/>
        <v>0</v>
      </c>
      <c r="G55" s="39">
        <f t="shared" si="14"/>
        <v>0</v>
      </c>
      <c r="H55" s="2">
        <f t="shared" si="15"/>
        <v>0</v>
      </c>
      <c r="K55" s="89">
        <f t="shared" si="7"/>
        <v>0</v>
      </c>
      <c r="L55" s="89" t="str">
        <f t="shared" si="4"/>
        <v>ok</v>
      </c>
    </row>
    <row r="56" spans="1:12" outlineLevel="1" x14ac:dyDescent="0.25">
      <c r="A56" s="18"/>
      <c r="B56" s="19"/>
      <c r="C56" s="25"/>
      <c r="D56" s="25"/>
      <c r="E56" s="2">
        <f t="shared" si="12"/>
        <v>0</v>
      </c>
      <c r="F56" s="39">
        <f t="shared" si="13"/>
        <v>0</v>
      </c>
      <c r="G56" s="39">
        <f t="shared" si="14"/>
        <v>0</v>
      </c>
      <c r="H56" s="2">
        <f t="shared" si="15"/>
        <v>0</v>
      </c>
      <c r="K56" s="89">
        <f t="shared" si="7"/>
        <v>0</v>
      </c>
      <c r="L56" s="89" t="str">
        <f t="shared" si="4"/>
        <v>ok</v>
      </c>
    </row>
    <row r="57" spans="1:12" outlineLevel="1" x14ac:dyDescent="0.25">
      <c r="A57" s="49"/>
      <c r="B57" s="50"/>
      <c r="C57" s="50"/>
      <c r="D57" s="51" t="s">
        <v>88</v>
      </c>
      <c r="E57" s="3">
        <f>SUM(E42:E56)</f>
        <v>0</v>
      </c>
      <c r="F57" s="3">
        <f t="shared" ref="F57:H57" si="16">SUM(F42:F56)</f>
        <v>0</v>
      </c>
      <c r="G57" s="3">
        <f t="shared" si="16"/>
        <v>0</v>
      </c>
      <c r="H57" s="3">
        <f t="shared" si="16"/>
        <v>0</v>
      </c>
      <c r="K57" s="89">
        <f t="shared" si="7"/>
        <v>0</v>
      </c>
      <c r="L57" s="89" t="str">
        <f t="shared" si="4"/>
        <v>ok</v>
      </c>
    </row>
    <row r="58" spans="1:12" x14ac:dyDescent="0.25">
      <c r="K58" s="89">
        <f t="shared" si="7"/>
        <v>0</v>
      </c>
      <c r="L58" s="89" t="str">
        <f t="shared" si="4"/>
        <v>ok</v>
      </c>
    </row>
    <row r="59" spans="1:12" outlineLevel="1" x14ac:dyDescent="0.25">
      <c r="A59" s="45" t="s">
        <v>81</v>
      </c>
      <c r="B59" s="46"/>
      <c r="C59" s="46"/>
      <c r="D59" s="46"/>
      <c r="E59" s="46"/>
      <c r="F59" s="46"/>
      <c r="G59" s="46"/>
      <c r="H59" s="47"/>
      <c r="K59" s="89">
        <f t="shared" si="7"/>
        <v>0</v>
      </c>
      <c r="L59" s="89" t="str">
        <f t="shared" si="4"/>
        <v>ok</v>
      </c>
    </row>
    <row r="60" spans="1:12" outlineLevel="1" x14ac:dyDescent="0.25">
      <c r="A60" s="18"/>
      <c r="B60" s="19"/>
      <c r="C60" s="43"/>
      <c r="D60" s="43"/>
      <c r="E60" s="24">
        <f>C60*D60</f>
        <v>0</v>
      </c>
      <c r="F60" s="39">
        <f>E60</f>
        <v>0</v>
      </c>
      <c r="G60" s="39">
        <f>IF(E60=F60,0,"")</f>
        <v>0</v>
      </c>
      <c r="H60" s="24">
        <f>F60</f>
        <v>0</v>
      </c>
      <c r="K60" s="89">
        <f t="shared" si="7"/>
        <v>0</v>
      </c>
      <c r="L60" s="89" t="str">
        <f t="shared" si="4"/>
        <v>ok</v>
      </c>
    </row>
    <row r="61" spans="1:12" outlineLevel="1" x14ac:dyDescent="0.25">
      <c r="A61" s="18"/>
      <c r="B61" s="19"/>
      <c r="C61" s="43"/>
      <c r="D61" s="43"/>
      <c r="E61" s="24">
        <f t="shared" ref="E61:E74" si="17">C61*D61</f>
        <v>0</v>
      </c>
      <c r="F61" s="39">
        <f t="shared" ref="F61:F74" si="18">E61</f>
        <v>0</v>
      </c>
      <c r="G61" s="39">
        <f t="shared" ref="G61:G74" si="19">IF(E61=F61,0,"")</f>
        <v>0</v>
      </c>
      <c r="H61" s="24">
        <f t="shared" ref="H61:H74" si="20">F61</f>
        <v>0</v>
      </c>
      <c r="K61" s="89">
        <f t="shared" si="7"/>
        <v>0</v>
      </c>
      <c r="L61" s="89" t="str">
        <f t="shared" si="4"/>
        <v>ok</v>
      </c>
    </row>
    <row r="62" spans="1:12" outlineLevel="1" x14ac:dyDescent="0.25">
      <c r="A62" s="18"/>
      <c r="B62" s="19"/>
      <c r="C62" s="43"/>
      <c r="D62" s="43"/>
      <c r="E62" s="24">
        <f t="shared" si="17"/>
        <v>0</v>
      </c>
      <c r="F62" s="39">
        <f t="shared" si="18"/>
        <v>0</v>
      </c>
      <c r="G62" s="39">
        <f t="shared" si="19"/>
        <v>0</v>
      </c>
      <c r="H62" s="24">
        <f t="shared" si="20"/>
        <v>0</v>
      </c>
      <c r="K62" s="89">
        <f t="shared" si="7"/>
        <v>0</v>
      </c>
      <c r="L62" s="89" t="str">
        <f t="shared" si="4"/>
        <v>ok</v>
      </c>
    </row>
    <row r="63" spans="1:12" outlineLevel="1" x14ac:dyDescent="0.25">
      <c r="A63" s="18"/>
      <c r="B63" s="19"/>
      <c r="C63" s="43"/>
      <c r="D63" s="43"/>
      <c r="E63" s="24">
        <f t="shared" si="17"/>
        <v>0</v>
      </c>
      <c r="F63" s="39">
        <f t="shared" si="18"/>
        <v>0</v>
      </c>
      <c r="G63" s="39">
        <f t="shared" si="19"/>
        <v>0</v>
      </c>
      <c r="H63" s="24">
        <f t="shared" si="20"/>
        <v>0</v>
      </c>
      <c r="K63" s="89">
        <f t="shared" si="7"/>
        <v>0</v>
      </c>
      <c r="L63" s="89" t="str">
        <f t="shared" si="4"/>
        <v>ok</v>
      </c>
    </row>
    <row r="64" spans="1:12" outlineLevel="1" x14ac:dyDescent="0.25">
      <c r="A64" s="18"/>
      <c r="B64" s="19"/>
      <c r="C64" s="43"/>
      <c r="D64" s="43"/>
      <c r="E64" s="24">
        <f t="shared" si="17"/>
        <v>0</v>
      </c>
      <c r="F64" s="39">
        <f t="shared" si="18"/>
        <v>0</v>
      </c>
      <c r="G64" s="39">
        <f t="shared" si="19"/>
        <v>0</v>
      </c>
      <c r="H64" s="24">
        <f t="shared" si="20"/>
        <v>0</v>
      </c>
      <c r="K64" s="89">
        <f t="shared" si="7"/>
        <v>0</v>
      </c>
      <c r="L64" s="89" t="str">
        <f t="shared" si="4"/>
        <v>ok</v>
      </c>
    </row>
    <row r="65" spans="1:12" outlineLevel="1" x14ac:dyDescent="0.25">
      <c r="A65" s="18"/>
      <c r="B65" s="19"/>
      <c r="C65" s="43"/>
      <c r="D65" s="43"/>
      <c r="E65" s="24">
        <f t="shared" si="17"/>
        <v>0</v>
      </c>
      <c r="F65" s="39">
        <f t="shared" si="18"/>
        <v>0</v>
      </c>
      <c r="G65" s="39">
        <f t="shared" si="19"/>
        <v>0</v>
      </c>
      <c r="H65" s="24">
        <f t="shared" si="20"/>
        <v>0</v>
      </c>
      <c r="K65" s="89">
        <f t="shared" si="7"/>
        <v>0</v>
      </c>
      <c r="L65" s="89" t="str">
        <f t="shared" si="4"/>
        <v>ok</v>
      </c>
    </row>
    <row r="66" spans="1:12" ht="15" customHeight="1" outlineLevel="1" x14ac:dyDescent="0.25">
      <c r="A66" s="18"/>
      <c r="B66" s="19"/>
      <c r="C66" s="43"/>
      <c r="D66" s="43"/>
      <c r="E66" s="24">
        <f t="shared" si="17"/>
        <v>0</v>
      </c>
      <c r="F66" s="39">
        <f t="shared" si="18"/>
        <v>0</v>
      </c>
      <c r="G66" s="39">
        <f t="shared" si="19"/>
        <v>0</v>
      </c>
      <c r="H66" s="24">
        <f t="shared" si="20"/>
        <v>0</v>
      </c>
      <c r="K66" s="89">
        <f t="shared" si="7"/>
        <v>0</v>
      </c>
      <c r="L66" s="89" t="str">
        <f t="shared" si="4"/>
        <v>ok</v>
      </c>
    </row>
    <row r="67" spans="1:12" outlineLevel="1" x14ac:dyDescent="0.25">
      <c r="A67" s="18"/>
      <c r="B67" s="19"/>
      <c r="C67" s="43"/>
      <c r="D67" s="43"/>
      <c r="E67" s="24">
        <f t="shared" si="17"/>
        <v>0</v>
      </c>
      <c r="F67" s="39">
        <f t="shared" si="18"/>
        <v>0</v>
      </c>
      <c r="G67" s="39">
        <f t="shared" si="19"/>
        <v>0</v>
      </c>
      <c r="H67" s="24">
        <f t="shared" si="20"/>
        <v>0</v>
      </c>
      <c r="K67" s="89">
        <f t="shared" si="7"/>
        <v>0</v>
      </c>
      <c r="L67" s="89" t="str">
        <f t="shared" si="4"/>
        <v>ok</v>
      </c>
    </row>
    <row r="68" spans="1:12" outlineLevel="1" x14ac:dyDescent="0.25">
      <c r="A68" s="18"/>
      <c r="B68" s="19"/>
      <c r="C68" s="42"/>
      <c r="D68" s="42"/>
      <c r="E68" s="24">
        <f t="shared" si="17"/>
        <v>0</v>
      </c>
      <c r="F68" s="39">
        <f t="shared" si="18"/>
        <v>0</v>
      </c>
      <c r="G68" s="39">
        <f t="shared" si="19"/>
        <v>0</v>
      </c>
      <c r="H68" s="24">
        <f t="shared" si="20"/>
        <v>0</v>
      </c>
      <c r="K68" s="89">
        <f t="shared" si="7"/>
        <v>0</v>
      </c>
      <c r="L68" s="89" t="str">
        <f t="shared" si="4"/>
        <v>ok</v>
      </c>
    </row>
    <row r="69" spans="1:12" outlineLevel="1" x14ac:dyDescent="0.25">
      <c r="A69" s="18"/>
      <c r="B69" s="19"/>
      <c r="C69" s="25"/>
      <c r="D69" s="25"/>
      <c r="E69" s="24">
        <f t="shared" si="17"/>
        <v>0</v>
      </c>
      <c r="F69" s="39">
        <f t="shared" si="18"/>
        <v>0</v>
      </c>
      <c r="G69" s="39">
        <f t="shared" si="19"/>
        <v>0</v>
      </c>
      <c r="H69" s="24">
        <f t="shared" si="20"/>
        <v>0</v>
      </c>
      <c r="K69" s="89">
        <f t="shared" si="7"/>
        <v>0</v>
      </c>
      <c r="L69" s="89" t="str">
        <f t="shared" si="4"/>
        <v>ok</v>
      </c>
    </row>
    <row r="70" spans="1:12" outlineLevel="1" x14ac:dyDescent="0.25">
      <c r="A70" s="18"/>
      <c r="B70" s="19"/>
      <c r="C70" s="25"/>
      <c r="D70" s="25"/>
      <c r="E70" s="24">
        <f t="shared" si="17"/>
        <v>0</v>
      </c>
      <c r="F70" s="39">
        <f t="shared" si="18"/>
        <v>0</v>
      </c>
      <c r="G70" s="39">
        <f t="shared" si="19"/>
        <v>0</v>
      </c>
      <c r="H70" s="24">
        <f t="shared" si="20"/>
        <v>0</v>
      </c>
      <c r="K70" s="89">
        <f t="shared" si="7"/>
        <v>0</v>
      </c>
      <c r="L70" s="89" t="str">
        <f t="shared" si="4"/>
        <v>ok</v>
      </c>
    </row>
    <row r="71" spans="1:12" outlineLevel="1" x14ac:dyDescent="0.25">
      <c r="A71" s="18"/>
      <c r="B71" s="19"/>
      <c r="C71" s="25"/>
      <c r="D71" s="25"/>
      <c r="E71" s="24">
        <f t="shared" si="17"/>
        <v>0</v>
      </c>
      <c r="F71" s="39">
        <f t="shared" si="18"/>
        <v>0</v>
      </c>
      <c r="G71" s="39">
        <f t="shared" si="19"/>
        <v>0</v>
      </c>
      <c r="H71" s="24">
        <f t="shared" si="20"/>
        <v>0</v>
      </c>
      <c r="K71" s="89">
        <f t="shared" si="7"/>
        <v>0</v>
      </c>
      <c r="L71" s="89" t="str">
        <f t="shared" ref="L71:L134" si="21">IF(K71&gt;200,"Popraw","ok")</f>
        <v>ok</v>
      </c>
    </row>
    <row r="72" spans="1:12" outlineLevel="1" x14ac:dyDescent="0.25">
      <c r="A72" s="18"/>
      <c r="B72" s="19"/>
      <c r="C72" s="25"/>
      <c r="D72" s="25"/>
      <c r="E72" s="24">
        <f t="shared" si="17"/>
        <v>0</v>
      </c>
      <c r="F72" s="39">
        <f t="shared" si="18"/>
        <v>0</v>
      </c>
      <c r="G72" s="39">
        <f t="shared" si="19"/>
        <v>0</v>
      </c>
      <c r="H72" s="24">
        <f t="shared" si="20"/>
        <v>0</v>
      </c>
      <c r="K72" s="89">
        <f t="shared" si="7"/>
        <v>0</v>
      </c>
      <c r="L72" s="89" t="str">
        <f t="shared" si="21"/>
        <v>ok</v>
      </c>
    </row>
    <row r="73" spans="1:12" outlineLevel="1" x14ac:dyDescent="0.25">
      <c r="A73" s="18"/>
      <c r="B73" s="19"/>
      <c r="C73" s="25"/>
      <c r="D73" s="25"/>
      <c r="E73" s="24">
        <f t="shared" si="17"/>
        <v>0</v>
      </c>
      <c r="F73" s="39">
        <f t="shared" si="18"/>
        <v>0</v>
      </c>
      <c r="G73" s="39">
        <f t="shared" si="19"/>
        <v>0</v>
      </c>
      <c r="H73" s="24">
        <f t="shared" si="20"/>
        <v>0</v>
      </c>
      <c r="K73" s="89">
        <f t="shared" si="7"/>
        <v>0</v>
      </c>
      <c r="L73" s="89" t="str">
        <f t="shared" si="21"/>
        <v>ok</v>
      </c>
    </row>
    <row r="74" spans="1:12" outlineLevel="1" x14ac:dyDescent="0.25">
      <c r="A74" s="18"/>
      <c r="B74" s="19"/>
      <c r="C74" s="25"/>
      <c r="D74" s="25"/>
      <c r="E74" s="24">
        <f t="shared" si="17"/>
        <v>0</v>
      </c>
      <c r="F74" s="39">
        <f t="shared" si="18"/>
        <v>0</v>
      </c>
      <c r="G74" s="39">
        <f t="shared" si="19"/>
        <v>0</v>
      </c>
      <c r="H74" s="24">
        <f t="shared" si="20"/>
        <v>0</v>
      </c>
      <c r="K74" s="89">
        <f t="shared" si="7"/>
        <v>0</v>
      </c>
      <c r="L74" s="89" t="str">
        <f t="shared" si="21"/>
        <v>ok</v>
      </c>
    </row>
    <row r="75" spans="1:12" outlineLevel="1" x14ac:dyDescent="0.25">
      <c r="A75" s="49"/>
      <c r="B75" s="50"/>
      <c r="C75" s="50"/>
      <c r="D75" s="51" t="s">
        <v>88</v>
      </c>
      <c r="E75" s="23">
        <f>SUM(E60:E74)</f>
        <v>0</v>
      </c>
      <c r="F75" s="23">
        <f t="shared" ref="F75:H75" si="22">SUM(F60:F74)</f>
        <v>0</v>
      </c>
      <c r="G75" s="23">
        <f t="shared" si="22"/>
        <v>0</v>
      </c>
      <c r="H75" s="23">
        <f t="shared" si="22"/>
        <v>0</v>
      </c>
      <c r="K75" s="89">
        <f t="shared" si="7"/>
        <v>0</v>
      </c>
      <c r="L75" s="89" t="str">
        <f t="shared" si="21"/>
        <v>ok</v>
      </c>
    </row>
    <row r="76" spans="1:12" x14ac:dyDescent="0.25">
      <c r="K76" s="89">
        <f t="shared" si="7"/>
        <v>0</v>
      </c>
      <c r="L76" s="89" t="str">
        <f t="shared" si="21"/>
        <v>ok</v>
      </c>
    </row>
    <row r="77" spans="1:12" outlineLevel="1" x14ac:dyDescent="0.25">
      <c r="A77" s="45" t="s">
        <v>82</v>
      </c>
      <c r="B77" s="46"/>
      <c r="C77" s="46"/>
      <c r="D77" s="46"/>
      <c r="E77" s="46"/>
      <c r="F77" s="46"/>
      <c r="G77" s="46"/>
      <c r="H77" s="47"/>
      <c r="K77" s="89">
        <f t="shared" si="7"/>
        <v>0</v>
      </c>
      <c r="L77" s="89" t="str">
        <f t="shared" si="21"/>
        <v>ok</v>
      </c>
    </row>
    <row r="78" spans="1:12" outlineLevel="1" x14ac:dyDescent="0.25">
      <c r="A78" s="18"/>
      <c r="B78" s="19"/>
      <c r="C78" s="43"/>
      <c r="D78" s="43"/>
      <c r="E78" s="24">
        <f>C78*D78</f>
        <v>0</v>
      </c>
      <c r="F78" s="39">
        <f>E78</f>
        <v>0</v>
      </c>
      <c r="G78" s="39">
        <f>IF(E78=F78,0,"")</f>
        <v>0</v>
      </c>
      <c r="H78" s="24">
        <f>F78</f>
        <v>0</v>
      </c>
      <c r="K78" s="89">
        <f t="shared" si="7"/>
        <v>0</v>
      </c>
      <c r="L78" s="89" t="str">
        <f t="shared" si="21"/>
        <v>ok</v>
      </c>
    </row>
    <row r="79" spans="1:12" outlineLevel="1" x14ac:dyDescent="0.25">
      <c r="A79" s="18"/>
      <c r="B79" s="19"/>
      <c r="C79" s="43"/>
      <c r="D79" s="43"/>
      <c r="E79" s="24">
        <f t="shared" ref="E79:E92" si="23">C79*D79</f>
        <v>0</v>
      </c>
      <c r="F79" s="39">
        <f t="shared" ref="F79:F92" si="24">E79</f>
        <v>0</v>
      </c>
      <c r="G79" s="39">
        <f t="shared" ref="G79:G92" si="25">IF(E79=F79,0,"")</f>
        <v>0</v>
      </c>
      <c r="H79" s="24">
        <f t="shared" ref="H79:H92" si="26">F79</f>
        <v>0</v>
      </c>
      <c r="K79" s="89">
        <f t="shared" si="7"/>
        <v>0</v>
      </c>
      <c r="L79" s="89" t="str">
        <f t="shared" si="21"/>
        <v>ok</v>
      </c>
    </row>
    <row r="80" spans="1:12" outlineLevel="1" x14ac:dyDescent="0.25">
      <c r="A80" s="18"/>
      <c r="B80" s="19"/>
      <c r="C80" s="43"/>
      <c r="D80" s="43"/>
      <c r="E80" s="24">
        <f t="shared" si="23"/>
        <v>0</v>
      </c>
      <c r="F80" s="39">
        <f t="shared" si="24"/>
        <v>0</v>
      </c>
      <c r="G80" s="39">
        <f t="shared" si="25"/>
        <v>0</v>
      </c>
      <c r="H80" s="24">
        <f t="shared" si="26"/>
        <v>0</v>
      </c>
      <c r="K80" s="89">
        <f t="shared" si="7"/>
        <v>0</v>
      </c>
      <c r="L80" s="89" t="str">
        <f t="shared" si="21"/>
        <v>ok</v>
      </c>
    </row>
    <row r="81" spans="1:12" outlineLevel="1" x14ac:dyDescent="0.25">
      <c r="A81" s="18"/>
      <c r="B81" s="19"/>
      <c r="C81" s="43"/>
      <c r="D81" s="43"/>
      <c r="E81" s="24">
        <f t="shared" si="23"/>
        <v>0</v>
      </c>
      <c r="F81" s="39">
        <f t="shared" si="24"/>
        <v>0</v>
      </c>
      <c r="G81" s="39">
        <f t="shared" si="25"/>
        <v>0</v>
      </c>
      <c r="H81" s="24">
        <f t="shared" si="26"/>
        <v>0</v>
      </c>
      <c r="K81" s="89">
        <f t="shared" si="7"/>
        <v>0</v>
      </c>
      <c r="L81" s="89" t="str">
        <f t="shared" si="21"/>
        <v>ok</v>
      </c>
    </row>
    <row r="82" spans="1:12" outlineLevel="1" x14ac:dyDescent="0.25">
      <c r="A82" s="18"/>
      <c r="B82" s="19"/>
      <c r="C82" s="43"/>
      <c r="D82" s="43"/>
      <c r="E82" s="24">
        <f t="shared" si="23"/>
        <v>0</v>
      </c>
      <c r="F82" s="39">
        <f t="shared" si="24"/>
        <v>0</v>
      </c>
      <c r="G82" s="39">
        <f t="shared" si="25"/>
        <v>0</v>
      </c>
      <c r="H82" s="24">
        <f t="shared" si="26"/>
        <v>0</v>
      </c>
      <c r="K82" s="89">
        <f t="shared" si="7"/>
        <v>0</v>
      </c>
      <c r="L82" s="89" t="str">
        <f t="shared" si="21"/>
        <v>ok</v>
      </c>
    </row>
    <row r="83" spans="1:12" outlineLevel="1" x14ac:dyDescent="0.25">
      <c r="A83" s="18"/>
      <c r="B83" s="19"/>
      <c r="C83" s="43"/>
      <c r="D83" s="43"/>
      <c r="E83" s="24">
        <f t="shared" si="23"/>
        <v>0</v>
      </c>
      <c r="F83" s="39">
        <f t="shared" si="24"/>
        <v>0</v>
      </c>
      <c r="G83" s="39">
        <f t="shared" si="25"/>
        <v>0</v>
      </c>
      <c r="H83" s="24">
        <f t="shared" si="26"/>
        <v>0</v>
      </c>
      <c r="K83" s="89">
        <f t="shared" si="7"/>
        <v>0</v>
      </c>
      <c r="L83" s="89" t="str">
        <f t="shared" si="21"/>
        <v>ok</v>
      </c>
    </row>
    <row r="84" spans="1:12" outlineLevel="1" x14ac:dyDescent="0.25">
      <c r="A84" s="18"/>
      <c r="B84" s="19"/>
      <c r="C84" s="43"/>
      <c r="D84" s="43"/>
      <c r="E84" s="24">
        <f t="shared" si="23"/>
        <v>0</v>
      </c>
      <c r="F84" s="39">
        <f t="shared" si="24"/>
        <v>0</v>
      </c>
      <c r="G84" s="39">
        <f t="shared" si="25"/>
        <v>0</v>
      </c>
      <c r="H84" s="24">
        <f t="shared" si="26"/>
        <v>0</v>
      </c>
      <c r="K84" s="89">
        <f t="shared" si="7"/>
        <v>0</v>
      </c>
      <c r="L84" s="89" t="str">
        <f t="shared" si="21"/>
        <v>ok</v>
      </c>
    </row>
    <row r="85" spans="1:12" outlineLevel="1" x14ac:dyDescent="0.25">
      <c r="A85" s="18"/>
      <c r="B85" s="19"/>
      <c r="C85" s="43"/>
      <c r="D85" s="43"/>
      <c r="E85" s="24">
        <f t="shared" si="23"/>
        <v>0</v>
      </c>
      <c r="F85" s="39">
        <f t="shared" si="24"/>
        <v>0</v>
      </c>
      <c r="G85" s="39">
        <f t="shared" si="25"/>
        <v>0</v>
      </c>
      <c r="H85" s="24">
        <f t="shared" si="26"/>
        <v>0</v>
      </c>
      <c r="K85" s="89">
        <f t="shared" ref="K85:K147" si="27">LEN(B85)</f>
        <v>0</v>
      </c>
      <c r="L85" s="89" t="str">
        <f t="shared" si="21"/>
        <v>ok</v>
      </c>
    </row>
    <row r="86" spans="1:12" outlineLevel="1" x14ac:dyDescent="0.25">
      <c r="A86" s="18"/>
      <c r="B86" s="19"/>
      <c r="C86" s="42"/>
      <c r="D86" s="42"/>
      <c r="E86" s="24">
        <f t="shared" si="23"/>
        <v>0</v>
      </c>
      <c r="F86" s="39">
        <f t="shared" si="24"/>
        <v>0</v>
      </c>
      <c r="G86" s="39">
        <f t="shared" si="25"/>
        <v>0</v>
      </c>
      <c r="H86" s="24">
        <f t="shared" si="26"/>
        <v>0</v>
      </c>
      <c r="K86" s="89">
        <f t="shared" si="27"/>
        <v>0</v>
      </c>
      <c r="L86" s="89" t="str">
        <f t="shared" si="21"/>
        <v>ok</v>
      </c>
    </row>
    <row r="87" spans="1:12" outlineLevel="1" x14ac:dyDescent="0.25">
      <c r="A87" s="18"/>
      <c r="B87" s="19"/>
      <c r="C87" s="25"/>
      <c r="D87" s="25"/>
      <c r="E87" s="24">
        <f t="shared" si="23"/>
        <v>0</v>
      </c>
      <c r="F87" s="39">
        <f t="shared" si="24"/>
        <v>0</v>
      </c>
      <c r="G87" s="39">
        <f t="shared" si="25"/>
        <v>0</v>
      </c>
      <c r="H87" s="24">
        <f t="shared" si="26"/>
        <v>0</v>
      </c>
      <c r="K87" s="89">
        <f t="shared" si="27"/>
        <v>0</v>
      </c>
      <c r="L87" s="89" t="str">
        <f t="shared" si="21"/>
        <v>ok</v>
      </c>
    </row>
    <row r="88" spans="1:12" outlineLevel="1" x14ac:dyDescent="0.25">
      <c r="A88" s="18"/>
      <c r="B88" s="19"/>
      <c r="C88" s="25"/>
      <c r="D88" s="25"/>
      <c r="E88" s="24">
        <f t="shared" si="23"/>
        <v>0</v>
      </c>
      <c r="F88" s="39">
        <f t="shared" si="24"/>
        <v>0</v>
      </c>
      <c r="G88" s="39">
        <f t="shared" si="25"/>
        <v>0</v>
      </c>
      <c r="H88" s="24">
        <f t="shared" si="26"/>
        <v>0</v>
      </c>
      <c r="K88" s="89">
        <f t="shared" si="27"/>
        <v>0</v>
      </c>
      <c r="L88" s="89" t="str">
        <f t="shared" si="21"/>
        <v>ok</v>
      </c>
    </row>
    <row r="89" spans="1:12" outlineLevel="1" x14ac:dyDescent="0.25">
      <c r="A89" s="18"/>
      <c r="B89" s="19"/>
      <c r="C89" s="25"/>
      <c r="D89" s="25"/>
      <c r="E89" s="24">
        <f t="shared" si="23"/>
        <v>0</v>
      </c>
      <c r="F89" s="39">
        <f t="shared" si="24"/>
        <v>0</v>
      </c>
      <c r="G89" s="39">
        <f t="shared" si="25"/>
        <v>0</v>
      </c>
      <c r="H89" s="24">
        <f t="shared" si="26"/>
        <v>0</v>
      </c>
      <c r="K89" s="89">
        <f t="shared" si="27"/>
        <v>0</v>
      </c>
      <c r="L89" s="89" t="str">
        <f t="shared" si="21"/>
        <v>ok</v>
      </c>
    </row>
    <row r="90" spans="1:12" outlineLevel="1" x14ac:dyDescent="0.25">
      <c r="A90" s="18"/>
      <c r="B90" s="19"/>
      <c r="C90" s="25"/>
      <c r="D90" s="25"/>
      <c r="E90" s="24">
        <f t="shared" si="23"/>
        <v>0</v>
      </c>
      <c r="F90" s="39">
        <f t="shared" si="24"/>
        <v>0</v>
      </c>
      <c r="G90" s="39">
        <f t="shared" si="25"/>
        <v>0</v>
      </c>
      <c r="H90" s="24">
        <f t="shared" si="26"/>
        <v>0</v>
      </c>
      <c r="K90" s="89">
        <f t="shared" si="27"/>
        <v>0</v>
      </c>
      <c r="L90" s="89" t="str">
        <f t="shared" si="21"/>
        <v>ok</v>
      </c>
    </row>
    <row r="91" spans="1:12" outlineLevel="1" x14ac:dyDescent="0.25">
      <c r="A91" s="18"/>
      <c r="B91" s="19"/>
      <c r="C91" s="25"/>
      <c r="D91" s="25"/>
      <c r="E91" s="24">
        <f t="shared" si="23"/>
        <v>0</v>
      </c>
      <c r="F91" s="39">
        <f t="shared" si="24"/>
        <v>0</v>
      </c>
      <c r="G91" s="39">
        <f t="shared" si="25"/>
        <v>0</v>
      </c>
      <c r="H91" s="24">
        <f t="shared" si="26"/>
        <v>0</v>
      </c>
      <c r="K91" s="89">
        <f t="shared" si="27"/>
        <v>0</v>
      </c>
      <c r="L91" s="89" t="str">
        <f t="shared" si="21"/>
        <v>ok</v>
      </c>
    </row>
    <row r="92" spans="1:12" outlineLevel="1" x14ac:dyDescent="0.25">
      <c r="A92" s="18"/>
      <c r="B92" s="19"/>
      <c r="C92" s="25"/>
      <c r="D92" s="25"/>
      <c r="E92" s="24">
        <f t="shared" si="23"/>
        <v>0</v>
      </c>
      <c r="F92" s="39">
        <f t="shared" si="24"/>
        <v>0</v>
      </c>
      <c r="G92" s="39">
        <f t="shared" si="25"/>
        <v>0</v>
      </c>
      <c r="H92" s="24">
        <f t="shared" si="26"/>
        <v>0</v>
      </c>
      <c r="K92" s="89">
        <f t="shared" si="27"/>
        <v>0</v>
      </c>
      <c r="L92" s="89" t="str">
        <f t="shared" si="21"/>
        <v>ok</v>
      </c>
    </row>
    <row r="93" spans="1:12" outlineLevel="1" x14ac:dyDescent="0.25">
      <c r="A93" s="49"/>
      <c r="B93" s="50"/>
      <c r="C93" s="50"/>
      <c r="D93" s="51" t="s">
        <v>88</v>
      </c>
      <c r="E93" s="23">
        <f>SUM(E78:E92)</f>
        <v>0</v>
      </c>
      <c r="F93" s="23">
        <f t="shared" ref="F93:H93" si="28">SUM(F78:F92)</f>
        <v>0</v>
      </c>
      <c r="G93" s="23">
        <f t="shared" si="28"/>
        <v>0</v>
      </c>
      <c r="H93" s="23">
        <f t="shared" si="28"/>
        <v>0</v>
      </c>
      <c r="K93" s="89">
        <f t="shared" si="27"/>
        <v>0</v>
      </c>
      <c r="L93" s="89" t="str">
        <f t="shared" si="21"/>
        <v>ok</v>
      </c>
    </row>
    <row r="94" spans="1:12" x14ac:dyDescent="0.25">
      <c r="K94" s="89">
        <f t="shared" si="27"/>
        <v>0</v>
      </c>
      <c r="L94" s="89" t="str">
        <f t="shared" si="21"/>
        <v>ok</v>
      </c>
    </row>
    <row r="95" spans="1:12" outlineLevel="1" x14ac:dyDescent="0.25">
      <c r="A95" s="45" t="s">
        <v>83</v>
      </c>
      <c r="B95" s="46"/>
      <c r="C95" s="46"/>
      <c r="D95" s="46"/>
      <c r="E95" s="46"/>
      <c r="F95" s="46"/>
      <c r="G95" s="46"/>
      <c r="H95" s="47"/>
      <c r="K95" s="89">
        <f t="shared" si="27"/>
        <v>0</v>
      </c>
      <c r="L95" s="89" t="str">
        <f t="shared" si="21"/>
        <v>ok</v>
      </c>
    </row>
    <row r="96" spans="1:12" outlineLevel="1" x14ac:dyDescent="0.25">
      <c r="A96" s="18"/>
      <c r="B96" s="19"/>
      <c r="C96" s="43"/>
      <c r="D96" s="43"/>
      <c r="E96" s="41">
        <f>C96*D96</f>
        <v>0</v>
      </c>
      <c r="F96" s="44">
        <f>E96</f>
        <v>0</v>
      </c>
      <c r="G96" s="44">
        <f>IF(E96=F96,0,"")</f>
        <v>0</v>
      </c>
      <c r="H96" s="41">
        <f>F96</f>
        <v>0</v>
      </c>
      <c r="K96" s="89">
        <f t="shared" si="27"/>
        <v>0</v>
      </c>
      <c r="L96" s="89" t="str">
        <f t="shared" si="21"/>
        <v>ok</v>
      </c>
    </row>
    <row r="97" spans="1:12" outlineLevel="1" x14ac:dyDescent="0.25">
      <c r="A97" s="18"/>
      <c r="B97" s="19"/>
      <c r="C97" s="43"/>
      <c r="D97" s="43"/>
      <c r="E97" s="41">
        <f t="shared" ref="E97:E110" si="29">C97*D97</f>
        <v>0</v>
      </c>
      <c r="F97" s="44">
        <f t="shared" ref="F97:F110" si="30">E97</f>
        <v>0</v>
      </c>
      <c r="G97" s="44">
        <f t="shared" ref="G97:G110" si="31">IF(E97=F97,0,"")</f>
        <v>0</v>
      </c>
      <c r="H97" s="41">
        <f t="shared" ref="H97:H110" si="32">F97</f>
        <v>0</v>
      </c>
      <c r="K97" s="89">
        <f t="shared" si="27"/>
        <v>0</v>
      </c>
      <c r="L97" s="89" t="str">
        <f t="shared" si="21"/>
        <v>ok</v>
      </c>
    </row>
    <row r="98" spans="1:12" outlineLevel="1" x14ac:dyDescent="0.25">
      <c r="A98" s="18"/>
      <c r="B98" s="19"/>
      <c r="C98" s="43"/>
      <c r="D98" s="43"/>
      <c r="E98" s="41">
        <f t="shared" si="29"/>
        <v>0</v>
      </c>
      <c r="F98" s="44">
        <f t="shared" si="30"/>
        <v>0</v>
      </c>
      <c r="G98" s="44">
        <f t="shared" si="31"/>
        <v>0</v>
      </c>
      <c r="H98" s="41">
        <f t="shared" si="32"/>
        <v>0</v>
      </c>
      <c r="K98" s="89">
        <f t="shared" si="27"/>
        <v>0</v>
      </c>
      <c r="L98" s="89" t="str">
        <f t="shared" si="21"/>
        <v>ok</v>
      </c>
    </row>
    <row r="99" spans="1:12" outlineLevel="1" x14ac:dyDescent="0.25">
      <c r="A99" s="18"/>
      <c r="B99" s="19"/>
      <c r="C99" s="43"/>
      <c r="D99" s="43"/>
      <c r="E99" s="41">
        <f t="shared" si="29"/>
        <v>0</v>
      </c>
      <c r="F99" s="44">
        <f t="shared" si="30"/>
        <v>0</v>
      </c>
      <c r="G99" s="44">
        <f t="shared" si="31"/>
        <v>0</v>
      </c>
      <c r="H99" s="41">
        <f t="shared" si="32"/>
        <v>0</v>
      </c>
      <c r="K99" s="89">
        <f t="shared" si="27"/>
        <v>0</v>
      </c>
      <c r="L99" s="89" t="str">
        <f t="shared" si="21"/>
        <v>ok</v>
      </c>
    </row>
    <row r="100" spans="1:12" outlineLevel="1" x14ac:dyDescent="0.25">
      <c r="A100" s="18"/>
      <c r="B100" s="19"/>
      <c r="C100" s="43"/>
      <c r="D100" s="43"/>
      <c r="E100" s="41">
        <f t="shared" si="29"/>
        <v>0</v>
      </c>
      <c r="F100" s="44">
        <f t="shared" si="30"/>
        <v>0</v>
      </c>
      <c r="G100" s="44">
        <f t="shared" si="31"/>
        <v>0</v>
      </c>
      <c r="H100" s="41">
        <f t="shared" si="32"/>
        <v>0</v>
      </c>
      <c r="K100" s="89">
        <f t="shared" si="27"/>
        <v>0</v>
      </c>
      <c r="L100" s="89" t="str">
        <f t="shared" si="21"/>
        <v>ok</v>
      </c>
    </row>
    <row r="101" spans="1:12" outlineLevel="1" x14ac:dyDescent="0.25">
      <c r="A101" s="18"/>
      <c r="B101" s="19"/>
      <c r="C101" s="43"/>
      <c r="D101" s="43"/>
      <c r="E101" s="41">
        <f t="shared" si="29"/>
        <v>0</v>
      </c>
      <c r="F101" s="44">
        <f t="shared" si="30"/>
        <v>0</v>
      </c>
      <c r="G101" s="44">
        <f t="shared" si="31"/>
        <v>0</v>
      </c>
      <c r="H101" s="41">
        <f t="shared" si="32"/>
        <v>0</v>
      </c>
      <c r="K101" s="89">
        <f t="shared" si="27"/>
        <v>0</v>
      </c>
      <c r="L101" s="89" t="str">
        <f t="shared" si="21"/>
        <v>ok</v>
      </c>
    </row>
    <row r="102" spans="1:12" outlineLevel="1" x14ac:dyDescent="0.25">
      <c r="A102" s="18"/>
      <c r="B102" s="19"/>
      <c r="C102" s="43"/>
      <c r="D102" s="43"/>
      <c r="E102" s="41">
        <f t="shared" si="29"/>
        <v>0</v>
      </c>
      <c r="F102" s="44">
        <f t="shared" si="30"/>
        <v>0</v>
      </c>
      <c r="G102" s="44">
        <f t="shared" si="31"/>
        <v>0</v>
      </c>
      <c r="H102" s="41">
        <f t="shared" si="32"/>
        <v>0</v>
      </c>
      <c r="K102" s="89">
        <f t="shared" si="27"/>
        <v>0</v>
      </c>
      <c r="L102" s="89" t="str">
        <f t="shared" si="21"/>
        <v>ok</v>
      </c>
    </row>
    <row r="103" spans="1:12" outlineLevel="1" x14ac:dyDescent="0.25">
      <c r="A103" s="18"/>
      <c r="B103" s="19"/>
      <c r="C103" s="43"/>
      <c r="D103" s="43"/>
      <c r="E103" s="41">
        <f t="shared" si="29"/>
        <v>0</v>
      </c>
      <c r="F103" s="44">
        <f t="shared" si="30"/>
        <v>0</v>
      </c>
      <c r="G103" s="44">
        <f t="shared" si="31"/>
        <v>0</v>
      </c>
      <c r="H103" s="41">
        <f t="shared" si="32"/>
        <v>0</v>
      </c>
      <c r="K103" s="89">
        <f t="shared" si="27"/>
        <v>0</v>
      </c>
      <c r="L103" s="89" t="str">
        <f t="shared" si="21"/>
        <v>ok</v>
      </c>
    </row>
    <row r="104" spans="1:12" outlineLevel="1" x14ac:dyDescent="0.25">
      <c r="A104" s="18"/>
      <c r="B104" s="19"/>
      <c r="C104" s="42"/>
      <c r="D104" s="42"/>
      <c r="E104" s="41">
        <f t="shared" si="29"/>
        <v>0</v>
      </c>
      <c r="F104" s="44">
        <f t="shared" si="30"/>
        <v>0</v>
      </c>
      <c r="G104" s="44">
        <f t="shared" si="31"/>
        <v>0</v>
      </c>
      <c r="H104" s="41">
        <f t="shared" si="32"/>
        <v>0</v>
      </c>
      <c r="K104" s="89">
        <f t="shared" si="27"/>
        <v>0</v>
      </c>
      <c r="L104" s="89" t="str">
        <f t="shared" si="21"/>
        <v>ok</v>
      </c>
    </row>
    <row r="105" spans="1:12" outlineLevel="1" x14ac:dyDescent="0.25">
      <c r="A105" s="18"/>
      <c r="B105" s="19"/>
      <c r="C105" s="42"/>
      <c r="D105" s="42"/>
      <c r="E105" s="41">
        <f t="shared" si="29"/>
        <v>0</v>
      </c>
      <c r="F105" s="44">
        <f t="shared" si="30"/>
        <v>0</v>
      </c>
      <c r="G105" s="44">
        <f t="shared" si="31"/>
        <v>0</v>
      </c>
      <c r="H105" s="41">
        <f t="shared" si="32"/>
        <v>0</v>
      </c>
      <c r="K105" s="89">
        <f t="shared" si="27"/>
        <v>0</v>
      </c>
      <c r="L105" s="89" t="str">
        <f t="shared" si="21"/>
        <v>ok</v>
      </c>
    </row>
    <row r="106" spans="1:12" outlineLevel="1" x14ac:dyDescent="0.25">
      <c r="A106" s="18"/>
      <c r="B106" s="19"/>
      <c r="C106" s="42"/>
      <c r="D106" s="42"/>
      <c r="E106" s="41">
        <f t="shared" si="29"/>
        <v>0</v>
      </c>
      <c r="F106" s="44">
        <f t="shared" si="30"/>
        <v>0</v>
      </c>
      <c r="G106" s="44">
        <f t="shared" si="31"/>
        <v>0</v>
      </c>
      <c r="H106" s="41">
        <f t="shared" si="32"/>
        <v>0</v>
      </c>
      <c r="K106" s="89">
        <f t="shared" si="27"/>
        <v>0</v>
      </c>
      <c r="L106" s="89" t="str">
        <f t="shared" si="21"/>
        <v>ok</v>
      </c>
    </row>
    <row r="107" spans="1:12" outlineLevel="1" x14ac:dyDescent="0.25">
      <c r="A107" s="18"/>
      <c r="B107" s="19"/>
      <c r="C107" s="42"/>
      <c r="D107" s="42"/>
      <c r="E107" s="41">
        <f t="shared" si="29"/>
        <v>0</v>
      </c>
      <c r="F107" s="44">
        <f t="shared" si="30"/>
        <v>0</v>
      </c>
      <c r="G107" s="44">
        <f t="shared" si="31"/>
        <v>0</v>
      </c>
      <c r="H107" s="41">
        <f t="shared" si="32"/>
        <v>0</v>
      </c>
      <c r="K107" s="89">
        <f t="shared" si="27"/>
        <v>0</v>
      </c>
      <c r="L107" s="89" t="str">
        <f t="shared" si="21"/>
        <v>ok</v>
      </c>
    </row>
    <row r="108" spans="1:12" outlineLevel="1" x14ac:dyDescent="0.25">
      <c r="A108" s="18"/>
      <c r="B108" s="19"/>
      <c r="C108" s="42"/>
      <c r="D108" s="42"/>
      <c r="E108" s="41">
        <f t="shared" si="29"/>
        <v>0</v>
      </c>
      <c r="F108" s="44">
        <f t="shared" si="30"/>
        <v>0</v>
      </c>
      <c r="G108" s="44">
        <f t="shared" si="31"/>
        <v>0</v>
      </c>
      <c r="H108" s="41">
        <f t="shared" si="32"/>
        <v>0</v>
      </c>
      <c r="K108" s="89">
        <f t="shared" si="27"/>
        <v>0</v>
      </c>
      <c r="L108" s="89" t="str">
        <f t="shared" si="21"/>
        <v>ok</v>
      </c>
    </row>
    <row r="109" spans="1:12" outlineLevel="1" x14ac:dyDescent="0.25">
      <c r="A109" s="18"/>
      <c r="B109" s="19"/>
      <c r="C109" s="42"/>
      <c r="D109" s="42"/>
      <c r="E109" s="41">
        <f t="shared" si="29"/>
        <v>0</v>
      </c>
      <c r="F109" s="44">
        <f t="shared" si="30"/>
        <v>0</v>
      </c>
      <c r="G109" s="44">
        <f t="shared" si="31"/>
        <v>0</v>
      </c>
      <c r="H109" s="41">
        <f t="shared" si="32"/>
        <v>0</v>
      </c>
      <c r="K109" s="89">
        <f t="shared" si="27"/>
        <v>0</v>
      </c>
      <c r="L109" s="89" t="str">
        <f t="shared" si="21"/>
        <v>ok</v>
      </c>
    </row>
    <row r="110" spans="1:12" outlineLevel="1" x14ac:dyDescent="0.25">
      <c r="A110" s="18"/>
      <c r="B110" s="19"/>
      <c r="C110" s="42"/>
      <c r="D110" s="42"/>
      <c r="E110" s="41">
        <f t="shared" si="29"/>
        <v>0</v>
      </c>
      <c r="F110" s="44">
        <f t="shared" si="30"/>
        <v>0</v>
      </c>
      <c r="G110" s="44">
        <f t="shared" si="31"/>
        <v>0</v>
      </c>
      <c r="H110" s="41">
        <f t="shared" si="32"/>
        <v>0</v>
      </c>
      <c r="K110" s="89">
        <f t="shared" si="27"/>
        <v>0</v>
      </c>
      <c r="L110" s="89" t="str">
        <f t="shared" si="21"/>
        <v>ok</v>
      </c>
    </row>
    <row r="111" spans="1:12" outlineLevel="1" x14ac:dyDescent="0.25">
      <c r="A111" s="49"/>
      <c r="B111" s="50"/>
      <c r="C111" s="50"/>
      <c r="D111" s="51" t="s">
        <v>88</v>
      </c>
      <c r="E111" s="40">
        <f>SUM(E96:E110)</f>
        <v>0</v>
      </c>
      <c r="F111" s="40">
        <f t="shared" ref="F111:H111" si="33">SUM(F96:F110)</f>
        <v>0</v>
      </c>
      <c r="G111" s="40">
        <f t="shared" si="33"/>
        <v>0</v>
      </c>
      <c r="H111" s="40">
        <f t="shared" si="33"/>
        <v>0</v>
      </c>
      <c r="K111" s="89">
        <f t="shared" si="27"/>
        <v>0</v>
      </c>
      <c r="L111" s="89" t="str">
        <f t="shared" si="21"/>
        <v>ok</v>
      </c>
    </row>
    <row r="112" spans="1:12" x14ac:dyDescent="0.25">
      <c r="K112" s="89">
        <f t="shared" si="27"/>
        <v>0</v>
      </c>
      <c r="L112" s="89" t="str">
        <f t="shared" si="21"/>
        <v>ok</v>
      </c>
    </row>
    <row r="113" spans="1:12" outlineLevel="1" x14ac:dyDescent="0.25">
      <c r="A113" s="45" t="s">
        <v>84</v>
      </c>
      <c r="B113" s="46"/>
      <c r="C113" s="46"/>
      <c r="D113" s="46"/>
      <c r="E113" s="46"/>
      <c r="F113" s="46"/>
      <c r="G113" s="46"/>
      <c r="H113" s="47"/>
      <c r="K113" s="89">
        <f t="shared" si="27"/>
        <v>0</v>
      </c>
      <c r="L113" s="89" t="str">
        <f t="shared" si="21"/>
        <v>ok</v>
      </c>
    </row>
    <row r="114" spans="1:12" outlineLevel="1" x14ac:dyDescent="0.25">
      <c r="A114" s="18"/>
      <c r="B114" s="19"/>
      <c r="C114" s="43"/>
      <c r="D114" s="43"/>
      <c r="E114" s="41">
        <f>C114*D114</f>
        <v>0</v>
      </c>
      <c r="F114" s="44">
        <f>E114</f>
        <v>0</v>
      </c>
      <c r="G114" s="44">
        <f>IF(E114=F114,0,"")</f>
        <v>0</v>
      </c>
      <c r="H114" s="41">
        <f>F114</f>
        <v>0</v>
      </c>
      <c r="K114" s="89">
        <f t="shared" si="27"/>
        <v>0</v>
      </c>
      <c r="L114" s="89" t="str">
        <f t="shared" si="21"/>
        <v>ok</v>
      </c>
    </row>
    <row r="115" spans="1:12" outlineLevel="1" x14ac:dyDescent="0.25">
      <c r="A115" s="18"/>
      <c r="B115" s="19"/>
      <c r="C115" s="43"/>
      <c r="D115" s="43"/>
      <c r="E115" s="41">
        <f t="shared" ref="E115:E128" si="34">C115*D115</f>
        <v>0</v>
      </c>
      <c r="F115" s="44">
        <f t="shared" ref="F115:F128" si="35">E115</f>
        <v>0</v>
      </c>
      <c r="G115" s="44">
        <f t="shared" ref="G115:G128" si="36">IF(E115=F115,0,"")</f>
        <v>0</v>
      </c>
      <c r="H115" s="41">
        <f t="shared" ref="H115:H128" si="37">F115</f>
        <v>0</v>
      </c>
      <c r="K115" s="89">
        <f t="shared" si="27"/>
        <v>0</v>
      </c>
      <c r="L115" s="89" t="str">
        <f t="shared" si="21"/>
        <v>ok</v>
      </c>
    </row>
    <row r="116" spans="1:12" outlineLevel="1" x14ac:dyDescent="0.25">
      <c r="A116" s="18"/>
      <c r="B116" s="19"/>
      <c r="C116" s="43"/>
      <c r="D116" s="43"/>
      <c r="E116" s="41">
        <f t="shared" si="34"/>
        <v>0</v>
      </c>
      <c r="F116" s="44">
        <f t="shared" si="35"/>
        <v>0</v>
      </c>
      <c r="G116" s="44">
        <f t="shared" si="36"/>
        <v>0</v>
      </c>
      <c r="H116" s="41">
        <f t="shared" si="37"/>
        <v>0</v>
      </c>
      <c r="K116" s="89">
        <f t="shared" si="27"/>
        <v>0</v>
      </c>
      <c r="L116" s="89" t="str">
        <f t="shared" si="21"/>
        <v>ok</v>
      </c>
    </row>
    <row r="117" spans="1:12" outlineLevel="1" x14ac:dyDescent="0.25">
      <c r="A117" s="18"/>
      <c r="B117" s="19"/>
      <c r="C117" s="43"/>
      <c r="D117" s="43"/>
      <c r="E117" s="41">
        <f t="shared" si="34"/>
        <v>0</v>
      </c>
      <c r="F117" s="44">
        <f t="shared" si="35"/>
        <v>0</v>
      </c>
      <c r="G117" s="44">
        <f t="shared" si="36"/>
        <v>0</v>
      </c>
      <c r="H117" s="41">
        <f t="shared" si="37"/>
        <v>0</v>
      </c>
      <c r="K117" s="89">
        <f t="shared" si="27"/>
        <v>0</v>
      </c>
      <c r="L117" s="89" t="str">
        <f t="shared" si="21"/>
        <v>ok</v>
      </c>
    </row>
    <row r="118" spans="1:12" outlineLevel="1" x14ac:dyDescent="0.25">
      <c r="A118" s="18"/>
      <c r="B118" s="19"/>
      <c r="C118" s="43"/>
      <c r="D118" s="43"/>
      <c r="E118" s="41">
        <f t="shared" si="34"/>
        <v>0</v>
      </c>
      <c r="F118" s="44">
        <f t="shared" si="35"/>
        <v>0</v>
      </c>
      <c r="G118" s="44">
        <f t="shared" si="36"/>
        <v>0</v>
      </c>
      <c r="H118" s="41">
        <f t="shared" si="37"/>
        <v>0</v>
      </c>
      <c r="K118" s="89">
        <f t="shared" si="27"/>
        <v>0</v>
      </c>
      <c r="L118" s="89" t="str">
        <f t="shared" si="21"/>
        <v>ok</v>
      </c>
    </row>
    <row r="119" spans="1:12" outlineLevel="1" x14ac:dyDescent="0.25">
      <c r="A119" s="18"/>
      <c r="B119" s="19"/>
      <c r="C119" s="43"/>
      <c r="D119" s="43"/>
      <c r="E119" s="41">
        <f t="shared" si="34"/>
        <v>0</v>
      </c>
      <c r="F119" s="44">
        <f t="shared" si="35"/>
        <v>0</v>
      </c>
      <c r="G119" s="44">
        <f t="shared" si="36"/>
        <v>0</v>
      </c>
      <c r="H119" s="41">
        <f t="shared" si="37"/>
        <v>0</v>
      </c>
      <c r="K119" s="89">
        <f t="shared" si="27"/>
        <v>0</v>
      </c>
      <c r="L119" s="89" t="str">
        <f t="shared" si="21"/>
        <v>ok</v>
      </c>
    </row>
    <row r="120" spans="1:12" outlineLevel="1" x14ac:dyDescent="0.25">
      <c r="A120" s="18"/>
      <c r="B120" s="19"/>
      <c r="C120" s="43"/>
      <c r="D120" s="43"/>
      <c r="E120" s="41">
        <f t="shared" si="34"/>
        <v>0</v>
      </c>
      <c r="F120" s="44">
        <f t="shared" si="35"/>
        <v>0</v>
      </c>
      <c r="G120" s="44">
        <f t="shared" si="36"/>
        <v>0</v>
      </c>
      <c r="H120" s="41">
        <f t="shared" si="37"/>
        <v>0</v>
      </c>
      <c r="K120" s="89">
        <f t="shared" si="27"/>
        <v>0</v>
      </c>
      <c r="L120" s="89" t="str">
        <f t="shared" si="21"/>
        <v>ok</v>
      </c>
    </row>
    <row r="121" spans="1:12" outlineLevel="1" x14ac:dyDescent="0.25">
      <c r="A121" s="18"/>
      <c r="B121" s="19"/>
      <c r="C121" s="43"/>
      <c r="D121" s="43"/>
      <c r="E121" s="41">
        <f t="shared" si="34"/>
        <v>0</v>
      </c>
      <c r="F121" s="44">
        <f t="shared" si="35"/>
        <v>0</v>
      </c>
      <c r="G121" s="44">
        <f t="shared" si="36"/>
        <v>0</v>
      </c>
      <c r="H121" s="41">
        <f t="shared" si="37"/>
        <v>0</v>
      </c>
      <c r="K121" s="89">
        <f t="shared" si="27"/>
        <v>0</v>
      </c>
      <c r="L121" s="89" t="str">
        <f t="shared" si="21"/>
        <v>ok</v>
      </c>
    </row>
    <row r="122" spans="1:12" outlineLevel="1" x14ac:dyDescent="0.25">
      <c r="A122" s="18"/>
      <c r="B122" s="19"/>
      <c r="C122" s="42"/>
      <c r="D122" s="42"/>
      <c r="E122" s="41">
        <f t="shared" si="34"/>
        <v>0</v>
      </c>
      <c r="F122" s="44">
        <f t="shared" si="35"/>
        <v>0</v>
      </c>
      <c r="G122" s="44">
        <f t="shared" si="36"/>
        <v>0</v>
      </c>
      <c r="H122" s="41">
        <f t="shared" si="37"/>
        <v>0</v>
      </c>
      <c r="K122" s="89">
        <f t="shared" si="27"/>
        <v>0</v>
      </c>
      <c r="L122" s="89" t="str">
        <f t="shared" si="21"/>
        <v>ok</v>
      </c>
    </row>
    <row r="123" spans="1:12" outlineLevel="1" x14ac:dyDescent="0.25">
      <c r="A123" s="18"/>
      <c r="B123" s="19"/>
      <c r="C123" s="42"/>
      <c r="D123" s="42"/>
      <c r="E123" s="41">
        <f t="shared" si="34"/>
        <v>0</v>
      </c>
      <c r="F123" s="44">
        <f t="shared" si="35"/>
        <v>0</v>
      </c>
      <c r="G123" s="44">
        <f t="shared" si="36"/>
        <v>0</v>
      </c>
      <c r="H123" s="41">
        <f t="shared" si="37"/>
        <v>0</v>
      </c>
      <c r="K123" s="89">
        <f t="shared" si="27"/>
        <v>0</v>
      </c>
      <c r="L123" s="89" t="str">
        <f t="shared" si="21"/>
        <v>ok</v>
      </c>
    </row>
    <row r="124" spans="1:12" outlineLevel="1" x14ac:dyDescent="0.25">
      <c r="A124" s="18"/>
      <c r="B124" s="19"/>
      <c r="C124" s="42"/>
      <c r="D124" s="42"/>
      <c r="E124" s="41">
        <f t="shared" si="34"/>
        <v>0</v>
      </c>
      <c r="F124" s="44">
        <f t="shared" si="35"/>
        <v>0</v>
      </c>
      <c r="G124" s="44">
        <f t="shared" si="36"/>
        <v>0</v>
      </c>
      <c r="H124" s="41">
        <f t="shared" si="37"/>
        <v>0</v>
      </c>
      <c r="K124" s="89">
        <f t="shared" si="27"/>
        <v>0</v>
      </c>
      <c r="L124" s="89" t="str">
        <f t="shared" si="21"/>
        <v>ok</v>
      </c>
    </row>
    <row r="125" spans="1:12" outlineLevel="1" x14ac:dyDescent="0.25">
      <c r="A125" s="18"/>
      <c r="B125" s="19"/>
      <c r="C125" s="42"/>
      <c r="D125" s="42"/>
      <c r="E125" s="41">
        <f t="shared" si="34"/>
        <v>0</v>
      </c>
      <c r="F125" s="44">
        <f t="shared" si="35"/>
        <v>0</v>
      </c>
      <c r="G125" s="44">
        <f t="shared" si="36"/>
        <v>0</v>
      </c>
      <c r="H125" s="41">
        <f t="shared" si="37"/>
        <v>0</v>
      </c>
      <c r="K125" s="89">
        <f t="shared" si="27"/>
        <v>0</v>
      </c>
      <c r="L125" s="89" t="str">
        <f t="shared" si="21"/>
        <v>ok</v>
      </c>
    </row>
    <row r="126" spans="1:12" outlineLevel="1" x14ac:dyDescent="0.25">
      <c r="A126" s="18"/>
      <c r="B126" s="19"/>
      <c r="C126" s="42"/>
      <c r="D126" s="42"/>
      <c r="E126" s="41">
        <f t="shared" si="34"/>
        <v>0</v>
      </c>
      <c r="F126" s="44">
        <f t="shared" si="35"/>
        <v>0</v>
      </c>
      <c r="G126" s="44">
        <f t="shared" si="36"/>
        <v>0</v>
      </c>
      <c r="H126" s="41">
        <f t="shared" si="37"/>
        <v>0</v>
      </c>
      <c r="K126" s="89">
        <f t="shared" si="27"/>
        <v>0</v>
      </c>
      <c r="L126" s="89" t="str">
        <f t="shared" si="21"/>
        <v>ok</v>
      </c>
    </row>
    <row r="127" spans="1:12" outlineLevel="1" x14ac:dyDescent="0.25">
      <c r="A127" s="18"/>
      <c r="B127" s="19"/>
      <c r="C127" s="42"/>
      <c r="D127" s="42"/>
      <c r="E127" s="41">
        <f t="shared" si="34"/>
        <v>0</v>
      </c>
      <c r="F127" s="44">
        <f t="shared" si="35"/>
        <v>0</v>
      </c>
      <c r="G127" s="44">
        <f t="shared" si="36"/>
        <v>0</v>
      </c>
      <c r="H127" s="41">
        <f t="shared" si="37"/>
        <v>0</v>
      </c>
      <c r="K127" s="89">
        <f t="shared" si="27"/>
        <v>0</v>
      </c>
      <c r="L127" s="89" t="str">
        <f t="shared" si="21"/>
        <v>ok</v>
      </c>
    </row>
    <row r="128" spans="1:12" outlineLevel="1" x14ac:dyDescent="0.25">
      <c r="A128" s="18"/>
      <c r="B128" s="19"/>
      <c r="C128" s="42"/>
      <c r="D128" s="42"/>
      <c r="E128" s="41">
        <f t="shared" si="34"/>
        <v>0</v>
      </c>
      <c r="F128" s="44">
        <f t="shared" si="35"/>
        <v>0</v>
      </c>
      <c r="G128" s="44">
        <f t="shared" si="36"/>
        <v>0</v>
      </c>
      <c r="H128" s="41">
        <f t="shared" si="37"/>
        <v>0</v>
      </c>
      <c r="K128" s="89">
        <f t="shared" si="27"/>
        <v>0</v>
      </c>
      <c r="L128" s="89" t="str">
        <f t="shared" si="21"/>
        <v>ok</v>
      </c>
    </row>
    <row r="129" spans="1:12" outlineLevel="1" x14ac:dyDescent="0.25">
      <c r="A129" s="49"/>
      <c r="B129" s="50"/>
      <c r="C129" s="50"/>
      <c r="D129" s="51" t="s">
        <v>88</v>
      </c>
      <c r="E129" s="40">
        <f>SUM(E114:E128)</f>
        <v>0</v>
      </c>
      <c r="F129" s="40">
        <f>SUM(F114:F128)</f>
        <v>0</v>
      </c>
      <c r="G129" s="40">
        <f>SUM(G114:G128)</f>
        <v>0</v>
      </c>
      <c r="H129" s="40">
        <f>SUM(H114:H128)</f>
        <v>0</v>
      </c>
      <c r="K129" s="89">
        <f t="shared" si="27"/>
        <v>0</v>
      </c>
      <c r="L129" s="89" t="str">
        <f t="shared" si="21"/>
        <v>ok</v>
      </c>
    </row>
    <row r="130" spans="1:12" x14ac:dyDescent="0.25">
      <c r="K130" s="89">
        <f t="shared" si="27"/>
        <v>0</v>
      </c>
      <c r="L130" s="89" t="str">
        <f t="shared" si="21"/>
        <v>ok</v>
      </c>
    </row>
    <row r="131" spans="1:12" outlineLevel="1" x14ac:dyDescent="0.25">
      <c r="A131" s="45" t="s">
        <v>85</v>
      </c>
      <c r="B131" s="46"/>
      <c r="C131" s="46"/>
      <c r="D131" s="46"/>
      <c r="E131" s="46"/>
      <c r="F131" s="46"/>
      <c r="G131" s="46"/>
      <c r="H131" s="47"/>
      <c r="K131" s="89">
        <f t="shared" si="27"/>
        <v>0</v>
      </c>
      <c r="L131" s="89" t="str">
        <f t="shared" si="21"/>
        <v>ok</v>
      </c>
    </row>
    <row r="132" spans="1:12" outlineLevel="1" x14ac:dyDescent="0.25">
      <c r="A132" s="18"/>
      <c r="B132" s="19"/>
      <c r="C132" s="43"/>
      <c r="D132" s="43"/>
      <c r="E132" s="41">
        <f>C132*D132</f>
        <v>0</v>
      </c>
      <c r="F132" s="44">
        <f>E132</f>
        <v>0</v>
      </c>
      <c r="G132" s="44">
        <f>IF(E132=F132,0,"")</f>
        <v>0</v>
      </c>
      <c r="H132" s="41">
        <f>F132</f>
        <v>0</v>
      </c>
      <c r="K132" s="89">
        <f t="shared" si="27"/>
        <v>0</v>
      </c>
      <c r="L132" s="89" t="str">
        <f t="shared" si="21"/>
        <v>ok</v>
      </c>
    </row>
    <row r="133" spans="1:12" outlineLevel="1" x14ac:dyDescent="0.25">
      <c r="A133" s="18"/>
      <c r="B133" s="19"/>
      <c r="C133" s="43"/>
      <c r="D133" s="43"/>
      <c r="E133" s="41">
        <f t="shared" ref="E133:E146" si="38">C133*D133</f>
        <v>0</v>
      </c>
      <c r="F133" s="44">
        <f t="shared" ref="F133:F146" si="39">E133</f>
        <v>0</v>
      </c>
      <c r="G133" s="44">
        <f t="shared" ref="G133:G146" si="40">IF(E133=F133,0,"")</f>
        <v>0</v>
      </c>
      <c r="H133" s="41">
        <f t="shared" ref="H133:H146" si="41">F133</f>
        <v>0</v>
      </c>
      <c r="K133" s="89">
        <f t="shared" si="27"/>
        <v>0</v>
      </c>
      <c r="L133" s="89" t="str">
        <f t="shared" si="21"/>
        <v>ok</v>
      </c>
    </row>
    <row r="134" spans="1:12" outlineLevel="1" x14ac:dyDescent="0.25">
      <c r="A134" s="18"/>
      <c r="B134" s="19"/>
      <c r="C134" s="43"/>
      <c r="D134" s="43"/>
      <c r="E134" s="41">
        <f t="shared" si="38"/>
        <v>0</v>
      </c>
      <c r="F134" s="44">
        <f t="shared" si="39"/>
        <v>0</v>
      </c>
      <c r="G134" s="44">
        <f t="shared" si="40"/>
        <v>0</v>
      </c>
      <c r="H134" s="41">
        <f t="shared" si="41"/>
        <v>0</v>
      </c>
      <c r="K134" s="89">
        <f t="shared" si="27"/>
        <v>0</v>
      </c>
      <c r="L134" s="89" t="str">
        <f t="shared" si="21"/>
        <v>ok</v>
      </c>
    </row>
    <row r="135" spans="1:12" outlineLevel="1" x14ac:dyDescent="0.25">
      <c r="A135" s="18"/>
      <c r="B135" s="19"/>
      <c r="C135" s="43"/>
      <c r="D135" s="43"/>
      <c r="E135" s="41">
        <f t="shared" si="38"/>
        <v>0</v>
      </c>
      <c r="F135" s="44">
        <f>E135</f>
        <v>0</v>
      </c>
      <c r="G135" s="44">
        <f t="shared" si="40"/>
        <v>0</v>
      </c>
      <c r="H135" s="41">
        <f t="shared" si="41"/>
        <v>0</v>
      </c>
      <c r="K135" s="89">
        <f t="shared" si="27"/>
        <v>0</v>
      </c>
      <c r="L135" s="89" t="str">
        <f t="shared" ref="L135:L147" si="42">IF(K135&gt;200,"Popraw","ok")</f>
        <v>ok</v>
      </c>
    </row>
    <row r="136" spans="1:12" outlineLevel="1" x14ac:dyDescent="0.25">
      <c r="A136" s="18"/>
      <c r="B136" s="19"/>
      <c r="C136" s="43"/>
      <c r="D136" s="43"/>
      <c r="E136" s="41">
        <f t="shared" si="38"/>
        <v>0</v>
      </c>
      <c r="F136" s="44">
        <f t="shared" si="39"/>
        <v>0</v>
      </c>
      <c r="G136" s="44">
        <f t="shared" si="40"/>
        <v>0</v>
      </c>
      <c r="H136" s="41">
        <f t="shared" si="41"/>
        <v>0</v>
      </c>
      <c r="K136" s="89">
        <f t="shared" si="27"/>
        <v>0</v>
      </c>
      <c r="L136" s="89" t="str">
        <f t="shared" si="42"/>
        <v>ok</v>
      </c>
    </row>
    <row r="137" spans="1:12" outlineLevel="1" x14ac:dyDescent="0.25">
      <c r="A137" s="18"/>
      <c r="B137" s="19"/>
      <c r="C137" s="43"/>
      <c r="D137" s="43"/>
      <c r="E137" s="41">
        <f t="shared" si="38"/>
        <v>0</v>
      </c>
      <c r="F137" s="44">
        <f t="shared" si="39"/>
        <v>0</v>
      </c>
      <c r="G137" s="44">
        <f t="shared" si="40"/>
        <v>0</v>
      </c>
      <c r="H137" s="41">
        <f t="shared" si="41"/>
        <v>0</v>
      </c>
      <c r="K137" s="89">
        <f t="shared" si="27"/>
        <v>0</v>
      </c>
      <c r="L137" s="89" t="str">
        <f t="shared" si="42"/>
        <v>ok</v>
      </c>
    </row>
    <row r="138" spans="1:12" outlineLevel="1" x14ac:dyDescent="0.25">
      <c r="A138" s="18"/>
      <c r="B138" s="19"/>
      <c r="C138" s="43"/>
      <c r="D138" s="43"/>
      <c r="E138" s="41">
        <f t="shared" si="38"/>
        <v>0</v>
      </c>
      <c r="F138" s="44">
        <f t="shared" si="39"/>
        <v>0</v>
      </c>
      <c r="G138" s="44">
        <f t="shared" si="40"/>
        <v>0</v>
      </c>
      <c r="H138" s="41">
        <f t="shared" si="41"/>
        <v>0</v>
      </c>
      <c r="K138" s="89">
        <f t="shared" si="27"/>
        <v>0</v>
      </c>
      <c r="L138" s="89" t="str">
        <f t="shared" si="42"/>
        <v>ok</v>
      </c>
    </row>
    <row r="139" spans="1:12" outlineLevel="1" x14ac:dyDescent="0.25">
      <c r="A139" s="18"/>
      <c r="B139" s="19"/>
      <c r="C139" s="43"/>
      <c r="D139" s="43"/>
      <c r="E139" s="41">
        <f t="shared" si="38"/>
        <v>0</v>
      </c>
      <c r="F139" s="44">
        <f t="shared" si="39"/>
        <v>0</v>
      </c>
      <c r="G139" s="44">
        <f t="shared" si="40"/>
        <v>0</v>
      </c>
      <c r="H139" s="41">
        <f t="shared" si="41"/>
        <v>0</v>
      </c>
      <c r="K139" s="89">
        <f t="shared" si="27"/>
        <v>0</v>
      </c>
      <c r="L139" s="89" t="str">
        <f t="shared" si="42"/>
        <v>ok</v>
      </c>
    </row>
    <row r="140" spans="1:12" outlineLevel="1" x14ac:dyDescent="0.25">
      <c r="A140" s="18"/>
      <c r="B140" s="19"/>
      <c r="C140" s="42"/>
      <c r="D140" s="42"/>
      <c r="E140" s="41">
        <f t="shared" si="38"/>
        <v>0</v>
      </c>
      <c r="F140" s="44">
        <f t="shared" si="39"/>
        <v>0</v>
      </c>
      <c r="G140" s="44">
        <f t="shared" si="40"/>
        <v>0</v>
      </c>
      <c r="H140" s="41">
        <f t="shared" si="41"/>
        <v>0</v>
      </c>
      <c r="K140" s="89">
        <f t="shared" si="27"/>
        <v>0</v>
      </c>
      <c r="L140" s="89" t="str">
        <f t="shared" si="42"/>
        <v>ok</v>
      </c>
    </row>
    <row r="141" spans="1:12" outlineLevel="1" x14ac:dyDescent="0.25">
      <c r="A141" s="18"/>
      <c r="B141" s="19"/>
      <c r="C141" s="42"/>
      <c r="D141" s="42"/>
      <c r="E141" s="41">
        <f t="shared" si="38"/>
        <v>0</v>
      </c>
      <c r="F141" s="44">
        <f t="shared" si="39"/>
        <v>0</v>
      </c>
      <c r="G141" s="44">
        <f t="shared" si="40"/>
        <v>0</v>
      </c>
      <c r="H141" s="41">
        <f t="shared" si="41"/>
        <v>0</v>
      </c>
      <c r="K141" s="89">
        <f t="shared" si="27"/>
        <v>0</v>
      </c>
      <c r="L141" s="89" t="str">
        <f t="shared" si="42"/>
        <v>ok</v>
      </c>
    </row>
    <row r="142" spans="1:12" outlineLevel="1" x14ac:dyDescent="0.25">
      <c r="A142" s="18"/>
      <c r="B142" s="19"/>
      <c r="C142" s="53"/>
      <c r="D142" s="53"/>
      <c r="E142" s="52">
        <f t="shared" si="38"/>
        <v>0</v>
      </c>
      <c r="F142" s="44">
        <f t="shared" si="39"/>
        <v>0</v>
      </c>
      <c r="G142" s="44">
        <f t="shared" si="40"/>
        <v>0</v>
      </c>
      <c r="H142" s="52">
        <f t="shared" si="41"/>
        <v>0</v>
      </c>
      <c r="K142" s="89">
        <f t="shared" si="27"/>
        <v>0</v>
      </c>
      <c r="L142" s="89" t="str">
        <f t="shared" si="42"/>
        <v>ok</v>
      </c>
    </row>
    <row r="143" spans="1:12" outlineLevel="1" x14ac:dyDescent="0.25">
      <c r="A143" s="18"/>
      <c r="B143" s="19"/>
      <c r="C143" s="42"/>
      <c r="D143" s="42"/>
      <c r="E143" s="41">
        <f t="shared" si="38"/>
        <v>0</v>
      </c>
      <c r="F143" s="44">
        <f t="shared" si="39"/>
        <v>0</v>
      </c>
      <c r="G143" s="44">
        <f t="shared" si="40"/>
        <v>0</v>
      </c>
      <c r="H143" s="41">
        <f t="shared" si="41"/>
        <v>0</v>
      </c>
      <c r="K143" s="89">
        <f t="shared" si="27"/>
        <v>0</v>
      </c>
      <c r="L143" s="89" t="str">
        <f t="shared" si="42"/>
        <v>ok</v>
      </c>
    </row>
    <row r="144" spans="1:12" outlineLevel="1" x14ac:dyDescent="0.25">
      <c r="A144" s="18"/>
      <c r="B144" s="19"/>
      <c r="C144" s="42"/>
      <c r="D144" s="42"/>
      <c r="E144" s="41">
        <f t="shared" si="38"/>
        <v>0</v>
      </c>
      <c r="F144" s="44">
        <f t="shared" si="39"/>
        <v>0</v>
      </c>
      <c r="G144" s="44">
        <f t="shared" si="40"/>
        <v>0</v>
      </c>
      <c r="H144" s="41">
        <f t="shared" si="41"/>
        <v>0</v>
      </c>
      <c r="K144" s="89">
        <f t="shared" si="27"/>
        <v>0</v>
      </c>
      <c r="L144" s="89" t="str">
        <f t="shared" si="42"/>
        <v>ok</v>
      </c>
    </row>
    <row r="145" spans="1:12" outlineLevel="1" x14ac:dyDescent="0.25">
      <c r="A145" s="18"/>
      <c r="B145" s="19"/>
      <c r="C145" s="42"/>
      <c r="D145" s="42"/>
      <c r="E145" s="41">
        <f t="shared" si="38"/>
        <v>0</v>
      </c>
      <c r="F145" s="44">
        <f t="shared" si="39"/>
        <v>0</v>
      </c>
      <c r="G145" s="44">
        <f t="shared" si="40"/>
        <v>0</v>
      </c>
      <c r="H145" s="41">
        <f t="shared" si="41"/>
        <v>0</v>
      </c>
      <c r="K145" s="89">
        <f t="shared" si="27"/>
        <v>0</v>
      </c>
      <c r="L145" s="89" t="str">
        <f t="shared" si="42"/>
        <v>ok</v>
      </c>
    </row>
    <row r="146" spans="1:12" outlineLevel="1" x14ac:dyDescent="0.25">
      <c r="A146" s="18"/>
      <c r="B146" s="19"/>
      <c r="C146" s="42"/>
      <c r="D146" s="42"/>
      <c r="E146" s="41">
        <f t="shared" si="38"/>
        <v>0</v>
      </c>
      <c r="F146" s="44">
        <f t="shared" si="39"/>
        <v>0</v>
      </c>
      <c r="G146" s="44">
        <f t="shared" si="40"/>
        <v>0</v>
      </c>
      <c r="H146" s="41">
        <f t="shared" si="41"/>
        <v>0</v>
      </c>
      <c r="K146" s="89">
        <f t="shared" si="27"/>
        <v>0</v>
      </c>
      <c r="L146" s="89" t="str">
        <f t="shared" si="42"/>
        <v>ok</v>
      </c>
    </row>
    <row r="147" spans="1:12" outlineLevel="1" x14ac:dyDescent="0.25">
      <c r="A147" s="49"/>
      <c r="B147" s="50"/>
      <c r="C147" s="50"/>
      <c r="D147" s="51" t="s">
        <v>88</v>
      </c>
      <c r="E147" s="40">
        <f>SUM(E132:E146)</f>
        <v>0</v>
      </c>
      <c r="F147" s="40">
        <f>SUM(F132:F146)</f>
        <v>0</v>
      </c>
      <c r="G147" s="40">
        <f>SUM(G132:G146)</f>
        <v>0</v>
      </c>
      <c r="H147" s="40">
        <f>SUM(H132:H146)</f>
        <v>0</v>
      </c>
      <c r="K147" s="89">
        <f t="shared" si="27"/>
        <v>0</v>
      </c>
      <c r="L147" s="89" t="str">
        <f t="shared" si="42"/>
        <v>ok</v>
      </c>
    </row>
    <row r="148" spans="1:12" x14ac:dyDescent="0.25"/>
    <row r="149" spans="1:12" ht="15.75" thickBot="1" x14ac:dyDescent="0.3"/>
    <row r="150" spans="1:12" ht="15.75" thickBot="1" x14ac:dyDescent="0.3">
      <c r="A150" s="111" t="s">
        <v>12</v>
      </c>
      <c r="B150" s="112"/>
      <c r="C150" s="112"/>
      <c r="D150" s="113"/>
      <c r="E150" s="12">
        <f>E21+E39+E57+E75+E93+E111+E129+E147</f>
        <v>0</v>
      </c>
      <c r="F150" s="12">
        <f>F21+F39+F57+F75+F93+F111+F129+F147</f>
        <v>0</v>
      </c>
      <c r="G150" s="12">
        <f>G21+G39+G57+G75+G93+G111+G129+G147</f>
        <v>0</v>
      </c>
      <c r="H150" s="13">
        <f>H21+H39+H57+H75+H93+H111+H129+H147</f>
        <v>0</v>
      </c>
    </row>
    <row r="151" spans="1:12" x14ac:dyDescent="0.25"/>
    <row r="152" spans="1:12" x14ac:dyDescent="0.25"/>
    <row r="153" spans="1:12" hidden="1" x14ac:dyDescent="0.25"/>
    <row r="154" spans="1:12" hidden="1" x14ac:dyDescent="0.25"/>
    <row r="155" spans="1:12" hidden="1" x14ac:dyDescent="0.25"/>
    <row r="156" spans="1:12" x14ac:dyDescent="0.25"/>
  </sheetData>
  <sheetProtection insertRows="0"/>
  <mergeCells count="10">
    <mergeCell ref="K2:L2"/>
    <mergeCell ref="K3:L3"/>
    <mergeCell ref="K4:L5"/>
    <mergeCell ref="A150:D150"/>
    <mergeCell ref="A2:H2"/>
    <mergeCell ref="A3:A4"/>
    <mergeCell ref="B3:B4"/>
    <mergeCell ref="C3:C4"/>
    <mergeCell ref="D3:D4"/>
    <mergeCell ref="E3:H3"/>
  </mergeCells>
  <conditionalFormatting sqref="B6:B7">
    <cfRule type="expression" dxfId="7" priority="12">
      <formula>#REF!&gt;200</formula>
    </cfRule>
  </conditionalFormatting>
  <conditionalFormatting sqref="B6">
    <cfRule type="cellIs" dxfId="6" priority="2" operator="greaterThan">
      <formula>$K$6&gt;200</formula>
    </cfRule>
  </conditionalFormatting>
  <conditionalFormatting sqref="K6:K147">
    <cfRule type="cellIs" dxfId="5" priority="1" operator="greaterThan">
      <formula>200</formula>
    </cfRule>
  </conditionalFormatting>
  <pageMargins left="0.70866141732283472" right="0.70866141732283472" top="0.74803149606299213" bottom="0.74803149606299213" header="0.31496062992125984" footer="0.31496062992125984"/>
  <pageSetup paperSize="256" scale="77" fitToHeight="0" orientation="landscape" r:id="rId1"/>
  <headerFooter>
    <oddHeader>&amp;L&amp;"+,Standardowy"&amp;9Załącznik nr 1 - Budżet i wskaźniki projektu</oddHeader>
  </headerFooter>
  <ignoredErrors>
    <ignoredError sqref="F7:G20 F24:G38 F42:G56 F60:G74 F78:G92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'Kategorie wydatków'!$A$1:$A$9</xm:f>
          </x14:formula1>
          <xm:sqref>A6:A20</xm:sqref>
        </x14:dataValidation>
        <x14:dataValidation type="list" allowBlank="1" showInputMessage="1" showErrorMessage="1">
          <x14:formula1>
            <xm:f>'Kategorie wydatków'!$A$1:$A$9</xm:f>
          </x14:formula1>
          <xm:sqref>A24:A38</xm:sqref>
        </x14:dataValidation>
        <x14:dataValidation type="list" allowBlank="1" showInputMessage="1" showErrorMessage="1">
          <x14:formula1>
            <xm:f>'Kategorie wydatków'!$A$1:$A$9</xm:f>
          </x14:formula1>
          <xm:sqref>A42:A56</xm:sqref>
        </x14:dataValidation>
        <x14:dataValidation type="list" allowBlank="1" showInputMessage="1" showErrorMessage="1">
          <x14:formula1>
            <xm:f>'Kategorie wydatków'!$A$1:$A$9</xm:f>
          </x14:formula1>
          <xm:sqref>A60:A74</xm:sqref>
        </x14:dataValidation>
        <x14:dataValidation type="list" allowBlank="1" showInputMessage="1" showErrorMessage="1">
          <x14:formula1>
            <xm:f>'Kategorie wydatków'!$A$1:$A$9</xm:f>
          </x14:formula1>
          <xm:sqref>A78:A92</xm:sqref>
        </x14:dataValidation>
        <x14:dataValidation type="list" allowBlank="1" showInputMessage="1" showErrorMessage="1">
          <x14:formula1>
            <xm:f>'Kategorie wydatków'!$A$1:$A$9</xm:f>
          </x14:formula1>
          <xm:sqref>A96:A110</xm:sqref>
        </x14:dataValidation>
        <x14:dataValidation type="list" allowBlank="1" showInputMessage="1" showErrorMessage="1">
          <x14:formula1>
            <xm:f>'Kategorie wydatków'!$A$1:$A$9</xm:f>
          </x14:formula1>
          <xm:sqref>A114:A128</xm:sqref>
        </x14:dataValidation>
        <x14:dataValidation type="list" allowBlank="1" showInputMessage="1" showErrorMessage="1">
          <x14:formula1>
            <xm:f>'Kategorie wydatków'!$A$1:$A$9</xm:f>
          </x14:formula1>
          <xm:sqref>A132:A146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25"/>
  <sheetViews>
    <sheetView showGridLines="0" zoomScale="90" zoomScaleNormal="90" zoomScaleSheetLayoutView="100" workbookViewId="0">
      <selection activeCell="D18" sqref="D18"/>
    </sheetView>
  </sheetViews>
  <sheetFormatPr defaultColWidth="0" defaultRowHeight="15" zeroHeight="1" x14ac:dyDescent="0.25"/>
  <cols>
    <col min="1" max="1" width="21.140625" customWidth="1"/>
    <col min="2" max="2" width="38.85546875" customWidth="1"/>
    <col min="3" max="3" width="22.85546875" customWidth="1"/>
    <col min="4" max="7" width="19.7109375" customWidth="1"/>
    <col min="8" max="14" width="9.140625" customWidth="1"/>
    <col min="15" max="16384" width="9.140625" hidden="1"/>
  </cols>
  <sheetData>
    <row r="1" spans="1:14" x14ac:dyDescent="0.25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x14ac:dyDescent="0.25">
      <c r="A2" s="88" t="s">
        <v>130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ht="15" customHeight="1" x14ac:dyDescent="0.25">
      <c r="A3" s="123" t="s">
        <v>20</v>
      </c>
      <c r="B3" s="124"/>
      <c r="C3" s="124"/>
      <c r="D3" s="124"/>
      <c r="E3" s="124"/>
      <c r="F3" s="124"/>
      <c r="G3" s="125"/>
      <c r="H3" s="86"/>
      <c r="I3" s="86"/>
      <c r="J3" s="86"/>
      <c r="K3" s="86"/>
      <c r="L3" s="86"/>
      <c r="M3" s="86"/>
      <c r="N3" s="86"/>
    </row>
    <row r="4" spans="1:14" x14ac:dyDescent="0.25">
      <c r="A4" s="90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4" ht="15" customHeight="1" x14ac:dyDescent="0.25">
      <c r="A5" s="126" t="s">
        <v>21</v>
      </c>
      <c r="B5" s="127"/>
      <c r="C5" s="91">
        <f>SUMIF('A. Wyd.rzeczywiście poniesione'!A6:A20,"Zarządzanie projektem – Personel",'A. Wyd.rzeczywiście poniesione'!F6:F20)+SUMIF('A. Wyd.rzeczywiście poniesione'!A24:A38,"Zarządzanie projektem – Personel",'A. Wyd.rzeczywiście poniesione'!F24:F38)+SUMIF('A. Wyd.rzeczywiście poniesione'!A42:A56,"Zarządzanie projektem – Personel",'A. Wyd.rzeczywiście poniesione'!F42:F56)+SUMIF('A. Wyd.rzeczywiście poniesione'!A60:A74,"Zarządzanie projektem – Personel",'A. Wyd.rzeczywiście poniesione'!F60:F74)+SUMIF('A. Wyd.rzeczywiście poniesione'!A78:A92,"Zarządzanie projektem – Personel",'A. Wyd.rzeczywiście poniesione'!F78:F92)+SUMIF('A. Wyd.rzeczywiście poniesione'!A96:A110,"Zarządzanie projektem – Personel",'A. Wyd.rzeczywiście poniesione'!F96:F110)+SUMIF('A. Wyd.rzeczywiście poniesione'!A114:A128,"Zarządzanie projektem – Personel",'A. Wyd.rzeczywiście poniesione'!F114:F128)+SUMIF('A. Wyd.rzeczywiście poniesione'!A132:A146,"Zarządzanie projektem – Personel",'A. Wyd.rzeczywiście poniesione'!F132:F146)+SUMIF('A. Wyd.rzeczywiście poniesione'!A6:A20,"Personel merytoryczny",'A. Wyd.rzeczywiście poniesione'!F6:F20)+SUMIF('A. Wyd.rzeczywiście poniesione'!A24:A38,"Personel merytoryczny",'A. Wyd.rzeczywiście poniesione'!F24:F38)+SUMIF('A. Wyd.rzeczywiście poniesione'!A42:A56,"Personel merytoryczny",'A. Wyd.rzeczywiście poniesione'!F42:F56)+SUMIF('A. Wyd.rzeczywiście poniesione'!A60:A74,"Personel merytoryczny",'A. Wyd.rzeczywiście poniesione'!F60:F74)+SUMIF('A. Wyd.rzeczywiście poniesione'!A78:A92,"Personel merytoryczny",'A. Wyd.rzeczywiście poniesione'!F78:F92)+SUMIF('A. Wyd.rzeczywiście poniesione'!A96:A110,"Personel merytoryczny",'A. Wyd.rzeczywiście poniesione'!F96:F110)+SUMIF('A. Wyd.rzeczywiście poniesione'!A114:A128,"Personel merytoryczny",'A. Wyd.rzeczywiście poniesione'!F114:F128)+SUMIF('A. Wyd.rzeczywiście poniesione'!A132:A146,"Personel merytoryczny",'A. Wyd.rzeczywiście poniesione'!F132:F146)+SUMIF('A. Wyd.rzeczywiście poniesione'!A6:A20,"Szkolenia – Personel",'A. Wyd.rzeczywiście poniesione'!F6:F20)+SUMIF('A. Wyd.rzeczywiście poniesione'!A24:A38,"Szkolenia – Personel",'A. Wyd.rzeczywiście poniesione'!F24:F38)+SUMIF('A. Wyd.rzeczywiście poniesione'!A42:A56,"Szkolenia – Personel",'A. Wyd.rzeczywiście poniesione'!F42:F56)+SUMIF('A. Wyd.rzeczywiście poniesione'!A60:A74,"Szkolenia – Personel",'A. Wyd.rzeczywiście poniesione'!F60:F74)+SUMIF('A. Wyd.rzeczywiście poniesione'!A78:A92,"Szkolenia – Personel",'A. Wyd.rzeczywiście poniesione'!F78:F92)+SUMIF('A. Wyd.rzeczywiście poniesione'!A96:A110,"Szkolenia – Personel",'A. Wyd.rzeczywiście poniesione'!F96:F110)+SUMIF('A. Wyd.rzeczywiście poniesione'!A114:A128,"Szkolenia – Personel",'A. Wyd.rzeczywiście poniesione'!F114:F128)+SUMIF('A. Wyd.rzeczywiście poniesione'!A132:A146,"Szkolenia – Personel",'A. Wyd.rzeczywiście poniesione'!F132:F146)</f>
        <v>0</v>
      </c>
      <c r="D5" s="87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14" ht="15" customHeight="1" x14ac:dyDescent="0.25">
      <c r="A6" s="128" t="s">
        <v>22</v>
      </c>
      <c r="B6" s="129"/>
      <c r="C6" s="91">
        <f>C5*15%</f>
        <v>0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4" x14ac:dyDescent="0.25">
      <c r="A7" s="128" t="s">
        <v>126</v>
      </c>
      <c r="B7" s="129"/>
      <c r="C7" s="103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 x14ac:dyDescent="0.25">
      <c r="A8" s="90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1:14" ht="15" customHeight="1" x14ac:dyDescent="0.25">
      <c r="A9" s="130" t="s">
        <v>23</v>
      </c>
      <c r="B9" s="130" t="s">
        <v>24</v>
      </c>
      <c r="C9" s="130" t="s">
        <v>25</v>
      </c>
      <c r="D9" s="130" t="s">
        <v>5</v>
      </c>
      <c r="E9" s="130"/>
      <c r="F9" s="130"/>
      <c r="G9" s="130"/>
      <c r="H9" s="86"/>
      <c r="I9" s="86"/>
      <c r="J9" s="86"/>
      <c r="K9" s="86"/>
      <c r="L9" s="86"/>
      <c r="M9" s="86"/>
      <c r="N9" s="86"/>
    </row>
    <row r="10" spans="1:14" ht="24" x14ac:dyDescent="0.25">
      <c r="A10" s="130"/>
      <c r="B10" s="130"/>
      <c r="C10" s="130"/>
      <c r="D10" s="92" t="s">
        <v>6</v>
      </c>
      <c r="E10" s="92" t="s">
        <v>7</v>
      </c>
      <c r="F10" s="92" t="s">
        <v>8</v>
      </c>
      <c r="G10" s="92" t="s">
        <v>9</v>
      </c>
      <c r="H10" s="86"/>
      <c r="I10" s="86"/>
      <c r="J10" s="86"/>
      <c r="K10" s="86"/>
      <c r="L10" s="86"/>
      <c r="M10" s="86"/>
      <c r="N10" s="86"/>
    </row>
    <row r="11" spans="1:14" x14ac:dyDescent="0.25">
      <c r="A11" s="131" t="s">
        <v>11</v>
      </c>
      <c r="B11" s="131"/>
      <c r="C11" s="131"/>
      <c r="D11" s="131"/>
      <c r="E11" s="131"/>
      <c r="F11" s="131"/>
      <c r="G11" s="131"/>
      <c r="H11" s="86"/>
      <c r="I11" s="86"/>
      <c r="J11" s="86"/>
      <c r="K11" s="86"/>
      <c r="L11" s="86"/>
      <c r="M11" s="86"/>
      <c r="N11" s="86"/>
    </row>
    <row r="12" spans="1:14" ht="20.25" customHeight="1" x14ac:dyDescent="0.25">
      <c r="A12" s="120" t="s">
        <v>26</v>
      </c>
      <c r="B12" s="120" t="s">
        <v>27</v>
      </c>
      <c r="C12" s="134" t="s">
        <v>28</v>
      </c>
      <c r="D12" s="122">
        <f>IF($C$7="Tak",C6,0)</f>
        <v>0</v>
      </c>
      <c r="E12" s="132" t="str">
        <f>IFERROR(IF($C$7="Nie",0,""),0)</f>
        <v/>
      </c>
      <c r="F12" s="122" t="str">
        <f>IFERROR(IF($C$7="Nie",0,""),0)</f>
        <v/>
      </c>
      <c r="G12" s="122">
        <f>IF($C$7="Tak",E12,0)</f>
        <v>0</v>
      </c>
      <c r="H12" s="86"/>
      <c r="I12" s="86"/>
      <c r="J12" s="86"/>
      <c r="K12" s="86"/>
      <c r="L12" s="86"/>
      <c r="M12" s="86"/>
      <c r="N12" s="86"/>
    </row>
    <row r="13" spans="1:14" ht="17.25" customHeight="1" x14ac:dyDescent="0.25">
      <c r="A13" s="121"/>
      <c r="B13" s="121"/>
      <c r="C13" s="135"/>
      <c r="D13" s="122"/>
      <c r="E13" s="133"/>
      <c r="F13" s="122"/>
      <c r="G13" s="122"/>
      <c r="H13" s="86"/>
      <c r="I13" s="86"/>
      <c r="J13" s="86"/>
      <c r="K13" s="86"/>
      <c r="L13" s="86"/>
      <c r="M13" s="86"/>
      <c r="N13" s="86"/>
    </row>
    <row r="14" spans="1:14" x14ac:dyDescent="0.25">
      <c r="A14" s="116" t="s">
        <v>88</v>
      </c>
      <c r="B14" s="117"/>
      <c r="C14" s="117"/>
      <c r="D14" s="85">
        <f>SUM(D12:D13)</f>
        <v>0</v>
      </c>
      <c r="E14" s="85">
        <f>SUM(E12:E13)</f>
        <v>0</v>
      </c>
      <c r="F14" s="85">
        <f>SUM(F12:F13)</f>
        <v>0</v>
      </c>
      <c r="G14" s="85">
        <f>SUM(G12:G13)</f>
        <v>0</v>
      </c>
      <c r="H14" s="86"/>
      <c r="I14" s="86"/>
      <c r="J14" s="86"/>
      <c r="K14" s="86"/>
      <c r="L14" s="86"/>
      <c r="M14" s="86"/>
      <c r="N14" s="86"/>
    </row>
    <row r="15" spans="1:14" ht="15.75" thickBot="1" x14ac:dyDescent="0.3">
      <c r="A15" s="93"/>
      <c r="B15" s="86"/>
      <c r="C15" s="86"/>
      <c r="D15" s="87"/>
      <c r="E15" s="87"/>
      <c r="F15" s="87"/>
      <c r="G15" s="87"/>
      <c r="H15" s="86"/>
      <c r="I15" s="86"/>
      <c r="J15" s="86"/>
      <c r="K15" s="86"/>
      <c r="L15" s="86"/>
      <c r="M15" s="86"/>
      <c r="N15" s="86"/>
    </row>
    <row r="16" spans="1:14" ht="15" customHeight="1" thickBot="1" x14ac:dyDescent="0.3">
      <c r="A16" s="118" t="s">
        <v>29</v>
      </c>
      <c r="B16" s="119"/>
      <c r="C16" s="119"/>
      <c r="D16" s="94">
        <f>D14</f>
        <v>0</v>
      </c>
      <c r="E16" s="94">
        <f>E14</f>
        <v>0</v>
      </c>
      <c r="F16" s="94">
        <f>F14</f>
        <v>0</v>
      </c>
      <c r="G16" s="95">
        <f>G14</f>
        <v>0</v>
      </c>
      <c r="H16" s="86"/>
      <c r="I16" s="86"/>
      <c r="J16" s="86"/>
      <c r="K16" s="86"/>
      <c r="L16" s="86"/>
      <c r="M16" s="86"/>
      <c r="N16" s="86"/>
    </row>
    <row r="17" spans="1:14" x14ac:dyDescent="0.25">
      <c r="A17" s="86"/>
      <c r="B17" s="86"/>
      <c r="C17" s="86"/>
      <c r="D17" s="87"/>
      <c r="E17" s="87"/>
      <c r="F17" s="87"/>
      <c r="G17" s="87"/>
      <c r="H17" s="86"/>
      <c r="I17" s="86"/>
      <c r="J17" s="86"/>
      <c r="K17" s="86"/>
      <c r="L17" s="86"/>
      <c r="M17" s="86"/>
      <c r="N17" s="86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</row>
    <row r="19" spans="1:14" hidden="1" x14ac:dyDescent="0.25"/>
    <row r="20" spans="1:14" hidden="1" x14ac:dyDescent="0.25"/>
    <row r="21" spans="1:14" hidden="1" x14ac:dyDescent="0.25"/>
    <row r="22" spans="1:14" hidden="1" x14ac:dyDescent="0.25"/>
    <row r="23" spans="1:14" hidden="1" x14ac:dyDescent="0.25"/>
    <row r="24" spans="1:14" hidden="1" x14ac:dyDescent="0.25"/>
    <row r="25" spans="1:14" hidden="1" x14ac:dyDescent="0.25"/>
  </sheetData>
  <sheetProtection algorithmName="SHA-512" hashValue="sANgHAlnpPUvb0B72YkQ1My0sxcFxwYo8uuBP4wwYzb6t70YcyKT3aYBGmKPgpihSx62alzTSokGTJ6bjUcDkw==" saltValue="MEuIC/Q2bPmyYSyquWuwhQ==" spinCount="100000" sheet="1" objects="1" scenarios="1"/>
  <mergeCells count="18">
    <mergeCell ref="B12:B13"/>
    <mergeCell ref="C12:C13"/>
    <mergeCell ref="A14:C14"/>
    <mergeCell ref="A16:C16"/>
    <mergeCell ref="A12:A13"/>
    <mergeCell ref="G12:G13"/>
    <mergeCell ref="A3:G3"/>
    <mergeCell ref="A5:B5"/>
    <mergeCell ref="A6:B6"/>
    <mergeCell ref="A9:A10"/>
    <mergeCell ref="B9:B10"/>
    <mergeCell ref="C9:C10"/>
    <mergeCell ref="D9:G9"/>
    <mergeCell ref="A7:B7"/>
    <mergeCell ref="A11:G11"/>
    <mergeCell ref="D12:D13"/>
    <mergeCell ref="E12:E13"/>
    <mergeCell ref="F12:F13"/>
  </mergeCells>
  <conditionalFormatting sqref="D12:G13">
    <cfRule type="expression" dxfId="4" priority="4">
      <formula>$C$7="Nie"</formula>
    </cfRule>
  </conditionalFormatting>
  <pageMargins left="0.70866141732283472" right="0.70866141732283472" top="0.74803149606299213" bottom="0.74803149606299213" header="0.31496062992125984" footer="0.31496062992125984"/>
  <pageSetup paperSize="256" scale="81" orientation="landscape" r:id="rId1"/>
  <headerFooter>
    <oddHeader>&amp;L&amp;"+,Standardowy"&amp;9Załącznik nr 1 - Budżet i wskaźniki projektu</oddHeader>
  </headerFooter>
  <ignoredErrors>
    <ignoredError sqref="D12:G13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'Kategorie wydatków'!$C$1:$C$2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00"/>
  <sheetViews>
    <sheetView showGridLines="0" tabSelected="1" zoomScale="90" zoomScaleNormal="90" zoomScaleSheetLayoutView="100" workbookViewId="0">
      <selection activeCell="F33" sqref="F33"/>
    </sheetView>
  </sheetViews>
  <sheetFormatPr defaultColWidth="0" defaultRowHeight="15" zeroHeight="1" x14ac:dyDescent="0.25"/>
  <cols>
    <col min="1" max="1" width="48.42578125" customWidth="1"/>
    <col min="2" max="6" width="24.7109375" customWidth="1"/>
    <col min="7" max="10" width="9.140625" customWidth="1"/>
    <col min="11" max="15" width="9.140625" hidden="1" customWidth="1"/>
    <col min="16" max="16384" width="9.140625" hidden="1"/>
  </cols>
  <sheetData>
    <row r="1" spans="1:5" x14ac:dyDescent="0.25"/>
    <row r="2" spans="1:5" x14ac:dyDescent="0.25">
      <c r="A2" s="11" t="s">
        <v>131</v>
      </c>
    </row>
    <row r="3" spans="1:5" x14ac:dyDescent="0.25">
      <c r="A3" s="136" t="s">
        <v>30</v>
      </c>
      <c r="B3" s="136"/>
      <c r="C3" s="136"/>
      <c r="D3" s="136"/>
      <c r="E3" s="136"/>
    </row>
    <row r="4" spans="1:5" x14ac:dyDescent="0.25">
      <c r="A4" s="17"/>
      <c r="B4" s="14" t="s">
        <v>6</v>
      </c>
      <c r="C4" s="14" t="s">
        <v>7</v>
      </c>
      <c r="D4" s="14" t="s">
        <v>8</v>
      </c>
      <c r="E4" s="14" t="s">
        <v>9</v>
      </c>
    </row>
    <row r="5" spans="1:5" x14ac:dyDescent="0.25">
      <c r="A5" s="7" t="s">
        <v>31</v>
      </c>
      <c r="B5" s="54">
        <f>'A. Wyd.rzeczywiście poniesione'!E150+'B. Ryczałt'!D16</f>
        <v>0</v>
      </c>
      <c r="C5" s="54">
        <f>IFERROR('A. Wyd.rzeczywiście poniesione'!F150+'B. Ryczałt'!E16,"")</f>
        <v>0</v>
      </c>
      <c r="D5" s="54">
        <f>IFERROR('A. Wyd.rzeczywiście poniesione'!G150+'B. Ryczałt'!F16,"")</f>
        <v>0</v>
      </c>
      <c r="E5" s="54">
        <f>'A. Wyd.rzeczywiście poniesione'!H150+'B. Ryczałt'!G16</f>
        <v>0</v>
      </c>
    </row>
    <row r="6" spans="1:5" x14ac:dyDescent="0.25">
      <c r="A6" s="104" t="s">
        <v>32</v>
      </c>
      <c r="B6" s="74">
        <f>'A. Wyd.rzeczywiście poniesione'!E150</f>
        <v>0</v>
      </c>
      <c r="C6" s="74">
        <f>'A. Wyd.rzeczywiście poniesione'!F150</f>
        <v>0</v>
      </c>
      <c r="D6" s="74">
        <f>'A. Wyd.rzeczywiście poniesione'!G150</f>
        <v>0</v>
      </c>
      <c r="E6" s="74">
        <f>'A. Wyd.rzeczywiście poniesione'!H150</f>
        <v>0</v>
      </c>
    </row>
    <row r="7" spans="1:5" x14ac:dyDescent="0.25"/>
    <row r="8" spans="1:5" x14ac:dyDescent="0.25"/>
    <row r="9" spans="1:5" x14ac:dyDescent="0.25">
      <c r="A9" s="136" t="s">
        <v>33</v>
      </c>
      <c r="B9" s="136"/>
      <c r="C9" s="136"/>
      <c r="D9" s="136"/>
      <c r="E9" s="136"/>
    </row>
    <row r="10" spans="1:5" ht="24" customHeight="1" x14ac:dyDescent="0.25">
      <c r="A10" s="14" t="s">
        <v>34</v>
      </c>
      <c r="B10" s="14" t="s">
        <v>6</v>
      </c>
      <c r="C10" s="14" t="s">
        <v>7</v>
      </c>
      <c r="D10" s="14" t="s">
        <v>8</v>
      </c>
      <c r="E10" s="14" t="s">
        <v>9</v>
      </c>
    </row>
    <row r="11" spans="1:5" ht="15" customHeight="1" x14ac:dyDescent="0.25">
      <c r="A11" s="48" t="str">
        <f>'A. Wyd.rzeczywiście poniesione'!A5:H5</f>
        <v>Zadanie 1</v>
      </c>
      <c r="B11" s="54">
        <f>'A. Wyd.rzeczywiście poniesione'!E21</f>
        <v>0</v>
      </c>
      <c r="C11" s="54">
        <f>'A. Wyd.rzeczywiście poniesione'!F21</f>
        <v>0</v>
      </c>
      <c r="D11" s="54">
        <f>'A. Wyd.rzeczywiście poniesione'!G21</f>
        <v>0</v>
      </c>
      <c r="E11" s="54">
        <f>'A. Wyd.rzeczywiście poniesione'!H21</f>
        <v>0</v>
      </c>
    </row>
    <row r="12" spans="1:5" x14ac:dyDescent="0.25">
      <c r="A12" s="48" t="str">
        <f>'A. Wyd.rzeczywiście poniesione'!A23:H23</f>
        <v>Zadanie 2</v>
      </c>
      <c r="B12" s="54">
        <f>'A. Wyd.rzeczywiście poniesione'!E39</f>
        <v>0</v>
      </c>
      <c r="C12" s="54">
        <f>'A. Wyd.rzeczywiście poniesione'!F39</f>
        <v>0</v>
      </c>
      <c r="D12" s="54">
        <f>'A. Wyd.rzeczywiście poniesione'!G39</f>
        <v>0</v>
      </c>
      <c r="E12" s="54">
        <f>'A. Wyd.rzeczywiście poniesione'!H39</f>
        <v>0</v>
      </c>
    </row>
    <row r="13" spans="1:5" x14ac:dyDescent="0.25">
      <c r="A13" s="48" t="str">
        <f>'A. Wyd.rzeczywiście poniesione'!A41:H41</f>
        <v>Zadanie 3</v>
      </c>
      <c r="B13" s="54">
        <f>'A. Wyd.rzeczywiście poniesione'!E57</f>
        <v>0</v>
      </c>
      <c r="C13" s="54">
        <f>'A. Wyd.rzeczywiście poniesione'!F57</f>
        <v>0</v>
      </c>
      <c r="D13" s="54">
        <f>'A. Wyd.rzeczywiście poniesione'!G57</f>
        <v>0</v>
      </c>
      <c r="E13" s="54">
        <f>'A. Wyd.rzeczywiście poniesione'!H57</f>
        <v>0</v>
      </c>
    </row>
    <row r="14" spans="1:5" x14ac:dyDescent="0.25">
      <c r="A14" s="48" t="str">
        <f>'A. Wyd.rzeczywiście poniesione'!A59:H59</f>
        <v>Zadanie 4</v>
      </c>
      <c r="B14" s="54">
        <f>'A. Wyd.rzeczywiście poniesione'!E75</f>
        <v>0</v>
      </c>
      <c r="C14" s="54">
        <f>'A. Wyd.rzeczywiście poniesione'!F75</f>
        <v>0</v>
      </c>
      <c r="D14" s="54">
        <f>'A. Wyd.rzeczywiście poniesione'!G75</f>
        <v>0</v>
      </c>
      <c r="E14" s="54">
        <f>'A. Wyd.rzeczywiście poniesione'!H75</f>
        <v>0</v>
      </c>
    </row>
    <row r="15" spans="1:5" x14ac:dyDescent="0.25">
      <c r="A15" s="48" t="str">
        <f>'A. Wyd.rzeczywiście poniesione'!A77:H77</f>
        <v>Zadanie 5</v>
      </c>
      <c r="B15" s="54">
        <f>'A. Wyd.rzeczywiście poniesione'!E93</f>
        <v>0</v>
      </c>
      <c r="C15" s="54">
        <f>'A. Wyd.rzeczywiście poniesione'!F93</f>
        <v>0</v>
      </c>
      <c r="D15" s="54">
        <f>'A. Wyd.rzeczywiście poniesione'!G93</f>
        <v>0</v>
      </c>
      <c r="E15" s="54">
        <f>'A. Wyd.rzeczywiście poniesione'!H93</f>
        <v>0</v>
      </c>
    </row>
    <row r="16" spans="1:5" x14ac:dyDescent="0.25">
      <c r="A16" s="48" t="s">
        <v>83</v>
      </c>
      <c r="B16" s="54">
        <f>'A. Wyd.rzeczywiście poniesione'!E111</f>
        <v>0</v>
      </c>
      <c r="C16" s="54">
        <f>'A. Wyd.rzeczywiście poniesione'!F111</f>
        <v>0</v>
      </c>
      <c r="D16" s="54">
        <f>'A. Wyd.rzeczywiście poniesione'!G111</f>
        <v>0</v>
      </c>
      <c r="E16" s="54">
        <f>'A. Wyd.rzeczywiście poniesione'!H111</f>
        <v>0</v>
      </c>
    </row>
    <row r="17" spans="1:6" x14ac:dyDescent="0.25">
      <c r="A17" s="48" t="s">
        <v>84</v>
      </c>
      <c r="B17" s="54">
        <f>'A. Wyd.rzeczywiście poniesione'!E129</f>
        <v>0</v>
      </c>
      <c r="C17" s="54">
        <f>'A. Wyd.rzeczywiście poniesione'!F129</f>
        <v>0</v>
      </c>
      <c r="D17" s="54">
        <f>'A. Wyd.rzeczywiście poniesione'!G129</f>
        <v>0</v>
      </c>
      <c r="E17" s="54">
        <f>'A. Wyd.rzeczywiście poniesione'!H129</f>
        <v>0</v>
      </c>
    </row>
    <row r="18" spans="1:6" x14ac:dyDescent="0.25">
      <c r="A18" s="48" t="s">
        <v>85</v>
      </c>
      <c r="B18" s="54">
        <f>'A. Wyd.rzeczywiście poniesione'!E147</f>
        <v>0</v>
      </c>
      <c r="C18" s="54">
        <f>'A. Wyd.rzeczywiście poniesione'!F147</f>
        <v>0</v>
      </c>
      <c r="D18" s="54">
        <f>'A. Wyd.rzeczywiście poniesione'!G147</f>
        <v>0</v>
      </c>
      <c r="E18" s="54">
        <f>'A. Wyd.rzeczywiście poniesione'!H147</f>
        <v>0</v>
      </c>
    </row>
    <row r="19" spans="1:6" x14ac:dyDescent="0.25">
      <c r="A19" s="55" t="s">
        <v>74</v>
      </c>
      <c r="B19" s="54">
        <f>'B. Ryczałt'!D14</f>
        <v>0</v>
      </c>
      <c r="C19" s="54">
        <f>IFERROR('B. Ryczałt'!E14,0)</f>
        <v>0</v>
      </c>
      <c r="D19" s="54">
        <f>IFERROR('B. Ryczałt'!F14,0)</f>
        <v>0</v>
      </c>
      <c r="E19" s="54">
        <f>'B. Ryczałt'!G14</f>
        <v>0</v>
      </c>
    </row>
    <row r="20" spans="1:6" x14ac:dyDescent="0.25"/>
    <row r="21" spans="1:6" x14ac:dyDescent="0.25"/>
    <row r="22" spans="1:6" x14ac:dyDescent="0.25">
      <c r="A22" s="137" t="s">
        <v>35</v>
      </c>
      <c r="B22" s="138"/>
      <c r="C22" s="138"/>
      <c r="D22" s="138"/>
      <c r="E22" s="138"/>
      <c r="F22" s="15"/>
    </row>
    <row r="23" spans="1:6" ht="24" customHeight="1" x14ac:dyDescent="0.25">
      <c r="A23" s="14" t="s">
        <v>1</v>
      </c>
      <c r="B23" s="14" t="s">
        <v>6</v>
      </c>
      <c r="C23" s="14" t="s">
        <v>7</v>
      </c>
      <c r="D23" s="14" t="s">
        <v>8</v>
      </c>
      <c r="E23" s="14" t="s">
        <v>9</v>
      </c>
      <c r="F23" s="14" t="s">
        <v>36</v>
      </c>
    </row>
    <row r="24" spans="1:6" x14ac:dyDescent="0.25">
      <c r="A24" s="55" t="s">
        <v>13</v>
      </c>
      <c r="B24" s="54">
        <f>SUMIFS('A. Wyd.rzeczywiście poniesione'!E5:E148,'A. Wyd.rzeczywiście poniesione'!$A$5:$A$148,"=Koszty przygotowawcze")</f>
        <v>0</v>
      </c>
      <c r="C24" s="54">
        <f>SUMIFS('A. Wyd.rzeczywiście poniesione'!F5:F148,'A. Wyd.rzeczywiście poniesione'!$A$5:$A$148,"=Koszty przygotowawcze")</f>
        <v>0</v>
      </c>
      <c r="D24" s="54">
        <f>SUMIFS('A. Wyd.rzeczywiście poniesione'!G5:G148,'A. Wyd.rzeczywiście poniesione'!$A$5:$A$148,"=Koszty przygotowawcze")</f>
        <v>0</v>
      </c>
      <c r="E24" s="54">
        <f>SUMIFS('A. Wyd.rzeczywiście poniesione'!H5:H148,'A. Wyd.rzeczywiście poniesione'!$A$5:$A$148,"=Koszty przygotowawcze")</f>
        <v>0</v>
      </c>
      <c r="F24" s="56">
        <f t="shared" ref="F24:F32" si="0">IFERROR(C24/$C$34,0)</f>
        <v>0</v>
      </c>
    </row>
    <row r="25" spans="1:6" x14ac:dyDescent="0.25">
      <c r="A25" s="55" t="s">
        <v>14</v>
      </c>
      <c r="B25" s="54">
        <f>SUMIFS('A. Wyd.rzeczywiście poniesione'!E5:E148,'A. Wyd.rzeczywiście poniesione'!$A$5:$A$148,"=Zarządzanie projektem – Personel")</f>
        <v>0</v>
      </c>
      <c r="C25" s="54">
        <f>SUMIFS('A. Wyd.rzeczywiście poniesione'!F5:F148,'A. Wyd.rzeczywiście poniesione'!$A$5:$A$148,"=Zarządzanie projektem – Personel")</f>
        <v>0</v>
      </c>
      <c r="D25" s="54">
        <f>SUMIFS('A. Wyd.rzeczywiście poniesione'!G5:G148,'A. Wyd.rzeczywiście poniesione'!$A$5:$A$148,"=Zarządzanie projektem – Personel")</f>
        <v>0</v>
      </c>
      <c r="E25" s="54">
        <f>SUMIFS('A. Wyd.rzeczywiście poniesione'!H5:H148,'A. Wyd.rzeczywiście poniesione'!$A$5:$A$148,"=Zarządzanie projektem – Personel")</f>
        <v>0</v>
      </c>
      <c r="F25" s="56">
        <f t="shared" si="0"/>
        <v>0</v>
      </c>
    </row>
    <row r="26" spans="1:6" x14ac:dyDescent="0.25">
      <c r="A26" s="55" t="s">
        <v>15</v>
      </c>
      <c r="B26" s="54">
        <f>SUMIFS('A. Wyd.rzeczywiście poniesione'!E5:E148,'A. Wyd.rzeczywiście poniesione'!$A$5:$A$148,"=Zarządzanie projektem – Pozostałe wydatki")</f>
        <v>0</v>
      </c>
      <c r="C26" s="54">
        <f>SUMIFS('A. Wyd.rzeczywiście poniesione'!F5:F148,'A. Wyd.rzeczywiście poniesione'!$A$5:$A$148,"=Zarządzanie projektem – Pozostałe wydatki")</f>
        <v>0</v>
      </c>
      <c r="D26" s="54">
        <f>SUMIFS('A. Wyd.rzeczywiście poniesione'!G5:G148,'A. Wyd.rzeczywiście poniesione'!$A$5:$A$148,"=Zarządzanie projektem – Pozostałe wydatki")</f>
        <v>0</v>
      </c>
      <c r="E26" s="54">
        <f>SUMIFS('A. Wyd.rzeczywiście poniesione'!H5:H148,'A. Wyd.rzeczywiście poniesione'!$A$5:$A$148,"=Zarządzanie projektem – Pozostałe wydatki")</f>
        <v>0</v>
      </c>
      <c r="F26" s="56">
        <f t="shared" si="0"/>
        <v>0</v>
      </c>
    </row>
    <row r="27" spans="1:6" x14ac:dyDescent="0.25">
      <c r="A27" s="55" t="s">
        <v>16</v>
      </c>
      <c r="B27" s="54">
        <f>SUMIFS('A. Wyd.rzeczywiście poniesione'!E5:E148,'A. Wyd.rzeczywiście poniesione'!$A$5:$A$148,"=Personel merytoryczny")</f>
        <v>0</v>
      </c>
      <c r="C27" s="54">
        <f>SUMIFS('A. Wyd.rzeczywiście poniesione'!F5:F148,'A. Wyd.rzeczywiście poniesione'!$A$5:$A$148,"=Personel merytoryczny")</f>
        <v>0</v>
      </c>
      <c r="D27" s="54">
        <f>SUMIFS('A. Wyd.rzeczywiście poniesione'!G5:G148,'A. Wyd.rzeczywiście poniesione'!$A$5:$A$148,"=Personel merytoryczny")</f>
        <v>0</v>
      </c>
      <c r="E27" s="54">
        <f>SUMIFS('A. Wyd.rzeczywiście poniesione'!H5:H148,'A. Wyd.rzeczywiście poniesione'!$A$5:$A$148,"=Personel merytoryczny")</f>
        <v>0</v>
      </c>
      <c r="F27" s="56">
        <f t="shared" si="0"/>
        <v>0</v>
      </c>
    </row>
    <row r="28" spans="1:6" x14ac:dyDescent="0.25">
      <c r="A28" s="55" t="s">
        <v>17</v>
      </c>
      <c r="B28" s="54">
        <f>SUMIFS('A. Wyd.rzeczywiście poniesione'!E5:E148,'A. Wyd.rzeczywiście poniesione'!$A$5:$A$148,"=Usługi zewnętrzne")</f>
        <v>0</v>
      </c>
      <c r="C28" s="54">
        <f>SUMIFS('A. Wyd.rzeczywiście poniesione'!F5:F148,'A. Wyd.rzeczywiście poniesione'!$A$5:$A$148,"=Usługi zewnętrzne")</f>
        <v>0</v>
      </c>
      <c r="D28" s="54">
        <f>SUMIFS('A. Wyd.rzeczywiście poniesione'!G5:G148,'A. Wyd.rzeczywiście poniesione'!$A$5:$A$148,"=Usługi zewnętrzne")</f>
        <v>0</v>
      </c>
      <c r="E28" s="54">
        <f>SUMIFS('A. Wyd.rzeczywiście poniesione'!H5:H148,'A. Wyd.rzeczywiście poniesione'!$A$5:$A$148,"=Usługi zewnętrzne")</f>
        <v>0</v>
      </c>
      <c r="F28" s="56">
        <f t="shared" si="0"/>
        <v>0</v>
      </c>
    </row>
    <row r="29" spans="1:6" x14ac:dyDescent="0.25">
      <c r="A29" s="55" t="s">
        <v>18</v>
      </c>
      <c r="B29" s="54">
        <f>SUMIFS('A. Wyd.rzeczywiście poniesione'!E5:E148,'A. Wyd.rzeczywiście poniesione'!$A$5:$A$148,"=Wartości niematerialne i prawne")</f>
        <v>0</v>
      </c>
      <c r="C29" s="54">
        <f>SUMIFS('A. Wyd.rzeczywiście poniesione'!F5:F148,'A. Wyd.rzeczywiście poniesione'!$A$5:$A$148,"=Wartości niematerialne i prawne")</f>
        <v>0</v>
      </c>
      <c r="D29" s="54">
        <f>SUMIFS('A. Wyd.rzeczywiście poniesione'!G5:G148,'A. Wyd.rzeczywiście poniesione'!$A$5:$A$148,"=Wartości niematerialne i prawne")</f>
        <v>0</v>
      </c>
      <c r="E29" s="54">
        <f>SUMIFS('A. Wyd.rzeczywiście poniesione'!H5:H148,'A. Wyd.rzeczywiście poniesione'!$A$5:$A$148,"=Wartości niematerialne i prawne")</f>
        <v>0</v>
      </c>
      <c r="F29" s="56">
        <f t="shared" si="0"/>
        <v>0</v>
      </c>
    </row>
    <row r="30" spans="1:6" x14ac:dyDescent="0.25">
      <c r="A30" s="55" t="s">
        <v>19</v>
      </c>
      <c r="B30" s="54">
        <f>SUMIFS('A. Wyd.rzeczywiście poniesione'!E5:E148,'A. Wyd.rzeczywiście poniesione'!$A$5:$A$148,"=Amortyzacja")</f>
        <v>0</v>
      </c>
      <c r="C30" s="54">
        <f>SUMIFS('A. Wyd.rzeczywiście poniesione'!F5:F148,'A. Wyd.rzeczywiście poniesione'!$A$5:$A$148,"=Amortyzacja")</f>
        <v>0</v>
      </c>
      <c r="D30" s="54">
        <f>SUMIFS('A. Wyd.rzeczywiście poniesione'!G5:G148,'A. Wyd.rzeczywiście poniesione'!$A$5:$A$148,"=Amortyzacja")</f>
        <v>0</v>
      </c>
      <c r="E30" s="54">
        <f>SUMIFS('A. Wyd.rzeczywiście poniesione'!H5:H148,'A. Wyd.rzeczywiście poniesione'!$A$5:$A$148,"=Amortyzacja")</f>
        <v>0</v>
      </c>
      <c r="F30" s="56">
        <f t="shared" si="0"/>
        <v>0</v>
      </c>
    </row>
    <row r="31" spans="1:6" x14ac:dyDescent="0.25">
      <c r="A31" s="55" t="s">
        <v>120</v>
      </c>
      <c r="B31" s="54">
        <f>SUMIFS('A. Wyd.rzeczywiście poniesione'!E5:E148,'A. Wyd.rzeczywiście poniesione'!$A$5:$A$148,"=Informacja i promocja")</f>
        <v>0</v>
      </c>
      <c r="C31" s="54">
        <f>SUMIFS('A. Wyd.rzeczywiście poniesione'!F5:F148,'A. Wyd.rzeczywiście poniesione'!$A$5:$A$148,"=Informacja i promocja")</f>
        <v>0</v>
      </c>
      <c r="D31" s="54">
        <f>SUMIFS('A. Wyd.rzeczywiście poniesione'!G5:G148,'A. Wyd.rzeczywiście poniesione'!$A$5:$A$148,"=Informacja i promocja")</f>
        <v>0</v>
      </c>
      <c r="E31" s="54">
        <f>SUMIFS('A. Wyd.rzeczywiście poniesione'!H5:H148,'A. Wyd.rzeczywiście poniesione'!$A$5:$A$148,"=Informacja i promocja")</f>
        <v>0</v>
      </c>
      <c r="F31" s="56">
        <f t="shared" si="0"/>
        <v>0</v>
      </c>
    </row>
    <row r="32" spans="1:6" x14ac:dyDescent="0.25">
      <c r="A32" s="55" t="s">
        <v>119</v>
      </c>
      <c r="B32" s="54">
        <f>SUMIFS('A. Wyd.rzeczywiście poniesione'!E5:E148,'A. Wyd.rzeczywiście poniesione'!$A$5:$A$148,"=Granty")</f>
        <v>0</v>
      </c>
      <c r="C32" s="54">
        <f>SUMIFS('A. Wyd.rzeczywiście poniesione'!F5:F148,'A. Wyd.rzeczywiście poniesione'!$A$5:$A$148,"=Granty")</f>
        <v>0</v>
      </c>
      <c r="D32" s="54">
        <f>SUMIFS('A. Wyd.rzeczywiście poniesione'!G5:G148,'A. Wyd.rzeczywiście poniesione'!$A$5:$A$148,"=Granty")</f>
        <v>0</v>
      </c>
      <c r="E32" s="54">
        <f>SUMIFS('A. Wyd.rzeczywiście poniesione'!H5:H148,'A. Wyd.rzeczywiście poniesione'!$A$5:$A$148,"=Granty")</f>
        <v>0</v>
      </c>
      <c r="F32" s="56">
        <f t="shared" si="0"/>
        <v>0</v>
      </c>
    </row>
    <row r="33" spans="1:6" x14ac:dyDescent="0.25">
      <c r="A33" s="55" t="s">
        <v>74</v>
      </c>
      <c r="B33" s="54">
        <f>'B. Ryczałt'!D16</f>
        <v>0</v>
      </c>
      <c r="C33" s="54">
        <f>'B. Ryczałt'!E16</f>
        <v>0</v>
      </c>
      <c r="D33" s="54">
        <f>'B. Ryczałt'!F16</f>
        <v>0</v>
      </c>
      <c r="E33" s="54">
        <f>'B. Ryczałt'!G16</f>
        <v>0</v>
      </c>
      <c r="F33" s="56">
        <f>IFERROR(B33/'B. Ryczałt'!C5,0)</f>
        <v>0</v>
      </c>
    </row>
    <row r="34" spans="1:6" x14ac:dyDescent="0.25">
      <c r="A34" s="1" t="s">
        <v>10</v>
      </c>
      <c r="B34" s="3">
        <f>SUM(B24:B33)</f>
        <v>0</v>
      </c>
      <c r="C34" s="40">
        <f>SUM(C24:C33)</f>
        <v>0</v>
      </c>
      <c r="D34" s="40">
        <f t="shared" ref="D34:E34" si="1">SUM(D24:D33)</f>
        <v>0</v>
      </c>
      <c r="E34" s="40">
        <f t="shared" si="1"/>
        <v>0</v>
      </c>
      <c r="F34" s="3"/>
    </row>
    <row r="35" spans="1:6" x14ac:dyDescent="0.25"/>
    <row r="36" spans="1:6" x14ac:dyDescent="0.25"/>
    <row r="37" spans="1:6" x14ac:dyDescent="0.25">
      <c r="A37" s="136" t="s">
        <v>37</v>
      </c>
      <c r="B37" s="136"/>
      <c r="C37" s="136"/>
    </row>
    <row r="38" spans="1:6" ht="24" customHeight="1" x14ac:dyDescent="0.25">
      <c r="A38" s="14" t="s">
        <v>38</v>
      </c>
      <c r="B38" s="14" t="s">
        <v>7</v>
      </c>
      <c r="C38" s="14" t="s">
        <v>36</v>
      </c>
    </row>
    <row r="39" spans="1:6" x14ac:dyDescent="0.25">
      <c r="A39" s="55" t="s">
        <v>39</v>
      </c>
      <c r="B39" s="54">
        <v>0</v>
      </c>
      <c r="C39" s="56">
        <v>0</v>
      </c>
    </row>
    <row r="40" spans="1:6" x14ac:dyDescent="0.25">
      <c r="A40" s="55" t="s">
        <v>40</v>
      </c>
      <c r="B40" s="54">
        <v>0</v>
      </c>
      <c r="C40" s="56">
        <v>0</v>
      </c>
    </row>
    <row r="41" spans="1:6" x14ac:dyDescent="0.25">
      <c r="A41" s="55" t="s">
        <v>41</v>
      </c>
      <c r="B41" s="54">
        <v>0</v>
      </c>
      <c r="C41" s="56">
        <v>0</v>
      </c>
    </row>
    <row r="42" spans="1:6" x14ac:dyDescent="0.25">
      <c r="A42" s="55" t="s">
        <v>13</v>
      </c>
      <c r="B42" s="54">
        <f>C24</f>
        <v>0</v>
      </c>
      <c r="C42" s="56">
        <f>F24</f>
        <v>0</v>
      </c>
    </row>
    <row r="43" spans="1:6" x14ac:dyDescent="0.25">
      <c r="A43" s="55" t="s">
        <v>119</v>
      </c>
      <c r="B43" s="54">
        <f>C32</f>
        <v>0</v>
      </c>
      <c r="C43" s="56">
        <f>F32</f>
        <v>0</v>
      </c>
    </row>
    <row r="44" spans="1:6" x14ac:dyDescent="0.25">
      <c r="A44" s="55" t="s">
        <v>74</v>
      </c>
      <c r="B44" s="54">
        <f>'B. Ryczałt'!E16</f>
        <v>0</v>
      </c>
      <c r="C44" s="56">
        <f>IFERROR('B. Ryczałt'!C6/'B. Ryczałt'!C5,0)</f>
        <v>0</v>
      </c>
    </row>
    <row r="45" spans="1:6" x14ac:dyDescent="0.25"/>
    <row r="46" spans="1:6" x14ac:dyDescent="0.25"/>
    <row r="47" spans="1:6" x14ac:dyDescent="0.25"/>
    <row r="48" spans="1:6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</sheetData>
  <sheetProtection algorithmName="SHA-512" hashValue="uvgVddX/WojIIk+0CRG85umG8X5vaOiCiuDFwMglkbx3o69Ddb9FsZW1Zxf78B833neuY6DkFUwWmzLjXAAg/w==" saltValue="p+d6/nFHiCM6DbQD7VAVlA==" spinCount="100000" sheet="1" objects="1" scenarios="1"/>
  <mergeCells count="4">
    <mergeCell ref="A3:E3"/>
    <mergeCell ref="A9:E9"/>
    <mergeCell ref="A22:E22"/>
    <mergeCell ref="A37:C37"/>
  </mergeCells>
  <conditionalFormatting sqref="C42">
    <cfRule type="cellIs" dxfId="3" priority="5" operator="greaterThan">
      <formula>0.01</formula>
    </cfRule>
  </conditionalFormatting>
  <conditionalFormatting sqref="C43">
    <cfRule type="cellIs" dxfId="2" priority="1" operator="lessThan">
      <formula>0.6</formula>
    </cfRule>
  </conditionalFormatting>
  <conditionalFormatting sqref="C44">
    <cfRule type="cellIs" dxfId="1" priority="2" operator="greaterThan">
      <formula>0.15</formula>
    </cfRule>
  </conditionalFormatting>
  <pageMargins left="0.70866141732283472" right="0.55118110236220474" top="0.74803149606299213" bottom="0.43307086614173229" header="0.31496062992125984" footer="0.31496062992125984"/>
  <pageSetup paperSize="9" scale="52" orientation="portrait" r:id="rId1"/>
  <headerFooter>
    <oddHeader>&amp;L&amp;"+,Standardowy"&amp;9Załącznik nr 1 - Budżet i wskaźniki projektu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I33"/>
  <sheetViews>
    <sheetView showGridLines="0" zoomScale="90" zoomScaleNormal="90" workbookViewId="0">
      <selection activeCell="D21" sqref="D21"/>
    </sheetView>
  </sheetViews>
  <sheetFormatPr defaultColWidth="0" defaultRowHeight="15" zeroHeight="1" x14ac:dyDescent="0.25"/>
  <cols>
    <col min="1" max="7" width="24.7109375" customWidth="1"/>
    <col min="8" max="9" width="9.140625" customWidth="1"/>
    <col min="10" max="16384" width="9.140625" hidden="1"/>
  </cols>
  <sheetData>
    <row r="1" spans="1:7" x14ac:dyDescent="0.25">
      <c r="A1" s="11" t="s">
        <v>132</v>
      </c>
    </row>
    <row r="2" spans="1:7" ht="24" customHeight="1" x14ac:dyDescent="0.25">
      <c r="A2" s="6" t="s">
        <v>6</v>
      </c>
      <c r="B2" s="6" t="s">
        <v>7</v>
      </c>
      <c r="C2" s="6" t="s">
        <v>8</v>
      </c>
      <c r="D2" s="6" t="s">
        <v>9</v>
      </c>
      <c r="E2" s="6" t="s">
        <v>42</v>
      </c>
      <c r="F2" s="6" t="s">
        <v>43</v>
      </c>
      <c r="G2" s="6" t="s">
        <v>44</v>
      </c>
    </row>
    <row r="3" spans="1:7" x14ac:dyDescent="0.25">
      <c r="A3" s="8">
        <f>'C. Ogółem wydatki'!B5</f>
        <v>0</v>
      </c>
      <c r="B3" s="8">
        <f>'C. Ogółem wydatki'!C5</f>
        <v>0</v>
      </c>
      <c r="C3" s="8">
        <f>'C. Ogółem wydatki'!D5</f>
        <v>0</v>
      </c>
      <c r="D3" s="8">
        <f>'C. Ogółem wydatki'!E5</f>
        <v>0</v>
      </c>
      <c r="E3" s="9">
        <f>IFERROR(D3/B3,0)</f>
        <v>0</v>
      </c>
      <c r="F3" s="8">
        <f>IFERROR(ROUNDDOWN(B3*84.63%,2),"")</f>
        <v>0</v>
      </c>
      <c r="G3" s="8">
        <f>A3-D3</f>
        <v>0</v>
      </c>
    </row>
    <row r="4" spans="1:7" x14ac:dyDescent="0.25"/>
    <row r="5" spans="1:7" x14ac:dyDescent="0.25">
      <c r="A5" s="60"/>
      <c r="B5" s="60"/>
      <c r="C5" s="61"/>
      <c r="D5" s="61"/>
    </row>
    <row r="6" spans="1:7" x14ac:dyDescent="0.25">
      <c r="A6" s="60"/>
      <c r="B6" s="60"/>
      <c r="C6" s="61"/>
      <c r="D6" s="61"/>
    </row>
    <row r="7" spans="1:7" x14ac:dyDescent="0.25">
      <c r="A7" s="10" t="s">
        <v>133</v>
      </c>
      <c r="B7" s="10"/>
      <c r="C7" s="60"/>
      <c r="D7" s="60"/>
    </row>
    <row r="8" spans="1:7" x14ac:dyDescent="0.25">
      <c r="A8" s="145" t="s">
        <v>45</v>
      </c>
      <c r="B8" s="146"/>
      <c r="C8" s="57" t="s">
        <v>6</v>
      </c>
      <c r="D8" s="57" t="s">
        <v>7</v>
      </c>
    </row>
    <row r="9" spans="1:7" x14ac:dyDescent="0.25">
      <c r="A9" s="139" t="s">
        <v>46</v>
      </c>
      <c r="B9" s="140"/>
      <c r="C9" s="44">
        <f>F3</f>
        <v>0</v>
      </c>
      <c r="D9" s="44">
        <f>F3</f>
        <v>0</v>
      </c>
    </row>
    <row r="10" spans="1:7" x14ac:dyDescent="0.25">
      <c r="A10" s="139" t="s">
        <v>47</v>
      </c>
      <c r="B10" s="140"/>
      <c r="C10" s="44">
        <f>IFERROR(C11+C12+C13,0)</f>
        <v>0</v>
      </c>
      <c r="D10" s="44">
        <f>'C. Ogółem wydatki'!C5-'23, 24, 25. Montaż, źródła,VAT '!D9</f>
        <v>0</v>
      </c>
    </row>
    <row r="11" spans="1:7" x14ac:dyDescent="0.25">
      <c r="A11" s="139" t="s">
        <v>48</v>
      </c>
      <c r="B11" s="140"/>
      <c r="C11" s="44">
        <f>'C. Ogółem wydatki'!B5-'23, 24, 25. Montaż, źródła,VAT '!C9-'C. Ogółem wydatki'!D5</f>
        <v>0</v>
      </c>
      <c r="D11" s="44">
        <f>D10</f>
        <v>0</v>
      </c>
    </row>
    <row r="12" spans="1:7" x14ac:dyDescent="0.25">
      <c r="A12" s="139" t="s">
        <v>49</v>
      </c>
      <c r="B12" s="140"/>
      <c r="C12" s="53">
        <f>IF(C3=0,0,"")</f>
        <v>0</v>
      </c>
      <c r="D12" s="44">
        <v>0</v>
      </c>
    </row>
    <row r="13" spans="1:7" x14ac:dyDescent="0.25">
      <c r="A13" s="139" t="s">
        <v>50</v>
      </c>
      <c r="B13" s="140"/>
      <c r="C13" s="53">
        <f>IF(C3=0,0,"")</f>
        <v>0</v>
      </c>
      <c r="D13" s="44">
        <v>0</v>
      </c>
    </row>
    <row r="14" spans="1:7" x14ac:dyDescent="0.25">
      <c r="A14" s="139" t="s">
        <v>51</v>
      </c>
      <c r="B14" s="140"/>
      <c r="C14" s="53">
        <f>IF(C3=0,0,"")</f>
        <v>0</v>
      </c>
      <c r="D14" s="44">
        <v>0</v>
      </c>
    </row>
    <row r="15" spans="1:7" x14ac:dyDescent="0.25">
      <c r="A15" s="141" t="s">
        <v>10</v>
      </c>
      <c r="B15" s="142"/>
      <c r="C15" s="58">
        <f>IFERROR(SUM(C9+C10+C14),"")</f>
        <v>0</v>
      </c>
      <c r="D15" s="58">
        <f>IFERROR(SUM(D9+D10+D14),"")</f>
        <v>0</v>
      </c>
    </row>
    <row r="16" spans="1:7" x14ac:dyDescent="0.25">
      <c r="A16" s="143" t="s">
        <v>52</v>
      </c>
      <c r="B16" s="144"/>
      <c r="C16" s="59">
        <v>0</v>
      </c>
      <c r="D16" s="59">
        <v>0</v>
      </c>
    </row>
    <row r="17" spans="1:4" x14ac:dyDescent="0.25">
      <c r="A17" s="60"/>
      <c r="B17" s="60"/>
      <c r="C17" s="61"/>
      <c r="D17" s="61"/>
    </row>
    <row r="18" spans="1:4" x14ac:dyDescent="0.25">
      <c r="C18" s="5"/>
      <c r="D18" s="5"/>
    </row>
    <row r="19" spans="1:4" x14ac:dyDescent="0.25"/>
    <row r="20" spans="1:4" x14ac:dyDescent="0.25">
      <c r="A20" s="10" t="s">
        <v>134</v>
      </c>
      <c r="B20" s="10"/>
    </row>
    <row r="21" spans="1:4" ht="24" customHeight="1" x14ac:dyDescent="0.25">
      <c r="A21" s="149" t="s">
        <v>53</v>
      </c>
      <c r="B21" s="150"/>
      <c r="C21" s="4" t="s">
        <v>54</v>
      </c>
    </row>
    <row r="22" spans="1:4" x14ac:dyDescent="0.25">
      <c r="A22" s="147" t="s">
        <v>7</v>
      </c>
      <c r="B22" s="148"/>
      <c r="C22" s="2">
        <f>'23, 24, 25. Montaż, źródła,VAT '!B3</f>
        <v>0</v>
      </c>
    </row>
    <row r="23" spans="1:4" x14ac:dyDescent="0.25">
      <c r="A23" s="147" t="s">
        <v>55</v>
      </c>
      <c r="B23" s="148"/>
      <c r="C23" s="37"/>
    </row>
    <row r="24" spans="1:4" x14ac:dyDescent="0.25">
      <c r="A24" s="147" t="s">
        <v>8</v>
      </c>
      <c r="B24" s="148"/>
      <c r="C24" s="2">
        <f>'23, 24, 25. Montaż, źródła,VAT '!C3</f>
        <v>0</v>
      </c>
    </row>
    <row r="25" spans="1:4" x14ac:dyDescent="0.25">
      <c r="A25" s="147" t="s">
        <v>55</v>
      </c>
      <c r="B25" s="148"/>
      <c r="C25" s="38"/>
    </row>
    <row r="26" spans="1:4" x14ac:dyDescent="0.25">
      <c r="A26" s="151" t="s">
        <v>6</v>
      </c>
      <c r="B26" s="152"/>
      <c r="C26" s="3">
        <f>IFERROR(C22+C24,"")</f>
        <v>0</v>
      </c>
    </row>
    <row r="27" spans="1:4" x14ac:dyDescent="0.25"/>
    <row r="28" spans="1:4" x14ac:dyDescent="0.25"/>
    <row r="29" spans="1:4" hidden="1" x14ac:dyDescent="0.25"/>
    <row r="30" spans="1:4" hidden="1" x14ac:dyDescent="0.25"/>
    <row r="31" spans="1:4" hidden="1" x14ac:dyDescent="0.25"/>
    <row r="32" spans="1:4" hidden="1" x14ac:dyDescent="0.25"/>
    <row r="33" hidden="1" x14ac:dyDescent="0.25"/>
  </sheetData>
  <sheetProtection algorithmName="SHA-512" hashValue="p8A1/26+B6gfsD3ilFcxYqq5awZvp9qosnWSeh4PEuIqfhREyl8KKyfreB+UiHSy0kLel9336ZaUt/4n/5SzBQ==" saltValue="pS1MTlm1V9Kg/rrsoWiGog==" spinCount="100000" sheet="1" objects="1" scenarios="1"/>
  <mergeCells count="15">
    <mergeCell ref="A23:B23"/>
    <mergeCell ref="A22:B22"/>
    <mergeCell ref="A21:B21"/>
    <mergeCell ref="A26:B26"/>
    <mergeCell ref="A25:B25"/>
    <mergeCell ref="A24:B24"/>
    <mergeCell ref="A13:B13"/>
    <mergeCell ref="A14:B14"/>
    <mergeCell ref="A15:B15"/>
    <mergeCell ref="A16:B16"/>
    <mergeCell ref="A8:B8"/>
    <mergeCell ref="A9:B9"/>
    <mergeCell ref="A10:B10"/>
    <mergeCell ref="A11:B11"/>
    <mergeCell ref="A12:B12"/>
  </mergeCells>
  <conditionalFormatting sqref="C12:C14">
    <cfRule type="expression" dxfId="0" priority="1">
      <formula>$C$3=0</formula>
    </cfRule>
  </conditionalFormatting>
  <pageMargins left="0.70866141732283472" right="0.70866141732283472" top="0.74803149606299213" bottom="0.27559055118110237" header="0.31496062992125984" footer="0.31496062992125984"/>
  <pageSetup paperSize="9" scale="76" orientation="landscape" r:id="rId1"/>
  <headerFooter>
    <oddHeader>&amp;L&amp;"+,Standardowy"&amp;9Załącznik nr 1 - Budżet i wskaźniki projektu</oddHeader>
  </headerFooter>
  <ignoredErrors>
    <ignoredError sqref="C12:C14" unlocked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AF45"/>
  <sheetViews>
    <sheetView showGridLines="0" zoomScale="90" zoomScaleNormal="90" workbookViewId="0">
      <selection activeCell="A29" sqref="A29:B30"/>
    </sheetView>
  </sheetViews>
  <sheetFormatPr defaultColWidth="0" defaultRowHeight="15" zeroHeight="1" x14ac:dyDescent="0.25"/>
  <cols>
    <col min="1" max="1" width="5.85546875" customWidth="1"/>
    <col min="2" max="2" width="42.42578125" customWidth="1"/>
    <col min="3" max="6" width="13.42578125" hidden="1" customWidth="1"/>
    <col min="7" max="31" width="13.42578125" customWidth="1"/>
    <col min="32" max="32" width="9.140625" customWidth="1"/>
    <col min="33" max="51" width="9.140625" hidden="1" customWidth="1"/>
    <col min="52" max="16384" width="9.140625" hidden="1"/>
  </cols>
  <sheetData>
    <row r="1" spans="1:31" ht="20.25" customHeight="1" x14ac:dyDescent="0.25">
      <c r="A1" s="11" t="s">
        <v>135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1" x14ac:dyDescent="0.25"/>
    <row r="3" spans="1:31" x14ac:dyDescent="0.25">
      <c r="A3" s="154" t="s">
        <v>78</v>
      </c>
      <c r="B3" s="154"/>
      <c r="C3" s="153"/>
      <c r="D3" s="153"/>
      <c r="E3" s="153"/>
      <c r="F3" s="153"/>
      <c r="G3" s="153"/>
      <c r="H3" s="153"/>
      <c r="I3" s="153"/>
      <c r="J3" s="153"/>
    </row>
    <row r="4" spans="1:31" x14ac:dyDescent="0.25">
      <c r="A4" s="154" t="s">
        <v>56</v>
      </c>
      <c r="B4" s="154"/>
      <c r="C4" s="153"/>
      <c r="D4" s="153"/>
      <c r="E4" s="153"/>
      <c r="F4" s="153"/>
      <c r="G4" s="153"/>
      <c r="H4" s="153"/>
      <c r="I4" s="153"/>
      <c r="J4" s="153"/>
    </row>
    <row r="5" spans="1:31" x14ac:dyDescent="0.25">
      <c r="A5" s="154" t="s">
        <v>73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31" x14ac:dyDescent="0.25"/>
    <row r="7" spans="1:31" x14ac:dyDescent="0.25">
      <c r="A7" s="159" t="s">
        <v>72</v>
      </c>
      <c r="B7" s="159"/>
      <c r="C7" s="159"/>
      <c r="D7" s="159"/>
      <c r="E7" s="159"/>
      <c r="F7" s="159"/>
      <c r="G7" s="159"/>
      <c r="H7" s="159"/>
      <c r="I7" s="159"/>
      <c r="J7" s="159"/>
    </row>
    <row r="8" spans="1:3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</row>
    <row r="9" spans="1:31" x14ac:dyDescent="0.25"/>
    <row r="10" spans="1:31" ht="15" customHeight="1" x14ac:dyDescent="0.25">
      <c r="A10" s="163" t="s">
        <v>57</v>
      </c>
      <c r="B10" s="161" t="s">
        <v>58</v>
      </c>
      <c r="C10" s="163">
        <v>2017</v>
      </c>
      <c r="D10" s="163"/>
      <c r="E10" s="163"/>
      <c r="F10" s="163"/>
      <c r="G10" s="163">
        <v>2018</v>
      </c>
      <c r="H10" s="163"/>
      <c r="I10" s="163"/>
      <c r="J10" s="163"/>
      <c r="K10" s="162">
        <v>2019</v>
      </c>
      <c r="L10" s="162"/>
      <c r="M10" s="162"/>
      <c r="N10" s="162"/>
      <c r="O10" s="161">
        <v>2020</v>
      </c>
      <c r="P10" s="161"/>
      <c r="Q10" s="161"/>
      <c r="R10" s="161"/>
      <c r="S10" s="162">
        <v>2021</v>
      </c>
      <c r="T10" s="162"/>
      <c r="U10" s="162"/>
      <c r="V10" s="162"/>
      <c r="W10" s="161">
        <v>2022</v>
      </c>
      <c r="X10" s="161"/>
      <c r="Y10" s="161"/>
      <c r="Z10" s="161"/>
      <c r="AA10" s="162">
        <v>2023</v>
      </c>
      <c r="AB10" s="162"/>
      <c r="AC10" s="162"/>
      <c r="AD10" s="162"/>
      <c r="AE10" s="161" t="s">
        <v>5</v>
      </c>
    </row>
    <row r="11" spans="1:31" x14ac:dyDescent="0.25">
      <c r="A11" s="163"/>
      <c r="B11" s="161"/>
      <c r="C11" s="75" t="s">
        <v>59</v>
      </c>
      <c r="D11" s="75" t="s">
        <v>60</v>
      </c>
      <c r="E11" s="75" t="s">
        <v>61</v>
      </c>
      <c r="F11" s="75" t="s">
        <v>62</v>
      </c>
      <c r="G11" s="75" t="s">
        <v>59</v>
      </c>
      <c r="H11" s="75" t="s">
        <v>60</v>
      </c>
      <c r="I11" s="75" t="s">
        <v>61</v>
      </c>
      <c r="J11" s="75" t="s">
        <v>62</v>
      </c>
      <c r="K11" s="98" t="s">
        <v>59</v>
      </c>
      <c r="L11" s="98" t="s">
        <v>60</v>
      </c>
      <c r="M11" s="98" t="s">
        <v>61</v>
      </c>
      <c r="N11" s="98" t="s">
        <v>62</v>
      </c>
      <c r="O11" s="75" t="s">
        <v>59</v>
      </c>
      <c r="P11" s="75" t="s">
        <v>60</v>
      </c>
      <c r="Q11" s="75" t="s">
        <v>61</v>
      </c>
      <c r="R11" s="75" t="s">
        <v>62</v>
      </c>
      <c r="S11" s="98" t="s">
        <v>59</v>
      </c>
      <c r="T11" s="98" t="s">
        <v>60</v>
      </c>
      <c r="U11" s="98" t="s">
        <v>61</v>
      </c>
      <c r="V11" s="98" t="s">
        <v>62</v>
      </c>
      <c r="W11" s="75" t="s">
        <v>59</v>
      </c>
      <c r="X11" s="75" t="s">
        <v>60</v>
      </c>
      <c r="Y11" s="75" t="s">
        <v>61</v>
      </c>
      <c r="Z11" s="75" t="s">
        <v>62</v>
      </c>
      <c r="AA11" s="98" t="s">
        <v>59</v>
      </c>
      <c r="AB11" s="98" t="s">
        <v>60</v>
      </c>
      <c r="AC11" s="98" t="s">
        <v>61</v>
      </c>
      <c r="AD11" s="98" t="s">
        <v>62</v>
      </c>
      <c r="AE11" s="161"/>
    </row>
    <row r="12" spans="1:31" x14ac:dyDescent="0.25">
      <c r="A12" s="163"/>
      <c r="B12" s="161"/>
      <c r="C12" s="76">
        <v>2</v>
      </c>
      <c r="D12" s="76">
        <v>3</v>
      </c>
      <c r="E12" s="76">
        <v>4</v>
      </c>
      <c r="F12" s="76">
        <v>5</v>
      </c>
      <c r="G12" s="76">
        <v>6</v>
      </c>
      <c r="H12" s="76">
        <v>7</v>
      </c>
      <c r="I12" s="76">
        <v>8</v>
      </c>
      <c r="J12" s="76">
        <v>9</v>
      </c>
      <c r="K12" s="99">
        <v>10</v>
      </c>
      <c r="L12" s="99">
        <v>11</v>
      </c>
      <c r="M12" s="99">
        <v>12</v>
      </c>
      <c r="N12" s="99">
        <v>13</v>
      </c>
      <c r="O12" s="76">
        <v>14</v>
      </c>
      <c r="P12" s="76">
        <v>15</v>
      </c>
      <c r="Q12" s="76">
        <v>16</v>
      </c>
      <c r="R12" s="76">
        <v>17</v>
      </c>
      <c r="S12" s="99">
        <v>14</v>
      </c>
      <c r="T12" s="99">
        <v>15</v>
      </c>
      <c r="U12" s="99">
        <v>16</v>
      </c>
      <c r="V12" s="99">
        <v>17</v>
      </c>
      <c r="W12" s="76">
        <v>14</v>
      </c>
      <c r="X12" s="76">
        <v>15</v>
      </c>
      <c r="Y12" s="76">
        <v>16</v>
      </c>
      <c r="Z12" s="76">
        <v>17</v>
      </c>
      <c r="AA12" s="99">
        <v>14</v>
      </c>
      <c r="AB12" s="99">
        <v>15</v>
      </c>
      <c r="AC12" s="99">
        <v>16</v>
      </c>
      <c r="AD12" s="99">
        <v>17</v>
      </c>
      <c r="AE12" s="76">
        <v>18</v>
      </c>
    </row>
    <row r="13" spans="1:31" x14ac:dyDescent="0.25">
      <c r="A13" s="83"/>
      <c r="B13" s="160" t="s">
        <v>7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</row>
    <row r="14" spans="1:31" x14ac:dyDescent="0.25">
      <c r="A14" s="78" t="s">
        <v>63</v>
      </c>
      <c r="B14" s="77" t="s">
        <v>13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96">
        <f t="shared" ref="AE14:AE23" si="0">SUM(C14:AD14)</f>
        <v>0</v>
      </c>
    </row>
    <row r="15" spans="1:31" x14ac:dyDescent="0.25">
      <c r="A15" s="78" t="s">
        <v>64</v>
      </c>
      <c r="B15" s="77" t="s">
        <v>14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96">
        <f t="shared" si="0"/>
        <v>0</v>
      </c>
    </row>
    <row r="16" spans="1:31" x14ac:dyDescent="0.25">
      <c r="A16" s="78" t="s">
        <v>65</v>
      </c>
      <c r="B16" s="77" t="s">
        <v>15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96">
        <f t="shared" si="0"/>
        <v>0</v>
      </c>
    </row>
    <row r="17" spans="1:31" x14ac:dyDescent="0.25">
      <c r="A17" s="78">
        <v>4</v>
      </c>
      <c r="B17" s="77" t="s">
        <v>16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96">
        <f t="shared" si="0"/>
        <v>0</v>
      </c>
    </row>
    <row r="18" spans="1:31" x14ac:dyDescent="0.25">
      <c r="A18" s="78" t="s">
        <v>66</v>
      </c>
      <c r="B18" s="77" t="s">
        <v>17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96">
        <f t="shared" si="0"/>
        <v>0</v>
      </c>
    </row>
    <row r="19" spans="1:31" x14ac:dyDescent="0.25">
      <c r="A19" s="78" t="s">
        <v>67</v>
      </c>
      <c r="B19" s="77" t="s">
        <v>18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96">
        <f t="shared" si="0"/>
        <v>0</v>
      </c>
    </row>
    <row r="20" spans="1:31" x14ac:dyDescent="0.25">
      <c r="A20" s="78" t="s">
        <v>68</v>
      </c>
      <c r="B20" s="77" t="s">
        <v>19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96">
        <f t="shared" si="0"/>
        <v>0</v>
      </c>
    </row>
    <row r="21" spans="1:31" x14ac:dyDescent="0.25">
      <c r="A21" s="78" t="s">
        <v>69</v>
      </c>
      <c r="B21" s="77" t="s">
        <v>120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96">
        <f t="shared" si="0"/>
        <v>0</v>
      </c>
    </row>
    <row r="22" spans="1:31" x14ac:dyDescent="0.25">
      <c r="A22" s="78" t="s">
        <v>70</v>
      </c>
      <c r="B22" s="77" t="s">
        <v>119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96">
        <f t="shared" si="0"/>
        <v>0</v>
      </c>
    </row>
    <row r="23" spans="1:31" x14ac:dyDescent="0.25">
      <c r="A23" s="78" t="s">
        <v>121</v>
      </c>
      <c r="B23" s="77" t="s">
        <v>11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96">
        <f t="shared" si="0"/>
        <v>0</v>
      </c>
    </row>
    <row r="24" spans="1:31" x14ac:dyDescent="0.25">
      <c r="A24" s="158" t="s">
        <v>71</v>
      </c>
      <c r="B24" s="158"/>
      <c r="C24" s="81">
        <f t="shared" ref="C24:AE24" si="1">SUM(C14:C23)</f>
        <v>0</v>
      </c>
      <c r="D24" s="81">
        <f t="shared" si="1"/>
        <v>0</v>
      </c>
      <c r="E24" s="81">
        <f t="shared" si="1"/>
        <v>0</v>
      </c>
      <c r="F24" s="81">
        <f t="shared" si="1"/>
        <v>0</v>
      </c>
      <c r="G24" s="81">
        <f t="shared" si="1"/>
        <v>0</v>
      </c>
      <c r="H24" s="81">
        <f t="shared" si="1"/>
        <v>0</v>
      </c>
      <c r="I24" s="81">
        <f t="shared" si="1"/>
        <v>0</v>
      </c>
      <c r="J24" s="81">
        <f t="shared" si="1"/>
        <v>0</v>
      </c>
      <c r="K24" s="81">
        <f t="shared" si="1"/>
        <v>0</v>
      </c>
      <c r="L24" s="81">
        <f t="shared" si="1"/>
        <v>0</v>
      </c>
      <c r="M24" s="81">
        <f t="shared" si="1"/>
        <v>0</v>
      </c>
      <c r="N24" s="81">
        <f t="shared" si="1"/>
        <v>0</v>
      </c>
      <c r="O24" s="81">
        <f t="shared" si="1"/>
        <v>0</v>
      </c>
      <c r="P24" s="81">
        <f t="shared" si="1"/>
        <v>0</v>
      </c>
      <c r="Q24" s="81">
        <f t="shared" si="1"/>
        <v>0</v>
      </c>
      <c r="R24" s="81">
        <f t="shared" si="1"/>
        <v>0</v>
      </c>
      <c r="S24" s="81">
        <f t="shared" si="1"/>
        <v>0</v>
      </c>
      <c r="T24" s="81">
        <f t="shared" si="1"/>
        <v>0</v>
      </c>
      <c r="U24" s="81">
        <f t="shared" si="1"/>
        <v>0</v>
      </c>
      <c r="V24" s="81">
        <f t="shared" si="1"/>
        <v>0</v>
      </c>
      <c r="W24" s="81">
        <f t="shared" si="1"/>
        <v>0</v>
      </c>
      <c r="X24" s="81">
        <f t="shared" si="1"/>
        <v>0</v>
      </c>
      <c r="Y24" s="81">
        <f t="shared" si="1"/>
        <v>0</v>
      </c>
      <c r="Z24" s="81">
        <f t="shared" si="1"/>
        <v>0</v>
      </c>
      <c r="AA24" s="81">
        <f t="shared" si="1"/>
        <v>0</v>
      </c>
      <c r="AB24" s="81">
        <f t="shared" si="1"/>
        <v>0</v>
      </c>
      <c r="AC24" s="81">
        <f t="shared" si="1"/>
        <v>0</v>
      </c>
      <c r="AD24" s="81">
        <f t="shared" si="1"/>
        <v>0</v>
      </c>
      <c r="AE24" s="81">
        <f t="shared" si="1"/>
        <v>0</v>
      </c>
    </row>
    <row r="25" spans="1:31" x14ac:dyDescent="0.25"/>
    <row r="26" spans="1:31" ht="15" customHeight="1" x14ac:dyDescent="0.25">
      <c r="A26" s="30"/>
      <c r="B26" s="155" t="s">
        <v>8</v>
      </c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7"/>
    </row>
    <row r="27" spans="1:31" x14ac:dyDescent="0.25">
      <c r="A27" s="29"/>
      <c r="B27" s="34"/>
      <c r="C27" s="20"/>
      <c r="D27" s="20"/>
      <c r="E27" s="20"/>
      <c r="F27" s="22"/>
      <c r="G27" s="21"/>
      <c r="H27" s="20"/>
      <c r="I27" s="20"/>
      <c r="J27" s="80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35">
        <f>SUM(C27:AD27)</f>
        <v>0</v>
      </c>
    </row>
    <row r="28" spans="1:31" x14ac:dyDescent="0.25">
      <c r="A28" s="29"/>
      <c r="B28" s="34"/>
      <c r="C28" s="20"/>
      <c r="D28" s="20"/>
      <c r="E28" s="20"/>
      <c r="F28" s="22"/>
      <c r="G28" s="21"/>
      <c r="H28" s="20"/>
      <c r="I28" s="20"/>
      <c r="J28" s="80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35">
        <f>SUM(C28:AD28)</f>
        <v>0</v>
      </c>
    </row>
    <row r="29" spans="1:31" x14ac:dyDescent="0.25">
      <c r="A29" s="158" t="s">
        <v>75</v>
      </c>
      <c r="B29" s="158"/>
      <c r="C29" s="26">
        <f>SUM(C27:C28)</f>
        <v>0</v>
      </c>
      <c r="D29" s="26">
        <f t="shared" ref="D29:AD29" si="2">SUM(D27:D28)</f>
        <v>0</v>
      </c>
      <c r="E29" s="26">
        <f t="shared" si="2"/>
        <v>0</v>
      </c>
      <c r="F29" s="27">
        <f t="shared" si="2"/>
        <v>0</v>
      </c>
      <c r="G29" s="28">
        <f t="shared" si="2"/>
        <v>0</v>
      </c>
      <c r="H29" s="26">
        <f t="shared" si="2"/>
        <v>0</v>
      </c>
      <c r="I29" s="26">
        <f t="shared" si="2"/>
        <v>0</v>
      </c>
      <c r="J29" s="82">
        <f t="shared" si="2"/>
        <v>0</v>
      </c>
      <c r="K29" s="81">
        <f t="shared" si="2"/>
        <v>0</v>
      </c>
      <c r="L29" s="81">
        <f t="shared" si="2"/>
        <v>0</v>
      </c>
      <c r="M29" s="81">
        <f t="shared" si="2"/>
        <v>0</v>
      </c>
      <c r="N29" s="81">
        <f t="shared" si="2"/>
        <v>0</v>
      </c>
      <c r="O29" s="81">
        <f t="shared" si="2"/>
        <v>0</v>
      </c>
      <c r="P29" s="81">
        <f t="shared" si="2"/>
        <v>0</v>
      </c>
      <c r="Q29" s="81">
        <f t="shared" si="2"/>
        <v>0</v>
      </c>
      <c r="R29" s="81">
        <f t="shared" si="2"/>
        <v>0</v>
      </c>
      <c r="S29" s="81">
        <f t="shared" si="2"/>
        <v>0</v>
      </c>
      <c r="T29" s="81">
        <f t="shared" si="2"/>
        <v>0</v>
      </c>
      <c r="U29" s="81">
        <f t="shared" si="2"/>
        <v>0</v>
      </c>
      <c r="V29" s="81">
        <f t="shared" si="2"/>
        <v>0</v>
      </c>
      <c r="W29" s="81">
        <f t="shared" si="2"/>
        <v>0</v>
      </c>
      <c r="X29" s="81">
        <f t="shared" si="2"/>
        <v>0</v>
      </c>
      <c r="Y29" s="81">
        <f t="shared" si="2"/>
        <v>0</v>
      </c>
      <c r="Z29" s="81">
        <f t="shared" si="2"/>
        <v>0</v>
      </c>
      <c r="AA29" s="81">
        <f t="shared" si="2"/>
        <v>0</v>
      </c>
      <c r="AB29" s="81">
        <f t="shared" si="2"/>
        <v>0</v>
      </c>
      <c r="AC29" s="81">
        <f t="shared" si="2"/>
        <v>0</v>
      </c>
      <c r="AD29" s="81">
        <f t="shared" si="2"/>
        <v>0</v>
      </c>
      <c r="AE29" s="28">
        <f>SUM(AE27:AE28)</f>
        <v>0</v>
      </c>
    </row>
    <row r="30" spans="1:31" x14ac:dyDescent="0.25"/>
    <row r="31" spans="1:31" x14ac:dyDescent="0.25">
      <c r="A31" s="30"/>
      <c r="B31" s="155" t="s">
        <v>6</v>
      </c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7"/>
    </row>
    <row r="32" spans="1:31" x14ac:dyDescent="0.25">
      <c r="A32" s="158" t="s">
        <v>76</v>
      </c>
      <c r="B32" s="158"/>
      <c r="C32" s="31">
        <f>C24+C29</f>
        <v>0</v>
      </c>
      <c r="D32" s="31">
        <f t="shared" ref="D32:AD32" si="3">D24+D29</f>
        <v>0</v>
      </c>
      <c r="E32" s="31">
        <f t="shared" si="3"/>
        <v>0</v>
      </c>
      <c r="F32" s="32">
        <f t="shared" si="3"/>
        <v>0</v>
      </c>
      <c r="G32" s="33">
        <f>G24+G29</f>
        <v>0</v>
      </c>
      <c r="H32" s="31">
        <f t="shared" si="3"/>
        <v>0</v>
      </c>
      <c r="I32" s="31">
        <f t="shared" si="3"/>
        <v>0</v>
      </c>
      <c r="J32" s="97">
        <f t="shared" si="3"/>
        <v>0</v>
      </c>
      <c r="K32" s="84">
        <f t="shared" si="3"/>
        <v>0</v>
      </c>
      <c r="L32" s="84">
        <f t="shared" si="3"/>
        <v>0</v>
      </c>
      <c r="M32" s="84">
        <f t="shared" si="3"/>
        <v>0</v>
      </c>
      <c r="N32" s="84">
        <f t="shared" si="3"/>
        <v>0</v>
      </c>
      <c r="O32" s="84">
        <f t="shared" si="3"/>
        <v>0</v>
      </c>
      <c r="P32" s="84">
        <f t="shared" si="3"/>
        <v>0</v>
      </c>
      <c r="Q32" s="84">
        <f t="shared" si="3"/>
        <v>0</v>
      </c>
      <c r="R32" s="84">
        <f t="shared" si="3"/>
        <v>0</v>
      </c>
      <c r="S32" s="84">
        <f t="shared" si="3"/>
        <v>0</v>
      </c>
      <c r="T32" s="84">
        <f t="shared" si="3"/>
        <v>0</v>
      </c>
      <c r="U32" s="84">
        <f t="shared" si="3"/>
        <v>0</v>
      </c>
      <c r="V32" s="84">
        <f t="shared" si="3"/>
        <v>0</v>
      </c>
      <c r="W32" s="84">
        <f t="shared" si="3"/>
        <v>0</v>
      </c>
      <c r="X32" s="84">
        <f t="shared" si="3"/>
        <v>0</v>
      </c>
      <c r="Y32" s="84">
        <f t="shared" si="3"/>
        <v>0</v>
      </c>
      <c r="Z32" s="84">
        <f t="shared" si="3"/>
        <v>0</v>
      </c>
      <c r="AA32" s="84">
        <f t="shared" si="3"/>
        <v>0</v>
      </c>
      <c r="AB32" s="84">
        <f t="shared" si="3"/>
        <v>0</v>
      </c>
      <c r="AC32" s="84">
        <f t="shared" si="3"/>
        <v>0</v>
      </c>
      <c r="AD32" s="84">
        <f t="shared" si="3"/>
        <v>0</v>
      </c>
      <c r="AE32" s="33">
        <f>AE24+AE29</f>
        <v>0</v>
      </c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</sheetData>
  <mergeCells count="23">
    <mergeCell ref="B31:AE31"/>
    <mergeCell ref="A32:B32"/>
    <mergeCell ref="A24:B24"/>
    <mergeCell ref="B13:AE13"/>
    <mergeCell ref="AE10:AE11"/>
    <mergeCell ref="W10:Z10"/>
    <mergeCell ref="AA10:AD10"/>
    <mergeCell ref="O10:R10"/>
    <mergeCell ref="K10:N10"/>
    <mergeCell ref="S10:V10"/>
    <mergeCell ref="A10:A12"/>
    <mergeCell ref="B10:B12"/>
    <mergeCell ref="C10:F10"/>
    <mergeCell ref="G10:J10"/>
    <mergeCell ref="C3:J3"/>
    <mergeCell ref="C4:J4"/>
    <mergeCell ref="C5:J5"/>
    <mergeCell ref="B26:AE26"/>
    <mergeCell ref="A29:B29"/>
    <mergeCell ref="A3:B3"/>
    <mergeCell ref="A4:B4"/>
    <mergeCell ref="A7:J7"/>
    <mergeCell ref="A5:B5"/>
  </mergeCells>
  <pageMargins left="0.23622047244094491" right="0.15748031496062992" top="0.74803149606299213" bottom="0.74803149606299213" header="0.31496062992125984" footer="0.31496062992125984"/>
  <pageSetup paperSize="9" scale="37" orientation="landscape" r:id="rId1"/>
  <headerFooter>
    <oddHeader>&amp;L&amp;"+,Standardowy"&amp;9Załącznik nr 1 - Budżet i wskaźniki projektu</oddHeader>
  </headerFooter>
  <ignoredErrors>
    <ignoredError sqref="D24:R24 S24:Z24 AA24:AD24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371475</xdr:colOff>
                    <xdr:row>6</xdr:row>
                    <xdr:rowOff>161925</xdr:rowOff>
                  </from>
                  <to>
                    <xdr:col>1</xdr:col>
                    <xdr:colOff>1219200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</xdr:col>
                    <xdr:colOff>1476375</xdr:colOff>
                    <xdr:row>6</xdr:row>
                    <xdr:rowOff>152400</xdr:rowOff>
                  </from>
                  <to>
                    <xdr:col>1</xdr:col>
                    <xdr:colOff>2819400</xdr:colOff>
                    <xdr:row>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G42"/>
  <sheetViews>
    <sheetView showGridLines="0" topLeftCell="A7" zoomScale="90" zoomScaleNormal="90" workbookViewId="0">
      <selection activeCell="F14" sqref="F14 F17 F20"/>
    </sheetView>
  </sheetViews>
  <sheetFormatPr defaultColWidth="0" defaultRowHeight="15" zeroHeight="1" x14ac:dyDescent="0.25"/>
  <cols>
    <col min="1" max="2" width="3.7109375" customWidth="1"/>
    <col min="3" max="3" width="95.28515625" customWidth="1"/>
    <col min="4" max="7" width="9.140625" customWidth="1"/>
    <col min="8" max="16384" width="9.140625" hidden="1"/>
  </cols>
  <sheetData>
    <row r="1" spans="1:6" x14ac:dyDescent="0.25">
      <c r="A1" s="63" t="s">
        <v>136</v>
      </c>
      <c r="B1" s="60"/>
      <c r="C1" s="60"/>
      <c r="D1" s="60"/>
      <c r="E1" s="60"/>
      <c r="F1" s="60"/>
    </row>
    <row r="2" spans="1:6" x14ac:dyDescent="0.25">
      <c r="A2" s="60"/>
      <c r="B2" s="60"/>
      <c r="C2" s="60"/>
      <c r="D2" s="60"/>
      <c r="E2" s="60"/>
      <c r="F2" s="60"/>
    </row>
    <row r="3" spans="1:6" x14ac:dyDescent="0.25">
      <c r="A3" s="170" t="s">
        <v>89</v>
      </c>
      <c r="B3" s="170"/>
      <c r="C3" s="170"/>
      <c r="D3" s="170"/>
      <c r="E3" s="170"/>
      <c r="F3" s="170"/>
    </row>
    <row r="4" spans="1:6" x14ac:dyDescent="0.25">
      <c r="A4" s="175"/>
      <c r="B4" s="171" t="s">
        <v>90</v>
      </c>
      <c r="C4" s="171"/>
      <c r="D4" s="171"/>
      <c r="E4" s="171"/>
      <c r="F4" s="171"/>
    </row>
    <row r="5" spans="1:6" ht="24" x14ac:dyDescent="0.25">
      <c r="A5" s="176"/>
      <c r="B5" s="134"/>
      <c r="C5" s="64" t="s">
        <v>91</v>
      </c>
      <c r="D5" s="64" t="s">
        <v>92</v>
      </c>
      <c r="E5" s="173" t="s">
        <v>94</v>
      </c>
      <c r="F5" s="174"/>
    </row>
    <row r="6" spans="1:6" ht="16.5" customHeight="1" x14ac:dyDescent="0.25">
      <c r="A6" s="176"/>
      <c r="B6" s="135"/>
      <c r="C6" s="65" t="s">
        <v>95</v>
      </c>
      <c r="D6" s="66" t="s">
        <v>96</v>
      </c>
      <c r="E6" s="166">
        <f>SUM(E7+E8)</f>
        <v>0</v>
      </c>
      <c r="F6" s="167"/>
    </row>
    <row r="7" spans="1:6" ht="16.5" customHeight="1" x14ac:dyDescent="0.25">
      <c r="A7" s="176"/>
      <c r="B7" s="135"/>
      <c r="C7" s="67" t="s">
        <v>97</v>
      </c>
      <c r="D7" s="68" t="s">
        <v>96</v>
      </c>
      <c r="E7" s="168">
        <f>F14+F17+F20</f>
        <v>0</v>
      </c>
      <c r="F7" s="169"/>
    </row>
    <row r="8" spans="1:6" ht="16.5" customHeight="1" x14ac:dyDescent="0.25">
      <c r="A8" s="177"/>
      <c r="B8" s="172"/>
      <c r="C8" s="67" t="s">
        <v>98</v>
      </c>
      <c r="D8" s="68" t="s">
        <v>96</v>
      </c>
      <c r="E8" s="168">
        <f>F15+F18+F21</f>
        <v>0</v>
      </c>
      <c r="F8" s="169"/>
    </row>
    <row r="9" spans="1:6" x14ac:dyDescent="0.25">
      <c r="A9" s="60"/>
      <c r="B9" s="60"/>
      <c r="C9" s="60"/>
      <c r="D9" s="60"/>
      <c r="E9" s="60"/>
      <c r="F9" s="60"/>
    </row>
    <row r="10" spans="1:6" x14ac:dyDescent="0.25">
      <c r="A10" s="170" t="s">
        <v>99</v>
      </c>
      <c r="B10" s="170"/>
      <c r="C10" s="170"/>
      <c r="D10" s="170"/>
      <c r="E10" s="170"/>
      <c r="F10" s="170"/>
    </row>
    <row r="11" spans="1:6" x14ac:dyDescent="0.25">
      <c r="A11" s="175"/>
      <c r="B11" s="171" t="s">
        <v>90</v>
      </c>
      <c r="C11" s="171"/>
      <c r="D11" s="171"/>
      <c r="E11" s="171"/>
      <c r="F11" s="171"/>
    </row>
    <row r="12" spans="1:6" ht="24" x14ac:dyDescent="0.25">
      <c r="A12" s="176"/>
      <c r="B12" s="134"/>
      <c r="C12" s="64" t="s">
        <v>91</v>
      </c>
      <c r="D12" s="64" t="s">
        <v>92</v>
      </c>
      <c r="E12" s="64" t="s">
        <v>93</v>
      </c>
      <c r="F12" s="64" t="s">
        <v>94</v>
      </c>
    </row>
    <row r="13" spans="1:6" ht="16.5" customHeight="1" x14ac:dyDescent="0.25">
      <c r="A13" s="176"/>
      <c r="B13" s="135"/>
      <c r="C13" s="65" t="s">
        <v>100</v>
      </c>
      <c r="D13" s="66" t="s">
        <v>96</v>
      </c>
      <c r="E13" s="69">
        <v>0</v>
      </c>
      <c r="F13" s="70">
        <f>F14+F15</f>
        <v>0</v>
      </c>
    </row>
    <row r="14" spans="1:6" ht="16.5" customHeight="1" x14ac:dyDescent="0.25">
      <c r="A14" s="176"/>
      <c r="B14" s="135"/>
      <c r="C14" s="67" t="s">
        <v>117</v>
      </c>
      <c r="D14" s="68" t="s">
        <v>96</v>
      </c>
      <c r="E14" s="71">
        <v>0</v>
      </c>
      <c r="F14" s="102"/>
    </row>
    <row r="15" spans="1:6" ht="16.5" customHeight="1" x14ac:dyDescent="0.25">
      <c r="A15" s="176"/>
      <c r="B15" s="135"/>
      <c r="C15" s="67" t="s">
        <v>101</v>
      </c>
      <c r="D15" s="68" t="s">
        <v>96</v>
      </c>
      <c r="E15" s="71">
        <v>0</v>
      </c>
      <c r="F15" s="102"/>
    </row>
    <row r="16" spans="1:6" ht="16.5" customHeight="1" x14ac:dyDescent="0.25">
      <c r="A16" s="176"/>
      <c r="B16" s="135"/>
      <c r="C16" s="65" t="s">
        <v>137</v>
      </c>
      <c r="D16" s="66" t="s">
        <v>96</v>
      </c>
      <c r="E16" s="69">
        <v>0</v>
      </c>
      <c r="F16" s="70">
        <f>F17+F18</f>
        <v>0</v>
      </c>
    </row>
    <row r="17" spans="1:6" ht="16.5" customHeight="1" x14ac:dyDescent="0.25">
      <c r="A17" s="176"/>
      <c r="B17" s="135"/>
      <c r="C17" s="67" t="s">
        <v>138</v>
      </c>
      <c r="D17" s="68" t="s">
        <v>96</v>
      </c>
      <c r="E17" s="71">
        <v>0</v>
      </c>
      <c r="F17" s="102"/>
    </row>
    <row r="18" spans="1:6" ht="16.5" customHeight="1" x14ac:dyDescent="0.25">
      <c r="A18" s="176"/>
      <c r="B18" s="135"/>
      <c r="C18" s="67" t="s">
        <v>139</v>
      </c>
      <c r="D18" s="68" t="s">
        <v>96</v>
      </c>
      <c r="E18" s="71">
        <v>0</v>
      </c>
      <c r="F18" s="102"/>
    </row>
    <row r="19" spans="1:6" ht="16.5" customHeight="1" x14ac:dyDescent="0.25">
      <c r="A19" s="176"/>
      <c r="B19" s="135"/>
      <c r="C19" s="65" t="s">
        <v>102</v>
      </c>
      <c r="D19" s="66" t="s">
        <v>96</v>
      </c>
      <c r="E19" s="69">
        <v>0</v>
      </c>
      <c r="F19" s="70">
        <f>F20+F21</f>
        <v>0</v>
      </c>
    </row>
    <row r="20" spans="1:6" ht="16.5" customHeight="1" x14ac:dyDescent="0.25">
      <c r="A20" s="176"/>
      <c r="B20" s="135"/>
      <c r="C20" s="67" t="s">
        <v>103</v>
      </c>
      <c r="D20" s="68" t="s">
        <v>96</v>
      </c>
      <c r="E20" s="71">
        <v>0</v>
      </c>
      <c r="F20" s="102"/>
    </row>
    <row r="21" spans="1:6" ht="16.5" customHeight="1" x14ac:dyDescent="0.25">
      <c r="A21" s="176"/>
      <c r="B21" s="172"/>
      <c r="C21" s="67" t="s">
        <v>104</v>
      </c>
      <c r="D21" s="68" t="s">
        <v>96</v>
      </c>
      <c r="E21" s="71">
        <v>0</v>
      </c>
      <c r="F21" s="102"/>
    </row>
    <row r="22" spans="1:6" x14ac:dyDescent="0.25">
      <c r="A22" s="176"/>
      <c r="B22" s="171" t="s">
        <v>105</v>
      </c>
      <c r="C22" s="171"/>
      <c r="D22" s="171"/>
      <c r="E22" s="171"/>
      <c r="F22" s="171"/>
    </row>
    <row r="23" spans="1:6" ht="16.5" customHeight="1" x14ac:dyDescent="0.25">
      <c r="A23" s="176"/>
      <c r="B23" s="134"/>
      <c r="C23" s="65" t="s">
        <v>106</v>
      </c>
      <c r="D23" s="66" t="s">
        <v>96</v>
      </c>
      <c r="E23" s="69">
        <v>0</v>
      </c>
      <c r="F23" s="70">
        <f>F24+F25</f>
        <v>0</v>
      </c>
    </row>
    <row r="24" spans="1:6" ht="16.5" customHeight="1" x14ac:dyDescent="0.25">
      <c r="A24" s="176"/>
      <c r="B24" s="135"/>
      <c r="C24" s="67" t="s">
        <v>107</v>
      </c>
      <c r="D24" s="68" t="s">
        <v>96</v>
      </c>
      <c r="E24" s="71">
        <v>0</v>
      </c>
      <c r="F24" s="72">
        <f>F27+F30+F33</f>
        <v>0</v>
      </c>
    </row>
    <row r="25" spans="1:6" ht="16.5" customHeight="1" x14ac:dyDescent="0.25">
      <c r="A25" s="176"/>
      <c r="B25" s="135"/>
      <c r="C25" s="67" t="s">
        <v>108</v>
      </c>
      <c r="D25" s="68" t="s">
        <v>96</v>
      </c>
      <c r="E25" s="71">
        <v>0</v>
      </c>
      <c r="F25" s="72">
        <f>F28+F31+F34</f>
        <v>0</v>
      </c>
    </row>
    <row r="26" spans="1:6" ht="16.5" customHeight="1" x14ac:dyDescent="0.25">
      <c r="A26" s="176"/>
      <c r="B26" s="135"/>
      <c r="C26" s="65" t="s">
        <v>109</v>
      </c>
      <c r="D26" s="66" t="s">
        <v>96</v>
      </c>
      <c r="E26" s="69">
        <v>0</v>
      </c>
      <c r="F26" s="70">
        <f>F27+F28</f>
        <v>0</v>
      </c>
    </row>
    <row r="27" spans="1:6" ht="16.5" customHeight="1" x14ac:dyDescent="0.25">
      <c r="A27" s="176"/>
      <c r="B27" s="135"/>
      <c r="C27" s="67" t="s">
        <v>110</v>
      </c>
      <c r="D27" s="68" t="s">
        <v>96</v>
      </c>
      <c r="E27" s="71">
        <v>0</v>
      </c>
      <c r="F27" s="102"/>
    </row>
    <row r="28" spans="1:6" ht="16.5" customHeight="1" x14ac:dyDescent="0.25">
      <c r="A28" s="176"/>
      <c r="B28" s="135"/>
      <c r="C28" s="67" t="s">
        <v>111</v>
      </c>
      <c r="D28" s="68" t="s">
        <v>96</v>
      </c>
      <c r="E28" s="71">
        <v>0</v>
      </c>
      <c r="F28" s="102"/>
    </row>
    <row r="29" spans="1:6" ht="16.5" customHeight="1" x14ac:dyDescent="0.25">
      <c r="A29" s="176"/>
      <c r="B29" s="135"/>
      <c r="C29" s="65" t="s">
        <v>140</v>
      </c>
      <c r="D29" s="66" t="s">
        <v>96</v>
      </c>
      <c r="E29" s="69">
        <v>0</v>
      </c>
      <c r="F29" s="70">
        <f>F30+F31</f>
        <v>0</v>
      </c>
    </row>
    <row r="30" spans="1:6" ht="16.5" customHeight="1" x14ac:dyDescent="0.25">
      <c r="A30" s="176"/>
      <c r="B30" s="135"/>
      <c r="C30" s="67" t="s">
        <v>141</v>
      </c>
      <c r="D30" s="68" t="s">
        <v>96</v>
      </c>
      <c r="E30" s="71">
        <v>0</v>
      </c>
      <c r="F30" s="102"/>
    </row>
    <row r="31" spans="1:6" ht="16.5" customHeight="1" x14ac:dyDescent="0.25">
      <c r="A31" s="176"/>
      <c r="B31" s="135"/>
      <c r="C31" s="67" t="s">
        <v>142</v>
      </c>
      <c r="D31" s="68" t="s">
        <v>96</v>
      </c>
      <c r="E31" s="71">
        <v>0</v>
      </c>
      <c r="F31" s="102"/>
    </row>
    <row r="32" spans="1:6" ht="16.5" customHeight="1" x14ac:dyDescent="0.25">
      <c r="A32" s="176"/>
      <c r="B32" s="135"/>
      <c r="C32" s="65" t="s">
        <v>112</v>
      </c>
      <c r="D32" s="66" t="s">
        <v>96</v>
      </c>
      <c r="E32" s="69">
        <v>0</v>
      </c>
      <c r="F32" s="70">
        <f>F33+F34</f>
        <v>0</v>
      </c>
    </row>
    <row r="33" spans="1:6" ht="16.5" customHeight="1" x14ac:dyDescent="0.25">
      <c r="A33" s="176"/>
      <c r="B33" s="135"/>
      <c r="C33" s="67" t="s">
        <v>113</v>
      </c>
      <c r="D33" s="68" t="s">
        <v>96</v>
      </c>
      <c r="E33" s="71">
        <v>0</v>
      </c>
      <c r="F33" s="102"/>
    </row>
    <row r="34" spans="1:6" ht="16.5" customHeight="1" x14ac:dyDescent="0.25">
      <c r="A34" s="177"/>
      <c r="B34" s="172"/>
      <c r="C34" s="67" t="s">
        <v>114</v>
      </c>
      <c r="D34" s="68" t="s">
        <v>96</v>
      </c>
      <c r="E34" s="71">
        <v>0</v>
      </c>
      <c r="F34" s="102"/>
    </row>
    <row r="35" spans="1:6" x14ac:dyDescent="0.25">
      <c r="A35" s="60"/>
      <c r="B35" s="60"/>
      <c r="C35" s="60"/>
      <c r="D35" s="60"/>
      <c r="E35" s="60"/>
      <c r="F35" s="60"/>
    </row>
    <row r="36" spans="1:6" x14ac:dyDescent="0.25">
      <c r="A36" s="170" t="s">
        <v>122</v>
      </c>
      <c r="B36" s="170"/>
      <c r="C36" s="170"/>
      <c r="D36" s="170"/>
      <c r="E36" s="170"/>
      <c r="F36" s="170"/>
    </row>
    <row r="37" spans="1:6" x14ac:dyDescent="0.25">
      <c r="A37" s="175"/>
      <c r="B37" s="171" t="s">
        <v>90</v>
      </c>
      <c r="C37" s="171"/>
      <c r="D37" s="171"/>
      <c r="E37" s="171"/>
      <c r="F37" s="171"/>
    </row>
    <row r="38" spans="1:6" ht="24" x14ac:dyDescent="0.25">
      <c r="A38" s="176"/>
      <c r="B38" s="134"/>
      <c r="C38" s="64" t="s">
        <v>91</v>
      </c>
      <c r="D38" s="64" t="s">
        <v>92</v>
      </c>
      <c r="E38" s="173" t="s">
        <v>94</v>
      </c>
      <c r="F38" s="174"/>
    </row>
    <row r="39" spans="1:6" ht="16.5" customHeight="1" x14ac:dyDescent="0.25">
      <c r="A39" s="176"/>
      <c r="B39" s="135"/>
      <c r="C39" s="67" t="s">
        <v>115</v>
      </c>
      <c r="D39" s="68" t="s">
        <v>118</v>
      </c>
      <c r="E39" s="164"/>
      <c r="F39" s="165"/>
    </row>
    <row r="40" spans="1:6" ht="16.5" customHeight="1" x14ac:dyDescent="0.25">
      <c r="A40" s="177"/>
      <c r="B40" s="172"/>
      <c r="C40" s="67" t="s">
        <v>116</v>
      </c>
      <c r="D40" s="68" t="s">
        <v>118</v>
      </c>
      <c r="E40" s="164"/>
      <c r="F40" s="165"/>
    </row>
    <row r="41" spans="1:6" x14ac:dyDescent="0.25"/>
    <row r="42" spans="1:6" x14ac:dyDescent="0.25"/>
  </sheetData>
  <sheetProtection algorithmName="SHA-512" hashValue="+u7ooGWsNKhOzH4d93hNbNhmaCkcwokYs95fFtujfIWOmS2aWi6zeLDIGUCVNZOoeOJ5NOCQbXcCIjaqUAJUPw==" saltValue="Y95Uah3mmJkRNedMqzbg9Q==" spinCount="100000" sheet="1" objects="1" scenarios="1"/>
  <mergeCells count="21">
    <mergeCell ref="A3:F3"/>
    <mergeCell ref="B4:F4"/>
    <mergeCell ref="A10:F10"/>
    <mergeCell ref="B11:F11"/>
    <mergeCell ref="B38:B40"/>
    <mergeCell ref="B12:B21"/>
    <mergeCell ref="B23:B34"/>
    <mergeCell ref="B5:B8"/>
    <mergeCell ref="B22:F22"/>
    <mergeCell ref="A36:F36"/>
    <mergeCell ref="B37:F37"/>
    <mergeCell ref="E5:F5"/>
    <mergeCell ref="E38:F38"/>
    <mergeCell ref="A37:A40"/>
    <mergeCell ref="A11:A34"/>
    <mergeCell ref="A4:A8"/>
    <mergeCell ref="E39:F39"/>
    <mergeCell ref="E40:F40"/>
    <mergeCell ref="E6:F6"/>
    <mergeCell ref="E7:F7"/>
    <mergeCell ref="E8:F8"/>
  </mergeCells>
  <pageMargins left="0.51181102362204722" right="0.70866141732283472" top="0.74803149606299213" bottom="0.74803149606299213" header="0.31496062992125984" footer="0.31496062992125984"/>
  <pageSetup paperSize="9" scale="72" orientation="portrait" r:id="rId1"/>
  <headerFooter>
    <oddHeader>&amp;LZałącznik nr 1 - Budżet i wskaźniki projektu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5" sqref="A5:XFD5"/>
    </sheetView>
  </sheetViews>
  <sheetFormatPr defaultRowHeight="15" x14ac:dyDescent="0.25"/>
  <cols>
    <col min="1" max="1" width="47.42578125" customWidth="1"/>
    <col min="2" max="2" width="22.5703125" customWidth="1"/>
  </cols>
  <sheetData>
    <row r="1" spans="1:3" x14ac:dyDescent="0.25">
      <c r="A1" s="73" t="s">
        <v>13</v>
      </c>
      <c r="B1" t="s">
        <v>86</v>
      </c>
      <c r="C1" t="s">
        <v>128</v>
      </c>
    </row>
    <row r="2" spans="1:3" x14ac:dyDescent="0.25">
      <c r="A2" s="73" t="s">
        <v>14</v>
      </c>
      <c r="B2" t="s">
        <v>87</v>
      </c>
      <c r="C2" t="s">
        <v>127</v>
      </c>
    </row>
    <row r="3" spans="1:3" x14ac:dyDescent="0.25">
      <c r="A3" s="73" t="s">
        <v>15</v>
      </c>
    </row>
    <row r="4" spans="1:3" x14ac:dyDescent="0.25">
      <c r="A4" s="73" t="s">
        <v>16</v>
      </c>
    </row>
    <row r="5" spans="1:3" x14ac:dyDescent="0.25">
      <c r="A5" s="73" t="s">
        <v>17</v>
      </c>
    </row>
    <row r="6" spans="1:3" x14ac:dyDescent="0.25">
      <c r="A6" s="73" t="s">
        <v>18</v>
      </c>
    </row>
    <row r="7" spans="1:3" x14ac:dyDescent="0.25">
      <c r="A7" s="73" t="s">
        <v>19</v>
      </c>
    </row>
    <row r="8" spans="1:3" x14ac:dyDescent="0.25">
      <c r="A8" s="73" t="s">
        <v>120</v>
      </c>
    </row>
    <row r="9" spans="1:3" x14ac:dyDescent="0.25">
      <c r="A9" s="73" t="s">
        <v>119</v>
      </c>
    </row>
    <row r="10" spans="1:3" x14ac:dyDescent="0.25">
      <c r="A10" s="7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2</vt:i4>
      </vt:variant>
    </vt:vector>
  </HeadingPairs>
  <TitlesOfParts>
    <vt:vector size="9" baseType="lpstr">
      <vt:lpstr>A. Wyd.rzeczywiście poniesione</vt:lpstr>
      <vt:lpstr>B. Ryczałt</vt:lpstr>
      <vt:lpstr>C. Ogółem wydatki</vt:lpstr>
      <vt:lpstr>23, 24, 25. Montaż, źródła,VAT </vt:lpstr>
      <vt:lpstr>26. Harmonogram rzecz-finansowy</vt:lpstr>
      <vt:lpstr>27. Wskaźniki projektu</vt:lpstr>
      <vt:lpstr>Kategorie wydatków</vt:lpstr>
      <vt:lpstr>'A. Wyd.rzeczywiście poniesione'!Obszar_wydruku</vt:lpstr>
      <vt:lpstr>'C. Ogółem wydatki'!OLE_LINK1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tkwaterski</dc:creator>
  <cp:lastModifiedBy>Tomasz Kwaterski</cp:lastModifiedBy>
  <cp:lastPrinted>2018-01-18T11:57:46Z</cp:lastPrinted>
  <dcterms:created xsi:type="dcterms:W3CDTF">2016-11-15T10:10:04Z</dcterms:created>
  <dcterms:modified xsi:type="dcterms:W3CDTF">2018-01-29T08:39:10Z</dcterms:modified>
</cp:coreProperties>
</file>