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435"/>
  </bookViews>
  <sheets>
    <sheet name="Kosztorys inwestorski" sheetId="1" r:id="rId1"/>
  </sheets>
  <definedNames>
    <definedName name="_xlnm.Print_Area" localSheetId="0">'Kosztorys inwestorski'!$A$1:$L$107</definedName>
  </definedNames>
  <calcPr calcId="145621"/>
</workbook>
</file>

<file path=xl/calcChain.xml><?xml version="1.0" encoding="utf-8"?>
<calcChain xmlns="http://schemas.openxmlformats.org/spreadsheetml/2006/main">
  <c r="J99" i="1" l="1"/>
  <c r="K99" i="1" s="1"/>
  <c r="J98" i="1"/>
  <c r="K98" i="1" s="1"/>
  <c r="J97" i="1"/>
  <c r="K97" i="1" s="1"/>
  <c r="J96" i="1"/>
  <c r="K96" i="1" s="1"/>
  <c r="J95" i="1"/>
  <c r="K95" i="1" s="1"/>
  <c r="J94" i="1"/>
  <c r="K94" i="1" s="1"/>
  <c r="J90" i="1"/>
  <c r="K90" i="1" s="1"/>
  <c r="J89" i="1"/>
  <c r="K89" i="1" s="1"/>
  <c r="J88" i="1"/>
  <c r="K88" i="1" s="1"/>
  <c r="J87" i="1"/>
  <c r="K87" i="1" s="1"/>
  <c r="J86" i="1"/>
  <c r="K86" i="1" s="1"/>
  <c r="J85" i="1"/>
  <c r="K85" i="1" s="1"/>
  <c r="J84" i="1"/>
  <c r="K84" i="1" s="1"/>
  <c r="J83" i="1"/>
  <c r="K83" i="1" s="1"/>
  <c r="J82" i="1"/>
  <c r="K82" i="1" s="1"/>
  <c r="J81" i="1"/>
  <c r="K81" i="1" s="1"/>
  <c r="J80" i="1"/>
  <c r="K80" i="1" s="1"/>
  <c r="J79" i="1"/>
  <c r="K79" i="1" s="1"/>
  <c r="J78" i="1"/>
  <c r="K78" i="1" s="1"/>
  <c r="J77" i="1"/>
  <c r="K77" i="1" s="1"/>
  <c r="J76" i="1"/>
  <c r="K76" i="1" s="1"/>
  <c r="J75" i="1"/>
  <c r="K75" i="1" s="1"/>
  <c r="J74" i="1"/>
  <c r="K74" i="1" s="1"/>
  <c r="J73" i="1"/>
  <c r="K73" i="1" s="1"/>
  <c r="J72" i="1"/>
  <c r="K72" i="1" s="1"/>
  <c r="J71" i="1"/>
  <c r="K71" i="1" s="1"/>
  <c r="J70" i="1"/>
  <c r="K70" i="1" s="1"/>
  <c r="J69" i="1"/>
  <c r="K69" i="1" s="1"/>
  <c r="J68" i="1"/>
  <c r="K68" i="1" s="1"/>
  <c r="J67" i="1"/>
  <c r="K67" i="1" s="1"/>
  <c r="J66" i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60" i="1"/>
  <c r="K60" i="1" s="1"/>
  <c r="J59" i="1"/>
  <c r="K59" i="1" s="1"/>
  <c r="J58" i="1"/>
  <c r="K58" i="1" s="1"/>
  <c r="J57" i="1"/>
  <c r="K57" i="1" s="1"/>
  <c r="J56" i="1"/>
  <c r="K56" i="1" s="1"/>
  <c r="J52" i="1"/>
  <c r="K52" i="1" s="1"/>
  <c r="J51" i="1"/>
  <c r="K51" i="1" s="1"/>
  <c r="J45" i="1"/>
  <c r="K45" i="1" s="1"/>
  <c r="J39" i="1"/>
  <c r="K39" i="1" s="1"/>
  <c r="J38" i="1"/>
  <c r="K38" i="1" s="1"/>
  <c r="J32" i="1"/>
  <c r="K32" i="1" s="1"/>
  <c r="H56" i="1"/>
  <c r="H99" i="1"/>
  <c r="H98" i="1"/>
  <c r="H97" i="1"/>
  <c r="H96" i="1"/>
  <c r="H95" i="1"/>
  <c r="H94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2" i="1"/>
  <c r="H51" i="1"/>
  <c r="H45" i="1"/>
  <c r="H39" i="1"/>
  <c r="H38" i="1"/>
  <c r="H32" i="1"/>
  <c r="J31" i="1"/>
  <c r="K31" i="1" s="1"/>
  <c r="E102" i="1" s="1"/>
  <c r="H31" i="1"/>
  <c r="F99" i="1" l="1"/>
  <c r="F98" i="1"/>
  <c r="F96" i="1"/>
  <c r="F94" i="1"/>
  <c r="E101" i="1" l="1"/>
</calcChain>
</file>

<file path=xl/sharedStrings.xml><?xml version="1.0" encoding="utf-8"?>
<sst xmlns="http://schemas.openxmlformats.org/spreadsheetml/2006/main" count="268" uniqueCount="162">
  <si>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</si>
  <si>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</si>
  <si>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</si>
  <si>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</si>
  <si>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</si>
  <si>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</si>
  <si>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</si>
  <si>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</si>
  <si>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</si>
  <si>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</si>
  <si>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</si>
  <si>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</si>
  <si>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</si>
  <si>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</si>
  <si>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>2.03</t>
  </si>
  <si>
    <t>ZRYW BP</t>
  </si>
  <si>
    <t>Zrywka ZUL bez pozyskania</t>
  </si>
  <si>
    <t xml:space="preserve">  3</t>
  </si>
  <si>
    <t>ZRYW-WYD1</t>
  </si>
  <si>
    <t>Dopłata do pozyskania drewna z tytułu wydłużonej zrywki do 500 m</t>
  </si>
  <si>
    <t xml:space="preserve">  4</t>
  </si>
  <si>
    <t>ZRYW-WYD2</t>
  </si>
  <si>
    <t>Dopłata do pozyskania drewna z tytułu wydłużonej zrywki od 501 do 1000 m</t>
  </si>
  <si>
    <t xml:space="preserve">  5</t>
  </si>
  <si>
    <t>ZRYW-WYD3</t>
  </si>
  <si>
    <t>Dopłata do pozyskania drewna z tytułu wydłużonej zrywki powyżej 1000 m</t>
  </si>
  <si>
    <t xml:space="preserve"> 17</t>
  </si>
  <si>
    <t>ROZDR-PP</t>
  </si>
  <si>
    <t>Rozdrabnianie pozostałości drzewnych na całej powierzchni bez mieszania z glebą</t>
  </si>
  <si>
    <t>HA</t>
  </si>
  <si>
    <t xml:space="preserve"> 22</t>
  </si>
  <si>
    <t>WPOD-N</t>
  </si>
  <si>
    <t>Wycinanie podszytów i podrostów (teren równy lub falisty)</t>
  </si>
  <si>
    <t xml:space="preserve"> 65</t>
  </si>
  <si>
    <t>KOP-ROW</t>
  </si>
  <si>
    <t>Wykopy ziemne o różnych przekrojach</t>
  </si>
  <si>
    <t xml:space="preserve"> 66</t>
  </si>
  <si>
    <t>WYK-PASCZ</t>
  </si>
  <si>
    <t>Wyorywanie bruzd pługiem leśnym na powierzchni pow. 0,50 ha</t>
  </si>
  <si>
    <t>KMTR</t>
  </si>
  <si>
    <t xml:space="preserve"> 67</t>
  </si>
  <si>
    <t>WYK-PA5CZ</t>
  </si>
  <si>
    <t>Wyorywanie bruzd pługiem leśnym na pow. do 0,50 ha (np. gniazda)</t>
  </si>
  <si>
    <t xml:space="preserve"> 68</t>
  </si>
  <si>
    <t>WYK-PASCP</t>
  </si>
  <si>
    <t>Wyorywanie bruzd pługiem leśnym pod okapem</t>
  </si>
  <si>
    <t xml:space="preserve"> 69</t>
  </si>
  <si>
    <t>WYK-POGCZ</t>
  </si>
  <si>
    <t>Wyorywanie bruzd pługiem leśnym z pogłębiaczem na powierzchni pow. 0,50 ha</t>
  </si>
  <si>
    <t xml:space="preserve"> 92</t>
  </si>
  <si>
    <t>SADZ-1M</t>
  </si>
  <si>
    <t>Sadzenie 1-latek w jamkę</t>
  </si>
  <si>
    <t>TSZT</t>
  </si>
  <si>
    <t xml:space="preserve"> 93</t>
  </si>
  <si>
    <t>SADZ-JAMK</t>
  </si>
  <si>
    <t>Sadzenie wielolatek w jamkę</t>
  </si>
  <si>
    <t xml:space="preserve"> 95</t>
  </si>
  <si>
    <t>SADZ SADZ</t>
  </si>
  <si>
    <t>Sadzenie jednolatek i wielolatek sadzarką</t>
  </si>
  <si>
    <t xml:space="preserve"> 96</t>
  </si>
  <si>
    <t>SADZ-BRYŁ</t>
  </si>
  <si>
    <t>Sadzenie sadzonek z zakrytym systemem korzeniowym</t>
  </si>
  <si>
    <t>103</t>
  </si>
  <si>
    <t>DOW-SADZ</t>
  </si>
  <si>
    <t>Dowóz sadzonek</t>
  </si>
  <si>
    <t>107</t>
  </si>
  <si>
    <t>KOSZ-CHN</t>
  </si>
  <si>
    <t>Wykaszanie chwastów w uprawach oraz usuwanie nalotów w uprawach pochodnych</t>
  </si>
  <si>
    <t>113</t>
  </si>
  <si>
    <t>CW-W</t>
  </si>
  <si>
    <t>Czyszczenia wczesne</t>
  </si>
  <si>
    <t>116</t>
  </si>
  <si>
    <t>CP-W</t>
  </si>
  <si>
    <t>Czyszczenia póżne</t>
  </si>
  <si>
    <t>120</t>
  </si>
  <si>
    <t>ZAB-REPEL</t>
  </si>
  <si>
    <t>Zabezpieczenie upraw przed zwierzyną przy użyciu repelentów</t>
  </si>
  <si>
    <t>130</t>
  </si>
  <si>
    <t>PUŁ-WT</t>
  </si>
  <si>
    <t>Wykładanie pułapek na szkodniki wtórne</t>
  </si>
  <si>
    <t>SZT</t>
  </si>
  <si>
    <t>134</t>
  </si>
  <si>
    <t>PUŁ-RYJ</t>
  </si>
  <si>
    <t>Wykładanie pułapek na ryjkowce - dołki chwytne, wałki itp.</t>
  </si>
  <si>
    <t>138</t>
  </si>
  <si>
    <t>SZUK-10G</t>
  </si>
  <si>
    <t>Próbne poszukiwanie owadów w ściole metodą 10 powierzchni</t>
  </si>
  <si>
    <t>142</t>
  </si>
  <si>
    <t>GRODZ-SN</t>
  </si>
  <si>
    <t>Grodzenie upraw przed zwierzyną siatką</t>
  </si>
  <si>
    <t>HM</t>
  </si>
  <si>
    <t>145</t>
  </si>
  <si>
    <t>WYK-SLUPL</t>
  </si>
  <si>
    <t>Przygotowanie słupków liściastych</t>
  </si>
  <si>
    <t>147</t>
  </si>
  <si>
    <t>GRODZ-DEM</t>
  </si>
  <si>
    <t>Demontaż (likwidacja) ogrodzeń</t>
  </si>
  <si>
    <t>148</t>
  </si>
  <si>
    <t>K GRODZEŃ</t>
  </si>
  <si>
    <t>Naprawa (konserwacja) ogrodzeń upraw leśnych</t>
  </si>
  <si>
    <t>H</t>
  </si>
  <si>
    <t>154</t>
  </si>
  <si>
    <t>ZAW-BUD</t>
  </si>
  <si>
    <t>Wywieszanie nowych budek lęgowych i schronów dla nietoperzy</t>
  </si>
  <si>
    <t>156</t>
  </si>
  <si>
    <t>CZYSZ-BUD</t>
  </si>
  <si>
    <t>Czyszczenie budek lęgowych i schronów dla nietoperzy</t>
  </si>
  <si>
    <t>178</t>
  </si>
  <si>
    <t>PPOŻ-PORZ</t>
  </si>
  <si>
    <t>Porządkowanie terenów na pasach przeciwpożarowych</t>
  </si>
  <si>
    <t>182</t>
  </si>
  <si>
    <t>DOZ DOG</t>
  </si>
  <si>
    <t>Prace wykonywane ręcznie przy dogaszaniu i dozorowaniu pożarzysk</t>
  </si>
  <si>
    <t xml:space="preserve"> 11, 117, 157, 161, 163, 165, 167, 169, 171, 180, 183, 209, 307, 336, 340, 343</t>
  </si>
  <si>
    <t>GODZ RH8</t>
  </si>
  <si>
    <t>Prace godzinowe ręczne (8% VAT)</t>
  </si>
  <si>
    <t>174, 184, 222</t>
  </si>
  <si>
    <t>GODZ RH23</t>
  </si>
  <si>
    <t>Prace godzinowe ręczne (23% VAT)</t>
  </si>
  <si>
    <t>119, 173, 187, 308, 338, 341, 344</t>
  </si>
  <si>
    <t>GODZ RU8</t>
  </si>
  <si>
    <t>Prace godzinowe ręczne z urządzeniem (8% VAT)</t>
  </si>
  <si>
    <t>118, 13, 158, 164, 166, 168, 170, 172, 181, 185, 210, 306, 337, 342</t>
  </si>
  <si>
    <t>GODZ MH8</t>
  </si>
  <si>
    <t>Prace godzinowe ciągnikowe (8% VAT)</t>
  </si>
  <si>
    <t>175, 186, 223, 345</t>
  </si>
  <si>
    <t>GODZ MH23</t>
  </si>
  <si>
    <t>Prace godzinowe ciągnikowe (23% VAT)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</si>
  <si>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</si>
  <si>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</si>
  <si>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</si>
  <si>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</si>
  <si>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</si>
  <si>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</si>
  <si>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>Nadleśnictwo Olesnica slaska</t>
  </si>
  <si>
    <t xml:space="preserve">56-400 Oleśnica; Spacerowa;6                   </t>
  </si>
  <si>
    <t>2. Pozostałe cięcia rębne</t>
  </si>
  <si>
    <t>3. Trzebieże późne i cięcia sanitarno–selekcyjne</t>
  </si>
  <si>
    <t>4. Trzebieże wczesne i czyszczenia późne z pozyskaniem masy</t>
  </si>
  <si>
    <t>5. Cięcia przygodne i pozostałe</t>
  </si>
  <si>
    <t>(podpis)</t>
  </si>
  <si>
    <t>Dokument musi być złożony pod rygorem nieważności 
w formie elektronicznej, o której mowa w art. 78(1) KC
(tj. podpisany kwalifikowanym podpisem elektronicznym)</t>
  </si>
  <si>
    <t xml:space="preserve">  6</t>
  </si>
  <si>
    <t>PODWOZ-D1</t>
  </si>
  <si>
    <t>Podwóz drewna do 500 m</t>
  </si>
  <si>
    <t xml:space="preserve">  7</t>
  </si>
  <si>
    <t>PODWOZ-D2</t>
  </si>
  <si>
    <t>Podwóz drewna od 501m do 1000 m</t>
  </si>
  <si>
    <t xml:space="preserve">  8</t>
  </si>
  <si>
    <t>PODWOZ-D3</t>
  </si>
  <si>
    <t>Podwóz drewna pow. 1000 m</t>
  </si>
  <si>
    <t xml:space="preserve"> 51</t>
  </si>
  <si>
    <t>WYK-TAL40</t>
  </si>
  <si>
    <t>Zdarcie pokrywy na talerzach 40 cm x 40 cm</t>
  </si>
  <si>
    <t>12</t>
  </si>
  <si>
    <t>GODZ PILA</t>
  </si>
  <si>
    <t>Prace wykonywane ręcznie z użyciem pilarki</t>
  </si>
  <si>
    <t>179</t>
  </si>
  <si>
    <t>ODN-PASC</t>
  </si>
  <si>
    <t>Odchwaszczanie, odnawianie pasów przeciwpożarowych</t>
  </si>
  <si>
    <t>KOSZTORYS OFERTOWY</t>
  </si>
  <si>
    <t>Odpowiadając na ogłoszenie o przetargu nieograniczonym na „Wykonywanie usług z zakresu gospodarki leśnej na terenie Nadleśnictwa Olesnica slaska w roku 2022''  składamy niniejszym ofertę na pakiet 7 tego zamówienia i oferujemy następujące ceny jednostkowe za usługi wchodzące w skład tej części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</si>
</sst>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##,\ ###,##0.00"/>
  </numFmts>
  <fonts count="13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4"/>
      <color rgb="FFFF0000"/>
      <name val="Arial"/>
    </font>
    <font>
      <b/>
      <sz val="12"/>
      <color rgb="FF333333"/>
      <name val="Arial"/>
    </font>
    <font>
      <i/>
      <sz val="10"/>
      <color rgb="FF333333"/>
      <name val="Arial"/>
    </font>
    <font>
      <sz val="10"/>
      <color rgb="FF000000"/>
      <name val="Arial"/>
      <family val="2"/>
      <charset val="238"/>
    </font>
    <font>
      <sz val="9"/>
      <color rgb="FF333333"/>
      <name val="Arial"/>
      <family val="2"/>
      <charset val="238"/>
    </font>
    <font>
      <sz val="8"/>
      <color rgb="FF333333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FFFFFF"/>
        <bgColor rgb="FFF7F7F7"/>
      </patternFill>
    </fill>
    <fill>
      <patternFill patternType="solid">
        <fgColor theme="0"/>
        <bgColor rgb="FFFFFFFF"/>
      </patternFill>
    </fill>
  </fills>
  <borders count="7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2">
    <xf numFmtId="0" fontId="0" fillId="0" borderId="0"/>
    <xf numFmtId="0" fontId="10" fillId="0" borderId="0"/>
  </cellStyleXfs>
  <cellXfs count="51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165" fontId="1" fillId="2" borderId="1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164" fontId="1" fillId="2" borderId="1" xfId="0" applyNumberFormat="1" applyFont="1" applyFill="1" applyBorder="1" applyAlignment="1">
      <alignment horizontal="right" vertical="center"/>
    </xf>
    <xf numFmtId="165" fontId="11" fillId="2" borderId="1" xfId="0" applyNumberFormat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left"/>
    </xf>
    <xf numFmtId="49" fontId="11" fillId="5" borderId="1" xfId="1" applyNumberFormat="1" applyFont="1" applyFill="1" applyBorder="1" applyAlignment="1">
      <alignment horizontal="center" vertical="center"/>
    </xf>
    <xf numFmtId="49" fontId="12" fillId="5" borderId="1" xfId="1" applyNumberFormat="1" applyFont="1" applyFill="1" applyBorder="1" applyAlignment="1">
      <alignment horizontal="left" vertical="center" wrapText="1"/>
    </xf>
    <xf numFmtId="164" fontId="11" fillId="5" borderId="1" xfId="1" applyNumberFormat="1" applyFont="1" applyFill="1" applyBorder="1" applyAlignment="1">
      <alignment horizontal="right" vertical="center"/>
    </xf>
    <xf numFmtId="49" fontId="11" fillId="2" borderId="1" xfId="1" applyNumberFormat="1" applyFont="1" applyFill="1" applyBorder="1" applyAlignment="1">
      <alignment horizontal="center" vertical="center"/>
    </xf>
    <xf numFmtId="49" fontId="12" fillId="2" borderId="1" xfId="1" applyNumberFormat="1" applyFont="1" applyFill="1" applyBorder="1" applyAlignment="1">
      <alignment horizontal="left" vertical="center" wrapText="1"/>
    </xf>
    <xf numFmtId="2" fontId="11" fillId="4" borderId="1" xfId="1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/>
    </xf>
    <xf numFmtId="9" fontId="1" fillId="2" borderId="0" xfId="0" applyNumberFormat="1" applyFont="1" applyFill="1" applyAlignment="1">
      <alignment horizontal="left"/>
    </xf>
    <xf numFmtId="9" fontId="2" fillId="3" borderId="1" xfId="0" applyNumberFormat="1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/>
    </xf>
    <xf numFmtId="9" fontId="0" fillId="0" borderId="0" xfId="0" applyNumberFormat="1"/>
    <xf numFmtId="0" fontId="5" fillId="2" borderId="2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center" vertical="top"/>
    </xf>
    <xf numFmtId="49" fontId="6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164" fontId="4" fillId="2" borderId="1" xfId="0" applyNumberFormat="1" applyFont="1" applyFill="1" applyBorder="1" applyAlignment="1">
      <alignment horizontal="right" vertical="center"/>
    </xf>
    <xf numFmtId="49" fontId="9" fillId="2" borderId="3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 wrapText="1"/>
    </xf>
    <xf numFmtId="164" fontId="1" fillId="2" borderId="4" xfId="0" applyNumberFormat="1" applyFont="1" applyFill="1" applyBorder="1" applyAlignment="1">
      <alignment horizontal="right"/>
    </xf>
    <xf numFmtId="164" fontId="1" fillId="2" borderId="5" xfId="0" applyNumberFormat="1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right"/>
    </xf>
    <xf numFmtId="0" fontId="1" fillId="2" borderId="0" xfId="0" applyFont="1" applyFill="1" applyAlignment="1" applyProtection="1">
      <alignment horizontal="left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1" fillId="4" borderId="1" xfId="1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164" fontId="11" fillId="5" borderId="1" xfId="1" applyNumberFormat="1" applyFont="1" applyFill="1" applyBorder="1" applyAlignment="1" applyProtection="1">
      <alignment horizontal="right" vertical="center"/>
      <protection locked="0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07"/>
  <sheetViews>
    <sheetView tabSelected="1" view="pageBreakPreview" topLeftCell="A7" zoomScale="90" zoomScaleNormal="100" zoomScaleSheetLayoutView="90" workbookViewId="0">
      <selection activeCell="H32" sqref="H32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customWidth="1"/>
    <col min="6" max="7" width="10.7109375" customWidth="1"/>
    <col min="8" max="8" width="11.7109375" customWidth="1"/>
    <col min="9" max="9" width="7.85546875" style="32" customWidth="1"/>
    <col min="10" max="11" width="10.7109375" customWidth="1"/>
    <col min="12" max="12" width="0.85546875" customWidth="1"/>
    <col min="13" max="13" width="4.7109375" customWidth="1"/>
  </cols>
  <sheetData>
    <row r="1" spans="2:11" s="1" customFormat="1" ht="26.65" customHeight="1" x14ac:dyDescent="0.2">
      <c r="I1" s="29"/>
    </row>
    <row r="2" spans="2:11" s="1" customFormat="1" ht="2.65" customHeight="1" x14ac:dyDescent="0.2">
      <c r="B2" s="33"/>
      <c r="C2" s="33"/>
      <c r="I2" s="29"/>
    </row>
    <row r="3" spans="2:11" s="1" customFormat="1" ht="29.85" customHeight="1" x14ac:dyDescent="0.2">
      <c r="I3" s="29"/>
    </row>
    <row r="4" spans="2:11" s="1" customFormat="1" ht="2.65" customHeight="1" x14ac:dyDescent="0.2">
      <c r="B4" s="33"/>
      <c r="C4" s="33"/>
      <c r="I4" s="29"/>
    </row>
    <row r="5" spans="2:11" s="1" customFormat="1" ht="19.7" customHeight="1" x14ac:dyDescent="0.2">
      <c r="I5" s="29"/>
    </row>
    <row r="6" spans="2:11" s="1" customFormat="1" ht="10.7" customHeight="1" x14ac:dyDescent="0.2">
      <c r="F6" s="35" t="s">
        <v>130</v>
      </c>
      <c r="G6" s="35"/>
      <c r="H6" s="35"/>
      <c r="I6" s="35"/>
      <c r="J6" s="35"/>
      <c r="K6" s="35"/>
    </row>
    <row r="7" spans="2:11" s="1" customFormat="1" ht="2.65" customHeight="1" x14ac:dyDescent="0.2">
      <c r="B7" s="33"/>
      <c r="C7" s="33"/>
      <c r="F7" s="35"/>
      <c r="G7" s="35"/>
      <c r="H7" s="35"/>
      <c r="I7" s="35"/>
      <c r="J7" s="35"/>
      <c r="K7" s="35"/>
    </row>
    <row r="8" spans="2:11" s="1" customFormat="1" ht="3.2" customHeight="1" x14ac:dyDescent="0.2">
      <c r="F8" s="35"/>
      <c r="G8" s="35"/>
      <c r="H8" s="35"/>
      <c r="I8" s="35"/>
      <c r="J8" s="35"/>
      <c r="K8" s="35"/>
    </row>
    <row r="9" spans="2:11" s="1" customFormat="1" ht="3.75" customHeight="1" x14ac:dyDescent="0.2">
      <c r="B9" s="36" t="s">
        <v>131</v>
      </c>
      <c r="C9" s="36"/>
      <c r="F9" s="35"/>
      <c r="G9" s="35"/>
      <c r="H9" s="35"/>
      <c r="I9" s="35"/>
      <c r="J9" s="35"/>
      <c r="K9" s="35"/>
    </row>
    <row r="10" spans="2:11" s="1" customFormat="1" ht="15.95" customHeight="1" x14ac:dyDescent="0.2">
      <c r="B10" s="36"/>
      <c r="C10" s="36"/>
      <c r="I10" s="29"/>
    </row>
    <row r="11" spans="2:11" s="1" customFormat="1" ht="48.6" customHeight="1" x14ac:dyDescent="0.2">
      <c r="I11" s="29"/>
    </row>
    <row r="12" spans="2:11" s="1" customFormat="1" ht="24" customHeight="1" x14ac:dyDescent="0.2">
      <c r="D12" s="37" t="s">
        <v>160</v>
      </c>
      <c r="E12" s="37"/>
      <c r="I12" s="29"/>
    </row>
    <row r="13" spans="2:11" s="1" customFormat="1" ht="24" customHeight="1" x14ac:dyDescent="0.2">
      <c r="D13" s="38"/>
      <c r="E13" s="38"/>
      <c r="I13" s="29"/>
    </row>
    <row r="14" spans="2:11" s="1" customFormat="1" ht="33" customHeight="1" x14ac:dyDescent="0.2">
      <c r="I14" s="29"/>
    </row>
    <row r="15" spans="2:11" s="1" customFormat="1" ht="20.85" customHeight="1" x14ac:dyDescent="0.2">
      <c r="B15" s="13" t="s">
        <v>132</v>
      </c>
      <c r="I15" s="29"/>
    </row>
    <row r="16" spans="2:11" s="1" customFormat="1" ht="3.2" customHeight="1" x14ac:dyDescent="0.2">
      <c r="I16" s="29"/>
    </row>
    <row r="17" spans="2:11" s="1" customFormat="1" ht="20.85" customHeight="1" x14ac:dyDescent="0.2">
      <c r="B17" s="13" t="s">
        <v>133</v>
      </c>
      <c r="I17" s="29"/>
    </row>
    <row r="18" spans="2:11" s="1" customFormat="1" ht="3.75" customHeight="1" x14ac:dyDescent="0.2">
      <c r="I18" s="29"/>
    </row>
    <row r="19" spans="2:11" s="1" customFormat="1" ht="20.85" customHeight="1" x14ac:dyDescent="0.2">
      <c r="B19" s="13" t="s">
        <v>134</v>
      </c>
      <c r="I19" s="29"/>
    </row>
    <row r="20" spans="2:11" s="1" customFormat="1" ht="2.65" customHeight="1" x14ac:dyDescent="0.2">
      <c r="I20" s="29"/>
    </row>
    <row r="21" spans="2:11" s="1" customFormat="1" ht="20.85" customHeight="1" x14ac:dyDescent="0.2">
      <c r="B21" s="13" t="s">
        <v>135</v>
      </c>
      <c r="I21" s="29"/>
    </row>
    <row r="22" spans="2:11" s="1" customFormat="1" ht="59.65" customHeight="1" x14ac:dyDescent="0.2">
      <c r="I22" s="29"/>
    </row>
    <row r="23" spans="2:11" s="1" customFormat="1" ht="50.1" customHeight="1" x14ac:dyDescent="0.2">
      <c r="B23" s="34" t="s">
        <v>161</v>
      </c>
      <c r="C23" s="34"/>
      <c r="D23" s="34"/>
      <c r="E23" s="34"/>
      <c r="F23" s="34"/>
      <c r="G23" s="34"/>
      <c r="H23" s="34"/>
      <c r="I23" s="34"/>
      <c r="J23" s="34"/>
    </row>
    <row r="24" spans="2:11" s="1" customFormat="1" ht="52.35" customHeight="1" x14ac:dyDescent="0.2">
      <c r="I24" s="29"/>
    </row>
    <row r="25" spans="2:11" s="1" customFormat="1" ht="3.2" customHeight="1" x14ac:dyDescent="0.2">
      <c r="I25" s="29"/>
    </row>
    <row r="26" spans="2:11" s="1" customFormat="1" ht="1.1499999999999999" customHeight="1" x14ac:dyDescent="0.2">
      <c r="I26" s="29"/>
    </row>
    <row r="27" spans="2:11" s="1" customFormat="1" ht="3.2" customHeight="1" x14ac:dyDescent="0.2">
      <c r="I27" s="29"/>
    </row>
    <row r="28" spans="2:11" s="1" customFormat="1" ht="20.85" customHeight="1" x14ac:dyDescent="0.2">
      <c r="B28" s="35" t="s">
        <v>136</v>
      </c>
      <c r="C28" s="35"/>
      <c r="D28" s="35"/>
      <c r="I28" s="29"/>
    </row>
    <row r="29" spans="2:11" s="1" customFormat="1" ht="10.15" customHeight="1" x14ac:dyDescent="0.2">
      <c r="I29" s="29"/>
    </row>
    <row r="30" spans="2:11" s="1" customFormat="1" ht="45.4" customHeight="1" x14ac:dyDescent="0.2">
      <c r="B30" s="2" t="s">
        <v>0</v>
      </c>
      <c r="C30" s="3" t="s">
        <v>1</v>
      </c>
      <c r="D30" s="3" t="s">
        <v>2</v>
      </c>
      <c r="E30" s="3" t="s">
        <v>3</v>
      </c>
      <c r="F30" s="3" t="s">
        <v>4</v>
      </c>
      <c r="G30" s="3" t="s">
        <v>5</v>
      </c>
      <c r="H30" s="2" t="s">
        <v>6</v>
      </c>
      <c r="I30" s="30" t="s">
        <v>7</v>
      </c>
      <c r="J30" s="3" t="s">
        <v>8</v>
      </c>
      <c r="K30" s="2" t="s">
        <v>9</v>
      </c>
    </row>
    <row r="31" spans="2:11" s="1" customFormat="1" ht="19.7" customHeight="1" x14ac:dyDescent="0.2">
      <c r="B31" s="4" t="s">
        <v>10</v>
      </c>
      <c r="C31" s="4" t="s">
        <v>11</v>
      </c>
      <c r="D31" s="5" t="s">
        <v>12</v>
      </c>
      <c r="E31" s="4" t="s">
        <v>13</v>
      </c>
      <c r="F31" s="6">
        <v>1017</v>
      </c>
      <c r="G31" s="49"/>
      <c r="H31" s="7">
        <f>F31*G31</f>
        <v>0</v>
      </c>
      <c r="I31" s="31">
        <v>0.08</v>
      </c>
      <c r="J31" s="8">
        <f>H31*I31</f>
        <v>0</v>
      </c>
      <c r="K31" s="8">
        <f>J31+H31</f>
        <v>0</v>
      </c>
    </row>
    <row r="32" spans="2:11" s="1" customFormat="1" ht="19.7" customHeight="1" x14ac:dyDescent="0.2">
      <c r="B32" s="4" t="s">
        <v>14</v>
      </c>
      <c r="C32" s="4" t="s">
        <v>15</v>
      </c>
      <c r="D32" s="5" t="s">
        <v>16</v>
      </c>
      <c r="E32" s="4" t="s">
        <v>13</v>
      </c>
      <c r="F32" s="6">
        <v>4557</v>
      </c>
      <c r="G32" s="49"/>
      <c r="H32" s="27">
        <f>F32*G32</f>
        <v>0</v>
      </c>
      <c r="I32" s="31">
        <v>0.08</v>
      </c>
      <c r="J32" s="28">
        <f>H32*I32</f>
        <v>0</v>
      </c>
      <c r="K32" s="28">
        <f>J32+H32</f>
        <v>0</v>
      </c>
    </row>
    <row r="33" spans="2:11" s="1" customFormat="1" ht="1.1499999999999999" customHeight="1" x14ac:dyDescent="0.2">
      <c r="I33" s="29"/>
    </row>
    <row r="34" spans="2:11" s="1" customFormat="1" ht="3.2" customHeight="1" x14ac:dyDescent="0.2">
      <c r="I34" s="29"/>
    </row>
    <row r="35" spans="2:11" s="1" customFormat="1" ht="20.85" customHeight="1" x14ac:dyDescent="0.2">
      <c r="B35" s="35" t="s">
        <v>137</v>
      </c>
      <c r="C35" s="35"/>
      <c r="D35" s="35"/>
      <c r="I35" s="29"/>
    </row>
    <row r="36" spans="2:11" s="1" customFormat="1" ht="10.15" customHeight="1" x14ac:dyDescent="0.2">
      <c r="I36" s="29"/>
    </row>
    <row r="37" spans="2:11" s="1" customFormat="1" ht="45.4" customHeight="1" x14ac:dyDescent="0.2">
      <c r="B37" s="2" t="s">
        <v>0</v>
      </c>
      <c r="C37" s="3" t="s">
        <v>1</v>
      </c>
      <c r="D37" s="3" t="s">
        <v>2</v>
      </c>
      <c r="E37" s="3" t="s">
        <v>3</v>
      </c>
      <c r="F37" s="3" t="s">
        <v>4</v>
      </c>
      <c r="G37" s="3" t="s">
        <v>5</v>
      </c>
      <c r="H37" s="2" t="s">
        <v>6</v>
      </c>
      <c r="I37" s="30" t="s">
        <v>7</v>
      </c>
      <c r="J37" s="3" t="s">
        <v>8</v>
      </c>
      <c r="K37" s="2" t="s">
        <v>9</v>
      </c>
    </row>
    <row r="38" spans="2:11" s="1" customFormat="1" ht="19.7" customHeight="1" x14ac:dyDescent="0.2">
      <c r="B38" s="4" t="s">
        <v>10</v>
      </c>
      <c r="C38" s="4" t="s">
        <v>11</v>
      </c>
      <c r="D38" s="5" t="s">
        <v>12</v>
      </c>
      <c r="E38" s="4" t="s">
        <v>13</v>
      </c>
      <c r="F38" s="6">
        <v>2293</v>
      </c>
      <c r="G38" s="49"/>
      <c r="H38" s="27">
        <f t="shared" ref="H38:H39" si="0">F38*G38</f>
        <v>0</v>
      </c>
      <c r="I38" s="31">
        <v>0.08</v>
      </c>
      <c r="J38" s="28">
        <f t="shared" ref="J38:J39" si="1">H38*I38</f>
        <v>0</v>
      </c>
      <c r="K38" s="28">
        <f t="shared" ref="K38:K39" si="2">J38+H38</f>
        <v>0</v>
      </c>
    </row>
    <row r="39" spans="2:11" s="1" customFormat="1" ht="19.7" customHeight="1" x14ac:dyDescent="0.2">
      <c r="B39" s="4" t="s">
        <v>14</v>
      </c>
      <c r="C39" s="4" t="s">
        <v>15</v>
      </c>
      <c r="D39" s="5" t="s">
        <v>16</v>
      </c>
      <c r="E39" s="4" t="s">
        <v>13</v>
      </c>
      <c r="F39" s="6">
        <v>849</v>
      </c>
      <c r="G39" s="49"/>
      <c r="H39" s="27">
        <f t="shared" si="0"/>
        <v>0</v>
      </c>
      <c r="I39" s="31">
        <v>0.08</v>
      </c>
      <c r="J39" s="28">
        <f t="shared" si="1"/>
        <v>0</v>
      </c>
      <c r="K39" s="28">
        <f t="shared" si="2"/>
        <v>0</v>
      </c>
    </row>
    <row r="40" spans="2:11" s="1" customFormat="1" ht="1.1499999999999999" customHeight="1" x14ac:dyDescent="0.2">
      <c r="I40" s="29"/>
    </row>
    <row r="41" spans="2:11" s="1" customFormat="1" ht="3.2" customHeight="1" x14ac:dyDescent="0.2">
      <c r="I41" s="29"/>
    </row>
    <row r="42" spans="2:11" s="1" customFormat="1" ht="20.85" customHeight="1" x14ac:dyDescent="0.2">
      <c r="B42" s="35" t="s">
        <v>138</v>
      </c>
      <c r="C42" s="35"/>
      <c r="D42" s="35"/>
      <c r="I42" s="29"/>
    </row>
    <row r="43" spans="2:11" s="1" customFormat="1" ht="10.15" customHeight="1" x14ac:dyDescent="0.2">
      <c r="I43" s="29"/>
    </row>
    <row r="44" spans="2:11" s="1" customFormat="1" ht="45.4" customHeight="1" x14ac:dyDescent="0.2">
      <c r="B44" s="2" t="s">
        <v>0</v>
      </c>
      <c r="C44" s="3" t="s">
        <v>1</v>
      </c>
      <c r="D44" s="3" t="s">
        <v>2</v>
      </c>
      <c r="E44" s="3" t="s">
        <v>3</v>
      </c>
      <c r="F44" s="3" t="s">
        <v>4</v>
      </c>
      <c r="G44" s="3" t="s">
        <v>5</v>
      </c>
      <c r="H44" s="2" t="s">
        <v>6</v>
      </c>
      <c r="I44" s="30" t="s">
        <v>7</v>
      </c>
      <c r="J44" s="3" t="s">
        <v>8</v>
      </c>
      <c r="K44" s="2" t="s">
        <v>9</v>
      </c>
    </row>
    <row r="45" spans="2:11" s="1" customFormat="1" ht="19.7" customHeight="1" x14ac:dyDescent="0.2">
      <c r="B45" s="4" t="s">
        <v>10</v>
      </c>
      <c r="C45" s="4" t="s">
        <v>11</v>
      </c>
      <c r="D45" s="5" t="s">
        <v>12</v>
      </c>
      <c r="E45" s="4" t="s">
        <v>13</v>
      </c>
      <c r="F45" s="6">
        <v>2213</v>
      </c>
      <c r="G45" s="49"/>
      <c r="H45" s="27">
        <f>F45*G45</f>
        <v>0</v>
      </c>
      <c r="I45" s="31">
        <v>0.08</v>
      </c>
      <c r="J45" s="28">
        <f>H45*I45</f>
        <v>0</v>
      </c>
      <c r="K45" s="28">
        <f>J45+H45</f>
        <v>0</v>
      </c>
    </row>
    <row r="46" spans="2:11" s="1" customFormat="1" ht="1.1499999999999999" customHeight="1" x14ac:dyDescent="0.2">
      <c r="I46" s="29"/>
    </row>
    <row r="47" spans="2:11" s="1" customFormat="1" ht="3.2" customHeight="1" x14ac:dyDescent="0.2">
      <c r="I47" s="29"/>
    </row>
    <row r="48" spans="2:11" s="1" customFormat="1" ht="20.85" customHeight="1" x14ac:dyDescent="0.2">
      <c r="B48" s="35" t="s">
        <v>139</v>
      </c>
      <c r="C48" s="35"/>
      <c r="D48" s="35"/>
      <c r="I48" s="29"/>
    </row>
    <row r="49" spans="2:12" s="1" customFormat="1" ht="10.15" customHeight="1" x14ac:dyDescent="0.2">
      <c r="I49" s="29"/>
    </row>
    <row r="50" spans="2:12" s="1" customFormat="1" ht="45.4" customHeight="1" x14ac:dyDescent="0.2">
      <c r="B50" s="2" t="s">
        <v>0</v>
      </c>
      <c r="C50" s="3" t="s">
        <v>1</v>
      </c>
      <c r="D50" s="3" t="s">
        <v>2</v>
      </c>
      <c r="E50" s="3" t="s">
        <v>3</v>
      </c>
      <c r="F50" s="3" t="s">
        <v>4</v>
      </c>
      <c r="G50" s="3" t="s">
        <v>5</v>
      </c>
      <c r="H50" s="2" t="s">
        <v>6</v>
      </c>
      <c r="I50" s="30" t="s">
        <v>7</v>
      </c>
      <c r="J50" s="3" t="s">
        <v>8</v>
      </c>
      <c r="K50" s="2" t="s">
        <v>9</v>
      </c>
    </row>
    <row r="51" spans="2:12" s="1" customFormat="1" ht="19.7" customHeight="1" x14ac:dyDescent="0.2">
      <c r="B51" s="4" t="s">
        <v>10</v>
      </c>
      <c r="C51" s="4" t="s">
        <v>11</v>
      </c>
      <c r="D51" s="5" t="s">
        <v>12</v>
      </c>
      <c r="E51" s="4" t="s">
        <v>13</v>
      </c>
      <c r="F51" s="6">
        <v>1408</v>
      </c>
      <c r="G51" s="49"/>
      <c r="H51" s="27">
        <f t="shared" ref="H51:H52" si="3">F51*G51</f>
        <v>0</v>
      </c>
      <c r="I51" s="31">
        <v>0.08</v>
      </c>
      <c r="J51" s="28">
        <f t="shared" ref="J51:J52" si="4">H51*I51</f>
        <v>0</v>
      </c>
      <c r="K51" s="28">
        <f t="shared" ref="K51:K52" si="5">J51+H51</f>
        <v>0</v>
      </c>
    </row>
    <row r="52" spans="2:12" s="1" customFormat="1" ht="19.7" customHeight="1" x14ac:dyDescent="0.2">
      <c r="B52" s="4" t="s">
        <v>14</v>
      </c>
      <c r="C52" s="4" t="s">
        <v>15</v>
      </c>
      <c r="D52" s="5" t="s">
        <v>16</v>
      </c>
      <c r="E52" s="4" t="s">
        <v>13</v>
      </c>
      <c r="F52" s="6">
        <v>507</v>
      </c>
      <c r="G52" s="49"/>
      <c r="H52" s="27">
        <f t="shared" si="3"/>
        <v>0</v>
      </c>
      <c r="I52" s="31">
        <v>0.08</v>
      </c>
      <c r="J52" s="28">
        <f t="shared" si="4"/>
        <v>0</v>
      </c>
      <c r="K52" s="28">
        <f t="shared" si="5"/>
        <v>0</v>
      </c>
    </row>
    <row r="53" spans="2:12" s="1" customFormat="1" ht="1.1499999999999999" customHeight="1" x14ac:dyDescent="0.2">
      <c r="I53" s="29"/>
    </row>
    <row r="54" spans="2:12" s="1" customFormat="1" ht="13.35" customHeight="1" x14ac:dyDescent="0.2">
      <c r="I54" s="29"/>
    </row>
    <row r="55" spans="2:12" s="1" customFormat="1" ht="45.4" customHeight="1" x14ac:dyDescent="0.2">
      <c r="B55" s="2" t="s">
        <v>0</v>
      </c>
      <c r="C55" s="3" t="s">
        <v>1</v>
      </c>
      <c r="D55" s="3" t="s">
        <v>2</v>
      </c>
      <c r="E55" s="3" t="s">
        <v>3</v>
      </c>
      <c r="F55" s="3" t="s">
        <v>4</v>
      </c>
      <c r="G55" s="3" t="s">
        <v>5</v>
      </c>
      <c r="H55" s="2" t="s">
        <v>6</v>
      </c>
      <c r="I55" s="30" t="s">
        <v>7</v>
      </c>
      <c r="J55" s="3" t="s">
        <v>8</v>
      </c>
      <c r="K55" s="2" t="s">
        <v>9</v>
      </c>
    </row>
    <row r="56" spans="2:12" s="1" customFormat="1" ht="19.7" customHeight="1" x14ac:dyDescent="0.2">
      <c r="B56" s="4" t="s">
        <v>17</v>
      </c>
      <c r="C56" s="4" t="s">
        <v>18</v>
      </c>
      <c r="D56" s="5" t="s">
        <v>19</v>
      </c>
      <c r="E56" s="4" t="s">
        <v>13</v>
      </c>
      <c r="F56" s="6">
        <v>450</v>
      </c>
      <c r="G56" s="49"/>
      <c r="H56" s="27">
        <f>F56*G56</f>
        <v>0</v>
      </c>
      <c r="I56" s="31">
        <v>0.08</v>
      </c>
      <c r="J56" s="28">
        <f t="shared" ref="J56:J90" si="6">H56*I56</f>
        <v>0</v>
      </c>
      <c r="K56" s="28">
        <f t="shared" ref="K56:K90" si="7">J56+H56</f>
        <v>0</v>
      </c>
    </row>
    <row r="57" spans="2:12" s="1" customFormat="1" ht="28.7" customHeight="1" x14ac:dyDescent="0.2">
      <c r="B57" s="4" t="s">
        <v>20</v>
      </c>
      <c r="C57" s="4" t="s">
        <v>21</v>
      </c>
      <c r="D57" s="5" t="s">
        <v>22</v>
      </c>
      <c r="E57" s="4" t="s">
        <v>13</v>
      </c>
      <c r="F57" s="6">
        <v>300</v>
      </c>
      <c r="G57" s="49"/>
      <c r="H57" s="27">
        <f t="shared" ref="H57:H90" si="8">F57*G57</f>
        <v>0</v>
      </c>
      <c r="I57" s="31">
        <v>0.08</v>
      </c>
      <c r="J57" s="28">
        <f t="shared" si="6"/>
        <v>0</v>
      </c>
      <c r="K57" s="28">
        <f t="shared" si="7"/>
        <v>0</v>
      </c>
    </row>
    <row r="58" spans="2:12" s="1" customFormat="1" ht="28.7" customHeight="1" x14ac:dyDescent="0.2">
      <c r="B58" s="4" t="s">
        <v>23</v>
      </c>
      <c r="C58" s="4" t="s">
        <v>24</v>
      </c>
      <c r="D58" s="5" t="s">
        <v>25</v>
      </c>
      <c r="E58" s="4" t="s">
        <v>13</v>
      </c>
      <c r="F58" s="6">
        <v>150</v>
      </c>
      <c r="G58" s="49"/>
      <c r="H58" s="27">
        <f t="shared" si="8"/>
        <v>0</v>
      </c>
      <c r="I58" s="31">
        <v>0.08</v>
      </c>
      <c r="J58" s="28">
        <f t="shared" si="6"/>
        <v>0</v>
      </c>
      <c r="K58" s="28">
        <f t="shared" si="7"/>
        <v>0</v>
      </c>
    </row>
    <row r="59" spans="2:12" s="1" customFormat="1" ht="28.7" customHeight="1" x14ac:dyDescent="0.2">
      <c r="B59" s="4" t="s">
        <v>142</v>
      </c>
      <c r="C59" s="4" t="s">
        <v>143</v>
      </c>
      <c r="D59" s="5" t="s">
        <v>144</v>
      </c>
      <c r="E59" s="4" t="s">
        <v>13</v>
      </c>
      <c r="F59" s="15">
        <v>339</v>
      </c>
      <c r="G59" s="49"/>
      <c r="H59" s="27">
        <f t="shared" si="8"/>
        <v>0</v>
      </c>
      <c r="I59" s="31">
        <v>0.08</v>
      </c>
      <c r="J59" s="28">
        <f t="shared" si="6"/>
        <v>0</v>
      </c>
      <c r="K59" s="28">
        <f t="shared" si="7"/>
        <v>0</v>
      </c>
    </row>
    <row r="60" spans="2:12" s="1" customFormat="1" ht="28.7" customHeight="1" x14ac:dyDescent="0.2">
      <c r="B60" s="4" t="s">
        <v>145</v>
      </c>
      <c r="C60" s="4" t="s">
        <v>146</v>
      </c>
      <c r="D60" s="5" t="s">
        <v>147</v>
      </c>
      <c r="E60" s="4" t="s">
        <v>13</v>
      </c>
      <c r="F60" s="15">
        <v>54</v>
      </c>
      <c r="G60" s="49"/>
      <c r="H60" s="27">
        <f t="shared" si="8"/>
        <v>0</v>
      </c>
      <c r="I60" s="31">
        <v>0.08</v>
      </c>
      <c r="J60" s="28">
        <f t="shared" si="6"/>
        <v>0</v>
      </c>
      <c r="K60" s="28">
        <f t="shared" si="7"/>
        <v>0</v>
      </c>
    </row>
    <row r="61" spans="2:12" s="1" customFormat="1" ht="28.7" customHeight="1" x14ac:dyDescent="0.2">
      <c r="B61" s="4" t="s">
        <v>148</v>
      </c>
      <c r="C61" s="4" t="s">
        <v>149</v>
      </c>
      <c r="D61" s="5" t="s">
        <v>150</v>
      </c>
      <c r="E61" s="4" t="s">
        <v>13</v>
      </c>
      <c r="F61" s="15">
        <v>36</v>
      </c>
      <c r="G61" s="49"/>
      <c r="H61" s="27">
        <f t="shared" si="8"/>
        <v>0</v>
      </c>
      <c r="I61" s="31">
        <v>0.08</v>
      </c>
      <c r="J61" s="28">
        <f t="shared" si="6"/>
        <v>0</v>
      </c>
      <c r="K61" s="28">
        <f t="shared" si="7"/>
        <v>0</v>
      </c>
    </row>
    <row r="62" spans="2:12" s="1" customFormat="1" ht="28.7" customHeight="1" x14ac:dyDescent="0.2">
      <c r="B62" s="4" t="s">
        <v>26</v>
      </c>
      <c r="C62" s="4" t="s">
        <v>27</v>
      </c>
      <c r="D62" s="5" t="s">
        <v>28</v>
      </c>
      <c r="E62" s="4" t="s">
        <v>29</v>
      </c>
      <c r="F62" s="6">
        <v>4.05</v>
      </c>
      <c r="G62" s="49"/>
      <c r="H62" s="27">
        <f t="shared" si="8"/>
        <v>0</v>
      </c>
      <c r="I62" s="31">
        <v>0.08</v>
      </c>
      <c r="J62" s="28">
        <f t="shared" si="6"/>
        <v>0</v>
      </c>
      <c r="K62" s="28">
        <f t="shared" si="7"/>
        <v>0</v>
      </c>
    </row>
    <row r="63" spans="2:12" s="1" customFormat="1" ht="19.7" customHeight="1" x14ac:dyDescent="0.2">
      <c r="B63" s="4" t="s">
        <v>30</v>
      </c>
      <c r="C63" s="4" t="s">
        <v>31</v>
      </c>
      <c r="D63" s="5" t="s">
        <v>32</v>
      </c>
      <c r="E63" s="4" t="s">
        <v>29</v>
      </c>
      <c r="F63" s="6">
        <v>5.47</v>
      </c>
      <c r="G63" s="49"/>
      <c r="H63" s="27">
        <f t="shared" si="8"/>
        <v>0</v>
      </c>
      <c r="I63" s="31">
        <v>0.08</v>
      </c>
      <c r="J63" s="28">
        <f t="shared" si="6"/>
        <v>0</v>
      </c>
      <c r="K63" s="28">
        <f t="shared" si="7"/>
        <v>0</v>
      </c>
    </row>
    <row r="64" spans="2:12" s="14" customFormat="1" ht="19.7" customHeight="1" x14ac:dyDescent="0.2">
      <c r="B64" s="18" t="s">
        <v>151</v>
      </c>
      <c r="C64" s="18" t="s">
        <v>152</v>
      </c>
      <c r="D64" s="19" t="s">
        <v>153</v>
      </c>
      <c r="E64" s="18" t="s">
        <v>52</v>
      </c>
      <c r="F64" s="20">
        <v>6</v>
      </c>
      <c r="G64" s="50"/>
      <c r="H64" s="27">
        <f t="shared" si="8"/>
        <v>0</v>
      </c>
      <c r="I64" s="31">
        <v>0.08</v>
      </c>
      <c r="J64" s="28">
        <f t="shared" si="6"/>
        <v>0</v>
      </c>
      <c r="K64" s="28">
        <f t="shared" si="7"/>
        <v>0</v>
      </c>
      <c r="L64" s="17"/>
    </row>
    <row r="65" spans="2:11" s="1" customFormat="1" ht="19.7" customHeight="1" x14ac:dyDescent="0.2">
      <c r="B65" s="4" t="s">
        <v>33</v>
      </c>
      <c r="C65" s="4" t="s">
        <v>34</v>
      </c>
      <c r="D65" s="5" t="s">
        <v>35</v>
      </c>
      <c r="E65" s="4" t="s">
        <v>13</v>
      </c>
      <c r="F65" s="6">
        <v>32</v>
      </c>
      <c r="G65" s="49"/>
      <c r="H65" s="27">
        <f t="shared" si="8"/>
        <v>0</v>
      </c>
      <c r="I65" s="31">
        <v>0.08</v>
      </c>
      <c r="J65" s="28">
        <f t="shared" si="6"/>
        <v>0</v>
      </c>
      <c r="K65" s="28">
        <f t="shared" si="7"/>
        <v>0</v>
      </c>
    </row>
    <row r="66" spans="2:11" s="1" customFormat="1" ht="19.7" customHeight="1" x14ac:dyDescent="0.2">
      <c r="B66" s="4" t="s">
        <v>36</v>
      </c>
      <c r="C66" s="4" t="s">
        <v>37</v>
      </c>
      <c r="D66" s="5" t="s">
        <v>38</v>
      </c>
      <c r="E66" s="4" t="s">
        <v>39</v>
      </c>
      <c r="F66" s="6">
        <v>14</v>
      </c>
      <c r="G66" s="49"/>
      <c r="H66" s="27">
        <f t="shared" si="8"/>
        <v>0</v>
      </c>
      <c r="I66" s="31">
        <v>0.08</v>
      </c>
      <c r="J66" s="28">
        <f t="shared" si="6"/>
        <v>0</v>
      </c>
      <c r="K66" s="28">
        <f t="shared" si="7"/>
        <v>0</v>
      </c>
    </row>
    <row r="67" spans="2:11" s="1" customFormat="1" ht="19.7" customHeight="1" x14ac:dyDescent="0.2">
      <c r="B67" s="4" t="s">
        <v>40</v>
      </c>
      <c r="C67" s="4" t="s">
        <v>41</v>
      </c>
      <c r="D67" s="5" t="s">
        <v>42</v>
      </c>
      <c r="E67" s="4" t="s">
        <v>39</v>
      </c>
      <c r="F67" s="6">
        <v>4.2699999999999996</v>
      </c>
      <c r="G67" s="49"/>
      <c r="H67" s="27">
        <f t="shared" si="8"/>
        <v>0</v>
      </c>
      <c r="I67" s="31">
        <v>0.08</v>
      </c>
      <c r="J67" s="28">
        <f t="shared" si="6"/>
        <v>0</v>
      </c>
      <c r="K67" s="28">
        <f t="shared" si="7"/>
        <v>0</v>
      </c>
    </row>
    <row r="68" spans="2:11" s="1" customFormat="1" ht="19.7" customHeight="1" x14ac:dyDescent="0.2">
      <c r="B68" s="4" t="s">
        <v>43</v>
      </c>
      <c r="C68" s="4" t="s">
        <v>44</v>
      </c>
      <c r="D68" s="5" t="s">
        <v>45</v>
      </c>
      <c r="E68" s="4" t="s">
        <v>39</v>
      </c>
      <c r="F68" s="6">
        <v>11.07</v>
      </c>
      <c r="G68" s="49"/>
      <c r="H68" s="27">
        <f t="shared" si="8"/>
        <v>0</v>
      </c>
      <c r="I68" s="31">
        <v>0.08</v>
      </c>
      <c r="J68" s="28">
        <f t="shared" si="6"/>
        <v>0</v>
      </c>
      <c r="K68" s="28">
        <f t="shared" si="7"/>
        <v>0</v>
      </c>
    </row>
    <row r="69" spans="2:11" s="1" customFormat="1" ht="28.7" customHeight="1" x14ac:dyDescent="0.2">
      <c r="B69" s="4" t="s">
        <v>46</v>
      </c>
      <c r="C69" s="4" t="s">
        <v>47</v>
      </c>
      <c r="D69" s="5" t="s">
        <v>48</v>
      </c>
      <c r="E69" s="4" t="s">
        <v>39</v>
      </c>
      <c r="F69" s="6">
        <v>21.78</v>
      </c>
      <c r="G69" s="49"/>
      <c r="H69" s="27">
        <f t="shared" si="8"/>
        <v>0</v>
      </c>
      <c r="I69" s="31">
        <v>0.08</v>
      </c>
      <c r="J69" s="28">
        <f t="shared" si="6"/>
        <v>0</v>
      </c>
      <c r="K69" s="28">
        <f t="shared" si="7"/>
        <v>0</v>
      </c>
    </row>
    <row r="70" spans="2:11" s="1" customFormat="1" ht="19.7" customHeight="1" x14ac:dyDescent="0.2">
      <c r="B70" s="4" t="s">
        <v>49</v>
      </c>
      <c r="C70" s="4" t="s">
        <v>50</v>
      </c>
      <c r="D70" s="5" t="s">
        <v>51</v>
      </c>
      <c r="E70" s="4" t="s">
        <v>52</v>
      </c>
      <c r="F70" s="6">
        <v>21.1</v>
      </c>
      <c r="G70" s="49"/>
      <c r="H70" s="27">
        <f t="shared" si="8"/>
        <v>0</v>
      </c>
      <c r="I70" s="31">
        <v>0.08</v>
      </c>
      <c r="J70" s="28">
        <f t="shared" si="6"/>
        <v>0</v>
      </c>
      <c r="K70" s="28">
        <f t="shared" si="7"/>
        <v>0</v>
      </c>
    </row>
    <row r="71" spans="2:11" s="1" customFormat="1" ht="19.7" customHeight="1" x14ac:dyDescent="0.2">
      <c r="B71" s="4" t="s">
        <v>53</v>
      </c>
      <c r="C71" s="4" t="s">
        <v>54</v>
      </c>
      <c r="D71" s="5" t="s">
        <v>55</v>
      </c>
      <c r="E71" s="4" t="s">
        <v>52</v>
      </c>
      <c r="F71" s="6">
        <v>66.510000000000005</v>
      </c>
      <c r="G71" s="49"/>
      <c r="H71" s="27">
        <f t="shared" si="8"/>
        <v>0</v>
      </c>
      <c r="I71" s="31">
        <v>0.08</v>
      </c>
      <c r="J71" s="28">
        <f t="shared" si="6"/>
        <v>0</v>
      </c>
      <c r="K71" s="28">
        <f t="shared" si="7"/>
        <v>0</v>
      </c>
    </row>
    <row r="72" spans="2:11" s="1" customFormat="1" ht="19.7" customHeight="1" x14ac:dyDescent="0.2">
      <c r="B72" s="4" t="s">
        <v>56</v>
      </c>
      <c r="C72" s="4" t="s">
        <v>57</v>
      </c>
      <c r="D72" s="5" t="s">
        <v>58</v>
      </c>
      <c r="E72" s="4" t="s">
        <v>52</v>
      </c>
      <c r="F72" s="6">
        <v>16.3</v>
      </c>
      <c r="G72" s="49"/>
      <c r="H72" s="27">
        <f t="shared" si="8"/>
        <v>0</v>
      </c>
      <c r="I72" s="31">
        <v>0.08</v>
      </c>
      <c r="J72" s="28">
        <f t="shared" si="6"/>
        <v>0</v>
      </c>
      <c r="K72" s="28">
        <f t="shared" si="7"/>
        <v>0</v>
      </c>
    </row>
    <row r="73" spans="2:11" s="1" customFormat="1" ht="19.7" customHeight="1" x14ac:dyDescent="0.2">
      <c r="B73" s="4" t="s">
        <v>59</v>
      </c>
      <c r="C73" s="4" t="s">
        <v>60</v>
      </c>
      <c r="D73" s="5" t="s">
        <v>61</v>
      </c>
      <c r="E73" s="4" t="s">
        <v>52</v>
      </c>
      <c r="F73" s="6">
        <v>59.99</v>
      </c>
      <c r="G73" s="49"/>
      <c r="H73" s="27">
        <f t="shared" si="8"/>
        <v>0</v>
      </c>
      <c r="I73" s="31">
        <v>0.08</v>
      </c>
      <c r="J73" s="28">
        <f t="shared" si="6"/>
        <v>0</v>
      </c>
      <c r="K73" s="28">
        <f t="shared" si="7"/>
        <v>0</v>
      </c>
    </row>
    <row r="74" spans="2:11" s="1" customFormat="1" ht="19.7" customHeight="1" x14ac:dyDescent="0.2">
      <c r="B74" s="4" t="s">
        <v>62</v>
      </c>
      <c r="C74" s="4" t="s">
        <v>63</v>
      </c>
      <c r="D74" s="5" t="s">
        <v>64</v>
      </c>
      <c r="E74" s="4" t="s">
        <v>52</v>
      </c>
      <c r="F74" s="6">
        <v>163.9</v>
      </c>
      <c r="G74" s="49"/>
      <c r="H74" s="27">
        <f t="shared" si="8"/>
        <v>0</v>
      </c>
      <c r="I74" s="31">
        <v>0.08</v>
      </c>
      <c r="J74" s="28">
        <f t="shared" si="6"/>
        <v>0</v>
      </c>
      <c r="K74" s="28">
        <f t="shared" si="7"/>
        <v>0</v>
      </c>
    </row>
    <row r="75" spans="2:11" s="1" customFormat="1" ht="28.7" customHeight="1" x14ac:dyDescent="0.2">
      <c r="B75" s="4" t="s">
        <v>65</v>
      </c>
      <c r="C75" s="4" t="s">
        <v>66</v>
      </c>
      <c r="D75" s="5" t="s">
        <v>67</v>
      </c>
      <c r="E75" s="4" t="s">
        <v>29</v>
      </c>
      <c r="F75" s="6">
        <v>66.78</v>
      </c>
      <c r="G75" s="49"/>
      <c r="H75" s="27">
        <f t="shared" si="8"/>
        <v>0</v>
      </c>
      <c r="I75" s="31">
        <v>0.08</v>
      </c>
      <c r="J75" s="28">
        <f t="shared" si="6"/>
        <v>0</v>
      </c>
      <c r="K75" s="28">
        <f t="shared" si="7"/>
        <v>0</v>
      </c>
    </row>
    <row r="76" spans="2:11" s="1" customFormat="1" ht="19.7" customHeight="1" x14ac:dyDescent="0.2">
      <c r="B76" s="4" t="s">
        <v>68</v>
      </c>
      <c r="C76" s="4" t="s">
        <v>69</v>
      </c>
      <c r="D76" s="5" t="s">
        <v>70</v>
      </c>
      <c r="E76" s="4" t="s">
        <v>29</v>
      </c>
      <c r="F76" s="6">
        <v>26.6</v>
      </c>
      <c r="G76" s="49"/>
      <c r="H76" s="27">
        <f t="shared" si="8"/>
        <v>0</v>
      </c>
      <c r="I76" s="31">
        <v>0.08</v>
      </c>
      <c r="J76" s="28">
        <f t="shared" si="6"/>
        <v>0</v>
      </c>
      <c r="K76" s="28">
        <f t="shared" si="7"/>
        <v>0</v>
      </c>
    </row>
    <row r="77" spans="2:11" s="1" customFormat="1" ht="19.7" customHeight="1" x14ac:dyDescent="0.2">
      <c r="B77" s="4" t="s">
        <v>71</v>
      </c>
      <c r="C77" s="4" t="s">
        <v>72</v>
      </c>
      <c r="D77" s="5" t="s">
        <v>73</v>
      </c>
      <c r="E77" s="4" t="s">
        <v>29</v>
      </c>
      <c r="F77" s="6">
        <v>42.23</v>
      </c>
      <c r="G77" s="49"/>
      <c r="H77" s="27">
        <f t="shared" si="8"/>
        <v>0</v>
      </c>
      <c r="I77" s="31">
        <v>0.08</v>
      </c>
      <c r="J77" s="28">
        <f t="shared" si="6"/>
        <v>0</v>
      </c>
      <c r="K77" s="28">
        <f t="shared" si="7"/>
        <v>0</v>
      </c>
    </row>
    <row r="78" spans="2:11" s="1" customFormat="1" ht="19.7" customHeight="1" x14ac:dyDescent="0.2">
      <c r="B78" s="4" t="s">
        <v>74</v>
      </c>
      <c r="C78" s="4" t="s">
        <v>75</v>
      </c>
      <c r="D78" s="5" t="s">
        <v>76</v>
      </c>
      <c r="E78" s="4" t="s">
        <v>29</v>
      </c>
      <c r="F78" s="6">
        <v>78.599999999999994</v>
      </c>
      <c r="G78" s="49"/>
      <c r="H78" s="27">
        <f t="shared" si="8"/>
        <v>0</v>
      </c>
      <c r="I78" s="31">
        <v>0.08</v>
      </c>
      <c r="J78" s="28">
        <f t="shared" si="6"/>
        <v>0</v>
      </c>
      <c r="K78" s="28">
        <f t="shared" si="7"/>
        <v>0</v>
      </c>
    </row>
    <row r="79" spans="2:11" s="1" customFormat="1" ht="19.7" customHeight="1" x14ac:dyDescent="0.2">
      <c r="B79" s="4" t="s">
        <v>77</v>
      </c>
      <c r="C79" s="4" t="s">
        <v>78</v>
      </c>
      <c r="D79" s="5" t="s">
        <v>79</v>
      </c>
      <c r="E79" s="4" t="s">
        <v>80</v>
      </c>
      <c r="F79" s="6">
        <v>57</v>
      </c>
      <c r="G79" s="49"/>
      <c r="H79" s="27">
        <f t="shared" si="8"/>
        <v>0</v>
      </c>
      <c r="I79" s="31">
        <v>0.08</v>
      </c>
      <c r="J79" s="28">
        <f t="shared" si="6"/>
        <v>0</v>
      </c>
      <c r="K79" s="28">
        <f t="shared" si="7"/>
        <v>0</v>
      </c>
    </row>
    <row r="80" spans="2:11" s="1" customFormat="1" ht="19.7" customHeight="1" x14ac:dyDescent="0.2">
      <c r="B80" s="4" t="s">
        <v>81</v>
      </c>
      <c r="C80" s="4" t="s">
        <v>82</v>
      </c>
      <c r="D80" s="5" t="s">
        <v>83</v>
      </c>
      <c r="E80" s="4" t="s">
        <v>80</v>
      </c>
      <c r="F80" s="6">
        <v>185</v>
      </c>
      <c r="G80" s="49"/>
      <c r="H80" s="27">
        <f t="shared" si="8"/>
        <v>0</v>
      </c>
      <c r="I80" s="31">
        <v>0.08</v>
      </c>
      <c r="J80" s="28">
        <f t="shared" si="6"/>
        <v>0</v>
      </c>
      <c r="K80" s="28">
        <f t="shared" si="7"/>
        <v>0</v>
      </c>
    </row>
    <row r="81" spans="2:11" s="1" customFormat="1" ht="19.7" customHeight="1" x14ac:dyDescent="0.2">
      <c r="B81" s="4" t="s">
        <v>84</v>
      </c>
      <c r="C81" s="4" t="s">
        <v>85</v>
      </c>
      <c r="D81" s="5" t="s">
        <v>86</v>
      </c>
      <c r="E81" s="4" t="s">
        <v>80</v>
      </c>
      <c r="F81" s="6">
        <v>12</v>
      </c>
      <c r="G81" s="49"/>
      <c r="H81" s="27">
        <f t="shared" si="8"/>
        <v>0</v>
      </c>
      <c r="I81" s="31">
        <v>0.08</v>
      </c>
      <c r="J81" s="28">
        <f t="shared" si="6"/>
        <v>0</v>
      </c>
      <c r="K81" s="28">
        <f t="shared" si="7"/>
        <v>0</v>
      </c>
    </row>
    <row r="82" spans="2:11" s="1" customFormat="1" ht="19.7" customHeight="1" x14ac:dyDescent="0.2">
      <c r="B82" s="4" t="s">
        <v>87</v>
      </c>
      <c r="C82" s="4" t="s">
        <v>88</v>
      </c>
      <c r="D82" s="5" t="s">
        <v>89</v>
      </c>
      <c r="E82" s="4" t="s">
        <v>90</v>
      </c>
      <c r="F82" s="6">
        <v>50.45</v>
      </c>
      <c r="G82" s="49"/>
      <c r="H82" s="27">
        <f t="shared" si="8"/>
        <v>0</v>
      </c>
      <c r="I82" s="31">
        <v>0.23</v>
      </c>
      <c r="J82" s="28">
        <f t="shared" si="6"/>
        <v>0</v>
      </c>
      <c r="K82" s="28">
        <f t="shared" si="7"/>
        <v>0</v>
      </c>
    </row>
    <row r="83" spans="2:11" s="1" customFormat="1" ht="19.7" customHeight="1" x14ac:dyDescent="0.2">
      <c r="B83" s="4" t="s">
        <v>91</v>
      </c>
      <c r="C83" s="4" t="s">
        <v>92</v>
      </c>
      <c r="D83" s="5" t="s">
        <v>93</v>
      </c>
      <c r="E83" s="4" t="s">
        <v>80</v>
      </c>
      <c r="F83" s="6">
        <v>1200</v>
      </c>
      <c r="G83" s="49"/>
      <c r="H83" s="27">
        <f t="shared" si="8"/>
        <v>0</v>
      </c>
      <c r="I83" s="31">
        <v>0.23</v>
      </c>
      <c r="J83" s="28">
        <f t="shared" si="6"/>
        <v>0</v>
      </c>
      <c r="K83" s="28">
        <f t="shared" si="7"/>
        <v>0</v>
      </c>
    </row>
    <row r="84" spans="2:11" s="1" customFormat="1" ht="19.7" customHeight="1" x14ac:dyDescent="0.2">
      <c r="B84" s="4" t="s">
        <v>94</v>
      </c>
      <c r="C84" s="4" t="s">
        <v>95</v>
      </c>
      <c r="D84" s="5" t="s">
        <v>96</v>
      </c>
      <c r="E84" s="4" t="s">
        <v>90</v>
      </c>
      <c r="F84" s="6">
        <v>4.82</v>
      </c>
      <c r="G84" s="49"/>
      <c r="H84" s="27">
        <f t="shared" si="8"/>
        <v>0</v>
      </c>
      <c r="I84" s="31">
        <v>0.23</v>
      </c>
      <c r="J84" s="28">
        <f t="shared" si="6"/>
        <v>0</v>
      </c>
      <c r="K84" s="28">
        <f t="shared" si="7"/>
        <v>0</v>
      </c>
    </row>
    <row r="85" spans="2:11" s="1" customFormat="1" ht="19.7" customHeight="1" x14ac:dyDescent="0.2">
      <c r="B85" s="4" t="s">
        <v>97</v>
      </c>
      <c r="C85" s="4" t="s">
        <v>98</v>
      </c>
      <c r="D85" s="5" t="s">
        <v>99</v>
      </c>
      <c r="E85" s="4" t="s">
        <v>100</v>
      </c>
      <c r="F85" s="6">
        <v>230</v>
      </c>
      <c r="G85" s="49"/>
      <c r="H85" s="27">
        <f t="shared" si="8"/>
        <v>0</v>
      </c>
      <c r="I85" s="31">
        <v>0.23</v>
      </c>
      <c r="J85" s="28">
        <f t="shared" si="6"/>
        <v>0</v>
      </c>
      <c r="K85" s="28">
        <f t="shared" si="7"/>
        <v>0</v>
      </c>
    </row>
    <row r="86" spans="2:11" s="1" customFormat="1" ht="19.7" customHeight="1" x14ac:dyDescent="0.2">
      <c r="B86" s="4" t="s">
        <v>101</v>
      </c>
      <c r="C86" s="4" t="s">
        <v>102</v>
      </c>
      <c r="D86" s="5" t="s">
        <v>103</v>
      </c>
      <c r="E86" s="4" t="s">
        <v>80</v>
      </c>
      <c r="F86" s="6">
        <v>75</v>
      </c>
      <c r="G86" s="49"/>
      <c r="H86" s="27">
        <f t="shared" si="8"/>
        <v>0</v>
      </c>
      <c r="I86" s="31">
        <v>0.08</v>
      </c>
      <c r="J86" s="28">
        <f t="shared" si="6"/>
        <v>0</v>
      </c>
      <c r="K86" s="28">
        <f t="shared" si="7"/>
        <v>0</v>
      </c>
    </row>
    <row r="87" spans="2:11" s="1" customFormat="1" ht="19.7" customHeight="1" x14ac:dyDescent="0.2">
      <c r="B87" s="4" t="s">
        <v>104</v>
      </c>
      <c r="C87" s="4" t="s">
        <v>105</v>
      </c>
      <c r="D87" s="5" t="s">
        <v>106</v>
      </c>
      <c r="E87" s="4" t="s">
        <v>80</v>
      </c>
      <c r="F87" s="6">
        <v>550</v>
      </c>
      <c r="G87" s="49"/>
      <c r="H87" s="27">
        <f t="shared" si="8"/>
        <v>0</v>
      </c>
      <c r="I87" s="31">
        <v>0.08</v>
      </c>
      <c r="J87" s="28">
        <f t="shared" si="6"/>
        <v>0</v>
      </c>
      <c r="K87" s="28">
        <f t="shared" si="7"/>
        <v>0</v>
      </c>
    </row>
    <row r="88" spans="2:11" s="1" customFormat="1" ht="19.7" customHeight="1" x14ac:dyDescent="0.2">
      <c r="B88" s="4" t="s">
        <v>107</v>
      </c>
      <c r="C88" s="4" t="s">
        <v>108</v>
      </c>
      <c r="D88" s="5" t="s">
        <v>109</v>
      </c>
      <c r="E88" s="4" t="s">
        <v>29</v>
      </c>
      <c r="F88" s="6">
        <v>3</v>
      </c>
      <c r="G88" s="49"/>
      <c r="H88" s="27">
        <f t="shared" si="8"/>
        <v>0</v>
      </c>
      <c r="I88" s="31">
        <v>0.08</v>
      </c>
      <c r="J88" s="28">
        <f t="shared" si="6"/>
        <v>0</v>
      </c>
      <c r="K88" s="28">
        <f t="shared" si="7"/>
        <v>0</v>
      </c>
    </row>
    <row r="89" spans="2:11" s="14" customFormat="1" ht="19.7" customHeight="1" x14ac:dyDescent="0.2">
      <c r="B89" s="24" t="s">
        <v>157</v>
      </c>
      <c r="C89" s="24" t="s">
        <v>158</v>
      </c>
      <c r="D89" s="25" t="s">
        <v>159</v>
      </c>
      <c r="E89" s="24" t="s">
        <v>39</v>
      </c>
      <c r="F89" s="26">
        <v>1</v>
      </c>
      <c r="G89" s="49"/>
      <c r="H89" s="27">
        <f t="shared" si="8"/>
        <v>0</v>
      </c>
      <c r="I89" s="31">
        <v>0.08</v>
      </c>
      <c r="J89" s="28">
        <f t="shared" si="6"/>
        <v>0</v>
      </c>
      <c r="K89" s="28">
        <f t="shared" si="7"/>
        <v>0</v>
      </c>
    </row>
    <row r="90" spans="2:11" s="1" customFormat="1" ht="28.7" customHeight="1" x14ac:dyDescent="0.2">
      <c r="B90" s="4" t="s">
        <v>110</v>
      </c>
      <c r="C90" s="4" t="s">
        <v>111</v>
      </c>
      <c r="D90" s="5" t="s">
        <v>112</v>
      </c>
      <c r="E90" s="4" t="s">
        <v>100</v>
      </c>
      <c r="F90" s="6">
        <v>84</v>
      </c>
      <c r="G90" s="49"/>
      <c r="H90" s="27">
        <f t="shared" si="8"/>
        <v>0</v>
      </c>
      <c r="I90" s="31">
        <v>0.08</v>
      </c>
      <c r="J90" s="28">
        <f t="shared" si="6"/>
        <v>0</v>
      </c>
      <c r="K90" s="28">
        <f t="shared" si="7"/>
        <v>0</v>
      </c>
    </row>
    <row r="91" spans="2:11" s="1" customFormat="1" ht="1.1499999999999999" customHeight="1" x14ac:dyDescent="0.2">
      <c r="I91" s="29"/>
    </row>
    <row r="92" spans="2:11" s="1" customFormat="1" ht="28.7" customHeight="1" x14ac:dyDescent="0.2">
      <c r="I92" s="29"/>
    </row>
    <row r="93" spans="2:11" s="1" customFormat="1" ht="45.4" customHeight="1" x14ac:dyDescent="0.2">
      <c r="B93" s="2" t="s">
        <v>0</v>
      </c>
      <c r="C93" s="3" t="s">
        <v>1</v>
      </c>
      <c r="D93" s="9" t="s">
        <v>2</v>
      </c>
      <c r="E93" s="3" t="s">
        <v>3</v>
      </c>
      <c r="F93" s="9" t="s">
        <v>4</v>
      </c>
      <c r="G93" s="3" t="s">
        <v>5</v>
      </c>
      <c r="H93" s="2" t="s">
        <v>6</v>
      </c>
      <c r="I93" s="30" t="s">
        <v>7</v>
      </c>
      <c r="J93" s="3" t="s">
        <v>8</v>
      </c>
      <c r="K93" s="2" t="s">
        <v>9</v>
      </c>
    </row>
    <row r="94" spans="2:11" s="1" customFormat="1" ht="89.65" customHeight="1" x14ac:dyDescent="0.2">
      <c r="B94" s="10" t="s">
        <v>113</v>
      </c>
      <c r="C94" s="4" t="s">
        <v>114</v>
      </c>
      <c r="D94" s="11" t="s">
        <v>115</v>
      </c>
      <c r="E94" s="4" t="s">
        <v>100</v>
      </c>
      <c r="F94" s="12">
        <f>431+120+21</f>
        <v>572</v>
      </c>
      <c r="G94" s="47"/>
      <c r="H94" s="27">
        <f t="shared" ref="H94:H99" si="9">F94*G94</f>
        <v>0</v>
      </c>
      <c r="I94" s="31">
        <v>0.08</v>
      </c>
      <c r="J94" s="28">
        <f t="shared" ref="J94:J99" si="10">H94*I94</f>
        <v>0</v>
      </c>
      <c r="K94" s="28">
        <f t="shared" ref="K94:K99" si="11">J94+H94</f>
        <v>0</v>
      </c>
    </row>
    <row r="95" spans="2:11" s="1" customFormat="1" ht="24.6" customHeight="1" x14ac:dyDescent="0.2">
      <c r="B95" s="10" t="s">
        <v>116</v>
      </c>
      <c r="C95" s="4" t="s">
        <v>117</v>
      </c>
      <c r="D95" s="11" t="s">
        <v>118</v>
      </c>
      <c r="E95" s="4" t="s">
        <v>100</v>
      </c>
      <c r="F95" s="12">
        <v>56</v>
      </c>
      <c r="G95" s="47"/>
      <c r="H95" s="27">
        <f t="shared" si="9"/>
        <v>0</v>
      </c>
      <c r="I95" s="31">
        <v>0.08</v>
      </c>
      <c r="J95" s="28">
        <f t="shared" si="10"/>
        <v>0</v>
      </c>
      <c r="K95" s="28">
        <f t="shared" si="11"/>
        <v>0</v>
      </c>
    </row>
    <row r="96" spans="2:11" s="1" customFormat="1" ht="46.35" customHeight="1" x14ac:dyDescent="0.2">
      <c r="B96" s="10" t="s">
        <v>119</v>
      </c>
      <c r="C96" s="4" t="s">
        <v>120</v>
      </c>
      <c r="D96" s="11" t="s">
        <v>121</v>
      </c>
      <c r="E96" s="4" t="s">
        <v>100</v>
      </c>
      <c r="F96" s="12">
        <f>32+24</f>
        <v>56</v>
      </c>
      <c r="G96" s="47"/>
      <c r="H96" s="27">
        <f t="shared" si="9"/>
        <v>0</v>
      </c>
      <c r="I96" s="31">
        <v>0.08</v>
      </c>
      <c r="J96" s="28">
        <f t="shared" si="10"/>
        <v>0</v>
      </c>
      <c r="K96" s="28">
        <f t="shared" si="11"/>
        <v>0</v>
      </c>
    </row>
    <row r="97" spans="2:17" s="14" customFormat="1" ht="46.35" customHeight="1" x14ac:dyDescent="0.2">
      <c r="B97" s="21" t="s">
        <v>154</v>
      </c>
      <c r="C97" s="21" t="s">
        <v>155</v>
      </c>
      <c r="D97" s="22" t="s">
        <v>156</v>
      </c>
      <c r="E97" s="21" t="s">
        <v>100</v>
      </c>
      <c r="F97" s="23">
        <v>120</v>
      </c>
      <c r="G97" s="48"/>
      <c r="H97" s="27">
        <f t="shared" si="9"/>
        <v>0</v>
      </c>
      <c r="I97" s="31">
        <v>0.08</v>
      </c>
      <c r="J97" s="28">
        <f t="shared" si="10"/>
        <v>0</v>
      </c>
      <c r="K97" s="28">
        <f t="shared" si="11"/>
        <v>0</v>
      </c>
    </row>
    <row r="98" spans="2:17" s="1" customFormat="1" ht="78.400000000000006" customHeight="1" x14ac:dyDescent="0.2">
      <c r="B98" s="10" t="s">
        <v>122</v>
      </c>
      <c r="C98" s="4" t="s">
        <v>123</v>
      </c>
      <c r="D98" s="11" t="s">
        <v>124</v>
      </c>
      <c r="E98" s="4" t="s">
        <v>100</v>
      </c>
      <c r="F98" s="12">
        <f>117+63</f>
        <v>180</v>
      </c>
      <c r="G98" s="47"/>
      <c r="H98" s="27">
        <f t="shared" si="9"/>
        <v>0</v>
      </c>
      <c r="I98" s="31">
        <v>0.08</v>
      </c>
      <c r="J98" s="28">
        <f t="shared" si="10"/>
        <v>0</v>
      </c>
      <c r="K98" s="28">
        <f t="shared" si="11"/>
        <v>0</v>
      </c>
    </row>
    <row r="99" spans="2:17" s="1" customFormat="1" ht="24.6" customHeight="1" x14ac:dyDescent="0.2">
      <c r="B99" s="10" t="s">
        <v>125</v>
      </c>
      <c r="C99" s="4" t="s">
        <v>126</v>
      </c>
      <c r="D99" s="11" t="s">
        <v>127</v>
      </c>
      <c r="E99" s="4" t="s">
        <v>100</v>
      </c>
      <c r="F99" s="16">
        <f>6+15</f>
        <v>21</v>
      </c>
      <c r="G99" s="47"/>
      <c r="H99" s="27">
        <f t="shared" si="9"/>
        <v>0</v>
      </c>
      <c r="I99" s="31">
        <v>0.23</v>
      </c>
      <c r="J99" s="28">
        <f t="shared" si="10"/>
        <v>0</v>
      </c>
      <c r="K99" s="28">
        <f t="shared" si="11"/>
        <v>0</v>
      </c>
    </row>
    <row r="100" spans="2:17" s="1" customFormat="1" ht="28.7" customHeight="1" x14ac:dyDescent="0.2">
      <c r="I100" s="29"/>
      <c r="Q100" s="46"/>
    </row>
    <row r="101" spans="2:17" s="1" customFormat="1" ht="21.4" customHeight="1" x14ac:dyDescent="0.2">
      <c r="B101" s="41" t="s">
        <v>128</v>
      </c>
      <c r="C101" s="41"/>
      <c r="D101" s="41"/>
      <c r="E101" s="39">
        <f>SUM(H94:H99,H56:H90,H51:H52,H45,H38:H39,H31:H32,)</f>
        <v>0</v>
      </c>
      <c r="F101" s="39"/>
      <c r="G101" s="39"/>
      <c r="H101" s="39"/>
      <c r="I101" s="39"/>
      <c r="J101" s="39"/>
      <c r="K101" s="39"/>
    </row>
    <row r="102" spans="2:17" s="1" customFormat="1" ht="21.4" customHeight="1" x14ac:dyDescent="0.2">
      <c r="B102" s="41" t="s">
        <v>129</v>
      </c>
      <c r="C102" s="41"/>
      <c r="D102" s="41"/>
      <c r="E102" s="43">
        <f>SUM(K94:K99,K56:K90,K51:K52,K45,K38:K40,K31:K32)</f>
        <v>0</v>
      </c>
      <c r="F102" s="44"/>
      <c r="G102" s="44"/>
      <c r="H102" s="44"/>
      <c r="I102" s="44"/>
      <c r="J102" s="44"/>
      <c r="K102" s="45"/>
    </row>
    <row r="103" spans="2:17" s="1" customFormat="1" ht="58.15" customHeight="1" x14ac:dyDescent="0.2">
      <c r="I103" s="29"/>
    </row>
    <row r="104" spans="2:17" s="1" customFormat="1" ht="17.649999999999999" customHeight="1" x14ac:dyDescent="0.2">
      <c r="H104" s="40" t="s">
        <v>140</v>
      </c>
      <c r="I104" s="40"/>
    </row>
    <row r="105" spans="2:17" s="1" customFormat="1" ht="145.15" customHeight="1" x14ac:dyDescent="0.2">
      <c r="I105" s="29"/>
    </row>
    <row r="106" spans="2:17" s="1" customFormat="1" ht="40.5" customHeight="1" x14ac:dyDescent="0.2">
      <c r="B106" s="42" t="s">
        <v>141</v>
      </c>
      <c r="C106" s="42"/>
      <c r="I106" s="29"/>
    </row>
    <row r="107" spans="2:17" s="1" customFormat="1" ht="28.7" customHeight="1" x14ac:dyDescent="0.2">
      <c r="I107" s="29"/>
    </row>
  </sheetData>
  <sheetProtection sheet="1" objects="1" scenarios="1"/>
  <mergeCells count="18">
    <mergeCell ref="E101:K101"/>
    <mergeCell ref="F6:K9"/>
    <mergeCell ref="H104:I104"/>
    <mergeCell ref="B102:D102"/>
    <mergeCell ref="B106:C106"/>
    <mergeCell ref="B42:D42"/>
    <mergeCell ref="B48:D48"/>
    <mergeCell ref="B101:D101"/>
    <mergeCell ref="E102:K102"/>
    <mergeCell ref="B2:C2"/>
    <mergeCell ref="B23:J23"/>
    <mergeCell ref="B28:D28"/>
    <mergeCell ref="B35:D35"/>
    <mergeCell ref="B4:C4"/>
    <mergeCell ref="B7:C7"/>
    <mergeCell ref="B9:C10"/>
    <mergeCell ref="D12:E12"/>
    <mergeCell ref="D13:E13"/>
  </mergeCells>
  <pageMargins left="0.7" right="0.7" top="0.75" bottom="0.75" header="0.3" footer="0.3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Kosztorys inwestorski</vt:lpstr>
      <vt:lpstr>'Kosztorys inwestorski'!Obszar_wydruku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Piotr Taciak</cp:lastModifiedBy>
  <dcterms:created xsi:type="dcterms:W3CDTF">2021-12-02T12:10:52Z</dcterms:created>
  <dcterms:modified xsi:type="dcterms:W3CDTF">2022-02-17T13:34:50Z</dcterms:modified>
</cp:coreProperties>
</file>