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:\Grupy\DZ\__FEnIKS 2021-2027_\_nabór_1\SEKRETARIAT KOP\Uchwały KD\Lista ocenionych\3 lista ocenionych\wniosek po uwagach pp\"/>
    </mc:Choice>
  </mc:AlternateContent>
  <xr:revisionPtr revIDLastSave="0" documentId="13_ncr:81_{78D9EAC1-B965-476F-B230-5869908B63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ktualizacja drugiej listy" sheetId="1" r:id="rId1"/>
    <sheet name="propocjonalność" sheetId="2" state="hidden" r:id="rId2"/>
  </sheets>
  <definedNames>
    <definedName name="_xlnm.Print_Titles" localSheetId="0">'Aktualizacja drugiej listy'!$6:$6</definedName>
    <definedName name="Z_9E44B901_95AD_4357_86FE_61C1362E8990_.wvu.PrintTitles" localSheetId="0" hidden="1">'Aktualizacja drugiej listy'!$6:$6</definedName>
    <definedName name="Z_B9D063D6_5420_4C5B_B2ED_57C9ABFEC84A_.wvu.PrintTitles" localSheetId="0" hidden="1">'Aktualizacja drugiej listy'!$6:$6</definedName>
    <definedName name="Z_FFD65E49_E947_4919_BCD4_A0DF88FFE28F_.wvu.PrintTitles" localSheetId="0" hidden="1">'Aktualizacja drugiej listy'!$6:$6</definedName>
  </definedNames>
  <calcPr calcId="191029"/>
  <customWorkbookViews>
    <customWorkbookView name="Sałuda Kamil - Widok osobisty" guid="{FFD65E49-E947-4919-BCD4-A0DF88FFE28F}" mergeInterval="0" personalView="1" xWindow="78" yWindow="78" windowWidth="1440" windowHeight="759" activeSheetId="1"/>
    <customWorkbookView name="Simonides Katarzyna - Widok osobisty" guid="{9E44B901-95AD-4357-86FE-61C1362E8990}" mergeInterval="0" personalView="1" maximized="1" xWindow="-8" yWindow="-8" windowWidth="1936" windowHeight="1056" activeSheetId="1" showComments="commIndAndComment"/>
    <customWorkbookView name="Gajewska Sylwia - Widok osobisty" guid="{B9D063D6-5420-4C5B-B2ED-57C9ABFEC84A}" mergeInterval="0" personalView="1" maximized="1" xWindow="-9" yWindow="-9" windowWidth="1938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C3" i="2" l="1"/>
  <c r="D3" i="2" s="1"/>
  <c r="C2" i="2"/>
  <c r="D2" i="2" s="1"/>
  <c r="C1" i="2"/>
  <c r="D4" i="2" l="1"/>
  <c r="G14" i="1"/>
  <c r="H14" i="1" l="1"/>
</calcChain>
</file>

<file path=xl/sharedStrings.xml><?xml version="1.0" encoding="utf-8"?>
<sst xmlns="http://schemas.openxmlformats.org/spreadsheetml/2006/main" count="50" uniqueCount="41">
  <si>
    <t>L.p.</t>
  </si>
  <si>
    <t>Nazwa wnioskodawcy</t>
  </si>
  <si>
    <t>Tytuł projektu</t>
  </si>
  <si>
    <t>Koszt całkowity</t>
  </si>
  <si>
    <t>Liczba punktów</t>
  </si>
  <si>
    <t>Wnioskowane dofinansowanie</t>
  </si>
  <si>
    <t>Województwo</t>
  </si>
  <si>
    <t>Nr projektu WOD2021</t>
  </si>
  <si>
    <t>FENX.01.04-IW.01-0002/23</t>
  </si>
  <si>
    <t>FENX.01.04-IW.01-0040/23</t>
  </si>
  <si>
    <t>Miejskie Przedsiebiorstwo Oczyszczania Spółka z o.o.</t>
  </si>
  <si>
    <t>Gmina Nowogródek Pomorski</t>
  </si>
  <si>
    <t>Punkt Selektywnego Zbierania Odpadów Komunalnych w Krakowie w Nowej Hucie</t>
  </si>
  <si>
    <t>Rozbudowa Punktu Selektywnej Zbiórki Odpadów w miejscowości Karsko</t>
  </si>
  <si>
    <t>FENX.01.04-IW.01-0006/23</t>
  </si>
  <si>
    <t>FENX.01.04-IW.01-0036/23</t>
  </si>
  <si>
    <t>FENX.01.04-IW.01-0038/23</t>
  </si>
  <si>
    <t>Rozbudowa Punktu Selektywnego Zbierania Odpadów Komunalnych w Nowej Soli wraz z niezbędną infrastrukturą</t>
  </si>
  <si>
    <t>Budowa Punktu Selektywnej Zbiórki Odpadów Komunalnych (PSZOK) przy ul. Staroprzygodzkiej w Ostrowie Wielkopolskim</t>
  </si>
  <si>
    <t>Budowa Punktu Selektywnego Zbierania Odpadów Komunalnych w Sędziszowie Małopolskim</t>
  </si>
  <si>
    <t>Związek Międzygminny „EKO-PRZYSZŁOŚĆ”</t>
  </si>
  <si>
    <t>Zakład Oczyszczania i Gospodarki Odpadami MZO S.A.</t>
  </si>
  <si>
    <t>Gmina Sędziszów Małopolski</t>
  </si>
  <si>
    <t>Systemy selektywnego zbierania odpadów komunalnych uwzględniające rozwiązania dotyczące zapobiegania powstawaniu odpadów, w tym ponowne użycie</t>
  </si>
  <si>
    <t>Małopolskie</t>
  </si>
  <si>
    <t>Zachodniopomorskie</t>
  </si>
  <si>
    <t>Wielkopolskie</t>
  </si>
  <si>
    <t>Lubuskie</t>
  </si>
  <si>
    <t>Podkarpackie</t>
  </si>
  <si>
    <t>RAZEM</t>
  </si>
  <si>
    <t>do podziału kwota</t>
  </si>
  <si>
    <t>wnioskowane dof. Związek Międzygminny "EKO-Siódemka"</t>
  </si>
  <si>
    <t>wnioskowane dof. CZG-12</t>
  </si>
  <si>
    <t>Planowane dofinansowanie</t>
  </si>
  <si>
    <t>Druga lista ocenionych projektów - nabór nr FENX.01.04-IW.01-001/23 w ramach działania FENX.01.04.  FEnIKS 2021-2027</t>
  </si>
  <si>
    <t>Wynik ETAP 1 oceny</t>
  </si>
  <si>
    <t>[poz/neg]</t>
  </si>
  <si>
    <t>Wynik ETAP 2 oceny [neg/poz]</t>
  </si>
  <si>
    <t>pozytywny</t>
  </si>
  <si>
    <t>Projekty ocenione pozytywnie po ETAPIE 2 oceny</t>
  </si>
  <si>
    <t>Załacznik nr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</si>
</sst>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charset val="238"/>
      <scheme val="minor"/>
    </font>
    <font>
      <sz val="11"/>
      <color theme="1"/>
      <name val="Open Sans Light"/>
      <charset val="238"/>
    </font>
    <font>
      <b/>
      <sz val="11"/>
      <color theme="1"/>
      <name val="Open Sans Light"/>
      <charset val="238"/>
    </font>
    <font>
      <b/>
      <sz val="11"/>
      <color theme="1"/>
      <name val="Calibri"/>
      <family val="2"/>
      <charset val="238"/>
      <scheme val="minor"/>
    </font>
    <font>
      <b/>
      <sz val="9.5"/>
      <color theme="1"/>
      <name val="Open Sans Light"/>
      <charset val="238"/>
    </font>
    <font>
      <b/>
      <sz val="9.5"/>
      <name val="Open Sans Light"/>
      <charset val="238"/>
    </font>
    <font>
      <sz val="9.5"/>
      <color theme="1"/>
      <name val="Open Sans Light"/>
      <charset val="238"/>
    </font>
    <font>
      <sz val="9.5"/>
      <color theme="1"/>
      <name val="Open sans lig"/>
      <charset val="238"/>
    </font>
    <font>
      <b/>
      <sz val="9.5"/>
      <color theme="1"/>
      <name val="Open sans lig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wrapText="1"/>
    </xf>
    <xf numFmtId="4" fontId="3" fillId="0" borderId="0" xfId="0" applyNumberFormat="1" applyFont="1"/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142874</xdr:rowOff>
    </xdr:from>
    <xdr:to>
      <xdr:col>10</xdr:col>
      <xdr:colOff>356234</xdr:colOff>
      <xdr:row>2</xdr:row>
      <xdr:rowOff>41673</xdr:rowOff>
    </xdr:to>
    <xdr:pic>
      <xdr:nvPicPr>
        <xdr:cNvPr id="7" name="Obraz 6" descr="logo FENIK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2874"/>
          <a:ext cx="11252834" cy="10703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4"/>
  <sheetViews>
    <sheetView tabSelected="1" workbookViewId="0">
      <selection activeCell="L9" sqref="L9"/>
    </sheetView>
  </sheetViews>
  <sheetFormatPr defaultColWidth="8.85546875" defaultRowHeight="16.5"/>
  <cols>
    <col min="1" max="1" width="4.85546875" style="1" customWidth="1"/>
    <col min="2" max="2" width="23.5703125" style="1" customWidth="1"/>
    <col min="3" max="3" width="19.85546875" style="1" customWidth="1"/>
    <col min="4" max="4" width="18" style="1" customWidth="1"/>
    <col min="5" max="5" width="29.85546875" style="1" customWidth="1"/>
    <col min="6" max="6" width="13.85546875" style="1" customWidth="1"/>
    <col min="7" max="7" width="17" style="1" customWidth="1"/>
    <col min="8" max="8" width="16.28515625" style="1" customWidth="1"/>
    <col min="9" max="9" width="11" style="1" customWidth="1"/>
    <col min="10" max="10" width="9.140625" style="1" customWidth="1"/>
    <col min="11" max="11" width="13.85546875" style="1" customWidth="1"/>
    <col min="12" max="16384" width="8.85546875" style="1"/>
  </cols>
  <sheetData>
    <row r="1" spans="1:11">
      <c r="H1" s="1" t="s">
        <v>40</v>
      </c>
    </row>
    <row r="2" spans="1:11" ht="78" customHeight="1"/>
    <row r="3" spans="1:11">
      <c r="A3" s="23" t="s">
        <v>34</v>
      </c>
      <c r="B3" s="23"/>
      <c r="C3" s="23"/>
      <c r="D3" s="23"/>
      <c r="E3" s="23"/>
      <c r="F3" s="23"/>
      <c r="G3" s="23"/>
      <c r="H3" s="23"/>
    </row>
    <row r="4" spans="1:11">
      <c r="A4" s="23"/>
      <c r="B4" s="23"/>
      <c r="C4" s="23"/>
      <c r="D4" s="23"/>
      <c r="E4" s="23"/>
      <c r="F4" s="23"/>
      <c r="G4" s="23"/>
      <c r="H4" s="23"/>
    </row>
    <row r="5" spans="1:11">
      <c r="A5" s="24" t="s">
        <v>23</v>
      </c>
      <c r="B5" s="24"/>
      <c r="C5" s="24"/>
      <c r="D5" s="24"/>
      <c r="E5" s="24"/>
      <c r="F5" s="24"/>
      <c r="G5" s="24"/>
      <c r="H5" s="24"/>
    </row>
    <row r="6" spans="1:11" ht="34.15" customHeight="1">
      <c r="A6" s="26" t="s">
        <v>0</v>
      </c>
      <c r="B6" s="26" t="s">
        <v>7</v>
      </c>
      <c r="C6" s="26" t="s">
        <v>1</v>
      </c>
      <c r="D6" s="26" t="s">
        <v>6</v>
      </c>
      <c r="E6" s="26" t="s">
        <v>2</v>
      </c>
      <c r="F6" s="26" t="s">
        <v>3</v>
      </c>
      <c r="G6" s="26" t="s">
        <v>5</v>
      </c>
      <c r="H6" s="28" t="s">
        <v>33</v>
      </c>
      <c r="I6" s="25" t="s">
        <v>35</v>
      </c>
      <c r="J6" s="25"/>
      <c r="K6" s="22" t="s">
        <v>37</v>
      </c>
    </row>
    <row r="7" spans="1:11" ht="27" customHeight="1">
      <c r="A7" s="27"/>
      <c r="B7" s="27"/>
      <c r="C7" s="27"/>
      <c r="D7" s="27"/>
      <c r="E7" s="27"/>
      <c r="F7" s="27"/>
      <c r="G7" s="27"/>
      <c r="H7" s="29"/>
      <c r="I7" s="6" t="s">
        <v>36</v>
      </c>
      <c r="J7" s="7" t="s">
        <v>4</v>
      </c>
      <c r="K7" s="22"/>
    </row>
    <row r="8" spans="1:11" ht="34.15" customHeight="1">
      <c r="A8" s="22" t="s">
        <v>39</v>
      </c>
      <c r="B8" s="22"/>
      <c r="C8" s="22"/>
      <c r="D8" s="22"/>
      <c r="E8" s="22"/>
      <c r="F8" s="22"/>
      <c r="G8" s="22"/>
      <c r="H8" s="22"/>
      <c r="I8" s="22"/>
      <c r="J8" s="22"/>
      <c r="K8" s="22"/>
    </row>
    <row r="9" spans="1:11" ht="50.1" customHeight="1">
      <c r="A9" s="8">
        <v>1</v>
      </c>
      <c r="B9" s="9" t="s">
        <v>8</v>
      </c>
      <c r="C9" s="9" t="s">
        <v>10</v>
      </c>
      <c r="D9" s="9" t="s">
        <v>24</v>
      </c>
      <c r="E9" s="9" t="s">
        <v>12</v>
      </c>
      <c r="F9" s="10">
        <v>28031700</v>
      </c>
      <c r="G9" s="10">
        <v>19329000</v>
      </c>
      <c r="H9" s="10">
        <v>19329000</v>
      </c>
      <c r="I9" s="11" t="s">
        <v>38</v>
      </c>
      <c r="J9" s="12">
        <v>104</v>
      </c>
      <c r="K9" s="11" t="s">
        <v>38</v>
      </c>
    </row>
    <row r="10" spans="1:11" ht="50.1" customHeight="1">
      <c r="A10" s="13">
        <v>2</v>
      </c>
      <c r="B10" s="14" t="s">
        <v>9</v>
      </c>
      <c r="C10" s="14" t="s">
        <v>11</v>
      </c>
      <c r="D10" s="14" t="s">
        <v>25</v>
      </c>
      <c r="E10" s="14" t="s">
        <v>13</v>
      </c>
      <c r="F10" s="15">
        <v>4325851.62</v>
      </c>
      <c r="G10" s="15">
        <v>2989409.66</v>
      </c>
      <c r="H10" s="15">
        <v>2989409.66</v>
      </c>
      <c r="I10" s="11" t="s">
        <v>38</v>
      </c>
      <c r="J10" s="12">
        <v>100</v>
      </c>
      <c r="K10" s="11" t="s">
        <v>38</v>
      </c>
    </row>
    <row r="11" spans="1:11" ht="56.25" customHeight="1">
      <c r="A11" s="13">
        <v>3</v>
      </c>
      <c r="B11" s="14" t="s">
        <v>14</v>
      </c>
      <c r="C11" s="14" t="s">
        <v>20</v>
      </c>
      <c r="D11" s="14" t="s">
        <v>27</v>
      </c>
      <c r="E11" s="14" t="s">
        <v>17</v>
      </c>
      <c r="F11" s="15">
        <v>2965653</v>
      </c>
      <c r="G11" s="15">
        <v>2049435</v>
      </c>
      <c r="H11" s="15">
        <v>2049435</v>
      </c>
      <c r="I11" s="11" t="s">
        <v>38</v>
      </c>
      <c r="J11" s="12">
        <v>95</v>
      </c>
      <c r="K11" s="11" t="s">
        <v>38</v>
      </c>
    </row>
    <row r="12" spans="1:11" ht="64.5" customHeight="1">
      <c r="A12" s="13">
        <v>4</v>
      </c>
      <c r="B12" s="14" t="s">
        <v>15</v>
      </c>
      <c r="C12" s="14" t="s">
        <v>21</v>
      </c>
      <c r="D12" s="14" t="s">
        <v>26</v>
      </c>
      <c r="E12" s="14" t="s">
        <v>18</v>
      </c>
      <c r="F12" s="15">
        <v>3958054.87</v>
      </c>
      <c r="G12" s="15">
        <v>1259620</v>
      </c>
      <c r="H12" s="15">
        <v>521600</v>
      </c>
      <c r="I12" s="11" t="s">
        <v>38</v>
      </c>
      <c r="J12" s="12">
        <v>95</v>
      </c>
      <c r="K12" s="11" t="s">
        <v>38</v>
      </c>
    </row>
    <row r="13" spans="1:11" ht="49.5" customHeight="1">
      <c r="A13" s="12">
        <v>5</v>
      </c>
      <c r="B13" s="14" t="s">
        <v>16</v>
      </c>
      <c r="C13" s="14" t="s">
        <v>22</v>
      </c>
      <c r="D13" s="14" t="s">
        <v>28</v>
      </c>
      <c r="E13" s="14" t="s">
        <v>19</v>
      </c>
      <c r="F13" s="15">
        <v>3541666</v>
      </c>
      <c r="G13" s="15">
        <v>2447492.7599999998</v>
      </c>
      <c r="H13" s="15">
        <v>2447492.7599999998</v>
      </c>
      <c r="I13" s="16" t="s">
        <v>38</v>
      </c>
      <c r="J13" s="12">
        <v>89</v>
      </c>
      <c r="K13" s="16" t="s">
        <v>38</v>
      </c>
    </row>
    <row r="14" spans="1:11" ht="50.1" customHeight="1">
      <c r="A14" s="17"/>
      <c r="B14" s="18"/>
      <c r="C14" s="18"/>
      <c r="D14" s="18"/>
      <c r="E14" s="19" t="s">
        <v>29</v>
      </c>
      <c r="F14" s="20">
        <f>SUM(F9:F13)</f>
        <v>42822925.490000002</v>
      </c>
      <c r="G14" s="20">
        <f>SUM(G9:G13)</f>
        <v>28074957.420000002</v>
      </c>
      <c r="H14" s="20">
        <f>SUM(H9:H13)</f>
        <v>27336937.420000002</v>
      </c>
      <c r="I14" s="21"/>
      <c r="J14" s="21"/>
      <c r="K14" s="21"/>
    </row>
  </sheetData>
  <customSheetViews>
    <customSheetView guid="{FFD65E49-E947-4919-BCD4-A0DF88FFE28F}">
      <selection activeCell="K4" sqref="K4"/>
      <pageMargins left="0.43307086614173229" right="3.937007874015748E-2" top="0.55118110236220474" bottom="0.55118110236220474" header="0.31496062992125984" footer="0.31496062992125984"/>
      <pageSetup paperSize="8" scale="80" orientation="portrait" r:id="rId1"/>
      <headerFooter>
        <oddHeader>&amp;R&amp;9Załącznik nr 3 do Regulaminu pracy KOP</oddHeader>
      </headerFooter>
    </customSheetView>
    <customSheetView guid="{9E44B901-95AD-4357-86FE-61C1362E8990}" topLeftCell="A7">
      <selection activeCell="H12" sqref="H12"/>
      <pageMargins left="0.43307086614173229" right="3.937007874015748E-2" top="0.55118110236220474" bottom="0.55118110236220474" header="0.31496062992125984" footer="0.31496062992125984"/>
      <pageSetup paperSize="8" scale="80" orientation="portrait" r:id="rId2"/>
      <headerFooter>
        <oddHeader>&amp;R&amp;9Załącznik nr 3 do Regulaminu pracy KOP</oddHeader>
      </headerFooter>
    </customSheetView>
    <customSheetView guid="{B9D063D6-5420-4C5B-B2ED-57C9ABFEC84A}" showPageBreaks="1" topLeftCell="A7">
      <selection sqref="A1:K14"/>
      <pageMargins left="0.43307086614173229" right="3.937007874015748E-2" top="0.55118110236220474" bottom="0.55118110236220474" header="0.31496062992125984" footer="0.31496062992125984"/>
      <pageSetup paperSize="8" scale="80" orientation="portrait" r:id="rId3"/>
      <headerFooter>
        <oddHeader>&amp;R&amp;9Załącznik nr 3 do Regulaminu pracy KOP</oddHeader>
      </headerFooter>
    </customSheetView>
  </customSheetViews>
  <mergeCells count="13">
    <mergeCell ref="A8:K8"/>
    <mergeCell ref="A3:H4"/>
    <mergeCell ref="A5:H5"/>
    <mergeCell ref="I6:J6"/>
    <mergeCell ref="K6:K7"/>
    <mergeCell ref="A6:A7"/>
    <mergeCell ref="B6:B7"/>
    <mergeCell ref="C6:C7"/>
    <mergeCell ref="D6:D7"/>
    <mergeCell ref="E6:E7"/>
    <mergeCell ref="F6:F7"/>
    <mergeCell ref="G6:G7"/>
    <mergeCell ref="H6:H7"/>
  </mergeCells>
  <pageMargins left="0.43307086614173229" right="3.937007874015748E-2" top="0.55118110236220474" bottom="0.55118110236220474" header="0.31496062992125984" footer="0.31496062992125984"/>
  <pageSetup paperSize="8" scale="80" orientation="portrait" r:id="rId4"/>
  <headerFooter>
    <oddHeader>&amp;R&amp;9Załącznik nr 3 do Regulaminu pracy KOP</oddHeader>
  </headerFooter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4"/>
  <sheetViews>
    <sheetView workbookViewId="0">
      <selection activeCell="D4" sqref="D4"/>
    </sheetView>
  </sheetViews>
  <sheetFormatPr defaultRowHeight="15"/>
  <cols>
    <col min="2" max="2" width="30" customWidth="1"/>
    <col min="3" max="3" width="22.5703125" customWidth="1"/>
    <col min="4" max="4" width="24.5703125" customWidth="1"/>
  </cols>
  <sheetData>
    <row r="1" spans="2:4">
      <c r="B1" s="5" t="s">
        <v>30</v>
      </c>
      <c r="C1" s="4">
        <f>150000000-144679723.34</f>
        <v>5320276.6599999964</v>
      </c>
    </row>
    <row r="2" spans="2:4" ht="30">
      <c r="B2" s="3" t="s">
        <v>31</v>
      </c>
      <c r="C2" s="2" t="e">
        <f>'Aktualizacja drugiej listy'!#REF!</f>
        <v>#REF!</v>
      </c>
      <c r="D2" s="2" t="e">
        <f>(C2*49.1341396%)/100%</f>
        <v>#REF!</v>
      </c>
    </row>
    <row r="3" spans="2:4">
      <c r="B3" t="s">
        <v>32</v>
      </c>
      <c r="C3" s="2" t="e">
        <f>'Aktualizacja drugiej listy'!#REF!</f>
        <v>#REF!</v>
      </c>
      <c r="D3" s="2" t="e">
        <f>(C3*49.1341396%)/100%</f>
        <v>#REF!</v>
      </c>
    </row>
    <row r="4" spans="2:4">
      <c r="D4" s="2" t="e">
        <f>D2+D3</f>
        <v>#REF!</v>
      </c>
    </row>
  </sheetData>
  <customSheetViews>
    <customSheetView guid="{FFD65E49-E947-4919-BCD4-A0DF88FFE28F}" state="hidden">
      <selection activeCell="D4" sqref="D4"/>
      <pageMargins left="0.7" right="0.7" top="0.75" bottom="0.75" header="0.3" footer="0.3"/>
      <pageSetup paperSize="9" orientation="portrait" verticalDpi="0" r:id="rId1"/>
    </customSheetView>
    <customSheetView guid="{9E44B901-95AD-4357-86FE-61C1362E8990}">
      <selection activeCell="D4" sqref="D4"/>
      <pageMargins left="0.7" right="0.7" top="0.75" bottom="0.75" header="0.3" footer="0.3"/>
      <pageSetup paperSize="9" orientation="portrait" verticalDpi="0" r:id="rId2"/>
    </customSheetView>
    <customSheetView guid="{B9D063D6-5420-4C5B-B2ED-57C9ABFEC84A}">
      <selection activeCell="D4" sqref="D4"/>
      <pageMargins left="0.7" right="0.7" top="0.75" bottom="0.75" header="0.3" footer="0.3"/>
      <pageSetup paperSize="9" orientation="portrait" verticalDpi="0" r:id="rId3"/>
    </customSheetView>
  </customSheetView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Aktualizacja drugiej listy</vt:lpstr>
      <vt:lpstr>propocjonalność</vt:lpstr>
      <vt:lpstr>'Aktualizacja drugiej listy'!Tytuły_wydruku</vt:lpstr>
    </vt:vector>
  </TitlesOfParts>
  <Company>NFOSiGW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Aktualizacja drugiej listy ocenionych projektów</dc:title>
  <dc:creator>NFOŚiGW</dc:creator>
  <cp:lastModifiedBy>Sałuda Kamil</cp:lastModifiedBy>
  <cp:lastPrinted>2024-09-02T11:58:23Z</cp:lastPrinted>
  <dcterms:created xsi:type="dcterms:W3CDTF">2015-10-21T07:58:59Z</dcterms:created>
  <dcterms:modified xsi:type="dcterms:W3CDTF">2024-09-16T07:56:54Z</dcterms:modified>
</cp:coreProperties>
</file>