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asz.gorski\Desktop\"/>
    </mc:Choice>
  </mc:AlternateContent>
  <bookViews>
    <workbookView xWindow="0" yWindow="0" windowWidth="28800" windowHeight="11925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I32" i="1" l="1"/>
  <c r="I130" i="1"/>
  <c r="L130" i="1" s="1"/>
  <c r="K130" i="1" s="1"/>
  <c r="L69" i="1"/>
  <c r="K69" i="1" s="1"/>
  <c r="L70" i="1"/>
  <c r="K70" i="1" s="1"/>
  <c r="L85" i="1"/>
  <c r="K85" i="1" s="1"/>
  <c r="L86" i="1"/>
  <c r="K86" i="1" s="1"/>
  <c r="L93" i="1"/>
  <c r="K93" i="1" s="1"/>
  <c r="L101" i="1"/>
  <c r="K101" i="1" s="1"/>
  <c r="L110" i="1"/>
  <c r="K110" i="1" s="1"/>
  <c r="L118" i="1"/>
  <c r="K118" i="1" s="1"/>
  <c r="L134" i="1"/>
  <c r="K134" i="1" s="1"/>
  <c r="L135" i="1"/>
  <c r="K135" i="1" s="1"/>
  <c r="I57" i="1"/>
  <c r="L57" i="1" s="1"/>
  <c r="K57" i="1" s="1"/>
  <c r="I58" i="1"/>
  <c r="L58" i="1" s="1"/>
  <c r="K58" i="1" s="1"/>
  <c r="I59" i="1"/>
  <c r="L59" i="1" s="1"/>
  <c r="K59" i="1" s="1"/>
  <c r="I60" i="1"/>
  <c r="L60" i="1" s="1"/>
  <c r="K60" i="1" s="1"/>
  <c r="I61" i="1"/>
  <c r="L61" i="1" s="1"/>
  <c r="K61" i="1" s="1"/>
  <c r="I62" i="1"/>
  <c r="L62" i="1" s="1"/>
  <c r="K62" i="1" s="1"/>
  <c r="I63" i="1"/>
  <c r="L63" i="1" s="1"/>
  <c r="K63" i="1" s="1"/>
  <c r="I64" i="1"/>
  <c r="L64" i="1" s="1"/>
  <c r="K64" i="1" s="1"/>
  <c r="I65" i="1"/>
  <c r="L65" i="1" s="1"/>
  <c r="K65" i="1" s="1"/>
  <c r="I66" i="1"/>
  <c r="L66" i="1" s="1"/>
  <c r="K66" i="1" s="1"/>
  <c r="I67" i="1"/>
  <c r="L67" i="1" s="1"/>
  <c r="K67" i="1" s="1"/>
  <c r="I68" i="1"/>
  <c r="L68" i="1" s="1"/>
  <c r="K68" i="1" s="1"/>
  <c r="I69" i="1"/>
  <c r="I70" i="1"/>
  <c r="I71" i="1"/>
  <c r="L71" i="1" s="1"/>
  <c r="K71" i="1" s="1"/>
  <c r="I72" i="1"/>
  <c r="L72" i="1" s="1"/>
  <c r="K72" i="1" s="1"/>
  <c r="I73" i="1"/>
  <c r="L73" i="1" s="1"/>
  <c r="K73" i="1" s="1"/>
  <c r="I74" i="1"/>
  <c r="L74" i="1" s="1"/>
  <c r="K74" i="1" s="1"/>
  <c r="I75" i="1"/>
  <c r="L75" i="1" s="1"/>
  <c r="K75" i="1" s="1"/>
  <c r="I76" i="1"/>
  <c r="L76" i="1" s="1"/>
  <c r="K76" i="1" s="1"/>
  <c r="I77" i="1"/>
  <c r="L77" i="1" s="1"/>
  <c r="K77" i="1" s="1"/>
  <c r="I78" i="1"/>
  <c r="L78" i="1" s="1"/>
  <c r="K78" i="1" s="1"/>
  <c r="I79" i="1"/>
  <c r="L79" i="1" s="1"/>
  <c r="K79" i="1" s="1"/>
  <c r="I80" i="1"/>
  <c r="I81" i="1"/>
  <c r="L81" i="1" s="1"/>
  <c r="K81" i="1" s="1"/>
  <c r="I82" i="1"/>
  <c r="L82" i="1" s="1"/>
  <c r="K82" i="1" s="1"/>
  <c r="I83" i="1"/>
  <c r="L83" i="1" s="1"/>
  <c r="K83" i="1" s="1"/>
  <c r="I84" i="1"/>
  <c r="L84" i="1" s="1"/>
  <c r="K84" i="1" s="1"/>
  <c r="I85" i="1"/>
  <c r="I86" i="1"/>
  <c r="I87" i="1"/>
  <c r="L87" i="1" s="1"/>
  <c r="K87" i="1" s="1"/>
  <c r="I88" i="1"/>
  <c r="L88" i="1" s="1"/>
  <c r="K88" i="1" s="1"/>
  <c r="I89" i="1"/>
  <c r="L89" i="1" s="1"/>
  <c r="K89" i="1" s="1"/>
  <c r="I90" i="1"/>
  <c r="L90" i="1" s="1"/>
  <c r="K90" i="1" s="1"/>
  <c r="I91" i="1"/>
  <c r="L91" i="1" s="1"/>
  <c r="K91" i="1" s="1"/>
  <c r="I92" i="1"/>
  <c r="L92" i="1" s="1"/>
  <c r="K92" i="1" s="1"/>
  <c r="I93" i="1"/>
  <c r="I94" i="1"/>
  <c r="L94" i="1" s="1"/>
  <c r="K94" i="1" s="1"/>
  <c r="I95" i="1"/>
  <c r="L95" i="1" s="1"/>
  <c r="K95" i="1" s="1"/>
  <c r="I96" i="1"/>
  <c r="L96" i="1" s="1"/>
  <c r="K96" i="1" s="1"/>
  <c r="I97" i="1"/>
  <c r="L97" i="1" s="1"/>
  <c r="K97" i="1" s="1"/>
  <c r="I98" i="1"/>
  <c r="L98" i="1" s="1"/>
  <c r="K98" i="1" s="1"/>
  <c r="I99" i="1"/>
  <c r="L99" i="1" s="1"/>
  <c r="K99" i="1" s="1"/>
  <c r="I100" i="1"/>
  <c r="L100" i="1" s="1"/>
  <c r="K100" i="1" s="1"/>
  <c r="I101" i="1"/>
  <c r="I102" i="1"/>
  <c r="L102" i="1" s="1"/>
  <c r="K102" i="1" s="1"/>
  <c r="I103" i="1"/>
  <c r="L103" i="1" s="1"/>
  <c r="K103" i="1" s="1"/>
  <c r="I104" i="1"/>
  <c r="L104" i="1" s="1"/>
  <c r="K104" i="1" s="1"/>
  <c r="I105" i="1"/>
  <c r="L105" i="1" s="1"/>
  <c r="K105" i="1" s="1"/>
  <c r="I106" i="1"/>
  <c r="L106" i="1" s="1"/>
  <c r="K106" i="1" s="1"/>
  <c r="I107" i="1"/>
  <c r="L107" i="1" s="1"/>
  <c r="K107" i="1" s="1"/>
  <c r="I108" i="1"/>
  <c r="L108" i="1" s="1"/>
  <c r="K108" i="1" s="1"/>
  <c r="I109" i="1"/>
  <c r="L109" i="1" s="1"/>
  <c r="K109" i="1" s="1"/>
  <c r="I110" i="1"/>
  <c r="I111" i="1"/>
  <c r="L111" i="1" s="1"/>
  <c r="K111" i="1" s="1"/>
  <c r="I112" i="1"/>
  <c r="L112" i="1" s="1"/>
  <c r="K112" i="1" s="1"/>
  <c r="I113" i="1"/>
  <c r="L113" i="1" s="1"/>
  <c r="K113" i="1" s="1"/>
  <c r="I114" i="1"/>
  <c r="L114" i="1" s="1"/>
  <c r="K114" i="1" s="1"/>
  <c r="I115" i="1"/>
  <c r="L115" i="1" s="1"/>
  <c r="K115" i="1" s="1"/>
  <c r="I116" i="1"/>
  <c r="L116" i="1" s="1"/>
  <c r="K116" i="1" s="1"/>
  <c r="I117" i="1"/>
  <c r="L117" i="1" s="1"/>
  <c r="K117" i="1" s="1"/>
  <c r="I118" i="1"/>
  <c r="I119" i="1"/>
  <c r="L119" i="1" s="1"/>
  <c r="K119" i="1" s="1"/>
  <c r="I120" i="1"/>
  <c r="L120" i="1" s="1"/>
  <c r="K120" i="1" s="1"/>
  <c r="I121" i="1"/>
  <c r="L121" i="1" s="1"/>
  <c r="K121" i="1" s="1"/>
  <c r="I122" i="1"/>
  <c r="L122" i="1" s="1"/>
  <c r="K122" i="1" s="1"/>
  <c r="I123" i="1"/>
  <c r="L123" i="1" s="1"/>
  <c r="K123" i="1" s="1"/>
  <c r="I124" i="1"/>
  <c r="L124" i="1" s="1"/>
  <c r="K124" i="1" s="1"/>
  <c r="I125" i="1"/>
  <c r="L125" i="1" s="1"/>
  <c r="K125" i="1" s="1"/>
  <c r="I126" i="1"/>
  <c r="L126" i="1" s="1"/>
  <c r="K126" i="1" s="1"/>
  <c r="I127" i="1"/>
  <c r="L127" i="1" s="1"/>
  <c r="K127" i="1" s="1"/>
  <c r="I128" i="1"/>
  <c r="L128" i="1" s="1"/>
  <c r="K128" i="1" s="1"/>
  <c r="I129" i="1"/>
  <c r="L129" i="1" s="1"/>
  <c r="K129" i="1" s="1"/>
  <c r="I131" i="1"/>
  <c r="L131" i="1" s="1"/>
  <c r="K131" i="1" s="1"/>
  <c r="I132" i="1"/>
  <c r="L132" i="1" s="1"/>
  <c r="K132" i="1" s="1"/>
  <c r="I133" i="1"/>
  <c r="L133" i="1" s="1"/>
  <c r="K133" i="1" s="1"/>
  <c r="I134" i="1"/>
  <c r="I135" i="1"/>
  <c r="I136" i="1"/>
  <c r="L136" i="1" s="1"/>
  <c r="K136" i="1" s="1"/>
  <c r="I137" i="1"/>
  <c r="L137" i="1" s="1"/>
  <c r="K137" i="1" s="1"/>
  <c r="I138" i="1"/>
  <c r="L138" i="1" s="1"/>
  <c r="K138" i="1" s="1"/>
  <c r="I139" i="1"/>
  <c r="L139" i="1" s="1"/>
  <c r="I56" i="1"/>
  <c r="L56" i="1" s="1"/>
  <c r="K56" i="1" s="1"/>
  <c r="I53" i="1"/>
  <c r="L53" i="1" s="1"/>
  <c r="K53" i="1" s="1"/>
  <c r="I48" i="1"/>
  <c r="L48" i="1" s="1"/>
  <c r="K48" i="1" s="1"/>
  <c r="I43" i="1"/>
  <c r="L43" i="1" s="1"/>
  <c r="K43" i="1" s="1"/>
  <c r="I42" i="1"/>
  <c r="L42" i="1" s="1"/>
  <c r="K42" i="1" s="1"/>
  <c r="I37" i="1"/>
  <c r="L37" i="1" s="1"/>
  <c r="K37" i="1" s="1"/>
  <c r="L80" i="1" l="1"/>
  <c r="K80" i="1" s="1"/>
  <c r="F141" i="1"/>
  <c r="L32" i="1"/>
  <c r="F142" i="1" s="1"/>
  <c r="I25" i="1" s="1"/>
  <c r="K139" i="1"/>
  <c r="K32" i="1" l="1"/>
</calcChain>
</file>

<file path=xl/sharedStrings.xml><?xml version="1.0" encoding="utf-8"?>
<sst xmlns="http://schemas.openxmlformats.org/spreadsheetml/2006/main" count="462" uniqueCount="313">
  <si>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</si>
  <si>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</si>
  <si>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</si>
  <si>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</si>
  <si>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</si>
  <si>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</si>
  <si>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</si>
  <si>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</si>
  <si>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</si>
  <si>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</si>
  <si>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</si>
  <si>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</si>
  <si>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</si>
  <si>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</si>
  <si>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</si>
  <si>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</si>
  <si>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</si>
  <si>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</si>
  <si>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16</t>
  </si>
  <si>
    <t>PORZ-GRAB</t>
  </si>
  <si>
    <t>Oczyszczanie powierzchni leśnych z gałęzi i innych pozostałości drzewnych przy użyciu zgrabiarki</t>
  </si>
  <si>
    <t>HA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</si>
  <si>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</si>
  <si>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</si>
  <si>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</si>
  <si>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</si>
  <si>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</si>
  <si>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</si>
  <si>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</si>
  <si>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</si>
  <si>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</si>
  <si>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</si>
  <si>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47</t>
  </si>
  <si>
    <t>OPR-UC</t>
  </si>
  <si>
    <t>Opryskiwanie upraw opryskiwaczem - ciągnikowym (nie dotyczy szkółek)</t>
  </si>
  <si>
    <t xml:space="preserve"> 48</t>
  </si>
  <si>
    <t>OPR-PSPAL</t>
  </si>
  <si>
    <t>Opryski środkami ochrony roślin opryskiwaczem plecakowym z napędem spalinowym</t>
  </si>
  <si>
    <t xml:space="preserve"> 49</t>
  </si>
  <si>
    <t>OPR-OCHRO</t>
  </si>
  <si>
    <t>Chemiczna ochrona roślin opryskiwaczem ręcznym</t>
  </si>
  <si>
    <t xml:space="preserve"> 59</t>
  </si>
  <si>
    <t>WYK-TAL40</t>
  </si>
  <si>
    <t>Zdarcie pokrywy na talerzach 40 cm x 40 cm</t>
  </si>
  <si>
    <t>TSZT</t>
  </si>
  <si>
    <t xml:space="preserve"> 74</t>
  </si>
  <si>
    <t>WYK-PA5CZ</t>
  </si>
  <si>
    <t>Wyorywanie bruzd pługiem leśnym na pow. do 0,50 ha</t>
  </si>
  <si>
    <t>KMTR</t>
  </si>
  <si>
    <t xml:space="preserve"> 78</t>
  </si>
  <si>
    <t>WYK-POGCZ</t>
  </si>
  <si>
    <t>Wyorywanie bruzd pługiem leśnym z pogłębiaczem na powierzchni pow. 0,5 ha</t>
  </si>
  <si>
    <t xml:space="preserve"> 79</t>
  </si>
  <si>
    <t>WYK-P5GCP</t>
  </si>
  <si>
    <t>Wyorywanie bruzd pługiem leśnym z pogłębiaczem na pow. do 0,5 ha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</si>
  <si>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</si>
  <si>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</si>
  <si>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</si>
  <si>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</si>
  <si>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</si>
  <si>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</si>
  <si>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</si>
  <si>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</si>
  <si>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</si>
  <si>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</si>
  <si>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</si>
  <si>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</si>
  <si>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</si>
  <si>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</si>
  <si>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</si>
  <si>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</si>
  <si>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</si>
  <si>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</si>
  <si>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</si>
  <si>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</si>
  <si>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</si>
  <si>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</si>
  <si>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</si>
  <si>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</si>
  <si>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</si>
  <si>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</si>
  <si>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</si>
  <si>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</si>
  <si>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</si>
  <si>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</si>
  <si>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133</t>
  </si>
  <si>
    <t>ZAB-UPAK</t>
  </si>
  <si>
    <t>Zabezpieczenie upraw przed zwierzyną przez pakułowanie drzewek</t>
  </si>
  <si>
    <t>142</t>
  </si>
  <si>
    <t>GRODZ-SN</t>
  </si>
  <si>
    <t>Grodzenie upraw przed zwierzyną siatką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</si>
  <si>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</si>
  <si>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</si>
  <si>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</si>
  <si>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</si>
  <si>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</si>
  <si>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</si>
  <si>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</si>
  <si>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</si>
  <si>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</si>
  <si>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</si>
  <si>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</si>
  <si>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</si>
  <si>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157</t>
  </si>
  <si>
    <t>SZUK-PĘDR</t>
  </si>
  <si>
    <t>Badanie zapędraczenia gleby - dół o objętości 0,5 m3</t>
  </si>
  <si>
    <t>161</t>
  </si>
  <si>
    <t>SZUK-OWA2</t>
  </si>
  <si>
    <t>Próbne poszukiwania owadów w ściole metodą dwóch drzew próbnych</t>
  </si>
  <si>
    <t>172</t>
  </si>
  <si>
    <t>PPOŻ-PORZ</t>
  </si>
  <si>
    <t>Porządkowanie terenów na pasach przeciwpożarowych</t>
  </si>
  <si>
    <t>174</t>
  </si>
  <si>
    <t>ODN-PASP</t>
  </si>
  <si>
    <t>Odchwaszczanie, odnawianie pasów przeciwpożarowych</t>
  </si>
  <si>
    <t>175</t>
  </si>
  <si>
    <t>SZK-1R</t>
  </si>
  <si>
    <t>Szkółkowanie sadzonek do 1 roku z doniesieniem do miejsca szkółkowania</t>
  </si>
  <si>
    <t>177</t>
  </si>
  <si>
    <t>SZK-WR</t>
  </si>
  <si>
    <t>Szkółkowanie wielolatek z doniesieniem do miejsca szkółkowania</t>
  </si>
  <si>
    <t>178</t>
  </si>
  <si>
    <t>GRAB-WYR</t>
  </si>
  <si>
    <t>Grabienie i wyrównanie powierzchni przed obsiewem</t>
  </si>
  <si>
    <t>AR</t>
  </si>
  <si>
    <t>188</t>
  </si>
  <si>
    <t>OPR-SC</t>
  </si>
  <si>
    <t>Opryskiwanie szkółek opryskiwaczem ciągnikowym</t>
  </si>
  <si>
    <t>190</t>
  </si>
  <si>
    <t>OPR-PPALA</t>
  </si>
  <si>
    <t>Opryskiwanie pól siewnych szkółek opryskiwaczem plecakowym z napędem spalinowym</t>
  </si>
  <si>
    <t>209</t>
  </si>
  <si>
    <t>UKŁ-SUB</t>
  </si>
  <si>
    <t>Układanie warstwy substratu o grubości 15 cm</t>
  </si>
  <si>
    <t>210</t>
  </si>
  <si>
    <t>OSŁ-ATM</t>
  </si>
  <si>
    <t>Osłona szkółki przed ujemnymi wpływami atmosferycznymi</t>
  </si>
  <si>
    <t>211</t>
  </si>
  <si>
    <t>OSŁ-REG</t>
  </si>
  <si>
    <t>Regulowanie położenia osłon</t>
  </si>
  <si>
    <t>219</t>
  </si>
  <si>
    <t>ZAŁ-1</t>
  </si>
  <si>
    <t>Załadunek lub rozładunek sadzonek - 1 latek</t>
  </si>
  <si>
    <t>220</t>
  </si>
  <si>
    <t>ZAŁ-2</t>
  </si>
  <si>
    <t>Załadunek lub rozładunek sadzonek - 2-3 latek</t>
  </si>
  <si>
    <t>221</t>
  </si>
  <si>
    <t>ZAŁ-4</t>
  </si>
  <si>
    <t>Załadunek lub rozładunek sadzonek - 4-5 latek</t>
  </si>
  <si>
    <t>224</t>
  </si>
  <si>
    <t>SIEW-KC</t>
  </si>
  <si>
    <t>Rozsiew kompostu rozrzutnikiem</t>
  </si>
  <si>
    <t>225</t>
  </si>
  <si>
    <t>SIEW-NC</t>
  </si>
  <si>
    <t>Rozsiew nawozów startowo rozrzutnikiem</t>
  </si>
  <si>
    <t>245</t>
  </si>
  <si>
    <t>PIEL-RN</t>
  </si>
  <si>
    <t>Pielenie w rzędach lub pasach - dla Db i Bk również w okresie wschodów</t>
  </si>
  <si>
    <t>246</t>
  </si>
  <si>
    <t>PIEL-RN1</t>
  </si>
  <si>
    <t>Pielenie w rzędach lub pasach w okresie wschodów</t>
  </si>
  <si>
    <t>247</t>
  </si>
  <si>
    <t>PIEL-P</t>
  </si>
  <si>
    <t>Pielenie - siewy pełne</t>
  </si>
  <si>
    <t>248</t>
  </si>
  <si>
    <t>PIEL-P1</t>
  </si>
  <si>
    <t>Pielenie - siewy pełne w okresie wschodów</t>
  </si>
  <si>
    <t>251</t>
  </si>
  <si>
    <t>SPUL-C</t>
  </si>
  <si>
    <t>Spulchnianie gleby na międzyrzędach opielaczem wielorzędowym</t>
  </si>
  <si>
    <t>252</t>
  </si>
  <si>
    <t>SPUL-SC</t>
  </si>
  <si>
    <t>Spulchnianie gleby</t>
  </si>
  <si>
    <t>253</t>
  </si>
  <si>
    <t>BRON-SC</t>
  </si>
  <si>
    <t>Bronowanie</t>
  </si>
  <si>
    <t>254</t>
  </si>
  <si>
    <t>ORKA-SC</t>
  </si>
  <si>
    <t>Orka pełna</t>
  </si>
  <si>
    <t>256</t>
  </si>
  <si>
    <t>WYOR-CK</t>
  </si>
  <si>
    <t>Wyorywanie i podcinanie sadzonek ciągnikowym wyorywaczem klamrowych</t>
  </si>
  <si>
    <t>257</t>
  </si>
  <si>
    <t>WYOR-CS</t>
  </si>
  <si>
    <t>Wyorywanie lub podcinanie sadzonek ciągnikowym podcinaczem sekcyjnym</t>
  </si>
  <si>
    <t>260</t>
  </si>
  <si>
    <t>WAŁ-SC</t>
  </si>
  <si>
    <t>Wałowanie pełnej orki - jednokrotne</t>
  </si>
  <si>
    <t>262</t>
  </si>
  <si>
    <t>SZK-NAPEŁ</t>
  </si>
  <si>
    <t>Szkółkowanie 1-2 latek do doniczek, kaset itp. wraz z napełnieniem doniczek substratem</t>
  </si>
  <si>
    <t>267</t>
  </si>
  <si>
    <t>SIEW-PRC</t>
  </si>
  <si>
    <t>Siew nasion rzutem</t>
  </si>
  <si>
    <t>273</t>
  </si>
  <si>
    <t>SPUL-R1</t>
  </si>
  <si>
    <t>Spulchnianie gleby na międzyrzędach w okresie wschodów motyką.</t>
  </si>
  <si>
    <t>290</t>
  </si>
  <si>
    <t>SIEW-DC</t>
  </si>
  <si>
    <t>Siew nasion drobnych</t>
  </si>
  <si>
    <t>291</t>
  </si>
  <si>
    <t>SIEW-GC</t>
  </si>
  <si>
    <t>Siew nasion grubych</t>
  </si>
  <si>
    <t>302</t>
  </si>
  <si>
    <t>WYJ-2IN</t>
  </si>
  <si>
    <t>Wyjęcie, sortowanie, liczenie i zabezpieczenie do transportu - 2-3 latek iglastych</t>
  </si>
  <si>
    <t>303</t>
  </si>
  <si>
    <t>WYJ-2LN</t>
  </si>
  <si>
    <t>Wyjęcie, sortowanie, liczenie i zabezpieczenie do transportu - 2-3 latek liściastych</t>
  </si>
  <si>
    <t>306</t>
  </si>
  <si>
    <t>WYJ 1R</t>
  </si>
  <si>
    <t>Wyjęcie 1-latek</t>
  </si>
  <si>
    <t>307</t>
  </si>
  <si>
    <t>WYJ 2-3L</t>
  </si>
  <si>
    <t>Wyjęcie 2-3 latek</t>
  </si>
  <si>
    <t>308</t>
  </si>
  <si>
    <t>WYJ 4-5L</t>
  </si>
  <si>
    <t>Wyjęcie materiału 4-5 letniego</t>
  </si>
  <si>
    <t>313</t>
  </si>
  <si>
    <t>SIEW-R</t>
  </si>
  <si>
    <t>Siew nasion</t>
  </si>
  <si>
    <t>314</t>
  </si>
  <si>
    <t>PRZYG-SUB</t>
  </si>
  <si>
    <t>Przygotowanie substratu</t>
  </si>
  <si>
    <t>315</t>
  </si>
  <si>
    <t>ZAŁ-SUB</t>
  </si>
  <si>
    <t>Załadunek lub rozładunek trocin lub substratu</t>
  </si>
  <si>
    <t>328</t>
  </si>
  <si>
    <t>PIEL-NAM</t>
  </si>
  <si>
    <t>Pielenie z wyniesieniem chwastów</t>
  </si>
  <si>
    <t>329</t>
  </si>
  <si>
    <t>ŻEL-1</t>
  </si>
  <si>
    <t>Żelowanie 1-latek</t>
  </si>
  <si>
    <t>330</t>
  </si>
  <si>
    <t>ŻEL-2</t>
  </si>
  <si>
    <t>Żelowanie 2-latek</t>
  </si>
  <si>
    <t>336</t>
  </si>
  <si>
    <t>ZEBR-SUB</t>
  </si>
  <si>
    <t>Zebranie zużytego substratu z wywiezieniem</t>
  </si>
  <si>
    <t>338</t>
  </si>
  <si>
    <t>N-ZSGDNSO</t>
  </si>
  <si>
    <t>Zbiór szyszek z gospodarczych drzewostanów nasiennych sosnowych</t>
  </si>
  <si>
    <t>KG</t>
  </si>
  <si>
    <t>346</t>
  </si>
  <si>
    <t>N-ZSDNJD</t>
  </si>
  <si>
    <t>Zbiór szyszek z drzewostanów nasiennych jodłowych</t>
  </si>
  <si>
    <t>362</t>
  </si>
  <si>
    <t>ZB-NASBRZ</t>
  </si>
  <si>
    <t>Zbiór nasion brzozy</t>
  </si>
  <si>
    <t>364</t>
  </si>
  <si>
    <t>ZB-NASGB</t>
  </si>
  <si>
    <t>Zbiór nasion graba</t>
  </si>
  <si>
    <t>369</t>
  </si>
  <si>
    <t>ZB-NASP</t>
  </si>
  <si>
    <t>Zbiór nasion pozostałych gatunków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</si>
  <si>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</si>
  <si>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</si>
  <si>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</si>
  <si>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</si>
  <si>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</si>
  <si>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</si>
  <si>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</si>
  <si>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</si>
  <si>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</si>
  <si>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</si>
  <si>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</si>
  <si>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375</t>
  </si>
  <si>
    <t>GODZNOC</t>
  </si>
  <si>
    <t>Prace godzinowe w porze nocnej</t>
  </si>
  <si>
    <t>376</t>
  </si>
  <si>
    <t>GODZ HH8</t>
  </si>
  <si>
    <t>Prace wykonywane harwesterem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</si>
  <si>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</si>
  <si>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</si>
  <si>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</si>
  <si>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</si>
  <si>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</si>
  <si>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</si>
  <si>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</si>
  <si>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</si>
  <si>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</si>
  <si>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</si>
  <si>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</si>
  <si>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</si>
  <si>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</si>
  <si>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</si>
  <si>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Państwowe Gospodarstwo Leśne Lasy Państwowe</t>
  </si>
  <si>
    <t>Nadleśnictwo Kalisz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</si>
  <si>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</si>
  <si>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</si>
  <si>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</si>
  <si>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</si>
  <si>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</si>
  <si>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</si>
  <si>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</si>
  <si>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</si>
  <si>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</si>
  <si>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</si>
  <si>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</si>
  <si>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</si>
  <si>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</si>
  <si>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</si>
  <si>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</si>
  <si>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</si>
  <si>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Skarb Państwa -</t>
  </si>
  <si>
    <t xml:space="preserve">ul. Kaliska 195, 62-860  Opatówek                    </t>
  </si>
  <si>
    <t xml:space="preserve">                                     FORMULARZ OFERTOWY</t>
  </si>
  <si>
    <t>Dokument musi być złożony pod rygorem nieważności 
w formie elektronicznej (tj. w postaci elektronicznej opatrzonej 
kwalifikowanym podpisem elektronicznym)
* - niepotrzebne skreślić 
** - Oświadczenie, zgodnie z art. 117 ust. 4 PZP składają Wykonawcy wspólnie ubiegający się o udzielenie zamówienia oraz działający w formie spółki cywilnej. Należy podać zakres prac, który wykona dany członek konsorcjum/wspólnik w spółce cywilnej. Zamawiający przypomina, że ten członek konsorcjum/wspólnik w spółce cywilnej, który wskazuje spełnienie warunku udziału w postępowaniu w zakresie doświadczenia musi wykonać co najmniej prace o rodzaju i wartości wskazanej w tym warunku. Dopuszczalne jest również wskazanie, że wszyscy wykonawcy wykonują cały zakres wspólnie bez wyraźnego podziału.</t>
  </si>
  <si>
    <r>
      <t xml:space="preserve">Odpowiadając na ogłoszenie o przetargu nieograniczonym na „Wykonywanie usług z zakresu gospodarki leśnej na terenie Nadleśnictwa Kalisz w roku 2025 - przetarg 2''  składamy niniejszym ofertę na </t>
    </r>
    <r>
      <rPr>
        <b/>
        <sz val="11"/>
        <color rgb="FF333333"/>
        <rFont val="Arial"/>
        <family val="2"/>
        <charset val="238"/>
      </rPr>
      <t xml:space="preserve">pakiet 2 </t>
    </r>
    <r>
      <rPr>
        <sz val="11"/>
        <color rgb="FF333333"/>
        <rFont val="Arial"/>
        <family val="2"/>
        <charset val="238"/>
      </rPr>
      <t>( powtórzony )</t>
    </r>
    <r>
      <rPr>
        <sz val="11"/>
        <color rgb="FF333333"/>
        <rFont val="Arial"/>
      </rPr>
      <t xml:space="preserve"> tego zamówienia:</t>
    </r>
  </si>
  <si>
    <t>3. Informujemy, że wybór oferty nie będzie/będzie* prowadzić do powstania u Zamawiającego obowiązku podatkowego zgodnie z przepisami o podatku od towarów i usług.                                                                                                                                                                                                                                             Powstanie obowiązku podatkowego u zamawiającego może wynikać z takich okoliczności jak:
• wewnątrzwspólnotowe nabycie towarów,
• import usług lub towarów,
• mechanizm odwróconego obciążenia podatkiem VAT.
Nazwa (rodzaj) towaru lub usługi, których dostawa lub świadczenie będzie prowadzić do powstania u Zamawiającego obowiązku podatkowego zgodnie z przepisami o podatku od towarów i usług (VAT):</t>
  </si>
  <si>
    <t>1.  Za wykonanie przedmiotu zamówienia w tym Pakiecie oferujemy następujące wynagrodzenie brutto:</t>
  </si>
  <si>
    <t>PLN.</t>
  </si>
  <si>
    <t>2. Wynagrodzenie zaoferowane w pkt 1 powyżej wynika z poniższego Kosztorysu Ofertowego i stanowi sumę wartości całkowitych brutto za poszczególne pozycje (prace) tworzące ten Pakiet: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</si>
</sst>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7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1" fillId="2" borderId="1" xfId="0" applyNumberFormat="1" applyFont="1" applyFill="1" applyBorder="1" applyAlignment="1" applyProtection="1">
      <alignment horizontal="right" vertical="center"/>
      <protection hidden="1"/>
    </xf>
    <xf numFmtId="2" fontId="14" fillId="2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2" fontId="14" fillId="4" borderId="1" xfId="0" applyNumberFormat="1" applyFont="1" applyFill="1" applyBorder="1" applyAlignment="1" applyProtection="1">
      <alignment horizontal="right" vertical="center"/>
      <protection locked="0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39" fontId="1" fillId="2" borderId="1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right" vertical="center"/>
      <protection hidden="1"/>
    </xf>
    <xf numFmtId="1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4" fillId="2" borderId="1" xfId="0" applyNumberFormat="1" applyFont="1" applyFill="1" applyBorder="1" applyAlignment="1" applyProtection="1">
      <alignment horizontal="right" vertical="center"/>
      <protection hidden="1"/>
    </xf>
    <xf numFmtId="2" fontId="1" fillId="2" borderId="1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right" vertical="center"/>
      <protection hidden="1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11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hidden="1"/>
    </xf>
    <xf numFmtId="2" fontId="15" fillId="2" borderId="1" xfId="0" applyNumberFormat="1" applyFont="1" applyFill="1" applyBorder="1" applyAlignment="1" applyProtection="1">
      <alignment horizontal="right"/>
      <protection hidden="1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right" vertical="top"/>
      <protection locked="0"/>
    </xf>
    <xf numFmtId="2" fontId="12" fillId="2" borderId="0" xfId="0" applyNumberFormat="1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80"/>
  <sheetViews>
    <sheetView tabSelected="1" zoomScaleNormal="100" workbookViewId="0">
      <selection activeCell="V144" sqref="V144"/>
    </sheetView>
  </sheetViews>
  <sheetFormatPr defaultRowHeight="12.75" x14ac:dyDescent="0.2"/>
  <cols>
    <col min="1" max="1" width="0.140625" style="13" customWidth="1"/>
    <col min="2" max="2" width="5.7109375" style="13" customWidth="1"/>
    <col min="3" max="3" width="7.28515625" style="13" customWidth="1"/>
    <col min="4" max="4" width="11.140625" style="13" customWidth="1"/>
    <col min="5" max="5" width="43.85546875" style="13" customWidth="1"/>
    <col min="6" max="6" width="6.85546875" style="13" customWidth="1"/>
    <col min="7" max="7" width="10" style="13" customWidth="1"/>
    <col min="8" max="8" width="11.140625" style="13" customWidth="1"/>
    <col min="9" max="9" width="12.7109375" style="13" customWidth="1"/>
    <col min="10" max="10" width="6.85546875" style="13" customWidth="1"/>
    <col min="11" max="11" width="9.5703125" style="13" customWidth="1"/>
    <col min="12" max="12" width="9" style="13" customWidth="1"/>
    <col min="13" max="13" width="3.5703125" style="13" customWidth="1"/>
    <col min="14" max="14" width="0.7109375" style="13" customWidth="1"/>
    <col min="15" max="15" width="0.5703125" style="13" customWidth="1"/>
    <col min="16" max="16" width="0.140625" style="13" customWidth="1"/>
    <col min="17" max="16384" width="9.140625" style="13"/>
  </cols>
  <sheetData>
    <row r="1" spans="2:15" s="4" customFormat="1" ht="5.25" customHeight="1" x14ac:dyDescent="0.2"/>
    <row r="2" spans="2:15" s="4" customFormat="1" ht="17.100000000000001" customHeight="1" x14ac:dyDescent="0.2">
      <c r="I2" s="44" t="s">
        <v>283</v>
      </c>
      <c r="J2" s="44"/>
      <c r="K2" s="44"/>
      <c r="L2" s="44"/>
      <c r="M2" s="44"/>
      <c r="N2" s="44"/>
      <c r="O2" s="44"/>
    </row>
    <row r="3" spans="2:15" s="4" customFormat="1" ht="28.7" customHeight="1" x14ac:dyDescent="0.2">
      <c r="B3" s="17"/>
    </row>
    <row r="4" spans="2:15" s="4" customFormat="1" ht="2.65" customHeight="1" x14ac:dyDescent="0.2">
      <c r="B4" s="38"/>
      <c r="C4" s="38"/>
      <c r="D4" s="38"/>
    </row>
    <row r="5" spans="2:15" s="4" customFormat="1" ht="28.7" customHeight="1" x14ac:dyDescent="0.2"/>
    <row r="6" spans="2:15" s="4" customFormat="1" ht="2.65" customHeight="1" x14ac:dyDescent="0.2">
      <c r="B6" s="38"/>
      <c r="C6" s="38"/>
      <c r="D6" s="38"/>
    </row>
    <row r="7" spans="2:15" s="4" customFormat="1" ht="28.7" customHeight="1" x14ac:dyDescent="0.2"/>
    <row r="8" spans="2:15" s="4" customFormat="1" ht="5.25" customHeight="1" x14ac:dyDescent="0.2">
      <c r="B8" s="38"/>
      <c r="C8" s="38"/>
      <c r="D8" s="38"/>
    </row>
    <row r="9" spans="2:15" s="4" customFormat="1" ht="4.3499999999999996" customHeight="1" x14ac:dyDescent="0.2"/>
    <row r="10" spans="2:15" s="4" customFormat="1" ht="6.95" customHeight="1" x14ac:dyDescent="0.2">
      <c r="B10" s="18" t="s">
        <v>284</v>
      </c>
      <c r="C10" s="18"/>
      <c r="D10" s="18"/>
    </row>
    <row r="11" spans="2:15" s="4" customFormat="1" ht="12.2" customHeight="1" x14ac:dyDescent="0.2">
      <c r="B11" s="18"/>
      <c r="C11" s="18"/>
      <c r="D11" s="18"/>
      <c r="G11" s="26" t="s">
        <v>285</v>
      </c>
      <c r="H11" s="26"/>
      <c r="I11" s="26"/>
      <c r="J11" s="26"/>
      <c r="K11" s="26"/>
      <c r="L11" s="26"/>
      <c r="M11" s="26"/>
      <c r="N11" s="26"/>
    </row>
    <row r="12" spans="2:15" s="4" customFormat="1" ht="7.9" customHeight="1" x14ac:dyDescent="0.2">
      <c r="G12" s="26"/>
      <c r="H12" s="26"/>
      <c r="I12" s="26"/>
      <c r="J12" s="26"/>
      <c r="K12" s="26"/>
      <c r="L12" s="26"/>
      <c r="M12" s="26"/>
      <c r="N12" s="26"/>
    </row>
    <row r="13" spans="2:15" s="4" customFormat="1" ht="20.25" customHeight="1" x14ac:dyDescent="0.2"/>
    <row r="14" spans="2:15" s="4" customFormat="1" ht="24" customHeight="1" x14ac:dyDescent="0.2">
      <c r="E14" s="39" t="s">
        <v>306</v>
      </c>
      <c r="F14" s="40"/>
      <c r="G14" s="40"/>
    </row>
    <row r="15" spans="2:15" s="4" customFormat="1" ht="43.15" customHeight="1" x14ac:dyDescent="0.2"/>
    <row r="16" spans="2:15" s="4" customFormat="1" ht="20.85" customHeight="1" x14ac:dyDescent="0.2">
      <c r="B16" s="28" t="s">
        <v>304</v>
      </c>
      <c r="C16" s="28"/>
      <c r="D16" s="28"/>
      <c r="E16" s="28"/>
    </row>
    <row r="17" spans="2:13" s="4" customFormat="1" ht="2.65" customHeight="1" x14ac:dyDescent="0.2"/>
    <row r="18" spans="2:13" s="4" customFormat="1" ht="20.85" customHeight="1" x14ac:dyDescent="0.2">
      <c r="B18" s="29" t="s">
        <v>286</v>
      </c>
      <c r="C18" s="29"/>
      <c r="D18" s="29"/>
      <c r="E18" s="29"/>
    </row>
    <row r="19" spans="2:13" s="4" customFormat="1" ht="2.65" customHeight="1" x14ac:dyDescent="0.2"/>
    <row r="20" spans="2:13" s="4" customFormat="1" ht="20.85" customHeight="1" x14ac:dyDescent="0.2">
      <c r="B20" s="29" t="s">
        <v>287</v>
      </c>
      <c r="C20" s="29"/>
      <c r="D20" s="29"/>
      <c r="E20" s="29"/>
    </row>
    <row r="21" spans="2:13" s="4" customFormat="1" ht="2.65" customHeight="1" x14ac:dyDescent="0.2"/>
    <row r="22" spans="2:13" s="4" customFormat="1" ht="20.85" customHeight="1" x14ac:dyDescent="0.2">
      <c r="B22" s="28" t="s">
        <v>305</v>
      </c>
      <c r="C22" s="28"/>
      <c r="D22" s="28"/>
      <c r="E22" s="28"/>
    </row>
    <row r="23" spans="2:13" s="4" customFormat="1" ht="34.700000000000003" customHeight="1" x14ac:dyDescent="0.2"/>
    <row r="24" spans="2:13" s="4" customFormat="1" ht="55.5" customHeight="1" x14ac:dyDescent="0.2">
      <c r="B24" s="35" t="s">
        <v>308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2:13" s="4" customFormat="1" ht="25.5" customHeight="1" x14ac:dyDescent="0.25">
      <c r="B25" s="27" t="s">
        <v>310</v>
      </c>
      <c r="C25" s="27"/>
      <c r="D25" s="27"/>
      <c r="E25" s="27"/>
      <c r="F25" s="27"/>
      <c r="G25" s="27"/>
      <c r="H25" s="27"/>
      <c r="I25" s="45">
        <f>F142</f>
        <v>31599.733200000002</v>
      </c>
      <c r="J25" s="46"/>
      <c r="K25" s="17" t="s">
        <v>311</v>
      </c>
    </row>
    <row r="26" spans="2:13" s="4" customFormat="1" ht="40.5" customHeight="1" x14ac:dyDescent="0.2">
      <c r="B26" s="20" t="s">
        <v>312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2:13" s="4" customFormat="1" ht="28.7" customHeight="1" x14ac:dyDescent="0.2"/>
    <row r="28" spans="2:13" s="4" customFormat="1" ht="3.2" customHeight="1" x14ac:dyDescent="0.2"/>
    <row r="29" spans="2:13" s="4" customFormat="1" ht="18.2" customHeight="1" x14ac:dyDescent="0.2">
      <c r="B29" s="29" t="s">
        <v>288</v>
      </c>
      <c r="C29" s="29"/>
      <c r="D29" s="29"/>
      <c r="E29" s="29"/>
      <c r="F29" s="29"/>
      <c r="G29" s="29"/>
      <c r="H29" s="29"/>
      <c r="I29" s="29"/>
      <c r="J29" s="29"/>
      <c r="K29" s="29"/>
    </row>
    <row r="30" spans="2:13" s="4" customFormat="1" ht="5.25" customHeight="1" x14ac:dyDescent="0.2"/>
    <row r="31" spans="2:13" s="4" customFormat="1" ht="62.25" customHeight="1" x14ac:dyDescent="0.2">
      <c r="B31" s="5" t="s">
        <v>0</v>
      </c>
      <c r="C31" s="6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7" t="s">
        <v>6</v>
      </c>
      <c r="I31" s="6" t="s">
        <v>7</v>
      </c>
      <c r="J31" s="7" t="s">
        <v>8</v>
      </c>
      <c r="K31" s="7" t="s">
        <v>9</v>
      </c>
      <c r="L31" s="22" t="s">
        <v>10</v>
      </c>
      <c r="M31" s="22"/>
    </row>
    <row r="32" spans="2:13" s="4" customFormat="1" ht="19.7" customHeight="1" x14ac:dyDescent="0.2">
      <c r="B32" s="8">
        <v>1</v>
      </c>
      <c r="C32" s="9" t="s">
        <v>11</v>
      </c>
      <c r="D32" s="9" t="s">
        <v>12</v>
      </c>
      <c r="E32" s="10" t="s">
        <v>13</v>
      </c>
      <c r="F32" s="9" t="s">
        <v>14</v>
      </c>
      <c r="G32" s="1">
        <v>5714</v>
      </c>
      <c r="H32" s="11">
        <v>1</v>
      </c>
      <c r="I32" s="2">
        <f>PRODUCT(H32,G32)</f>
        <v>5714</v>
      </c>
      <c r="J32" s="3">
        <v>8</v>
      </c>
      <c r="K32" s="1">
        <f>L32-I32</f>
        <v>457.1200000000008</v>
      </c>
      <c r="L32" s="23">
        <f>PRODUCT(I32,1.08)</f>
        <v>6171.1200000000008</v>
      </c>
      <c r="M32" s="24"/>
    </row>
    <row r="33" spans="2:13" s="4" customFormat="1" ht="3.2" customHeight="1" x14ac:dyDescent="0.2"/>
    <row r="34" spans="2:13" s="4" customFormat="1" ht="18.2" customHeight="1" x14ac:dyDescent="0.2">
      <c r="B34" s="29" t="s">
        <v>289</v>
      </c>
      <c r="C34" s="29"/>
      <c r="D34" s="29"/>
      <c r="E34" s="29"/>
      <c r="F34" s="29"/>
      <c r="G34" s="29"/>
      <c r="H34" s="29"/>
      <c r="I34" s="29"/>
      <c r="J34" s="29"/>
      <c r="K34" s="29"/>
    </row>
    <row r="35" spans="2:13" s="4" customFormat="1" ht="5.25" customHeight="1" x14ac:dyDescent="0.2"/>
    <row r="36" spans="2:13" s="4" customFormat="1" ht="63.75" customHeight="1" x14ac:dyDescent="0.2">
      <c r="B36" s="5" t="s">
        <v>0</v>
      </c>
      <c r="C36" s="6" t="s">
        <v>1</v>
      </c>
      <c r="D36" s="7" t="s">
        <v>2</v>
      </c>
      <c r="E36" s="7" t="s">
        <v>3</v>
      </c>
      <c r="F36" s="7" t="s">
        <v>4</v>
      </c>
      <c r="G36" s="7" t="s">
        <v>5</v>
      </c>
      <c r="H36" s="7" t="s">
        <v>6</v>
      </c>
      <c r="I36" s="6" t="s">
        <v>7</v>
      </c>
      <c r="J36" s="7" t="s">
        <v>8</v>
      </c>
      <c r="K36" s="7" t="s">
        <v>9</v>
      </c>
      <c r="L36" s="22" t="s">
        <v>10</v>
      </c>
      <c r="M36" s="22"/>
    </row>
    <row r="37" spans="2:13" s="4" customFormat="1" ht="19.7" customHeight="1" x14ac:dyDescent="0.2">
      <c r="B37" s="8">
        <v>2</v>
      </c>
      <c r="C37" s="9" t="s">
        <v>11</v>
      </c>
      <c r="D37" s="9" t="s">
        <v>12</v>
      </c>
      <c r="E37" s="10" t="s">
        <v>13</v>
      </c>
      <c r="F37" s="9" t="s">
        <v>14</v>
      </c>
      <c r="G37" s="1">
        <v>1949</v>
      </c>
      <c r="H37" s="11">
        <v>1</v>
      </c>
      <c r="I37" s="1">
        <f>PRODUCT(H37,G37)</f>
        <v>1949</v>
      </c>
      <c r="J37" s="3">
        <v>8</v>
      </c>
      <c r="K37" s="1">
        <f>L37-I37</f>
        <v>155.92000000000007</v>
      </c>
      <c r="L37" s="24">
        <f>PRODUCT(I37,1.08)</f>
        <v>2104.92</v>
      </c>
      <c r="M37" s="24"/>
    </row>
    <row r="38" spans="2:13" s="4" customFormat="1" ht="3.2" customHeight="1" x14ac:dyDescent="0.2"/>
    <row r="39" spans="2:13" s="4" customFormat="1" ht="18.2" customHeight="1" x14ac:dyDescent="0.2">
      <c r="B39" s="29" t="s">
        <v>290</v>
      </c>
      <c r="C39" s="29"/>
      <c r="D39" s="29"/>
      <c r="E39" s="29"/>
      <c r="F39" s="29"/>
      <c r="G39" s="29"/>
      <c r="H39" s="29"/>
      <c r="I39" s="29"/>
      <c r="J39" s="29"/>
      <c r="K39" s="29"/>
    </row>
    <row r="40" spans="2:13" s="4" customFormat="1" ht="5.25" customHeight="1" x14ac:dyDescent="0.2"/>
    <row r="41" spans="2:13" s="4" customFormat="1" ht="64.5" customHeight="1" x14ac:dyDescent="0.2">
      <c r="B41" s="5" t="s">
        <v>0</v>
      </c>
      <c r="C41" s="6" t="s">
        <v>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6" t="s">
        <v>7</v>
      </c>
      <c r="J41" s="7" t="s">
        <v>8</v>
      </c>
      <c r="K41" s="7" t="s">
        <v>9</v>
      </c>
      <c r="L41" s="22" t="s">
        <v>10</v>
      </c>
      <c r="M41" s="22"/>
    </row>
    <row r="42" spans="2:13" s="4" customFormat="1" ht="19.7" customHeight="1" x14ac:dyDescent="0.2">
      <c r="B42" s="8">
        <v>3</v>
      </c>
      <c r="C42" s="9" t="s">
        <v>15</v>
      </c>
      <c r="D42" s="9" t="s">
        <v>16</v>
      </c>
      <c r="E42" s="10" t="s">
        <v>17</v>
      </c>
      <c r="F42" s="9" t="s">
        <v>14</v>
      </c>
      <c r="G42" s="14">
        <v>133</v>
      </c>
      <c r="H42" s="12">
        <v>1</v>
      </c>
      <c r="I42" s="1">
        <f>PRODUCT(H42,G42)</f>
        <v>133</v>
      </c>
      <c r="J42" s="3">
        <v>8</v>
      </c>
      <c r="K42" s="1">
        <f>L42-I42</f>
        <v>10.640000000000015</v>
      </c>
      <c r="L42" s="24">
        <f>PRODUCT(I42,1.08)</f>
        <v>143.64000000000001</v>
      </c>
      <c r="M42" s="24"/>
    </row>
    <row r="43" spans="2:13" s="4" customFormat="1" ht="19.7" customHeight="1" x14ac:dyDescent="0.2">
      <c r="B43" s="8">
        <v>4</v>
      </c>
      <c r="C43" s="9" t="s">
        <v>11</v>
      </c>
      <c r="D43" s="9" t="s">
        <v>12</v>
      </c>
      <c r="E43" s="10" t="s">
        <v>13</v>
      </c>
      <c r="F43" s="9" t="s">
        <v>14</v>
      </c>
      <c r="G43" s="14">
        <v>5074</v>
      </c>
      <c r="H43" s="12">
        <v>1</v>
      </c>
      <c r="I43" s="1">
        <f>PRODUCT(H43,G43)</f>
        <v>5074</v>
      </c>
      <c r="J43" s="3">
        <v>8</v>
      </c>
      <c r="K43" s="1">
        <f>L43-I43</f>
        <v>405.92000000000007</v>
      </c>
      <c r="L43" s="24">
        <f>PRODUCT(I43,1.08)</f>
        <v>5479.92</v>
      </c>
      <c r="M43" s="24"/>
    </row>
    <row r="44" spans="2:13" s="4" customFormat="1" ht="3.2" customHeight="1" x14ac:dyDescent="0.2"/>
    <row r="45" spans="2:13" s="4" customFormat="1" ht="18.2" customHeight="1" x14ac:dyDescent="0.2">
      <c r="B45" s="29" t="s">
        <v>291</v>
      </c>
      <c r="C45" s="29"/>
      <c r="D45" s="29"/>
      <c r="E45" s="29"/>
      <c r="F45" s="29"/>
      <c r="G45" s="29"/>
      <c r="H45" s="29"/>
      <c r="I45" s="29"/>
      <c r="J45" s="29"/>
      <c r="K45" s="29"/>
    </row>
    <row r="46" spans="2:13" s="4" customFormat="1" ht="5.25" customHeight="1" x14ac:dyDescent="0.2"/>
    <row r="47" spans="2:13" s="4" customFormat="1" ht="66.75" customHeight="1" x14ac:dyDescent="0.2">
      <c r="B47" s="5" t="s">
        <v>0</v>
      </c>
      <c r="C47" s="6" t="s">
        <v>1</v>
      </c>
      <c r="D47" s="7" t="s">
        <v>2</v>
      </c>
      <c r="E47" s="7" t="s">
        <v>3</v>
      </c>
      <c r="F47" s="7" t="s">
        <v>4</v>
      </c>
      <c r="G47" s="7" t="s">
        <v>5</v>
      </c>
      <c r="H47" s="7" t="s">
        <v>6</v>
      </c>
      <c r="I47" s="6" t="s">
        <v>7</v>
      </c>
      <c r="J47" s="7" t="s">
        <v>8</v>
      </c>
      <c r="K47" s="7" t="s">
        <v>9</v>
      </c>
      <c r="L47" s="22" t="s">
        <v>10</v>
      </c>
      <c r="M47" s="22"/>
    </row>
    <row r="48" spans="2:13" s="4" customFormat="1" ht="19.7" customHeight="1" x14ac:dyDescent="0.2">
      <c r="B48" s="8">
        <v>5</v>
      </c>
      <c r="C48" s="9" t="s">
        <v>11</v>
      </c>
      <c r="D48" s="9" t="s">
        <v>12</v>
      </c>
      <c r="E48" s="10" t="s">
        <v>13</v>
      </c>
      <c r="F48" s="9" t="s">
        <v>14</v>
      </c>
      <c r="G48" s="14">
        <v>2365</v>
      </c>
      <c r="H48" s="11">
        <v>1</v>
      </c>
      <c r="I48" s="15">
        <f>PRODUCT(H48,G48)</f>
        <v>2365</v>
      </c>
      <c r="J48" s="3">
        <v>8</v>
      </c>
      <c r="K48" s="15">
        <f>L48-I48</f>
        <v>189.20000000000027</v>
      </c>
      <c r="L48" s="25">
        <f>PRODUCT(I48,1.08)</f>
        <v>2554.2000000000003</v>
      </c>
      <c r="M48" s="25"/>
    </row>
    <row r="49" spans="2:13" s="4" customFormat="1" ht="3.2" customHeight="1" x14ac:dyDescent="0.2"/>
    <row r="50" spans="2:13" s="4" customFormat="1" ht="18.2" customHeight="1" x14ac:dyDescent="0.2">
      <c r="B50" s="29" t="s">
        <v>292</v>
      </c>
      <c r="C50" s="29"/>
      <c r="D50" s="29"/>
      <c r="E50" s="29"/>
      <c r="F50" s="29"/>
      <c r="G50" s="29"/>
      <c r="H50" s="29"/>
      <c r="I50" s="29"/>
      <c r="J50" s="29"/>
      <c r="K50" s="29"/>
    </row>
    <row r="51" spans="2:13" s="4" customFormat="1" ht="5.25" customHeight="1" x14ac:dyDescent="0.2"/>
    <row r="52" spans="2:13" s="4" customFormat="1" ht="63.75" customHeight="1" x14ac:dyDescent="0.2">
      <c r="B52" s="5" t="s">
        <v>0</v>
      </c>
      <c r="C52" s="6" t="s">
        <v>1</v>
      </c>
      <c r="D52" s="7" t="s">
        <v>2</v>
      </c>
      <c r="E52" s="7" t="s">
        <v>3</v>
      </c>
      <c r="F52" s="7" t="s">
        <v>4</v>
      </c>
      <c r="G52" s="7" t="s">
        <v>5</v>
      </c>
      <c r="H52" s="7" t="s">
        <v>6</v>
      </c>
      <c r="I52" s="6" t="s">
        <v>7</v>
      </c>
      <c r="J52" s="7" t="s">
        <v>8</v>
      </c>
      <c r="K52" s="7" t="s">
        <v>9</v>
      </c>
      <c r="L52" s="22" t="s">
        <v>10</v>
      </c>
      <c r="M52" s="22"/>
    </row>
    <row r="53" spans="2:13" s="4" customFormat="1" ht="19.7" customHeight="1" x14ac:dyDescent="0.2">
      <c r="B53" s="8">
        <v>6</v>
      </c>
      <c r="C53" s="9" t="s">
        <v>11</v>
      </c>
      <c r="D53" s="9" t="s">
        <v>12</v>
      </c>
      <c r="E53" s="10" t="s">
        <v>13</v>
      </c>
      <c r="F53" s="9" t="s">
        <v>14</v>
      </c>
      <c r="G53" s="14">
        <v>1915</v>
      </c>
      <c r="H53" s="11">
        <v>1</v>
      </c>
      <c r="I53" s="15">
        <f>PRODUCT(H53,G53)</f>
        <v>1915</v>
      </c>
      <c r="J53" s="3">
        <v>8</v>
      </c>
      <c r="K53" s="15">
        <f>L53-I53</f>
        <v>153.20000000000027</v>
      </c>
      <c r="L53" s="25">
        <f>PRODUCT(I53,1.08)</f>
        <v>2068.2000000000003</v>
      </c>
      <c r="M53" s="25"/>
    </row>
    <row r="54" spans="2:13" s="4" customFormat="1" ht="9" customHeight="1" x14ac:dyDescent="0.2"/>
    <row r="55" spans="2:13" s="4" customFormat="1" ht="71.25" customHeight="1" x14ac:dyDescent="0.2">
      <c r="B55" s="5" t="s">
        <v>0</v>
      </c>
      <c r="C55" s="6" t="s">
        <v>1</v>
      </c>
      <c r="D55" s="7" t="s">
        <v>2</v>
      </c>
      <c r="E55" s="7" t="s">
        <v>3</v>
      </c>
      <c r="F55" s="7" t="s">
        <v>4</v>
      </c>
      <c r="G55" s="7" t="s">
        <v>5</v>
      </c>
      <c r="H55" s="7" t="s">
        <v>6</v>
      </c>
      <c r="I55" s="6" t="s">
        <v>7</v>
      </c>
      <c r="J55" s="7" t="s">
        <v>8</v>
      </c>
      <c r="K55" s="7" t="s">
        <v>9</v>
      </c>
      <c r="L55" s="22" t="s">
        <v>10</v>
      </c>
      <c r="M55" s="22"/>
    </row>
    <row r="56" spans="2:13" s="4" customFormat="1" ht="28.7" customHeight="1" x14ac:dyDescent="0.2">
      <c r="B56" s="8">
        <v>7</v>
      </c>
      <c r="C56" s="9" t="s">
        <v>18</v>
      </c>
      <c r="D56" s="9" t="s">
        <v>19</v>
      </c>
      <c r="E56" s="10" t="s">
        <v>20</v>
      </c>
      <c r="F56" s="9" t="s">
        <v>21</v>
      </c>
      <c r="G56" s="14">
        <v>27.26</v>
      </c>
      <c r="H56" s="12">
        <v>1</v>
      </c>
      <c r="I56" s="1">
        <f>PRODUCT(H56,G56)</f>
        <v>27.26</v>
      </c>
      <c r="J56" s="16">
        <v>8</v>
      </c>
      <c r="K56" s="1">
        <f>L56-I56</f>
        <v>2.1808000000000014</v>
      </c>
      <c r="L56" s="24">
        <f>PRODUCT(I56,1.08)</f>
        <v>29.440800000000003</v>
      </c>
      <c r="M56" s="24"/>
    </row>
    <row r="57" spans="2:13" s="4" customFormat="1" ht="28.7" customHeight="1" x14ac:dyDescent="0.2">
      <c r="B57" s="8">
        <v>8</v>
      </c>
      <c r="C57" s="9" t="s">
        <v>22</v>
      </c>
      <c r="D57" s="9" t="s">
        <v>23</v>
      </c>
      <c r="E57" s="10" t="s">
        <v>24</v>
      </c>
      <c r="F57" s="9" t="s">
        <v>25</v>
      </c>
      <c r="G57" s="14">
        <v>253.33</v>
      </c>
      <c r="H57" s="12">
        <v>1</v>
      </c>
      <c r="I57" s="1">
        <f t="shared" ref="I57:I120" si="0">PRODUCT(H57,G57)</f>
        <v>253.33</v>
      </c>
      <c r="J57" s="16">
        <v>8</v>
      </c>
      <c r="K57" s="1">
        <f t="shared" ref="K57:K120" si="1">L57-I57</f>
        <v>20.266400000000004</v>
      </c>
      <c r="L57" s="24">
        <f t="shared" ref="L57:L120" si="2">PRODUCT(I57,1.08)</f>
        <v>273.59640000000002</v>
      </c>
      <c r="M57" s="24"/>
    </row>
    <row r="58" spans="2:13" s="4" customFormat="1" ht="19.7" customHeight="1" x14ac:dyDescent="0.2">
      <c r="B58" s="8">
        <v>9</v>
      </c>
      <c r="C58" s="9" t="s">
        <v>26</v>
      </c>
      <c r="D58" s="9" t="s">
        <v>27</v>
      </c>
      <c r="E58" s="10" t="s">
        <v>28</v>
      </c>
      <c r="F58" s="9" t="s">
        <v>25</v>
      </c>
      <c r="G58" s="14">
        <v>100</v>
      </c>
      <c r="H58" s="12">
        <v>1</v>
      </c>
      <c r="I58" s="1">
        <f t="shared" si="0"/>
        <v>100</v>
      </c>
      <c r="J58" s="16">
        <v>8</v>
      </c>
      <c r="K58" s="1">
        <f t="shared" si="1"/>
        <v>8</v>
      </c>
      <c r="L58" s="24">
        <f t="shared" si="2"/>
        <v>108</v>
      </c>
      <c r="M58" s="24"/>
    </row>
    <row r="59" spans="2:13" s="4" customFormat="1" ht="38.85" customHeight="1" x14ac:dyDescent="0.2">
      <c r="B59" s="8">
        <v>10</v>
      </c>
      <c r="C59" s="9" t="s">
        <v>29</v>
      </c>
      <c r="D59" s="9" t="s">
        <v>30</v>
      </c>
      <c r="E59" s="10" t="s">
        <v>31</v>
      </c>
      <c r="F59" s="9" t="s">
        <v>21</v>
      </c>
      <c r="G59" s="14">
        <v>40.31</v>
      </c>
      <c r="H59" s="12">
        <v>1</v>
      </c>
      <c r="I59" s="1">
        <f t="shared" si="0"/>
        <v>40.31</v>
      </c>
      <c r="J59" s="16">
        <v>8</v>
      </c>
      <c r="K59" s="1">
        <f t="shared" si="1"/>
        <v>3.2248000000000019</v>
      </c>
      <c r="L59" s="24">
        <f t="shared" si="2"/>
        <v>43.534800000000004</v>
      </c>
      <c r="M59" s="24"/>
    </row>
    <row r="60" spans="2:13" s="4" customFormat="1" ht="28.7" customHeight="1" x14ac:dyDescent="0.2">
      <c r="B60" s="8">
        <v>11</v>
      </c>
      <c r="C60" s="9" t="s">
        <v>32</v>
      </c>
      <c r="D60" s="9" t="s">
        <v>33</v>
      </c>
      <c r="E60" s="10" t="s">
        <v>34</v>
      </c>
      <c r="F60" s="9" t="s">
        <v>21</v>
      </c>
      <c r="G60" s="14">
        <v>6.52</v>
      </c>
      <c r="H60" s="12">
        <v>1</v>
      </c>
      <c r="I60" s="1">
        <f t="shared" si="0"/>
        <v>6.52</v>
      </c>
      <c r="J60" s="16">
        <v>8</v>
      </c>
      <c r="K60" s="1">
        <f t="shared" si="1"/>
        <v>0.52160000000000029</v>
      </c>
      <c r="L60" s="24">
        <f t="shared" si="2"/>
        <v>7.0415999999999999</v>
      </c>
      <c r="M60" s="24"/>
    </row>
    <row r="61" spans="2:13" s="4" customFormat="1" ht="28.7" customHeight="1" x14ac:dyDescent="0.2">
      <c r="B61" s="8">
        <v>12</v>
      </c>
      <c r="C61" s="9" t="s">
        <v>35</v>
      </c>
      <c r="D61" s="9" t="s">
        <v>36</v>
      </c>
      <c r="E61" s="10" t="s">
        <v>37</v>
      </c>
      <c r="F61" s="9" t="s">
        <v>21</v>
      </c>
      <c r="G61" s="14">
        <v>3.8</v>
      </c>
      <c r="H61" s="12">
        <v>1</v>
      </c>
      <c r="I61" s="1">
        <f t="shared" si="0"/>
        <v>3.8</v>
      </c>
      <c r="J61" s="16">
        <v>8</v>
      </c>
      <c r="K61" s="1">
        <f t="shared" si="1"/>
        <v>0.30400000000000027</v>
      </c>
      <c r="L61" s="24">
        <f t="shared" si="2"/>
        <v>4.1040000000000001</v>
      </c>
      <c r="M61" s="24"/>
    </row>
    <row r="62" spans="2:13" s="4" customFormat="1" ht="19.7" customHeight="1" x14ac:dyDescent="0.2">
      <c r="B62" s="8">
        <v>13</v>
      </c>
      <c r="C62" s="9" t="s">
        <v>38</v>
      </c>
      <c r="D62" s="9" t="s">
        <v>39</v>
      </c>
      <c r="E62" s="10" t="s">
        <v>40</v>
      </c>
      <c r="F62" s="9" t="s">
        <v>21</v>
      </c>
      <c r="G62" s="14">
        <v>27.62</v>
      </c>
      <c r="H62" s="12">
        <v>1</v>
      </c>
      <c r="I62" s="1">
        <f t="shared" si="0"/>
        <v>27.62</v>
      </c>
      <c r="J62" s="16">
        <v>8</v>
      </c>
      <c r="K62" s="1">
        <f t="shared" si="1"/>
        <v>2.2096000000000018</v>
      </c>
      <c r="L62" s="24">
        <f t="shared" si="2"/>
        <v>29.829600000000003</v>
      </c>
      <c r="M62" s="24"/>
    </row>
    <row r="63" spans="2:13" s="4" customFormat="1" ht="19.7" customHeight="1" x14ac:dyDescent="0.2">
      <c r="B63" s="8">
        <v>14</v>
      </c>
      <c r="C63" s="9" t="s">
        <v>41</v>
      </c>
      <c r="D63" s="9" t="s">
        <v>42</v>
      </c>
      <c r="E63" s="10" t="s">
        <v>43</v>
      </c>
      <c r="F63" s="9" t="s">
        <v>44</v>
      </c>
      <c r="G63" s="14">
        <v>1.8</v>
      </c>
      <c r="H63" s="12">
        <v>1</v>
      </c>
      <c r="I63" s="1">
        <f t="shared" si="0"/>
        <v>1.8</v>
      </c>
      <c r="J63" s="16">
        <v>8</v>
      </c>
      <c r="K63" s="1">
        <f t="shared" si="1"/>
        <v>0.14400000000000013</v>
      </c>
      <c r="L63" s="24">
        <f t="shared" si="2"/>
        <v>1.9440000000000002</v>
      </c>
      <c r="M63" s="24"/>
    </row>
    <row r="64" spans="2:13" s="4" customFormat="1" ht="19.7" customHeight="1" x14ac:dyDescent="0.2">
      <c r="B64" s="8">
        <v>15</v>
      </c>
      <c r="C64" s="9" t="s">
        <v>45</v>
      </c>
      <c r="D64" s="9" t="s">
        <v>46</v>
      </c>
      <c r="E64" s="10" t="s">
        <v>47</v>
      </c>
      <c r="F64" s="9" t="s">
        <v>48</v>
      </c>
      <c r="G64" s="14">
        <v>13.53</v>
      </c>
      <c r="H64" s="12">
        <v>1</v>
      </c>
      <c r="I64" s="1">
        <f t="shared" si="0"/>
        <v>13.53</v>
      </c>
      <c r="J64" s="16">
        <v>8</v>
      </c>
      <c r="K64" s="1">
        <f t="shared" si="1"/>
        <v>1.0824000000000016</v>
      </c>
      <c r="L64" s="24">
        <f t="shared" si="2"/>
        <v>14.612400000000001</v>
      </c>
      <c r="M64" s="24"/>
    </row>
    <row r="65" spans="2:13" s="4" customFormat="1" ht="28.7" customHeight="1" x14ac:dyDescent="0.2">
      <c r="B65" s="8">
        <v>16</v>
      </c>
      <c r="C65" s="9" t="s">
        <v>49</v>
      </c>
      <c r="D65" s="9" t="s">
        <v>50</v>
      </c>
      <c r="E65" s="10" t="s">
        <v>51</v>
      </c>
      <c r="F65" s="9" t="s">
        <v>48</v>
      </c>
      <c r="G65" s="14">
        <v>287.05</v>
      </c>
      <c r="H65" s="12">
        <v>1</v>
      </c>
      <c r="I65" s="1">
        <f t="shared" si="0"/>
        <v>287.05</v>
      </c>
      <c r="J65" s="16">
        <v>8</v>
      </c>
      <c r="K65" s="1">
        <f t="shared" si="1"/>
        <v>22.963999999999999</v>
      </c>
      <c r="L65" s="24">
        <f t="shared" si="2"/>
        <v>310.01400000000001</v>
      </c>
      <c r="M65" s="24"/>
    </row>
    <row r="66" spans="2:13" s="4" customFormat="1" ht="28.7" customHeight="1" x14ac:dyDescent="0.2">
      <c r="B66" s="8">
        <v>17</v>
      </c>
      <c r="C66" s="9" t="s">
        <v>52</v>
      </c>
      <c r="D66" s="9" t="s">
        <v>53</v>
      </c>
      <c r="E66" s="10" t="s">
        <v>54</v>
      </c>
      <c r="F66" s="9" t="s">
        <v>48</v>
      </c>
      <c r="G66" s="14">
        <v>16.350000000000001</v>
      </c>
      <c r="H66" s="12">
        <v>1</v>
      </c>
      <c r="I66" s="1">
        <f t="shared" si="0"/>
        <v>16.350000000000001</v>
      </c>
      <c r="J66" s="16">
        <v>8</v>
      </c>
      <c r="K66" s="1">
        <f t="shared" si="1"/>
        <v>1.3079999999999998</v>
      </c>
      <c r="L66" s="24">
        <f t="shared" si="2"/>
        <v>17.658000000000001</v>
      </c>
      <c r="M66" s="24"/>
    </row>
    <row r="67" spans="2:13" s="4" customFormat="1" ht="19.7" customHeight="1" x14ac:dyDescent="0.2">
      <c r="B67" s="8">
        <v>18</v>
      </c>
      <c r="C67" s="9" t="s">
        <v>55</v>
      </c>
      <c r="D67" s="9" t="s">
        <v>56</v>
      </c>
      <c r="E67" s="10" t="s">
        <v>57</v>
      </c>
      <c r="F67" s="9" t="s">
        <v>14</v>
      </c>
      <c r="G67" s="14">
        <v>14</v>
      </c>
      <c r="H67" s="12">
        <v>1</v>
      </c>
      <c r="I67" s="1">
        <f t="shared" si="0"/>
        <v>14</v>
      </c>
      <c r="J67" s="16">
        <v>8</v>
      </c>
      <c r="K67" s="1">
        <f t="shared" si="1"/>
        <v>1.120000000000001</v>
      </c>
      <c r="L67" s="24">
        <f t="shared" si="2"/>
        <v>15.120000000000001</v>
      </c>
      <c r="M67" s="24"/>
    </row>
    <row r="68" spans="2:13" s="4" customFormat="1" ht="19.7" customHeight="1" x14ac:dyDescent="0.2">
      <c r="B68" s="8">
        <v>19</v>
      </c>
      <c r="C68" s="9" t="s">
        <v>58</v>
      </c>
      <c r="D68" s="9" t="s">
        <v>59</v>
      </c>
      <c r="E68" s="10" t="s">
        <v>60</v>
      </c>
      <c r="F68" s="9" t="s">
        <v>44</v>
      </c>
      <c r="G68" s="14">
        <v>46.34</v>
      </c>
      <c r="H68" s="12">
        <v>1</v>
      </c>
      <c r="I68" s="1">
        <f t="shared" si="0"/>
        <v>46.34</v>
      </c>
      <c r="J68" s="16">
        <v>8</v>
      </c>
      <c r="K68" s="1">
        <f t="shared" si="1"/>
        <v>3.7072000000000003</v>
      </c>
      <c r="L68" s="24">
        <f t="shared" si="2"/>
        <v>50.047200000000004</v>
      </c>
      <c r="M68" s="24"/>
    </row>
    <row r="69" spans="2:13" s="4" customFormat="1" ht="19.7" customHeight="1" x14ac:dyDescent="0.2">
      <c r="B69" s="8">
        <v>20</v>
      </c>
      <c r="C69" s="9" t="s">
        <v>61</v>
      </c>
      <c r="D69" s="9" t="s">
        <v>62</v>
      </c>
      <c r="E69" s="10" t="s">
        <v>63</v>
      </c>
      <c r="F69" s="9" t="s">
        <v>44</v>
      </c>
      <c r="G69" s="14">
        <v>31.51</v>
      </c>
      <c r="H69" s="12">
        <v>1</v>
      </c>
      <c r="I69" s="1">
        <f t="shared" si="0"/>
        <v>31.51</v>
      </c>
      <c r="J69" s="16">
        <v>8</v>
      </c>
      <c r="K69" s="1">
        <f t="shared" si="1"/>
        <v>2.5208000000000048</v>
      </c>
      <c r="L69" s="24">
        <f t="shared" si="2"/>
        <v>34.030800000000006</v>
      </c>
      <c r="M69" s="24"/>
    </row>
    <row r="70" spans="2:13" s="4" customFormat="1" ht="28.7" customHeight="1" x14ac:dyDescent="0.2">
      <c r="B70" s="8">
        <v>21</v>
      </c>
      <c r="C70" s="9" t="s">
        <v>64</v>
      </c>
      <c r="D70" s="9" t="s">
        <v>65</v>
      </c>
      <c r="E70" s="10" t="s">
        <v>66</v>
      </c>
      <c r="F70" s="9" t="s">
        <v>44</v>
      </c>
      <c r="G70" s="14">
        <v>7.4</v>
      </c>
      <c r="H70" s="12">
        <v>1</v>
      </c>
      <c r="I70" s="1">
        <f t="shared" si="0"/>
        <v>7.4</v>
      </c>
      <c r="J70" s="16">
        <v>8</v>
      </c>
      <c r="K70" s="1">
        <f t="shared" si="1"/>
        <v>0.59200000000000053</v>
      </c>
      <c r="L70" s="24">
        <f t="shared" si="2"/>
        <v>7.9920000000000009</v>
      </c>
      <c r="M70" s="24"/>
    </row>
    <row r="71" spans="2:13" s="4" customFormat="1" ht="19.7" customHeight="1" x14ac:dyDescent="0.2">
      <c r="B71" s="8">
        <v>22</v>
      </c>
      <c r="C71" s="9" t="s">
        <v>67</v>
      </c>
      <c r="D71" s="9" t="s">
        <v>68</v>
      </c>
      <c r="E71" s="10" t="s">
        <v>69</v>
      </c>
      <c r="F71" s="9" t="s">
        <v>44</v>
      </c>
      <c r="G71" s="14">
        <v>85.25</v>
      </c>
      <c r="H71" s="12">
        <v>1</v>
      </c>
      <c r="I71" s="1">
        <f t="shared" si="0"/>
        <v>85.25</v>
      </c>
      <c r="J71" s="16">
        <v>23</v>
      </c>
      <c r="K71" s="1">
        <f t="shared" si="1"/>
        <v>19.607500000000002</v>
      </c>
      <c r="L71" s="24">
        <f>PRODUCT(I71,1.23)</f>
        <v>104.8575</v>
      </c>
      <c r="M71" s="24"/>
    </row>
    <row r="72" spans="2:13" s="4" customFormat="1" ht="28.7" customHeight="1" x14ac:dyDescent="0.2">
      <c r="B72" s="8">
        <v>23</v>
      </c>
      <c r="C72" s="9" t="s">
        <v>70</v>
      </c>
      <c r="D72" s="9" t="s">
        <v>71</v>
      </c>
      <c r="E72" s="10" t="s">
        <v>72</v>
      </c>
      <c r="F72" s="9" t="s">
        <v>21</v>
      </c>
      <c r="G72" s="14">
        <v>15</v>
      </c>
      <c r="H72" s="12">
        <v>1</v>
      </c>
      <c r="I72" s="1">
        <f t="shared" si="0"/>
        <v>15</v>
      </c>
      <c r="J72" s="16">
        <v>8</v>
      </c>
      <c r="K72" s="1">
        <f t="shared" si="1"/>
        <v>1.2000000000000028</v>
      </c>
      <c r="L72" s="24">
        <f t="shared" si="2"/>
        <v>16.200000000000003</v>
      </c>
      <c r="M72" s="24"/>
    </row>
    <row r="73" spans="2:13" s="4" customFormat="1" ht="28.7" customHeight="1" x14ac:dyDescent="0.2">
      <c r="B73" s="8">
        <v>24</v>
      </c>
      <c r="C73" s="9" t="s">
        <v>73</v>
      </c>
      <c r="D73" s="9" t="s">
        <v>74</v>
      </c>
      <c r="E73" s="10" t="s">
        <v>75</v>
      </c>
      <c r="F73" s="9" t="s">
        <v>21</v>
      </c>
      <c r="G73" s="14">
        <v>61</v>
      </c>
      <c r="H73" s="12">
        <v>1</v>
      </c>
      <c r="I73" s="1">
        <f t="shared" si="0"/>
        <v>61</v>
      </c>
      <c r="J73" s="16">
        <v>8</v>
      </c>
      <c r="K73" s="1">
        <f t="shared" si="1"/>
        <v>4.8800000000000097</v>
      </c>
      <c r="L73" s="24">
        <f t="shared" si="2"/>
        <v>65.88000000000001</v>
      </c>
      <c r="M73" s="24"/>
    </row>
    <row r="74" spans="2:13" s="4" customFormat="1" ht="28.7" customHeight="1" x14ac:dyDescent="0.2">
      <c r="B74" s="8">
        <v>25</v>
      </c>
      <c r="C74" s="9" t="s">
        <v>76</v>
      </c>
      <c r="D74" s="9" t="s">
        <v>77</v>
      </c>
      <c r="E74" s="10" t="s">
        <v>78</v>
      </c>
      <c r="F74" s="9" t="s">
        <v>21</v>
      </c>
      <c r="G74" s="14">
        <v>28</v>
      </c>
      <c r="H74" s="12">
        <v>1</v>
      </c>
      <c r="I74" s="1">
        <f t="shared" si="0"/>
        <v>28</v>
      </c>
      <c r="J74" s="16">
        <v>8</v>
      </c>
      <c r="K74" s="1">
        <f t="shared" si="1"/>
        <v>2.240000000000002</v>
      </c>
      <c r="L74" s="24">
        <f t="shared" si="2"/>
        <v>30.240000000000002</v>
      </c>
      <c r="M74" s="24"/>
    </row>
    <row r="75" spans="2:13" s="4" customFormat="1" ht="19.7" customHeight="1" x14ac:dyDescent="0.2">
      <c r="B75" s="8">
        <v>26</v>
      </c>
      <c r="C75" s="9" t="s">
        <v>79</v>
      </c>
      <c r="D75" s="9" t="s">
        <v>80</v>
      </c>
      <c r="E75" s="10" t="s">
        <v>81</v>
      </c>
      <c r="F75" s="9" t="s">
        <v>21</v>
      </c>
      <c r="G75" s="14">
        <v>37.700000000000003</v>
      </c>
      <c r="H75" s="12">
        <v>1</v>
      </c>
      <c r="I75" s="1">
        <f t="shared" si="0"/>
        <v>37.700000000000003</v>
      </c>
      <c r="J75" s="16">
        <v>8</v>
      </c>
      <c r="K75" s="1">
        <f t="shared" si="1"/>
        <v>3.0160000000000053</v>
      </c>
      <c r="L75" s="24">
        <f t="shared" si="2"/>
        <v>40.716000000000008</v>
      </c>
      <c r="M75" s="24"/>
    </row>
    <row r="76" spans="2:13" s="4" customFormat="1" ht="19.7" customHeight="1" x14ac:dyDescent="0.2">
      <c r="B76" s="8">
        <v>27</v>
      </c>
      <c r="C76" s="9" t="s">
        <v>82</v>
      </c>
      <c r="D76" s="9" t="s">
        <v>83</v>
      </c>
      <c r="E76" s="10" t="s">
        <v>84</v>
      </c>
      <c r="F76" s="9" t="s">
        <v>21</v>
      </c>
      <c r="G76" s="14">
        <v>58.27</v>
      </c>
      <c r="H76" s="12">
        <v>1</v>
      </c>
      <c r="I76" s="1">
        <f t="shared" si="0"/>
        <v>58.27</v>
      </c>
      <c r="J76" s="16">
        <v>8</v>
      </c>
      <c r="K76" s="1">
        <f t="shared" si="1"/>
        <v>4.6616000000000071</v>
      </c>
      <c r="L76" s="24">
        <f t="shared" si="2"/>
        <v>62.93160000000001</v>
      </c>
      <c r="M76" s="24"/>
    </row>
    <row r="77" spans="2:13" s="4" customFormat="1" ht="28.7" customHeight="1" x14ac:dyDescent="0.2">
      <c r="B77" s="8">
        <v>28</v>
      </c>
      <c r="C77" s="9" t="s">
        <v>85</v>
      </c>
      <c r="D77" s="9" t="s">
        <v>86</v>
      </c>
      <c r="E77" s="10" t="s">
        <v>87</v>
      </c>
      <c r="F77" s="9" t="s">
        <v>44</v>
      </c>
      <c r="G77" s="14">
        <v>9</v>
      </c>
      <c r="H77" s="12">
        <v>1</v>
      </c>
      <c r="I77" s="1">
        <f t="shared" si="0"/>
        <v>9</v>
      </c>
      <c r="J77" s="16">
        <v>8</v>
      </c>
      <c r="K77" s="1">
        <f t="shared" si="1"/>
        <v>0.72000000000000064</v>
      </c>
      <c r="L77" s="24">
        <f t="shared" si="2"/>
        <v>9.7200000000000006</v>
      </c>
      <c r="M77" s="24"/>
    </row>
    <row r="78" spans="2:13" s="4" customFormat="1" ht="19.7" customHeight="1" x14ac:dyDescent="0.2">
      <c r="B78" s="8">
        <v>29</v>
      </c>
      <c r="C78" s="9" t="s">
        <v>88</v>
      </c>
      <c r="D78" s="9" t="s">
        <v>89</v>
      </c>
      <c r="E78" s="10" t="s">
        <v>90</v>
      </c>
      <c r="F78" s="9" t="s">
        <v>91</v>
      </c>
      <c r="G78" s="14">
        <v>17.43</v>
      </c>
      <c r="H78" s="12">
        <v>1</v>
      </c>
      <c r="I78" s="1">
        <f t="shared" si="0"/>
        <v>17.43</v>
      </c>
      <c r="J78" s="16">
        <v>23</v>
      </c>
      <c r="K78" s="1">
        <f t="shared" si="1"/>
        <v>4.0089000000000006</v>
      </c>
      <c r="L78" s="24">
        <f>PRODUCT(I78,1.23)</f>
        <v>21.4389</v>
      </c>
      <c r="M78" s="24"/>
    </row>
    <row r="79" spans="2:13" s="4" customFormat="1" ht="19.7" customHeight="1" x14ac:dyDescent="0.2">
      <c r="B79" s="8">
        <v>30</v>
      </c>
      <c r="C79" s="9" t="s">
        <v>92</v>
      </c>
      <c r="D79" s="9" t="s">
        <v>93</v>
      </c>
      <c r="E79" s="10" t="s">
        <v>94</v>
      </c>
      <c r="F79" s="9" t="s">
        <v>91</v>
      </c>
      <c r="G79" s="14">
        <v>23.4</v>
      </c>
      <c r="H79" s="12">
        <v>1</v>
      </c>
      <c r="I79" s="1">
        <f t="shared" si="0"/>
        <v>23.4</v>
      </c>
      <c r="J79" s="16">
        <v>23</v>
      </c>
      <c r="K79" s="1">
        <f t="shared" si="1"/>
        <v>5.3819999999999979</v>
      </c>
      <c r="L79" s="24">
        <f>PRODUCT(I79,1.23)</f>
        <v>28.781999999999996</v>
      </c>
      <c r="M79" s="24"/>
    </row>
    <row r="80" spans="2:13" s="4" customFormat="1" ht="19.7" customHeight="1" x14ac:dyDescent="0.2">
      <c r="B80" s="8">
        <v>31</v>
      </c>
      <c r="C80" s="9" t="s">
        <v>95</v>
      </c>
      <c r="D80" s="9" t="s">
        <v>96</v>
      </c>
      <c r="E80" s="10" t="s">
        <v>97</v>
      </c>
      <c r="F80" s="9" t="s">
        <v>98</v>
      </c>
      <c r="G80" s="14">
        <v>200</v>
      </c>
      <c r="H80" s="12">
        <v>1</v>
      </c>
      <c r="I80" s="1">
        <f t="shared" si="0"/>
        <v>200</v>
      </c>
      <c r="J80" s="16">
        <v>23</v>
      </c>
      <c r="K80" s="1">
        <f t="shared" si="1"/>
        <v>46</v>
      </c>
      <c r="L80" s="24">
        <f>PRODUCT(I80,1.23)</f>
        <v>246</v>
      </c>
      <c r="M80" s="24"/>
    </row>
    <row r="81" spans="2:13" s="4" customFormat="1" ht="19.7" customHeight="1" x14ac:dyDescent="0.2">
      <c r="B81" s="8">
        <v>32</v>
      </c>
      <c r="C81" s="9" t="s">
        <v>99</v>
      </c>
      <c r="D81" s="9" t="s">
        <v>100</v>
      </c>
      <c r="E81" s="10" t="s">
        <v>101</v>
      </c>
      <c r="F81" s="9" t="s">
        <v>102</v>
      </c>
      <c r="G81" s="14">
        <v>99</v>
      </c>
      <c r="H81" s="12">
        <v>1</v>
      </c>
      <c r="I81" s="1">
        <f t="shared" si="0"/>
        <v>99</v>
      </c>
      <c r="J81" s="16">
        <v>8</v>
      </c>
      <c r="K81" s="1">
        <f t="shared" si="1"/>
        <v>7.9200000000000017</v>
      </c>
      <c r="L81" s="24">
        <f t="shared" si="2"/>
        <v>106.92</v>
      </c>
      <c r="M81" s="24"/>
    </row>
    <row r="82" spans="2:13" s="4" customFormat="1" ht="19.7" customHeight="1" x14ac:dyDescent="0.2">
      <c r="B82" s="8">
        <v>33</v>
      </c>
      <c r="C82" s="9" t="s">
        <v>103</v>
      </c>
      <c r="D82" s="9" t="s">
        <v>104</v>
      </c>
      <c r="E82" s="10" t="s">
        <v>105</v>
      </c>
      <c r="F82" s="9" t="s">
        <v>102</v>
      </c>
      <c r="G82" s="14">
        <v>60</v>
      </c>
      <c r="H82" s="12">
        <v>1</v>
      </c>
      <c r="I82" s="1">
        <f t="shared" si="0"/>
        <v>60</v>
      </c>
      <c r="J82" s="16">
        <v>8</v>
      </c>
      <c r="K82" s="1">
        <f t="shared" si="1"/>
        <v>4.8000000000000114</v>
      </c>
      <c r="L82" s="24">
        <f t="shared" si="2"/>
        <v>64.800000000000011</v>
      </c>
      <c r="M82" s="24"/>
    </row>
    <row r="83" spans="2:13" s="4" customFormat="1" ht="28.7" customHeight="1" x14ac:dyDescent="0.2">
      <c r="B83" s="8">
        <v>34</v>
      </c>
      <c r="C83" s="9" t="s">
        <v>106</v>
      </c>
      <c r="D83" s="9" t="s">
        <v>107</v>
      </c>
      <c r="E83" s="10" t="s">
        <v>108</v>
      </c>
      <c r="F83" s="9" t="s">
        <v>102</v>
      </c>
      <c r="G83" s="14">
        <v>50</v>
      </c>
      <c r="H83" s="12">
        <v>1</v>
      </c>
      <c r="I83" s="1">
        <f t="shared" si="0"/>
        <v>50</v>
      </c>
      <c r="J83" s="16">
        <v>8</v>
      </c>
      <c r="K83" s="1">
        <f t="shared" si="1"/>
        <v>4</v>
      </c>
      <c r="L83" s="24">
        <f t="shared" si="2"/>
        <v>54</v>
      </c>
      <c r="M83" s="24"/>
    </row>
    <row r="84" spans="2:13" s="4" customFormat="1" ht="19.7" customHeight="1" x14ac:dyDescent="0.2">
      <c r="B84" s="8">
        <v>35</v>
      </c>
      <c r="C84" s="9" t="s">
        <v>109</v>
      </c>
      <c r="D84" s="9" t="s">
        <v>110</v>
      </c>
      <c r="E84" s="10" t="s">
        <v>111</v>
      </c>
      <c r="F84" s="9" t="s">
        <v>21</v>
      </c>
      <c r="G84" s="14">
        <v>15.03</v>
      </c>
      <c r="H84" s="12">
        <v>1</v>
      </c>
      <c r="I84" s="1">
        <f t="shared" si="0"/>
        <v>15.03</v>
      </c>
      <c r="J84" s="16">
        <v>8</v>
      </c>
      <c r="K84" s="1">
        <f t="shared" si="1"/>
        <v>1.2024000000000026</v>
      </c>
      <c r="L84" s="24">
        <f t="shared" si="2"/>
        <v>16.232400000000002</v>
      </c>
      <c r="M84" s="24"/>
    </row>
    <row r="85" spans="2:13" s="4" customFormat="1" ht="19.7" customHeight="1" x14ac:dyDescent="0.2">
      <c r="B85" s="8">
        <v>36</v>
      </c>
      <c r="C85" s="9" t="s">
        <v>112</v>
      </c>
      <c r="D85" s="9" t="s">
        <v>113</v>
      </c>
      <c r="E85" s="10" t="s">
        <v>114</v>
      </c>
      <c r="F85" s="9" t="s">
        <v>48</v>
      </c>
      <c r="G85" s="14">
        <v>0.5</v>
      </c>
      <c r="H85" s="12">
        <v>1</v>
      </c>
      <c r="I85" s="1">
        <f t="shared" si="0"/>
        <v>0.5</v>
      </c>
      <c r="J85" s="16">
        <v>8</v>
      </c>
      <c r="K85" s="1">
        <f t="shared" si="1"/>
        <v>4.0000000000000036E-2</v>
      </c>
      <c r="L85" s="24">
        <f t="shared" si="2"/>
        <v>0.54</v>
      </c>
      <c r="M85" s="24"/>
    </row>
    <row r="86" spans="2:13" s="4" customFormat="1" ht="28.7" customHeight="1" x14ac:dyDescent="0.2">
      <c r="B86" s="8">
        <v>37</v>
      </c>
      <c r="C86" s="9" t="s">
        <v>115</v>
      </c>
      <c r="D86" s="9" t="s">
        <v>116</v>
      </c>
      <c r="E86" s="10" t="s">
        <v>117</v>
      </c>
      <c r="F86" s="9" t="s">
        <v>44</v>
      </c>
      <c r="G86" s="14">
        <v>10</v>
      </c>
      <c r="H86" s="12">
        <v>1</v>
      </c>
      <c r="I86" s="1">
        <f t="shared" si="0"/>
        <v>10</v>
      </c>
      <c r="J86" s="16">
        <v>8</v>
      </c>
      <c r="K86" s="1">
        <f t="shared" si="1"/>
        <v>0.80000000000000071</v>
      </c>
      <c r="L86" s="24">
        <f t="shared" si="2"/>
        <v>10.8</v>
      </c>
      <c r="M86" s="24"/>
    </row>
    <row r="87" spans="2:13" s="4" customFormat="1" ht="28.7" customHeight="1" x14ac:dyDescent="0.2">
      <c r="B87" s="8">
        <v>38</v>
      </c>
      <c r="C87" s="9" t="s">
        <v>118</v>
      </c>
      <c r="D87" s="9" t="s">
        <v>119</v>
      </c>
      <c r="E87" s="10" t="s">
        <v>120</v>
      </c>
      <c r="F87" s="9" t="s">
        <v>44</v>
      </c>
      <c r="G87" s="14">
        <v>10</v>
      </c>
      <c r="H87" s="12">
        <v>1</v>
      </c>
      <c r="I87" s="1">
        <f t="shared" si="0"/>
        <v>10</v>
      </c>
      <c r="J87" s="16">
        <v>8</v>
      </c>
      <c r="K87" s="1">
        <f t="shared" si="1"/>
        <v>0.80000000000000071</v>
      </c>
      <c r="L87" s="24">
        <f t="shared" si="2"/>
        <v>10.8</v>
      </c>
      <c r="M87" s="24"/>
    </row>
    <row r="88" spans="2:13" s="4" customFormat="1" ht="19.7" customHeight="1" x14ac:dyDescent="0.2">
      <c r="B88" s="8">
        <v>39</v>
      </c>
      <c r="C88" s="9" t="s">
        <v>121</v>
      </c>
      <c r="D88" s="9" t="s">
        <v>122</v>
      </c>
      <c r="E88" s="10" t="s">
        <v>123</v>
      </c>
      <c r="F88" s="9" t="s">
        <v>124</v>
      </c>
      <c r="G88" s="14">
        <v>1.1000000000000001</v>
      </c>
      <c r="H88" s="12">
        <v>1</v>
      </c>
      <c r="I88" s="1">
        <f t="shared" si="0"/>
        <v>1.1000000000000001</v>
      </c>
      <c r="J88" s="16">
        <v>8</v>
      </c>
      <c r="K88" s="1">
        <f t="shared" si="1"/>
        <v>8.8000000000000078E-2</v>
      </c>
      <c r="L88" s="24">
        <f t="shared" si="2"/>
        <v>1.1880000000000002</v>
      </c>
      <c r="M88" s="24"/>
    </row>
    <row r="89" spans="2:13" s="4" customFormat="1" ht="19.7" customHeight="1" x14ac:dyDescent="0.2">
      <c r="B89" s="8">
        <v>40</v>
      </c>
      <c r="C89" s="9" t="s">
        <v>125</v>
      </c>
      <c r="D89" s="9" t="s">
        <v>126</v>
      </c>
      <c r="E89" s="10" t="s">
        <v>127</v>
      </c>
      <c r="F89" s="9" t="s">
        <v>21</v>
      </c>
      <c r="G89" s="14">
        <v>2.44</v>
      </c>
      <c r="H89" s="12">
        <v>1</v>
      </c>
      <c r="I89" s="1">
        <f t="shared" si="0"/>
        <v>2.44</v>
      </c>
      <c r="J89" s="16">
        <v>8</v>
      </c>
      <c r="K89" s="1">
        <f t="shared" si="1"/>
        <v>0.19520000000000026</v>
      </c>
      <c r="L89" s="24">
        <f t="shared" si="2"/>
        <v>2.6352000000000002</v>
      </c>
      <c r="M89" s="24"/>
    </row>
    <row r="90" spans="2:13" s="4" customFormat="1" ht="28.7" customHeight="1" x14ac:dyDescent="0.2">
      <c r="B90" s="8">
        <v>41</v>
      </c>
      <c r="C90" s="9" t="s">
        <v>128</v>
      </c>
      <c r="D90" s="9" t="s">
        <v>129</v>
      </c>
      <c r="E90" s="10" t="s">
        <v>130</v>
      </c>
      <c r="F90" s="9" t="s">
        <v>124</v>
      </c>
      <c r="G90" s="14">
        <v>0.9</v>
      </c>
      <c r="H90" s="12">
        <v>1</v>
      </c>
      <c r="I90" s="1">
        <f t="shared" si="0"/>
        <v>0.9</v>
      </c>
      <c r="J90" s="16">
        <v>8</v>
      </c>
      <c r="K90" s="1">
        <f t="shared" si="1"/>
        <v>7.2000000000000064E-2</v>
      </c>
      <c r="L90" s="24">
        <f t="shared" si="2"/>
        <v>0.97200000000000009</v>
      </c>
      <c r="M90" s="24"/>
    </row>
    <row r="91" spans="2:13" s="4" customFormat="1" ht="19.7" customHeight="1" x14ac:dyDescent="0.2">
      <c r="B91" s="8">
        <v>42</v>
      </c>
      <c r="C91" s="9" t="s">
        <v>131</v>
      </c>
      <c r="D91" s="9" t="s">
        <v>132</v>
      </c>
      <c r="E91" s="10" t="s">
        <v>133</v>
      </c>
      <c r="F91" s="9" t="s">
        <v>124</v>
      </c>
      <c r="G91" s="14">
        <v>1.1000000000000001</v>
      </c>
      <c r="H91" s="12">
        <v>1</v>
      </c>
      <c r="I91" s="1">
        <f t="shared" si="0"/>
        <v>1.1000000000000001</v>
      </c>
      <c r="J91" s="16">
        <v>8</v>
      </c>
      <c r="K91" s="1">
        <f t="shared" si="1"/>
        <v>8.8000000000000078E-2</v>
      </c>
      <c r="L91" s="24">
        <f t="shared" si="2"/>
        <v>1.1880000000000002</v>
      </c>
      <c r="M91" s="24"/>
    </row>
    <row r="92" spans="2:13" s="4" customFormat="1" ht="28.7" customHeight="1" x14ac:dyDescent="0.2">
      <c r="B92" s="8">
        <v>43</v>
      </c>
      <c r="C92" s="9" t="s">
        <v>134</v>
      </c>
      <c r="D92" s="9" t="s">
        <v>135</v>
      </c>
      <c r="E92" s="10" t="s">
        <v>136</v>
      </c>
      <c r="F92" s="9" t="s">
        <v>124</v>
      </c>
      <c r="G92" s="14">
        <v>25</v>
      </c>
      <c r="H92" s="12">
        <v>1</v>
      </c>
      <c r="I92" s="1">
        <f t="shared" si="0"/>
        <v>25</v>
      </c>
      <c r="J92" s="16">
        <v>8</v>
      </c>
      <c r="K92" s="1">
        <f t="shared" si="1"/>
        <v>2</v>
      </c>
      <c r="L92" s="24">
        <f t="shared" si="2"/>
        <v>27</v>
      </c>
      <c r="M92" s="24"/>
    </row>
    <row r="93" spans="2:13" s="4" customFormat="1" ht="19.7" customHeight="1" x14ac:dyDescent="0.2">
      <c r="B93" s="8">
        <v>44</v>
      </c>
      <c r="C93" s="9" t="s">
        <v>137</v>
      </c>
      <c r="D93" s="9" t="s">
        <v>138</v>
      </c>
      <c r="E93" s="10" t="s">
        <v>139</v>
      </c>
      <c r="F93" s="9" t="s">
        <v>124</v>
      </c>
      <c r="G93" s="14">
        <v>25</v>
      </c>
      <c r="H93" s="12">
        <v>1</v>
      </c>
      <c r="I93" s="1">
        <f t="shared" si="0"/>
        <v>25</v>
      </c>
      <c r="J93" s="16">
        <v>8</v>
      </c>
      <c r="K93" s="1">
        <f t="shared" si="1"/>
        <v>2</v>
      </c>
      <c r="L93" s="24">
        <f t="shared" si="2"/>
        <v>27</v>
      </c>
      <c r="M93" s="24"/>
    </row>
    <row r="94" spans="2:13" s="4" customFormat="1" ht="19.7" customHeight="1" x14ac:dyDescent="0.2">
      <c r="B94" s="8">
        <v>45</v>
      </c>
      <c r="C94" s="9" t="s">
        <v>140</v>
      </c>
      <c r="D94" s="9" t="s">
        <v>141</v>
      </c>
      <c r="E94" s="10" t="s">
        <v>142</v>
      </c>
      <c r="F94" s="9" t="s">
        <v>44</v>
      </c>
      <c r="G94" s="14">
        <v>590</v>
      </c>
      <c r="H94" s="12">
        <v>1</v>
      </c>
      <c r="I94" s="1">
        <f t="shared" si="0"/>
        <v>590</v>
      </c>
      <c r="J94" s="16">
        <v>8</v>
      </c>
      <c r="K94" s="1">
        <f t="shared" si="1"/>
        <v>47.200000000000045</v>
      </c>
      <c r="L94" s="24">
        <f t="shared" si="2"/>
        <v>637.20000000000005</v>
      </c>
      <c r="M94" s="24"/>
    </row>
    <row r="95" spans="2:13" s="4" customFormat="1" ht="19.7" customHeight="1" x14ac:dyDescent="0.2">
      <c r="B95" s="8">
        <v>46</v>
      </c>
      <c r="C95" s="9" t="s">
        <v>143</v>
      </c>
      <c r="D95" s="9" t="s">
        <v>144</v>
      </c>
      <c r="E95" s="10" t="s">
        <v>145</v>
      </c>
      <c r="F95" s="9" t="s">
        <v>44</v>
      </c>
      <c r="G95" s="14">
        <v>356</v>
      </c>
      <c r="H95" s="12">
        <v>1</v>
      </c>
      <c r="I95" s="1">
        <f t="shared" si="0"/>
        <v>356</v>
      </c>
      <c r="J95" s="16">
        <v>8</v>
      </c>
      <c r="K95" s="1">
        <f t="shared" si="1"/>
        <v>28.480000000000018</v>
      </c>
      <c r="L95" s="24">
        <f t="shared" si="2"/>
        <v>384.48</v>
      </c>
      <c r="M95" s="24"/>
    </row>
    <row r="96" spans="2:13" s="4" customFormat="1" ht="19.7" customHeight="1" x14ac:dyDescent="0.2">
      <c r="B96" s="8">
        <v>47</v>
      </c>
      <c r="C96" s="9" t="s">
        <v>146</v>
      </c>
      <c r="D96" s="9" t="s">
        <v>147</v>
      </c>
      <c r="E96" s="10" t="s">
        <v>148</v>
      </c>
      <c r="F96" s="9" t="s">
        <v>44</v>
      </c>
      <c r="G96" s="14">
        <v>5</v>
      </c>
      <c r="H96" s="12">
        <v>1</v>
      </c>
      <c r="I96" s="1">
        <f t="shared" si="0"/>
        <v>5</v>
      </c>
      <c r="J96" s="16">
        <v>8</v>
      </c>
      <c r="K96" s="1">
        <f t="shared" si="1"/>
        <v>0.40000000000000036</v>
      </c>
      <c r="L96" s="24">
        <f t="shared" si="2"/>
        <v>5.4</v>
      </c>
      <c r="M96" s="24"/>
    </row>
    <row r="97" spans="2:13" s="4" customFormat="1" ht="19.7" customHeight="1" x14ac:dyDescent="0.2">
      <c r="B97" s="8">
        <v>48</v>
      </c>
      <c r="C97" s="9" t="s">
        <v>149</v>
      </c>
      <c r="D97" s="9" t="s">
        <v>150</v>
      </c>
      <c r="E97" s="10" t="s">
        <v>151</v>
      </c>
      <c r="F97" s="9" t="s">
        <v>25</v>
      </c>
      <c r="G97" s="14">
        <v>200</v>
      </c>
      <c r="H97" s="12">
        <v>1</v>
      </c>
      <c r="I97" s="1">
        <f t="shared" si="0"/>
        <v>200</v>
      </c>
      <c r="J97" s="16">
        <v>8</v>
      </c>
      <c r="K97" s="1">
        <f t="shared" si="1"/>
        <v>16</v>
      </c>
      <c r="L97" s="24">
        <f t="shared" si="2"/>
        <v>216</v>
      </c>
      <c r="M97" s="24"/>
    </row>
    <row r="98" spans="2:13" s="4" customFormat="1" ht="19.7" customHeight="1" x14ac:dyDescent="0.2">
      <c r="B98" s="8">
        <v>49</v>
      </c>
      <c r="C98" s="9" t="s">
        <v>152</v>
      </c>
      <c r="D98" s="9" t="s">
        <v>153</v>
      </c>
      <c r="E98" s="10" t="s">
        <v>154</v>
      </c>
      <c r="F98" s="9" t="s">
        <v>21</v>
      </c>
      <c r="G98" s="14">
        <v>1</v>
      </c>
      <c r="H98" s="12">
        <v>1</v>
      </c>
      <c r="I98" s="1">
        <f t="shared" si="0"/>
        <v>1</v>
      </c>
      <c r="J98" s="16">
        <v>8</v>
      </c>
      <c r="K98" s="1">
        <f t="shared" si="1"/>
        <v>8.0000000000000071E-2</v>
      </c>
      <c r="L98" s="24">
        <f t="shared" si="2"/>
        <v>1.08</v>
      </c>
      <c r="M98" s="24"/>
    </row>
    <row r="99" spans="2:13" s="4" customFormat="1" ht="28.7" customHeight="1" x14ac:dyDescent="0.2">
      <c r="B99" s="8">
        <v>50</v>
      </c>
      <c r="C99" s="9" t="s">
        <v>155</v>
      </c>
      <c r="D99" s="9" t="s">
        <v>156</v>
      </c>
      <c r="E99" s="10" t="s">
        <v>157</v>
      </c>
      <c r="F99" s="9" t="s">
        <v>124</v>
      </c>
      <c r="G99" s="14">
        <v>325</v>
      </c>
      <c r="H99" s="12">
        <v>1</v>
      </c>
      <c r="I99" s="1">
        <f t="shared" si="0"/>
        <v>325</v>
      </c>
      <c r="J99" s="16">
        <v>8</v>
      </c>
      <c r="K99" s="1">
        <f t="shared" si="1"/>
        <v>26</v>
      </c>
      <c r="L99" s="24">
        <f t="shared" si="2"/>
        <v>351</v>
      </c>
      <c r="M99" s="24"/>
    </row>
    <row r="100" spans="2:13" s="4" customFormat="1" ht="19.7" customHeight="1" x14ac:dyDescent="0.2">
      <c r="B100" s="8">
        <v>51</v>
      </c>
      <c r="C100" s="9" t="s">
        <v>158</v>
      </c>
      <c r="D100" s="9" t="s">
        <v>159</v>
      </c>
      <c r="E100" s="10" t="s">
        <v>160</v>
      </c>
      <c r="F100" s="9" t="s">
        <v>124</v>
      </c>
      <c r="G100" s="14">
        <v>35</v>
      </c>
      <c r="H100" s="12">
        <v>1</v>
      </c>
      <c r="I100" s="1">
        <f t="shared" si="0"/>
        <v>35</v>
      </c>
      <c r="J100" s="16">
        <v>8</v>
      </c>
      <c r="K100" s="1">
        <f t="shared" si="1"/>
        <v>2.8000000000000043</v>
      </c>
      <c r="L100" s="24">
        <f t="shared" si="2"/>
        <v>37.800000000000004</v>
      </c>
      <c r="M100" s="24"/>
    </row>
    <row r="101" spans="2:13" s="4" customFormat="1" ht="19.7" customHeight="1" x14ac:dyDescent="0.2">
      <c r="B101" s="8">
        <v>52</v>
      </c>
      <c r="C101" s="9" t="s">
        <v>161</v>
      </c>
      <c r="D101" s="9" t="s">
        <v>162</v>
      </c>
      <c r="E101" s="10" t="s">
        <v>163</v>
      </c>
      <c r="F101" s="9" t="s">
        <v>124</v>
      </c>
      <c r="G101" s="14">
        <v>10</v>
      </c>
      <c r="H101" s="12">
        <v>1</v>
      </c>
      <c r="I101" s="1">
        <f t="shared" si="0"/>
        <v>10</v>
      </c>
      <c r="J101" s="16">
        <v>8</v>
      </c>
      <c r="K101" s="1">
        <f t="shared" si="1"/>
        <v>0.80000000000000071</v>
      </c>
      <c r="L101" s="24">
        <f t="shared" si="2"/>
        <v>10.8</v>
      </c>
      <c r="M101" s="24"/>
    </row>
    <row r="102" spans="2:13" s="4" customFormat="1" ht="19.7" customHeight="1" x14ac:dyDescent="0.2">
      <c r="B102" s="8">
        <v>53</v>
      </c>
      <c r="C102" s="9" t="s">
        <v>164</v>
      </c>
      <c r="D102" s="9" t="s">
        <v>165</v>
      </c>
      <c r="E102" s="10" t="s">
        <v>166</v>
      </c>
      <c r="F102" s="9" t="s">
        <v>124</v>
      </c>
      <c r="G102" s="14">
        <v>2</v>
      </c>
      <c r="H102" s="12">
        <v>1</v>
      </c>
      <c r="I102" s="1">
        <f t="shared" si="0"/>
        <v>2</v>
      </c>
      <c r="J102" s="16">
        <v>8</v>
      </c>
      <c r="K102" s="1">
        <f t="shared" si="1"/>
        <v>0.16000000000000014</v>
      </c>
      <c r="L102" s="24">
        <f t="shared" si="2"/>
        <v>2.16</v>
      </c>
      <c r="M102" s="24"/>
    </row>
    <row r="103" spans="2:13" s="4" customFormat="1" ht="28.7" customHeight="1" x14ac:dyDescent="0.2">
      <c r="B103" s="8">
        <v>54</v>
      </c>
      <c r="C103" s="9" t="s">
        <v>167</v>
      </c>
      <c r="D103" s="9" t="s">
        <v>168</v>
      </c>
      <c r="E103" s="10" t="s">
        <v>169</v>
      </c>
      <c r="F103" s="9" t="s">
        <v>124</v>
      </c>
      <c r="G103" s="14">
        <v>320</v>
      </c>
      <c r="H103" s="12">
        <v>1</v>
      </c>
      <c r="I103" s="1">
        <f t="shared" si="0"/>
        <v>320</v>
      </c>
      <c r="J103" s="16">
        <v>8</v>
      </c>
      <c r="K103" s="1">
        <f t="shared" si="1"/>
        <v>25.600000000000023</v>
      </c>
      <c r="L103" s="24">
        <f t="shared" si="2"/>
        <v>345.6</v>
      </c>
      <c r="M103" s="24"/>
    </row>
    <row r="104" spans="2:13" s="4" customFormat="1" ht="19.7" customHeight="1" x14ac:dyDescent="0.2">
      <c r="B104" s="8">
        <v>55</v>
      </c>
      <c r="C104" s="9" t="s">
        <v>170</v>
      </c>
      <c r="D104" s="9" t="s">
        <v>171</v>
      </c>
      <c r="E104" s="10" t="s">
        <v>172</v>
      </c>
      <c r="F104" s="9" t="s">
        <v>124</v>
      </c>
      <c r="G104" s="14">
        <v>1252</v>
      </c>
      <c r="H104" s="12">
        <v>1</v>
      </c>
      <c r="I104" s="1">
        <f t="shared" si="0"/>
        <v>1252</v>
      </c>
      <c r="J104" s="16">
        <v>8</v>
      </c>
      <c r="K104" s="1">
        <f t="shared" si="1"/>
        <v>100.16000000000008</v>
      </c>
      <c r="L104" s="24">
        <f t="shared" si="2"/>
        <v>1352.16</v>
      </c>
      <c r="M104" s="24"/>
    </row>
    <row r="105" spans="2:13" s="4" customFormat="1" ht="19.7" customHeight="1" x14ac:dyDescent="0.2">
      <c r="B105" s="8">
        <v>56</v>
      </c>
      <c r="C105" s="9" t="s">
        <v>173</v>
      </c>
      <c r="D105" s="9" t="s">
        <v>174</v>
      </c>
      <c r="E105" s="10" t="s">
        <v>175</v>
      </c>
      <c r="F105" s="9" t="s">
        <v>124</v>
      </c>
      <c r="G105" s="14">
        <v>1252</v>
      </c>
      <c r="H105" s="12">
        <v>1</v>
      </c>
      <c r="I105" s="1">
        <f t="shared" si="0"/>
        <v>1252</v>
      </c>
      <c r="J105" s="16">
        <v>8</v>
      </c>
      <c r="K105" s="1">
        <f t="shared" si="1"/>
        <v>100.16000000000008</v>
      </c>
      <c r="L105" s="24">
        <f t="shared" si="2"/>
        <v>1352.16</v>
      </c>
      <c r="M105" s="24"/>
    </row>
    <row r="106" spans="2:13" s="4" customFormat="1" ht="19.7" customHeight="1" x14ac:dyDescent="0.2">
      <c r="B106" s="8">
        <v>57</v>
      </c>
      <c r="C106" s="9" t="s">
        <v>176</v>
      </c>
      <c r="D106" s="9" t="s">
        <v>177</v>
      </c>
      <c r="E106" s="10" t="s">
        <v>178</v>
      </c>
      <c r="F106" s="9" t="s">
        <v>124</v>
      </c>
      <c r="G106" s="14">
        <v>200</v>
      </c>
      <c r="H106" s="12">
        <v>1</v>
      </c>
      <c r="I106" s="1">
        <f t="shared" si="0"/>
        <v>200</v>
      </c>
      <c r="J106" s="16">
        <v>8</v>
      </c>
      <c r="K106" s="1">
        <f t="shared" si="1"/>
        <v>16</v>
      </c>
      <c r="L106" s="24">
        <f t="shared" si="2"/>
        <v>216</v>
      </c>
      <c r="M106" s="24"/>
    </row>
    <row r="107" spans="2:13" s="4" customFormat="1" ht="28.7" customHeight="1" x14ac:dyDescent="0.2">
      <c r="B107" s="8">
        <v>58</v>
      </c>
      <c r="C107" s="9" t="s">
        <v>179</v>
      </c>
      <c r="D107" s="9" t="s">
        <v>180</v>
      </c>
      <c r="E107" s="10" t="s">
        <v>181</v>
      </c>
      <c r="F107" s="9" t="s">
        <v>124</v>
      </c>
      <c r="G107" s="14">
        <v>55</v>
      </c>
      <c r="H107" s="12">
        <v>1</v>
      </c>
      <c r="I107" s="1">
        <f t="shared" si="0"/>
        <v>55</v>
      </c>
      <c r="J107" s="16">
        <v>8</v>
      </c>
      <c r="K107" s="1">
        <f t="shared" si="1"/>
        <v>4.4000000000000057</v>
      </c>
      <c r="L107" s="24">
        <f t="shared" si="2"/>
        <v>59.400000000000006</v>
      </c>
      <c r="M107" s="24"/>
    </row>
    <row r="108" spans="2:13" s="4" customFormat="1" ht="28.7" customHeight="1" x14ac:dyDescent="0.2">
      <c r="B108" s="8">
        <v>59</v>
      </c>
      <c r="C108" s="9" t="s">
        <v>182</v>
      </c>
      <c r="D108" s="9" t="s">
        <v>183</v>
      </c>
      <c r="E108" s="10" t="s">
        <v>184</v>
      </c>
      <c r="F108" s="9" t="s">
        <v>124</v>
      </c>
      <c r="G108" s="14">
        <v>21</v>
      </c>
      <c r="H108" s="12">
        <v>1</v>
      </c>
      <c r="I108" s="1">
        <f t="shared" si="0"/>
        <v>21</v>
      </c>
      <c r="J108" s="16">
        <v>8</v>
      </c>
      <c r="K108" s="1">
        <f t="shared" si="1"/>
        <v>1.6799999999999997</v>
      </c>
      <c r="L108" s="24">
        <f t="shared" si="2"/>
        <v>22.68</v>
      </c>
      <c r="M108" s="24"/>
    </row>
    <row r="109" spans="2:13" s="4" customFormat="1" ht="19.7" customHeight="1" x14ac:dyDescent="0.2">
      <c r="B109" s="8">
        <v>60</v>
      </c>
      <c r="C109" s="9" t="s">
        <v>185</v>
      </c>
      <c r="D109" s="9" t="s">
        <v>186</v>
      </c>
      <c r="E109" s="10" t="s">
        <v>187</v>
      </c>
      <c r="F109" s="9" t="s">
        <v>124</v>
      </c>
      <c r="G109" s="14">
        <v>50</v>
      </c>
      <c r="H109" s="12">
        <v>1</v>
      </c>
      <c r="I109" s="1">
        <f t="shared" si="0"/>
        <v>50</v>
      </c>
      <c r="J109" s="16">
        <v>8</v>
      </c>
      <c r="K109" s="1">
        <f t="shared" si="1"/>
        <v>4</v>
      </c>
      <c r="L109" s="24">
        <f t="shared" si="2"/>
        <v>54</v>
      </c>
      <c r="M109" s="24"/>
    </row>
    <row r="110" spans="2:13" s="4" customFormat="1" ht="28.7" customHeight="1" x14ac:dyDescent="0.2">
      <c r="B110" s="8">
        <v>61</v>
      </c>
      <c r="C110" s="9" t="s">
        <v>188</v>
      </c>
      <c r="D110" s="9" t="s">
        <v>189</v>
      </c>
      <c r="E110" s="10" t="s">
        <v>190</v>
      </c>
      <c r="F110" s="9" t="s">
        <v>44</v>
      </c>
      <c r="G110" s="14">
        <v>1</v>
      </c>
      <c r="H110" s="12">
        <v>1</v>
      </c>
      <c r="I110" s="1">
        <f t="shared" si="0"/>
        <v>1</v>
      </c>
      <c r="J110" s="16">
        <v>8</v>
      </c>
      <c r="K110" s="1">
        <f t="shared" si="1"/>
        <v>8.0000000000000071E-2</v>
      </c>
      <c r="L110" s="24">
        <f t="shared" si="2"/>
        <v>1.08</v>
      </c>
      <c r="M110" s="24"/>
    </row>
    <row r="111" spans="2:13" s="4" customFormat="1" ht="19.7" customHeight="1" x14ac:dyDescent="0.2">
      <c r="B111" s="8">
        <v>62</v>
      </c>
      <c r="C111" s="9" t="s">
        <v>191</v>
      </c>
      <c r="D111" s="9" t="s">
        <v>192</v>
      </c>
      <c r="E111" s="10" t="s">
        <v>193</v>
      </c>
      <c r="F111" s="9" t="s">
        <v>124</v>
      </c>
      <c r="G111" s="14">
        <v>1.1000000000000001</v>
      </c>
      <c r="H111" s="12">
        <v>1</v>
      </c>
      <c r="I111" s="1">
        <f t="shared" si="0"/>
        <v>1.1000000000000001</v>
      </c>
      <c r="J111" s="16">
        <v>8</v>
      </c>
      <c r="K111" s="1">
        <f t="shared" si="1"/>
        <v>8.8000000000000078E-2</v>
      </c>
      <c r="L111" s="24">
        <f t="shared" si="2"/>
        <v>1.1880000000000002</v>
      </c>
      <c r="M111" s="24"/>
    </row>
    <row r="112" spans="2:13" s="4" customFormat="1" ht="28.7" customHeight="1" x14ac:dyDescent="0.2">
      <c r="B112" s="8">
        <v>63</v>
      </c>
      <c r="C112" s="9" t="s">
        <v>194</v>
      </c>
      <c r="D112" s="9" t="s">
        <v>195</v>
      </c>
      <c r="E112" s="10" t="s">
        <v>196</v>
      </c>
      <c r="F112" s="9" t="s">
        <v>124</v>
      </c>
      <c r="G112" s="14">
        <v>45</v>
      </c>
      <c r="H112" s="12">
        <v>1</v>
      </c>
      <c r="I112" s="1">
        <f t="shared" si="0"/>
        <v>45</v>
      </c>
      <c r="J112" s="16">
        <v>8</v>
      </c>
      <c r="K112" s="1">
        <f t="shared" si="1"/>
        <v>3.6000000000000014</v>
      </c>
      <c r="L112" s="24">
        <f t="shared" si="2"/>
        <v>48.6</v>
      </c>
      <c r="M112" s="24"/>
    </row>
    <row r="113" spans="2:13" s="4" customFormat="1" ht="19.7" customHeight="1" x14ac:dyDescent="0.2">
      <c r="B113" s="8">
        <v>64</v>
      </c>
      <c r="C113" s="9" t="s">
        <v>197</v>
      </c>
      <c r="D113" s="9" t="s">
        <v>198</v>
      </c>
      <c r="E113" s="10" t="s">
        <v>199</v>
      </c>
      <c r="F113" s="9" t="s">
        <v>124</v>
      </c>
      <c r="G113" s="14">
        <v>125</v>
      </c>
      <c r="H113" s="12">
        <v>1</v>
      </c>
      <c r="I113" s="1">
        <f t="shared" si="0"/>
        <v>125</v>
      </c>
      <c r="J113" s="16">
        <v>8</v>
      </c>
      <c r="K113" s="1">
        <f t="shared" si="1"/>
        <v>10</v>
      </c>
      <c r="L113" s="24">
        <f t="shared" si="2"/>
        <v>135</v>
      </c>
      <c r="M113" s="24"/>
    </row>
    <row r="114" spans="2:13" s="4" customFormat="1" ht="19.7" customHeight="1" x14ac:dyDescent="0.2">
      <c r="B114" s="8">
        <v>65</v>
      </c>
      <c r="C114" s="9" t="s">
        <v>200</v>
      </c>
      <c r="D114" s="9" t="s">
        <v>201</v>
      </c>
      <c r="E114" s="10" t="s">
        <v>202</v>
      </c>
      <c r="F114" s="9" t="s">
        <v>124</v>
      </c>
      <c r="G114" s="14">
        <v>20</v>
      </c>
      <c r="H114" s="12">
        <v>1</v>
      </c>
      <c r="I114" s="1">
        <f t="shared" si="0"/>
        <v>20</v>
      </c>
      <c r="J114" s="16">
        <v>8</v>
      </c>
      <c r="K114" s="1">
        <f t="shared" si="1"/>
        <v>1.6000000000000014</v>
      </c>
      <c r="L114" s="24">
        <f t="shared" si="2"/>
        <v>21.6</v>
      </c>
      <c r="M114" s="24"/>
    </row>
    <row r="115" spans="2:13" s="4" customFormat="1" ht="28.7" customHeight="1" x14ac:dyDescent="0.2">
      <c r="B115" s="8">
        <v>66</v>
      </c>
      <c r="C115" s="9" t="s">
        <v>203</v>
      </c>
      <c r="D115" s="9" t="s">
        <v>204</v>
      </c>
      <c r="E115" s="10" t="s">
        <v>205</v>
      </c>
      <c r="F115" s="9" t="s">
        <v>44</v>
      </c>
      <c r="G115" s="14">
        <v>1.7</v>
      </c>
      <c r="H115" s="12">
        <v>1</v>
      </c>
      <c r="I115" s="1">
        <f t="shared" si="0"/>
        <v>1.7</v>
      </c>
      <c r="J115" s="16">
        <v>8</v>
      </c>
      <c r="K115" s="1">
        <f t="shared" si="1"/>
        <v>0.13600000000000012</v>
      </c>
      <c r="L115" s="24">
        <f t="shared" si="2"/>
        <v>1.8360000000000001</v>
      </c>
      <c r="M115" s="24"/>
    </row>
    <row r="116" spans="2:13" s="4" customFormat="1" ht="28.7" customHeight="1" x14ac:dyDescent="0.2">
      <c r="B116" s="8">
        <v>67</v>
      </c>
      <c r="C116" s="9" t="s">
        <v>206</v>
      </c>
      <c r="D116" s="9" t="s">
        <v>207</v>
      </c>
      <c r="E116" s="10" t="s">
        <v>208</v>
      </c>
      <c r="F116" s="9" t="s">
        <v>44</v>
      </c>
      <c r="G116" s="14">
        <v>14.3</v>
      </c>
      <c r="H116" s="12">
        <v>1</v>
      </c>
      <c r="I116" s="1">
        <f t="shared" si="0"/>
        <v>14.3</v>
      </c>
      <c r="J116" s="16">
        <v>8</v>
      </c>
      <c r="K116" s="1">
        <f t="shared" si="1"/>
        <v>1.1440000000000019</v>
      </c>
      <c r="L116" s="24">
        <f t="shared" si="2"/>
        <v>15.444000000000003</v>
      </c>
      <c r="M116" s="24"/>
    </row>
    <row r="117" spans="2:13" s="4" customFormat="1" ht="19.7" customHeight="1" x14ac:dyDescent="0.2">
      <c r="B117" s="8">
        <v>68</v>
      </c>
      <c r="C117" s="9" t="s">
        <v>209</v>
      </c>
      <c r="D117" s="9" t="s">
        <v>210</v>
      </c>
      <c r="E117" s="10" t="s">
        <v>211</v>
      </c>
      <c r="F117" s="9" t="s">
        <v>44</v>
      </c>
      <c r="G117" s="14">
        <v>590</v>
      </c>
      <c r="H117" s="12">
        <v>1</v>
      </c>
      <c r="I117" s="1">
        <f t="shared" si="0"/>
        <v>590</v>
      </c>
      <c r="J117" s="16">
        <v>8</v>
      </c>
      <c r="K117" s="1">
        <f t="shared" si="1"/>
        <v>47.200000000000045</v>
      </c>
      <c r="L117" s="24">
        <f t="shared" si="2"/>
        <v>637.20000000000005</v>
      </c>
      <c r="M117" s="24"/>
    </row>
    <row r="118" spans="2:13" s="4" customFormat="1" ht="19.7" customHeight="1" x14ac:dyDescent="0.2">
      <c r="B118" s="8">
        <v>69</v>
      </c>
      <c r="C118" s="9" t="s">
        <v>212</v>
      </c>
      <c r="D118" s="9" t="s">
        <v>213</v>
      </c>
      <c r="E118" s="10" t="s">
        <v>214</v>
      </c>
      <c r="F118" s="9" t="s">
        <v>44</v>
      </c>
      <c r="G118" s="14">
        <v>340</v>
      </c>
      <c r="H118" s="12">
        <v>1</v>
      </c>
      <c r="I118" s="1">
        <f t="shared" si="0"/>
        <v>340</v>
      </c>
      <c r="J118" s="16">
        <v>8</v>
      </c>
      <c r="K118" s="1">
        <f t="shared" si="1"/>
        <v>27.200000000000045</v>
      </c>
      <c r="L118" s="24">
        <f t="shared" si="2"/>
        <v>367.20000000000005</v>
      </c>
      <c r="M118" s="24"/>
    </row>
    <row r="119" spans="2:13" s="4" customFormat="1" ht="19.7" customHeight="1" x14ac:dyDescent="0.2">
      <c r="B119" s="8">
        <v>70</v>
      </c>
      <c r="C119" s="9" t="s">
        <v>215</v>
      </c>
      <c r="D119" s="9" t="s">
        <v>216</v>
      </c>
      <c r="E119" s="10" t="s">
        <v>217</v>
      </c>
      <c r="F119" s="9" t="s">
        <v>44</v>
      </c>
      <c r="G119" s="14">
        <v>15</v>
      </c>
      <c r="H119" s="12">
        <v>1</v>
      </c>
      <c r="I119" s="1">
        <f t="shared" si="0"/>
        <v>15</v>
      </c>
      <c r="J119" s="16">
        <v>8</v>
      </c>
      <c r="K119" s="1">
        <f t="shared" si="1"/>
        <v>1.2000000000000028</v>
      </c>
      <c r="L119" s="24">
        <f t="shared" si="2"/>
        <v>16.200000000000003</v>
      </c>
      <c r="M119" s="24"/>
    </row>
    <row r="120" spans="2:13" s="4" customFormat="1" ht="19.7" customHeight="1" x14ac:dyDescent="0.2">
      <c r="B120" s="8">
        <v>71</v>
      </c>
      <c r="C120" s="9" t="s">
        <v>218</v>
      </c>
      <c r="D120" s="9" t="s">
        <v>219</v>
      </c>
      <c r="E120" s="10" t="s">
        <v>220</v>
      </c>
      <c r="F120" s="9" t="s">
        <v>124</v>
      </c>
      <c r="G120" s="14">
        <v>10</v>
      </c>
      <c r="H120" s="12">
        <v>1</v>
      </c>
      <c r="I120" s="1">
        <f t="shared" si="0"/>
        <v>10</v>
      </c>
      <c r="J120" s="16">
        <v>8</v>
      </c>
      <c r="K120" s="1">
        <f t="shared" si="1"/>
        <v>0.80000000000000071</v>
      </c>
      <c r="L120" s="24">
        <f t="shared" si="2"/>
        <v>10.8</v>
      </c>
      <c r="M120" s="24"/>
    </row>
    <row r="121" spans="2:13" s="4" customFormat="1" ht="19.7" customHeight="1" x14ac:dyDescent="0.2">
      <c r="B121" s="8">
        <v>72</v>
      </c>
      <c r="C121" s="9" t="s">
        <v>221</v>
      </c>
      <c r="D121" s="9" t="s">
        <v>222</v>
      </c>
      <c r="E121" s="10" t="s">
        <v>223</v>
      </c>
      <c r="F121" s="9" t="s">
        <v>25</v>
      </c>
      <c r="G121" s="14">
        <v>20</v>
      </c>
      <c r="H121" s="12">
        <v>1</v>
      </c>
      <c r="I121" s="1">
        <f t="shared" ref="I121:I139" si="3">PRODUCT(H121,G121)</f>
        <v>20</v>
      </c>
      <c r="J121" s="16">
        <v>8</v>
      </c>
      <c r="K121" s="1">
        <f t="shared" ref="K121:K139" si="4">L121-I121</f>
        <v>1.6000000000000014</v>
      </c>
      <c r="L121" s="24">
        <f t="shared" ref="L121:L138" si="5">PRODUCT(I121,1.08)</f>
        <v>21.6</v>
      </c>
      <c r="M121" s="24"/>
    </row>
    <row r="122" spans="2:13" s="4" customFormat="1" ht="19.7" customHeight="1" x14ac:dyDescent="0.2">
      <c r="B122" s="8">
        <v>73</v>
      </c>
      <c r="C122" s="9" t="s">
        <v>224</v>
      </c>
      <c r="D122" s="9" t="s">
        <v>225</v>
      </c>
      <c r="E122" s="10" t="s">
        <v>226</v>
      </c>
      <c r="F122" s="9" t="s">
        <v>25</v>
      </c>
      <c r="G122" s="14">
        <v>20</v>
      </c>
      <c r="H122" s="12">
        <v>1</v>
      </c>
      <c r="I122" s="1">
        <f t="shared" si="3"/>
        <v>20</v>
      </c>
      <c r="J122" s="16">
        <v>8</v>
      </c>
      <c r="K122" s="1">
        <f t="shared" si="4"/>
        <v>1.6000000000000014</v>
      </c>
      <c r="L122" s="24">
        <f t="shared" si="5"/>
        <v>21.6</v>
      </c>
      <c r="M122" s="24"/>
    </row>
    <row r="123" spans="2:13" s="4" customFormat="1" ht="19.7" customHeight="1" x14ac:dyDescent="0.2">
      <c r="B123" s="8">
        <v>74</v>
      </c>
      <c r="C123" s="9" t="s">
        <v>227</v>
      </c>
      <c r="D123" s="9" t="s">
        <v>228</v>
      </c>
      <c r="E123" s="10" t="s">
        <v>229</v>
      </c>
      <c r="F123" s="9" t="s">
        <v>124</v>
      </c>
      <c r="G123" s="14">
        <v>5.5</v>
      </c>
      <c r="H123" s="12">
        <v>1</v>
      </c>
      <c r="I123" s="1">
        <f t="shared" si="3"/>
        <v>5.5</v>
      </c>
      <c r="J123" s="16">
        <v>8</v>
      </c>
      <c r="K123" s="1">
        <f t="shared" si="4"/>
        <v>0.44000000000000039</v>
      </c>
      <c r="L123" s="24">
        <f t="shared" si="5"/>
        <v>5.94</v>
      </c>
      <c r="M123" s="24"/>
    </row>
    <row r="124" spans="2:13" s="4" customFormat="1" ht="19.7" customHeight="1" x14ac:dyDescent="0.2">
      <c r="B124" s="8">
        <v>75</v>
      </c>
      <c r="C124" s="9" t="s">
        <v>230</v>
      </c>
      <c r="D124" s="9" t="s">
        <v>231</v>
      </c>
      <c r="E124" s="10" t="s">
        <v>232</v>
      </c>
      <c r="F124" s="9" t="s">
        <v>44</v>
      </c>
      <c r="G124" s="14">
        <v>170</v>
      </c>
      <c r="H124" s="12">
        <v>1</v>
      </c>
      <c r="I124" s="1">
        <f t="shared" si="3"/>
        <v>170</v>
      </c>
      <c r="J124" s="16">
        <v>8</v>
      </c>
      <c r="K124" s="1">
        <f t="shared" si="4"/>
        <v>13.600000000000023</v>
      </c>
      <c r="L124" s="24">
        <f t="shared" si="5"/>
        <v>183.60000000000002</v>
      </c>
      <c r="M124" s="24"/>
    </row>
    <row r="125" spans="2:13" s="4" customFormat="1" ht="19.7" customHeight="1" x14ac:dyDescent="0.2">
      <c r="B125" s="8">
        <v>76</v>
      </c>
      <c r="C125" s="9" t="s">
        <v>233</v>
      </c>
      <c r="D125" s="9" t="s">
        <v>234</v>
      </c>
      <c r="E125" s="10" t="s">
        <v>235</v>
      </c>
      <c r="F125" s="9" t="s">
        <v>44</v>
      </c>
      <c r="G125" s="14">
        <v>25</v>
      </c>
      <c r="H125" s="12">
        <v>1</v>
      </c>
      <c r="I125" s="1">
        <f t="shared" si="3"/>
        <v>25</v>
      </c>
      <c r="J125" s="16">
        <v>8</v>
      </c>
      <c r="K125" s="1">
        <f t="shared" si="4"/>
        <v>2</v>
      </c>
      <c r="L125" s="24">
        <f t="shared" si="5"/>
        <v>27</v>
      </c>
      <c r="M125" s="24"/>
    </row>
    <row r="126" spans="2:13" s="4" customFormat="1" ht="19.7" customHeight="1" x14ac:dyDescent="0.2">
      <c r="B126" s="8">
        <v>77</v>
      </c>
      <c r="C126" s="9" t="s">
        <v>236</v>
      </c>
      <c r="D126" s="9" t="s">
        <v>237</v>
      </c>
      <c r="E126" s="10" t="s">
        <v>238</v>
      </c>
      <c r="F126" s="9" t="s">
        <v>124</v>
      </c>
      <c r="G126" s="14">
        <v>1.1000000000000001</v>
      </c>
      <c r="H126" s="12">
        <v>1</v>
      </c>
      <c r="I126" s="1">
        <f t="shared" si="3"/>
        <v>1.1000000000000001</v>
      </c>
      <c r="J126" s="16">
        <v>8</v>
      </c>
      <c r="K126" s="1">
        <f t="shared" si="4"/>
        <v>8.8000000000000078E-2</v>
      </c>
      <c r="L126" s="24">
        <f t="shared" si="5"/>
        <v>1.1880000000000002</v>
      </c>
      <c r="M126" s="24"/>
    </row>
    <row r="127" spans="2:13" s="4" customFormat="1" ht="28.7" customHeight="1" x14ac:dyDescent="0.2">
      <c r="B127" s="8">
        <v>78</v>
      </c>
      <c r="C127" s="9" t="s">
        <v>239</v>
      </c>
      <c r="D127" s="9" t="s">
        <v>240</v>
      </c>
      <c r="E127" s="10" t="s">
        <v>241</v>
      </c>
      <c r="F127" s="9" t="s">
        <v>242</v>
      </c>
      <c r="G127" s="14">
        <v>1100</v>
      </c>
      <c r="H127" s="12">
        <v>1</v>
      </c>
      <c r="I127" s="1">
        <f t="shared" si="3"/>
        <v>1100</v>
      </c>
      <c r="J127" s="16">
        <v>8</v>
      </c>
      <c r="K127" s="1">
        <f t="shared" si="4"/>
        <v>88</v>
      </c>
      <c r="L127" s="24">
        <f t="shared" si="5"/>
        <v>1188</v>
      </c>
      <c r="M127" s="24"/>
    </row>
    <row r="128" spans="2:13" s="4" customFormat="1" ht="19.7" customHeight="1" x14ac:dyDescent="0.2">
      <c r="B128" s="8">
        <v>79</v>
      </c>
      <c r="C128" s="9" t="s">
        <v>243</v>
      </c>
      <c r="D128" s="9" t="s">
        <v>244</v>
      </c>
      <c r="E128" s="10" t="s">
        <v>245</v>
      </c>
      <c r="F128" s="9" t="s">
        <v>242</v>
      </c>
      <c r="G128" s="14">
        <v>200</v>
      </c>
      <c r="H128" s="12">
        <v>1</v>
      </c>
      <c r="I128" s="1">
        <f t="shared" si="3"/>
        <v>200</v>
      </c>
      <c r="J128" s="16">
        <v>8</v>
      </c>
      <c r="K128" s="1">
        <f t="shared" si="4"/>
        <v>16</v>
      </c>
      <c r="L128" s="24">
        <f t="shared" si="5"/>
        <v>216</v>
      </c>
      <c r="M128" s="24"/>
    </row>
    <row r="129" spans="2:18" s="4" customFormat="1" ht="19.7" customHeight="1" x14ac:dyDescent="0.2">
      <c r="B129" s="8">
        <v>80</v>
      </c>
      <c r="C129" s="9" t="s">
        <v>246</v>
      </c>
      <c r="D129" s="9" t="s">
        <v>247</v>
      </c>
      <c r="E129" s="10" t="s">
        <v>248</v>
      </c>
      <c r="F129" s="9" t="s">
        <v>242</v>
      </c>
      <c r="G129" s="14">
        <v>8</v>
      </c>
      <c r="H129" s="12">
        <v>1</v>
      </c>
      <c r="I129" s="1">
        <f t="shared" si="3"/>
        <v>8</v>
      </c>
      <c r="J129" s="16">
        <v>8</v>
      </c>
      <c r="K129" s="1">
        <f t="shared" si="4"/>
        <v>0.64000000000000057</v>
      </c>
      <c r="L129" s="24">
        <f t="shared" si="5"/>
        <v>8.64</v>
      </c>
      <c r="M129" s="24"/>
    </row>
    <row r="130" spans="2:18" s="4" customFormat="1" ht="19.7" customHeight="1" x14ac:dyDescent="0.2">
      <c r="B130" s="8">
        <v>81</v>
      </c>
      <c r="C130" s="9" t="s">
        <v>249</v>
      </c>
      <c r="D130" s="9" t="s">
        <v>250</v>
      </c>
      <c r="E130" s="10" t="s">
        <v>251</v>
      </c>
      <c r="F130" s="9" t="s">
        <v>242</v>
      </c>
      <c r="G130" s="14">
        <v>5</v>
      </c>
      <c r="H130" s="12">
        <v>1</v>
      </c>
      <c r="I130" s="1">
        <f t="shared" si="3"/>
        <v>5</v>
      </c>
      <c r="J130" s="16">
        <v>8</v>
      </c>
      <c r="K130" s="1">
        <f t="shared" si="4"/>
        <v>0.40000000000000036</v>
      </c>
      <c r="L130" s="24">
        <f t="shared" si="5"/>
        <v>5.4</v>
      </c>
      <c r="M130" s="24"/>
    </row>
    <row r="131" spans="2:18" s="4" customFormat="1" ht="19.7" customHeight="1" x14ac:dyDescent="0.2">
      <c r="B131" s="8">
        <v>82</v>
      </c>
      <c r="C131" s="9" t="s">
        <v>252</v>
      </c>
      <c r="D131" s="9" t="s">
        <v>253</v>
      </c>
      <c r="E131" s="10" t="s">
        <v>254</v>
      </c>
      <c r="F131" s="9" t="s">
        <v>242</v>
      </c>
      <c r="G131" s="14">
        <v>23</v>
      </c>
      <c r="H131" s="12">
        <v>1</v>
      </c>
      <c r="I131" s="1">
        <f t="shared" si="3"/>
        <v>23</v>
      </c>
      <c r="J131" s="16">
        <v>8</v>
      </c>
      <c r="K131" s="1">
        <f t="shared" si="4"/>
        <v>1.8400000000000034</v>
      </c>
      <c r="L131" s="24">
        <f t="shared" si="5"/>
        <v>24.840000000000003</v>
      </c>
      <c r="M131" s="24"/>
    </row>
    <row r="132" spans="2:18" s="4" customFormat="1" ht="19.7" customHeight="1" x14ac:dyDescent="0.2">
      <c r="B132" s="8">
        <v>83</v>
      </c>
      <c r="C132" s="9" t="s">
        <v>255</v>
      </c>
      <c r="D132" s="9" t="s">
        <v>256</v>
      </c>
      <c r="E132" s="10" t="s">
        <v>257</v>
      </c>
      <c r="F132" s="9" t="s">
        <v>98</v>
      </c>
      <c r="G132" s="14">
        <v>1632.5</v>
      </c>
      <c r="H132" s="12">
        <v>1</v>
      </c>
      <c r="I132" s="1">
        <f t="shared" si="3"/>
        <v>1632.5</v>
      </c>
      <c r="J132" s="16">
        <v>8</v>
      </c>
      <c r="K132" s="1">
        <f t="shared" si="4"/>
        <v>130.60000000000014</v>
      </c>
      <c r="L132" s="24">
        <f t="shared" si="5"/>
        <v>1763.1000000000001</v>
      </c>
      <c r="M132" s="24"/>
    </row>
    <row r="133" spans="2:18" s="4" customFormat="1" ht="19.7" customHeight="1" x14ac:dyDescent="0.2">
      <c r="B133" s="8">
        <v>84</v>
      </c>
      <c r="C133" s="9" t="s">
        <v>258</v>
      </c>
      <c r="D133" s="9" t="s">
        <v>259</v>
      </c>
      <c r="E133" s="10" t="s">
        <v>257</v>
      </c>
      <c r="F133" s="9" t="s">
        <v>98</v>
      </c>
      <c r="G133" s="14">
        <v>516</v>
      </c>
      <c r="H133" s="12">
        <v>1</v>
      </c>
      <c r="I133" s="1">
        <f t="shared" si="3"/>
        <v>516</v>
      </c>
      <c r="J133" s="16">
        <v>23</v>
      </c>
      <c r="K133" s="1">
        <f t="shared" si="4"/>
        <v>118.67999999999995</v>
      </c>
      <c r="L133" s="24">
        <f>PRODUCT(I133,1.23)</f>
        <v>634.67999999999995</v>
      </c>
      <c r="M133" s="24"/>
    </row>
    <row r="134" spans="2:18" s="4" customFormat="1" ht="19.7" customHeight="1" x14ac:dyDescent="0.2">
      <c r="B134" s="8">
        <v>85</v>
      </c>
      <c r="C134" s="9" t="s">
        <v>260</v>
      </c>
      <c r="D134" s="9" t="s">
        <v>261</v>
      </c>
      <c r="E134" s="10" t="s">
        <v>262</v>
      </c>
      <c r="F134" s="9" t="s">
        <v>98</v>
      </c>
      <c r="G134" s="14">
        <v>64</v>
      </c>
      <c r="H134" s="12">
        <v>1</v>
      </c>
      <c r="I134" s="1">
        <f t="shared" si="3"/>
        <v>64</v>
      </c>
      <c r="J134" s="16">
        <v>8</v>
      </c>
      <c r="K134" s="1">
        <f t="shared" si="4"/>
        <v>5.1200000000000045</v>
      </c>
      <c r="L134" s="24">
        <f t="shared" si="5"/>
        <v>69.12</v>
      </c>
      <c r="M134" s="24"/>
    </row>
    <row r="135" spans="2:18" s="4" customFormat="1" ht="19.7" customHeight="1" x14ac:dyDescent="0.2">
      <c r="B135" s="8">
        <v>86</v>
      </c>
      <c r="C135" s="9" t="s">
        <v>263</v>
      </c>
      <c r="D135" s="9" t="s">
        <v>264</v>
      </c>
      <c r="E135" s="10" t="s">
        <v>265</v>
      </c>
      <c r="F135" s="9" t="s">
        <v>98</v>
      </c>
      <c r="G135" s="14">
        <v>27.5</v>
      </c>
      <c r="H135" s="12">
        <v>1</v>
      </c>
      <c r="I135" s="1">
        <f t="shared" si="3"/>
        <v>27.5</v>
      </c>
      <c r="J135" s="16">
        <v>8</v>
      </c>
      <c r="K135" s="1">
        <f t="shared" si="4"/>
        <v>2.2000000000000028</v>
      </c>
      <c r="L135" s="24">
        <f t="shared" si="5"/>
        <v>29.700000000000003</v>
      </c>
      <c r="M135" s="24"/>
    </row>
    <row r="136" spans="2:18" s="4" customFormat="1" ht="19.7" customHeight="1" x14ac:dyDescent="0.2">
      <c r="B136" s="8">
        <v>87</v>
      </c>
      <c r="C136" s="9" t="s">
        <v>266</v>
      </c>
      <c r="D136" s="9" t="s">
        <v>267</v>
      </c>
      <c r="E136" s="10" t="s">
        <v>268</v>
      </c>
      <c r="F136" s="9" t="s">
        <v>98</v>
      </c>
      <c r="G136" s="14">
        <v>40</v>
      </c>
      <c r="H136" s="12">
        <v>1</v>
      </c>
      <c r="I136" s="1">
        <f t="shared" si="3"/>
        <v>40</v>
      </c>
      <c r="J136" s="16">
        <v>8</v>
      </c>
      <c r="K136" s="1">
        <f t="shared" si="4"/>
        <v>3.2000000000000028</v>
      </c>
      <c r="L136" s="24">
        <f t="shared" si="5"/>
        <v>43.2</v>
      </c>
      <c r="M136" s="24"/>
    </row>
    <row r="137" spans="2:18" s="4" customFormat="1" ht="19.7" customHeight="1" x14ac:dyDescent="0.2">
      <c r="B137" s="8">
        <v>88</v>
      </c>
      <c r="C137" s="9" t="s">
        <v>269</v>
      </c>
      <c r="D137" s="9" t="s">
        <v>270</v>
      </c>
      <c r="E137" s="10" t="s">
        <v>271</v>
      </c>
      <c r="F137" s="9" t="s">
        <v>98</v>
      </c>
      <c r="G137" s="14">
        <v>20</v>
      </c>
      <c r="H137" s="12">
        <v>1</v>
      </c>
      <c r="I137" s="1">
        <f t="shared" si="3"/>
        <v>20</v>
      </c>
      <c r="J137" s="16">
        <v>8</v>
      </c>
      <c r="K137" s="1">
        <f t="shared" si="4"/>
        <v>1.6000000000000014</v>
      </c>
      <c r="L137" s="24">
        <f t="shared" si="5"/>
        <v>21.6</v>
      </c>
      <c r="M137" s="24"/>
    </row>
    <row r="138" spans="2:18" s="4" customFormat="1" ht="19.7" customHeight="1" x14ac:dyDescent="0.2">
      <c r="B138" s="8">
        <v>89</v>
      </c>
      <c r="C138" s="9" t="s">
        <v>272</v>
      </c>
      <c r="D138" s="9" t="s">
        <v>273</v>
      </c>
      <c r="E138" s="10" t="s">
        <v>274</v>
      </c>
      <c r="F138" s="9" t="s">
        <v>98</v>
      </c>
      <c r="G138" s="14">
        <v>398</v>
      </c>
      <c r="H138" s="12">
        <v>1</v>
      </c>
      <c r="I138" s="1">
        <f t="shared" si="3"/>
        <v>398</v>
      </c>
      <c r="J138" s="16">
        <v>8</v>
      </c>
      <c r="K138" s="1">
        <f t="shared" si="4"/>
        <v>31.840000000000032</v>
      </c>
      <c r="L138" s="24">
        <f t="shared" si="5"/>
        <v>429.84000000000003</v>
      </c>
      <c r="M138" s="24"/>
    </row>
    <row r="139" spans="2:18" s="4" customFormat="1" ht="19.7" customHeight="1" x14ac:dyDescent="0.2">
      <c r="B139" s="8">
        <v>90</v>
      </c>
      <c r="C139" s="9" t="s">
        <v>275</v>
      </c>
      <c r="D139" s="9" t="s">
        <v>276</v>
      </c>
      <c r="E139" s="10" t="s">
        <v>274</v>
      </c>
      <c r="F139" s="9" t="s">
        <v>98</v>
      </c>
      <c r="G139" s="14">
        <v>147</v>
      </c>
      <c r="H139" s="12">
        <v>1</v>
      </c>
      <c r="I139" s="1">
        <f t="shared" si="3"/>
        <v>147</v>
      </c>
      <c r="J139" s="16">
        <v>23</v>
      </c>
      <c r="K139" s="1">
        <f t="shared" si="4"/>
        <v>33.81</v>
      </c>
      <c r="L139" s="24">
        <f>PRODUCT(I139,1.23)</f>
        <v>180.81</v>
      </c>
      <c r="M139" s="24"/>
    </row>
    <row r="140" spans="2:18" s="4" customFormat="1" ht="55.9" customHeight="1" x14ac:dyDescent="0.2"/>
    <row r="141" spans="2:18" s="4" customFormat="1" ht="21.4" customHeight="1" x14ac:dyDescent="0.2">
      <c r="B141" s="19" t="s">
        <v>277</v>
      </c>
      <c r="C141" s="19"/>
      <c r="D141" s="19"/>
      <c r="E141" s="19"/>
      <c r="F141" s="41">
        <f>SUM(I56:I139,I53,I48,I43,I42,I37,I32)</f>
        <v>29121.64</v>
      </c>
      <c r="G141" s="41"/>
      <c r="H141" s="41"/>
      <c r="I141" s="41"/>
      <c r="J141" s="41"/>
      <c r="K141" s="41"/>
      <c r="L141" s="41"/>
      <c r="M141" s="41"/>
    </row>
    <row r="142" spans="2:18" s="4" customFormat="1" ht="21.4" customHeight="1" x14ac:dyDescent="0.2">
      <c r="B142" s="19" t="s">
        <v>278</v>
      </c>
      <c r="C142" s="19"/>
      <c r="D142" s="19"/>
      <c r="E142" s="19"/>
      <c r="F142" s="42">
        <f>SUM(L56:M139,L53,L48,L43,L42,L37,L32)</f>
        <v>31599.733200000002</v>
      </c>
      <c r="G142" s="42"/>
      <c r="H142" s="42"/>
      <c r="I142" s="42"/>
      <c r="J142" s="42"/>
      <c r="K142" s="42"/>
      <c r="L142" s="42"/>
      <c r="M142" s="42"/>
    </row>
    <row r="143" spans="2:18" s="4" customFormat="1" ht="11.1" customHeight="1" x14ac:dyDescent="0.2"/>
    <row r="144" spans="2:18" s="4" customFormat="1" ht="164.25" customHeight="1" x14ac:dyDescent="0.2">
      <c r="B144" s="20" t="s">
        <v>309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R144" s="17"/>
    </row>
    <row r="145" spans="2:14" s="4" customFormat="1" ht="2.65" customHeight="1" x14ac:dyDescent="0.2"/>
    <row r="146" spans="2:14" s="4" customFormat="1" ht="89.1" customHeight="1" x14ac:dyDescent="0.2">
      <c r="B146" s="20" t="s">
        <v>293</v>
      </c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</row>
    <row r="147" spans="2:14" s="4" customFormat="1" ht="5.25" customHeight="1" x14ac:dyDescent="0.2"/>
    <row r="148" spans="2:14" s="4" customFormat="1" ht="114" customHeight="1" x14ac:dyDescent="0.2">
      <c r="B148" s="21" t="s">
        <v>294</v>
      </c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2:14" s="4" customFormat="1" ht="5.25" customHeight="1" x14ac:dyDescent="0.2"/>
    <row r="150" spans="2:14" s="4" customFormat="1" ht="37.9" customHeight="1" x14ac:dyDescent="0.2">
      <c r="B150" s="32" t="s">
        <v>279</v>
      </c>
      <c r="C150" s="32"/>
      <c r="D150" s="32"/>
      <c r="E150" s="32"/>
      <c r="F150" s="43" t="s">
        <v>280</v>
      </c>
      <c r="G150" s="43"/>
      <c r="H150" s="43"/>
      <c r="I150" s="43"/>
      <c r="J150" s="43"/>
      <c r="K150" s="43"/>
      <c r="L150" s="43"/>
    </row>
    <row r="151" spans="2:14" s="4" customFormat="1" ht="28.7" customHeight="1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</row>
    <row r="152" spans="2:14" s="4" customFormat="1" ht="28.7" customHeight="1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</row>
    <row r="153" spans="2:14" s="4" customFormat="1" ht="28.7" customHeight="1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</row>
    <row r="154" spans="2:14" s="4" customFormat="1" ht="28.7" customHeight="1" x14ac:dyDescent="0.2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</row>
    <row r="155" spans="2:14" s="4" customFormat="1" ht="2.65" customHeight="1" x14ac:dyDescent="0.2"/>
    <row r="156" spans="2:14" s="4" customFormat="1" ht="182.25" customHeight="1" x14ac:dyDescent="0.2">
      <c r="B156" s="21" t="s">
        <v>295</v>
      </c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2:14" s="4" customFormat="1" ht="2.65" customHeight="1" x14ac:dyDescent="0.2"/>
    <row r="158" spans="2:14" s="4" customFormat="1" ht="33.6" customHeight="1" x14ac:dyDescent="0.2">
      <c r="B158" s="31" t="s">
        <v>296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</row>
    <row r="159" spans="2:14" s="4" customFormat="1" ht="2.65" customHeight="1" x14ac:dyDescent="0.2"/>
    <row r="160" spans="2:14" s="4" customFormat="1" ht="37.9" customHeight="1" x14ac:dyDescent="0.2">
      <c r="B160" s="32" t="s">
        <v>281</v>
      </c>
      <c r="C160" s="32"/>
      <c r="D160" s="32"/>
      <c r="E160" s="32"/>
      <c r="F160" s="36" t="s">
        <v>282</v>
      </c>
      <c r="G160" s="36"/>
      <c r="H160" s="36"/>
      <c r="I160" s="36"/>
      <c r="J160" s="36"/>
      <c r="K160" s="36"/>
      <c r="L160" s="36"/>
    </row>
    <row r="161" spans="2:14" s="4" customFormat="1" ht="28.7" customHeight="1" x14ac:dyDescent="0.2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</row>
    <row r="162" spans="2:14" s="4" customFormat="1" ht="28.7" customHeight="1" x14ac:dyDescent="0.2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</row>
    <row r="163" spans="2:14" s="4" customFormat="1" ht="28.7" customHeight="1" x14ac:dyDescent="0.2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</row>
    <row r="164" spans="2:14" s="4" customFormat="1" ht="28.7" customHeight="1" x14ac:dyDescent="0.2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</row>
    <row r="165" spans="2:14" s="4" customFormat="1" ht="2.65" customHeight="1" x14ac:dyDescent="0.2"/>
    <row r="166" spans="2:14" s="4" customFormat="1" ht="130.69999999999999" customHeight="1" x14ac:dyDescent="0.2">
      <c r="B166" s="21" t="s">
        <v>297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</row>
    <row r="167" spans="2:14" s="4" customFormat="1" ht="2.65" customHeight="1" x14ac:dyDescent="0.2"/>
    <row r="168" spans="2:14" s="4" customFormat="1" ht="61.5" customHeight="1" x14ac:dyDescent="0.2">
      <c r="B168" s="21" t="s">
        <v>298</v>
      </c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</row>
    <row r="169" spans="2:14" s="4" customFormat="1" ht="2.65" customHeight="1" x14ac:dyDescent="0.2"/>
    <row r="170" spans="2:14" s="4" customFormat="1" ht="47.45" customHeight="1" x14ac:dyDescent="0.2">
      <c r="B170" s="21" t="s">
        <v>299</v>
      </c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2:14" s="4" customFormat="1" ht="2.65" customHeight="1" x14ac:dyDescent="0.2"/>
    <row r="172" spans="2:14" s="4" customFormat="1" ht="33.6" customHeight="1" x14ac:dyDescent="0.2">
      <c r="B172" s="21" t="s">
        <v>300</v>
      </c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</row>
    <row r="173" spans="2:14" s="4" customFormat="1" ht="2.65" customHeight="1" x14ac:dyDescent="0.2"/>
    <row r="174" spans="2:14" s="4" customFormat="1" ht="116.85" customHeight="1" x14ac:dyDescent="0.2">
      <c r="B174" s="21" t="s">
        <v>301</v>
      </c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2:14" s="4" customFormat="1" ht="2.65" customHeight="1" x14ac:dyDescent="0.2"/>
    <row r="176" spans="2:14" s="4" customFormat="1" ht="88.5" customHeight="1" x14ac:dyDescent="0.2">
      <c r="B176" s="21" t="s">
        <v>302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2:10" s="4" customFormat="1" ht="86.85" customHeight="1" x14ac:dyDescent="0.2"/>
    <row r="178" spans="2:10" s="4" customFormat="1" ht="17.649999999999999" customHeight="1" x14ac:dyDescent="0.2">
      <c r="I178" s="37" t="s">
        <v>303</v>
      </c>
      <c r="J178" s="37"/>
    </row>
    <row r="179" spans="2:10" s="4" customFormat="1" ht="63" customHeight="1" x14ac:dyDescent="0.2"/>
    <row r="180" spans="2:10" s="4" customFormat="1" ht="166.5" customHeight="1" x14ac:dyDescent="0.2">
      <c r="B180" s="33" t="s">
        <v>307</v>
      </c>
      <c r="C180" s="34"/>
      <c r="D180" s="34"/>
      <c r="E180" s="34"/>
      <c r="F180" s="34"/>
      <c r="G180" s="34"/>
      <c r="H180" s="34"/>
      <c r="I180" s="34"/>
      <c r="J180" s="34"/>
    </row>
  </sheetData>
  <sheetProtection algorithmName="SHA-512" hashValue="L4awKTgbiXfKxAGn8pxrIKd4ictJRYiXQFxaFAJi+79UMqkVVJN8O8HaIYYwMsQKOYOUOfvZCifs0DZVlWJU3Q==" saltValue="xaReRcNyVvnPxJvbFJvr7A==" spinCount="100000" sheet="1" objects="1" scenarios="1"/>
  <mergeCells count="153">
    <mergeCell ref="L119:M119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  <mergeCell ref="L86:M86"/>
    <mergeCell ref="L96:M96"/>
    <mergeCell ref="L97:M97"/>
    <mergeCell ref="L98:M98"/>
    <mergeCell ref="L99:M99"/>
    <mergeCell ref="I2:O2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L87:M87"/>
    <mergeCell ref="L88:M88"/>
    <mergeCell ref="L89:M89"/>
    <mergeCell ref="L90:M90"/>
    <mergeCell ref="L91:M91"/>
    <mergeCell ref="L92:M92"/>
    <mergeCell ref="L93:M93"/>
    <mergeCell ref="L94:M94"/>
    <mergeCell ref="L95:M95"/>
    <mergeCell ref="L53:M53"/>
    <mergeCell ref="L55:M55"/>
    <mergeCell ref="L56:M56"/>
    <mergeCell ref="L57:M57"/>
    <mergeCell ref="L58:M58"/>
    <mergeCell ref="L59:M59"/>
    <mergeCell ref="B4:D4"/>
    <mergeCell ref="B45:K45"/>
    <mergeCell ref="B50:K50"/>
    <mergeCell ref="B6:D6"/>
    <mergeCell ref="B8:D8"/>
    <mergeCell ref="E14:G14"/>
    <mergeCell ref="F141:M141"/>
    <mergeCell ref="F142:M142"/>
    <mergeCell ref="F150:L150"/>
    <mergeCell ref="L120:M120"/>
    <mergeCell ref="L121:M121"/>
    <mergeCell ref="L122:M122"/>
    <mergeCell ref="L123:M123"/>
    <mergeCell ref="L124:M124"/>
    <mergeCell ref="L125:M125"/>
    <mergeCell ref="L126:M126"/>
    <mergeCell ref="L127:M127"/>
    <mergeCell ref="L128:M128"/>
    <mergeCell ref="L129:M129"/>
    <mergeCell ref="L130:M130"/>
    <mergeCell ref="L131:M131"/>
    <mergeCell ref="L132:M132"/>
    <mergeCell ref="L133:M133"/>
    <mergeCell ref="L134:M134"/>
    <mergeCell ref="B164:E164"/>
    <mergeCell ref="B166:N166"/>
    <mergeCell ref="B168:N168"/>
    <mergeCell ref="B170:N170"/>
    <mergeCell ref="B172:N172"/>
    <mergeCell ref="B174:N174"/>
    <mergeCell ref="B176:N176"/>
    <mergeCell ref="B180:J180"/>
    <mergeCell ref="B24:L24"/>
    <mergeCell ref="B29:K29"/>
    <mergeCell ref="B34:K34"/>
    <mergeCell ref="B39:K39"/>
    <mergeCell ref="F151:L151"/>
    <mergeCell ref="F152:L152"/>
    <mergeCell ref="F153:L153"/>
    <mergeCell ref="F154:L154"/>
    <mergeCell ref="F160:L160"/>
    <mergeCell ref="F161:L161"/>
    <mergeCell ref="F162:L162"/>
    <mergeCell ref="F163:L163"/>
    <mergeCell ref="F164:L164"/>
    <mergeCell ref="I178:J178"/>
    <mergeCell ref="L108:M108"/>
    <mergeCell ref="L118:M118"/>
    <mergeCell ref="B153:E153"/>
    <mergeCell ref="B154:E154"/>
    <mergeCell ref="B156:N156"/>
    <mergeCell ref="B158:N158"/>
    <mergeCell ref="B160:E160"/>
    <mergeCell ref="B161:E161"/>
    <mergeCell ref="B162:E162"/>
    <mergeCell ref="B163:E163"/>
    <mergeCell ref="L135:M135"/>
    <mergeCell ref="L136:M136"/>
    <mergeCell ref="L137:M137"/>
    <mergeCell ref="L138:M138"/>
    <mergeCell ref="L139:M139"/>
    <mergeCell ref="B148:N148"/>
    <mergeCell ref="B150:E150"/>
    <mergeCell ref="B151:E151"/>
    <mergeCell ref="B152:E152"/>
    <mergeCell ref="L110:M110"/>
    <mergeCell ref="L111:M111"/>
    <mergeCell ref="L112:M112"/>
    <mergeCell ref="L113:M113"/>
    <mergeCell ref="B16:E16"/>
    <mergeCell ref="B18:E18"/>
    <mergeCell ref="B20:E20"/>
    <mergeCell ref="B22:E22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B10:D11"/>
    <mergeCell ref="B141:E141"/>
    <mergeCell ref="B142:E142"/>
    <mergeCell ref="B144:N144"/>
    <mergeCell ref="B146:N146"/>
    <mergeCell ref="L31:M31"/>
    <mergeCell ref="L32:M32"/>
    <mergeCell ref="L36:M36"/>
    <mergeCell ref="L37:M37"/>
    <mergeCell ref="L41:M41"/>
    <mergeCell ref="L42:M42"/>
    <mergeCell ref="L43:M43"/>
    <mergeCell ref="L47:M47"/>
    <mergeCell ref="L48:M48"/>
    <mergeCell ref="L52:M52"/>
    <mergeCell ref="G11:N12"/>
    <mergeCell ref="L114:M114"/>
    <mergeCell ref="L115:M115"/>
    <mergeCell ref="L116:M116"/>
    <mergeCell ref="L117:M117"/>
    <mergeCell ref="B25:H25"/>
    <mergeCell ref="I25:J25"/>
    <mergeCell ref="B26:M26"/>
    <mergeCell ref="L109:M109"/>
  </mergeCells>
  <pageMargins left="0.7" right="0.7" top="0.75" bottom="0.75" header="0.3" footer="0.3"/>
  <pageSetup paperSize="9" scale="64" fitToHeight="0" orientation="portrait" r:id="rId1"/>
  <headerFooter alignWithMargins="0"/>
  <ignoredErrors>
    <ignoredError sqref="L133 L79 L71" formula="1"/>
    <ignoredError sqref="I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Górski Tomasz</cp:lastModifiedBy>
  <cp:lastPrinted>2024-11-28T06:25:25Z</cp:lastPrinted>
  <dcterms:created xsi:type="dcterms:W3CDTF">2024-10-10T12:10:28Z</dcterms:created>
  <dcterms:modified xsi:type="dcterms:W3CDTF">2024-11-28T09:13:52Z</dcterms:modified>
</cp:coreProperties>
</file>