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II_2021" sheetId="65" r:id="rId12"/>
    <sheet name="Eksport I-II_2021" sheetId="66" r:id="rId13"/>
    <sheet name="Import I-I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H35" i="65" l="1"/>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P538" i="36"/>
  <c r="M538" i="36"/>
  <c r="B538" i="36"/>
  <c r="Q537" i="36"/>
  <c r="I537" i="36"/>
  <c r="J536" i="36"/>
  <c r="Z535" i="36"/>
  <c r="S535" i="36"/>
  <c r="R535" i="36"/>
  <c r="K535" i="36"/>
  <c r="H535" i="36"/>
  <c r="G535" i="36"/>
  <c r="W533" i="36"/>
  <c r="G533" i="36"/>
  <c r="Z532" i="36"/>
  <c r="B532" i="36"/>
  <c r="Z363" i="36"/>
  <c r="W363" i="36"/>
  <c r="W538" i="36" s="1"/>
  <c r="V363" i="36"/>
  <c r="V538" i="36" s="1"/>
  <c r="S363" i="36"/>
  <c r="S538" i="36" s="1"/>
  <c r="R363" i="36"/>
  <c r="R538" i="36" s="1"/>
  <c r="Q363" i="36"/>
  <c r="Q538" i="36" s="1"/>
  <c r="P363" i="36"/>
  <c r="M363" i="36"/>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Z362" i="36"/>
  <c r="Z537" i="36" s="1"/>
  <c r="W362" i="36"/>
  <c r="W537" i="36" s="1"/>
  <c r="V362" i="36"/>
  <c r="V537" i="36" s="1"/>
  <c r="S362" i="36"/>
  <c r="S537" i="36" s="1"/>
  <c r="R362" i="36"/>
  <c r="R537" i="36" s="1"/>
  <c r="Q362" i="36"/>
  <c r="P362" i="36"/>
  <c r="P537" i="36" s="1"/>
  <c r="M362" i="36"/>
  <c r="M537" i="36" s="1"/>
  <c r="L362" i="36"/>
  <c r="L537" i="36" s="1"/>
  <c r="K362" i="36"/>
  <c r="K537" i="36" s="1"/>
  <c r="J362" i="36"/>
  <c r="J537" i="36" s="1"/>
  <c r="I362" i="36"/>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W360" i="36"/>
  <c r="W535" i="36" s="1"/>
  <c r="V360" i="36"/>
  <c r="V535" i="36" s="1"/>
  <c r="S360" i="36"/>
  <c r="R360" i="36"/>
  <c r="Q360" i="36"/>
  <c r="Q535" i="36" s="1"/>
  <c r="P360" i="36"/>
  <c r="P535" i="36" s="1"/>
  <c r="M360" i="36"/>
  <c r="M535" i="36" s="1"/>
  <c r="L360" i="36"/>
  <c r="L535" i="36" s="1"/>
  <c r="K360" i="36"/>
  <c r="J360" i="36"/>
  <c r="J535" i="36" s="1"/>
  <c r="I360" i="36"/>
  <c r="I535" i="36" s="1"/>
  <c r="H360" i="36"/>
  <c r="G360" i="36"/>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F358" i="36"/>
  <c r="F533" i="36" s="1"/>
  <c r="E358" i="36"/>
  <c r="E533" i="36" s="1"/>
  <c r="D358" i="36"/>
  <c r="D533" i="36" s="1"/>
  <c r="C358" i="36"/>
  <c r="C533" i="36" s="1"/>
  <c r="B358" i="36"/>
  <c r="B533" i="36" s="1"/>
  <c r="Z357" i="36"/>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44" i="45" s="1"/>
  <c r="C526" i="45"/>
  <c r="C543" i="45" s="1"/>
  <c r="C525" i="45"/>
  <c r="C542" i="45" s="1"/>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540" i="45" s="1"/>
  <c r="C483" i="45"/>
  <c r="C482" i="45"/>
  <c r="C495" i="45" s="1"/>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67" i="45" s="1"/>
  <c r="C449" i="45"/>
  <c r="C445" i="45"/>
  <c r="C444" i="45"/>
  <c r="C443" i="45"/>
  <c r="C442" i="45"/>
  <c r="C441" i="45"/>
  <c r="C440" i="45"/>
  <c r="C457" i="45" s="1"/>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460" i="45" l="1"/>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<sst xmlns="http://schemas.openxmlformats.org/spreadsheetml/2006/main" count="6469" uniqueCount="540">
  <si>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</si>
  <si>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</si>
  <si>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</si>
  <si>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</si>
  <si>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</si>
  <si>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</si>
  <si>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</si>
  <si>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</si>
  <si>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</si>
  <si>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</si>
  <si>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</si>
  <si>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</si>
  <si>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</si>
  <si>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</si>
  <si>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</si>
  <si>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</si>
  <si>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</si>
  <si>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</si>
  <si>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</si>
  <si>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</si>
  <si>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</si>
  <si>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</si>
  <si>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</si>
  <si>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</si>
  <si>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</si>
  <si>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</si>
  <si>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</si>
  <si>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</si>
  <si>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</si>
  <si>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</si>
  <si>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</si>
  <si>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</si>
  <si>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</si>
  <si>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</si>
  <si>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</si>
  <si>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</si>
  <si>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</si>
  <si>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</si>
  <si>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</si>
  <si>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</si>
  <si>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</si>
  <si>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</si>
  <si>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</si>
  <si>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</si>
  <si>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</si>
  <si>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</si>
  <si>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</si>
  <si>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</si>
  <si>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</si>
  <si>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</si>
  <si>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</si>
  <si>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</si>
  <si>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</si>
  <si>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</si>
  <si>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</si>
  <si>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</si>
  <si>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</si>
  <si>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</si>
  <si>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</si>
  <si>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</si>
  <si>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</si>
  <si>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</si>
  <si>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</si>
  <si>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</si>
  <si>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</si>
  <si>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</si>
  <si>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</si>
  <si>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</si>
  <si>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</si>
  <si>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</si>
  <si>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</si>
  <si>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</si>
  <si>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</si>
  <si>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</si>
  <si>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</si>
  <si>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</si>
  <si>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</si>
  <si>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</si>
  <si>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</si>
  <si>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</si>
  <si>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</si>
  <si>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</si>
  <si>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</si>
  <si>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</si>
  <si>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</si>
  <si>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</si>
  <si>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</si>
  <si>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</si>
  <si>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</si>
  <si>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</si>
  <si>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</si>
  <si>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</si>
  <si>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</si>
  <si>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</si>
  <si>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</si>
  <si>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</si>
  <si>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</si>
  <si>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</si>
  <si>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</si>
  <si>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</si>
  <si>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</si>
  <si>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</si>
  <si>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</si>
  <si>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</si>
  <si>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</si>
  <si>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</si>
  <si>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</si>
  <si>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</si>
  <si>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</si>
  <si>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</si>
  <si>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</si>
  <si>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</si>
  <si>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</si>
  <si>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</si>
  <si>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</si>
  <si>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</si>
  <si>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</si>
  <si>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</si>
  <si>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</si>
  <si>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</si>
  <si>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</si>
  <si>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</si>
  <si>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</si>
  <si>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</si>
  <si>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</si>
  <si>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</si>
  <si>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</si>
  <si>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</si>
  <si>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</si>
  <si>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</si>
  <si>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</si>
  <si>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</si>
  <si>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</si>
  <si>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</si>
  <si>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</si>
  <si>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</si>
  <si>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</si>
  <si>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</si>
  <si>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</si>
  <si>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</si>
  <si>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</si>
  <si>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</si>
  <si>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</si>
  <si>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</si>
  <si>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</si>
  <si>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</si>
  <si>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</si>
  <si>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</si>
  <si>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</si>
  <si>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</si>
  <si>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</si>
  <si>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</si>
  <si>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</si>
  <si>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</si>
  <si>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</si>
  <si>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</si>
  <si>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</si>
  <si>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</si>
  <si>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</si>
  <si>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</si>
  <si>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</si>
  <si>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</si>
  <si>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</si>
  <si>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</si>
  <si>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</si>
  <si>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</si>
  <si>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</si>
  <si>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</si>
  <si>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</si>
  <si>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</si>
  <si>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</si>
  <si>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</si>
  <si>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</si>
  <si>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</si>
  <si>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</si>
  <si>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</si>
  <si>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</si>
  <si>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</si>
  <si>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</si>
  <si>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</si>
  <si>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</si>
  <si>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</si>
  <si>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</si>
  <si>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</si>
  <si>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</si>
  <si>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</si>
  <si>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</si>
  <si>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</si>
  <si>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</si>
  <si>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</si>
  <si>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</si>
  <si>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</si>
  <si>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</si>
  <si>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</si>
  <si>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</si>
  <si>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</si>
  <si>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</si>
  <si>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</si>
  <si>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</si>
  <si>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</si>
  <si>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</si>
  <si>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</si>
  <si>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</si>
  <si>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</si>
  <si>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</si>
  <si>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</si>
  <si>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</si>
  <si>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</si>
  <si>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</si>
  <si>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</si>
  <si>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</si>
  <si>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</si>
  <si>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</si>
  <si>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</si>
  <si>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</si>
  <si>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</si>
  <si>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</si>
  <si>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</si>
  <si>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</si>
  <si>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</si>
  <si>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</si>
  <si>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</si>
  <si>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</si>
  <si>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</si>
  <si>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</si>
  <si>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</si>
  <si>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</si>
  <si>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</si>
  <si>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</si>
  <si>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</si>
  <si>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</si>
  <si>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</si>
  <si>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</si>
  <si>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</si>
  <si>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</si>
  <si>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</si>
  <si>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</si>
  <si>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</si>
  <si>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</si>
  <si>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</si>
  <si>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</si>
  <si>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</si>
  <si>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</si>
  <si>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</si>
  <si>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</si>
  <si>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</si>
  <si>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</si>
  <si>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</si>
  <si>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</si>
  <si>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</si>
  <si>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</si>
  <si>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</si>
  <si>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</si>
  <si>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</si>
  <si>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</si>
  <si>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</si>
  <si>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</si>
  <si>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</si>
  <si>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</si>
  <si>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</si>
  <si>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</si>
  <si>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</si>
  <si>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</si>
  <si>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</si>
  <si>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</si>
  <si>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</si>
  <si>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</si>
  <si>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</si>
  <si>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</si>
  <si>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</si>
  <si>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</si>
  <si>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</si>
  <si>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</si>
  <si>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</si>
  <si>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</si>
  <si>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</si>
  <si>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</si>
  <si>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</si>
  <si>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</si>
  <si>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</si>
  <si>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</si>
  <si>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</si>
  <si>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</si>
  <si>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</si>
  <si>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</si>
  <si>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</si>
  <si>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</si>
  <si>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</si>
  <si>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</si>
  <si>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</si>
  <si>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</si>
  <si>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</si>
  <si>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</si>
  <si>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</si>
  <si>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</si>
  <si>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</si>
  <si>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</si>
  <si>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</si>
  <si>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</si>
  <si>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</si>
  <si>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</si>
  <si>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</si>
  <si>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</si>
  <si>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</si>
  <si>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</si>
  <si>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</si>
  <si>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</si>
  <si>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</si>
  <si>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</si>
  <si>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</si>
  <si>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</si>
  <si>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</si>
  <si>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</si>
  <si>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</si>
  <si>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</si>
  <si>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</si>
  <si>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</si>
  <si>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</si>
  <si>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</si>
  <si>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</si>
  <si>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</si>
  <si>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</si>
  <si>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</si>
  <si>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</si>
  <si>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</si>
  <si>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</si>
  <si>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</si>
  <si>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</si>
  <si>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</si>
  <si>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</si>
  <si>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</si>
  <si>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</si>
  <si>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</si>
  <si>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</si>
  <si>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</si>
  <si>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</si>
  <si>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</si>
  <si>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</si>
  <si>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</si>
  <si>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</si>
  <si>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</si>
  <si>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</si>
  <si>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</si>
  <si>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</si>
  <si>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</si>
  <si>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</si>
  <si>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</si>
  <si>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</si>
  <si>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</si>
  <si>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</si>
  <si>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</si>
  <si>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</si>
  <si>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</si>
  <si>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</si>
  <si>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</si>
  <si>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</si>
  <si>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</si>
  <si>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</si>
  <si>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</si>
  <si>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</si>
  <si>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</si>
  <si>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</si>
  <si>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</si>
  <si>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</si>
  <si>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</si>
  <si>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</si>
  <si>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</si>
  <si>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</si>
  <si>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</si>
  <si>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</si>
  <si>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</si>
  <si>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</si>
  <si>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</si>
  <si>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</si>
  <si>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</si>
  <si>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</si>
  <si>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</si>
  <si>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</si>
  <si>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</si>
  <si>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</si>
  <si>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</si>
  <si>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</si>
  <si>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</si>
  <si>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</si>
  <si>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</si>
  <si>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</si>
  <si>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</si>
  <si>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</si>
  <si>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</si>
  <si>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</si>
  <si>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</si>
  <si>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</si>
  <si>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</si>
  <si>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</si>
  <si>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</si>
  <si>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</si>
  <si>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</si>
  <si>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</si>
  <si>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</si>
  <si>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</si>
  <si>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</si>
  <si>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</si>
  <si>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</si>
  <si>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</si>
  <si>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</si>
  <si>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</si>
  <si>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</si>
  <si>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</si>
  <si>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</si>
  <si>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</si>
  <si>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</si>
  <si>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</si>
  <si>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</si>
  <si>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</si>
  <si>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</si>
  <si>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</si>
  <si>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</si>
  <si>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</si>
  <si>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</si>
  <si>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</si>
  <si>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</si>
  <si>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</si>
  <si>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</si>
  <si>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</si>
  <si>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</si>
  <si>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</si>
  <si>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</si>
  <si>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</si>
  <si>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</si>
  <si>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</si>
  <si>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</si>
  <si>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</si>
  <si>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</si>
  <si>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</si>
  <si>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</si>
  <si>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</si>
  <si>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</si>
  <si>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</si>
  <si>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</si>
  <si>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</si>
  <si>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</si>
  <si>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</si>
  <si>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</si>
  <si>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</si>
  <si>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</si>
  <si>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</si>
  <si>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</si>
  <si>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</si>
  <si>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</si>
  <si>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</si>
  <si>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</si>
  <si>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</si>
  <si>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</si>
  <si>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</si>
  <si>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</si>
  <si>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</si>
  <si>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</si>
  <si>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</si>
  <si>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</si>
  <si>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</si>
  <si>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</si>
  <si>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</si>
  <si>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</si>
  <si>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</si>
  <si>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</si>
  <si>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</si>
  <si>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</si>
  <si>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</si>
  <si>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</si>
  <si>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</si>
  <si>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</si>
  <si>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</si>
  <si>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</si>
  <si>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</si>
  <si>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</si>
  <si>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</si>
  <si>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</si>
  <si>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</si>
  <si>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</si>
  <si>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</si>
  <si>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</si>
  <si>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</si>
  <si>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</si>
  <si>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</si>
  <si>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</si>
  <si>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</si>
  <si>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</si>
  <si>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</si>
  <si>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</si>
  <si>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</si>
  <si>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</si>
  <si>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</si>
  <si>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</si>
  <si>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</si>
  <si>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</si>
  <si>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</si>
  <si>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</si>
  <si>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</si>
  <si>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</si>
  <si>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</si>
  <si>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</si>
  <si>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</si>
  <si>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</si>
  <si>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</si>
  <si>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</si>
  <si>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</si>
  <si>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</si>
  <si>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</si>
  <si>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</si>
  <si>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</si>
  <si>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22.03.2021 - 28.03.2021</t>
  </si>
  <si>
    <t>11.04.2021</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</si>
  <si>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I-II 2021 r. (dane wstępne) </t>
    </r>
    <r>
      <rPr>
        <b/>
        <sz val="11"/>
        <rFont val="Times New Roman"/>
        <family val="1"/>
        <charset val="238"/>
      </rPr>
      <t xml:space="preserve">w porównaniu do I-II 2020 r. </t>
    </r>
    <r>
      <rPr>
        <i/>
        <sz val="11"/>
        <rFont val="Times New Roman"/>
        <family val="1"/>
        <charset val="238"/>
      </rPr>
      <t>(wg wstępnych danych Min. Finansów).</t>
    </r>
  </si>
  <si>
    <t>OKRES: I-II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</si>
  <si>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I-II 2021 r.</t>
    </r>
    <r>
      <rPr>
        <b/>
        <sz val="14"/>
        <color indexed="8"/>
        <rFont val="Arial"/>
        <family val="2"/>
        <charset val="238"/>
      </rPr>
      <t xml:space="preserve"> (dane wstępne)</t>
    </r>
  </si>
  <si>
    <t>I-II 2021 r. (wstępne)</t>
  </si>
  <si>
    <t>I-II 2020 r.</t>
  </si>
  <si>
    <t>zmiana w stos. do I-II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</si>
  <si>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I-II 2021 r. (dane wstępne)  </t>
    </r>
    <r>
      <rPr>
        <b/>
        <sz val="11"/>
        <rFont val="Times New Roman"/>
        <family val="1"/>
        <charset val="238"/>
      </rPr>
      <t>w porównaniu do I-II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</si>
  <si>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I-II 2021 r.</t>
    </r>
    <r>
      <rPr>
        <b/>
        <sz val="14"/>
        <color indexed="8"/>
        <rFont val="Arial"/>
        <family val="2"/>
        <charset val="238"/>
      </rPr>
      <t xml:space="preserve"> (dane wstępne)</t>
    </r>
  </si>
  <si>
    <t>18.04.2021</t>
  </si>
  <si>
    <t>22.04.2021 r.</t>
  </si>
  <si>
    <t>NR 15/2021</t>
  </si>
  <si>
    <t>Notowania z okresu: 12.04 - 18.04.2021r.</t>
  </si>
  <si>
    <t>2021-04-18</t>
  </si>
  <si>
    <r>
      <t xml:space="preserve">Tablica 5. Średnie ceny sprzedaży netto (bez VAT) elementów mięsa wołowego wg makroregionów </t>
    </r>
    <r>
      <rPr>
        <b/>
        <sz val="14"/>
        <color rgb="FF0000FF"/>
        <rFont val="Times New Roman CE"/>
        <family val="1"/>
        <charset val="238"/>
      </rPr>
      <t>w okresie: 12.04 - 18.04.2021</t>
    </r>
  </si>
  <si>
    <t>Meat Market Observatory - Beef and Veal</t>
  </si>
  <si>
    <t>PRI.EU+UK.LIV</t>
  </si>
  <si>
    <t>15.04.2021</t>
  </si>
  <si>
    <t>Week 14</t>
  </si>
  <si>
    <t xml:space="preserve">from </t>
  </si>
  <si>
    <t>to</t>
  </si>
  <si>
    <t>Prices of Live Bovine Animals</t>
  </si>
  <si>
    <t>PRI.EU.BOV</t>
  </si>
  <si>
    <t xml:space="preserve">Prices not received - Same prices as last week : </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</si>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</sst>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sz val="10"/>
      <name val="Times New Roman"/>
      <family val="1"/>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3">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9" fillId="0" borderId="0"/>
    <xf numFmtId="43" fontId="58" fillId="0" borderId="0" applyFont="0" applyFill="0" applyBorder="0" applyAlignment="0" applyProtection="0"/>
    <xf numFmtId="43" fontId="58" fillId="0" borderId="0" applyFont="0" applyFill="0" applyBorder="0" applyAlignment="0" applyProtection="0"/>
    <xf numFmtId="0" fontId="210"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2"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9" fillId="0" borderId="0"/>
    <xf numFmtId="43" fontId="58" fillId="0" borderId="0" applyFont="0" applyFill="0" applyBorder="0" applyAlignment="0" applyProtection="0"/>
    <xf numFmtId="43" fontId="58" fillId="0" borderId="0" applyFont="0" applyFill="0" applyBorder="0" applyAlignment="0" applyProtection="0"/>
  </cellStyleXfs>
  <cellXfs count="1653">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07" fillId="0" borderId="0" xfId="97" applyFont="1" applyFill="1"/>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0" fontId="213" fillId="0" borderId="0" xfId="0" applyFont="1"/>
    <xf numFmtId="0" fontId="214" fillId="0" borderId="0" xfId="0" applyFont="1"/>
    <xf numFmtId="0" fontId="213" fillId="0" borderId="0" xfId="0" applyFont="1" applyAlignment="1">
      <alignment vertical="center"/>
    </xf>
    <xf numFmtId="0" fontId="215" fillId="64" borderId="32" xfId="0" applyFont="1" applyFill="1" applyBorder="1" applyAlignment="1">
      <alignment horizontal="left" vertical="center"/>
    </xf>
    <xf numFmtId="0" fontId="215" fillId="64" borderId="33" xfId="0" applyFont="1" applyFill="1" applyBorder="1" applyAlignment="1">
      <alignment horizontal="center" vertical="center"/>
    </xf>
    <xf numFmtId="0" fontId="215" fillId="64" borderId="9" xfId="0" applyFont="1" applyFill="1" applyBorder="1" applyAlignment="1">
      <alignment horizontal="center" vertical="center"/>
    </xf>
    <xf numFmtId="0" fontId="194" fillId="60" borderId="2" xfId="0" applyFont="1" applyFill="1" applyBorder="1" applyAlignment="1">
      <alignment vertical="center"/>
    </xf>
    <xf numFmtId="0" fontId="216" fillId="60" borderId="16" xfId="0" applyFont="1" applyFill="1" applyBorder="1" applyAlignment="1">
      <alignment horizontal="center" vertical="center"/>
    </xf>
    <xf numFmtId="0" fontId="216" fillId="60" borderId="55" xfId="0" applyFont="1" applyFill="1" applyBorder="1" applyAlignment="1">
      <alignment horizontal="center" vertical="center"/>
    </xf>
    <xf numFmtId="0" fontId="216" fillId="60" borderId="56" xfId="0" applyFont="1" applyFill="1" applyBorder="1" applyAlignment="1">
      <alignment horizontal="center" vertical="center"/>
    </xf>
    <xf numFmtId="0" fontId="216" fillId="64" borderId="65" xfId="0" applyFont="1" applyFill="1" applyBorder="1" applyAlignment="1">
      <alignment horizontal="center" vertical="center"/>
    </xf>
    <xf numFmtId="0" fontId="217"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16" fillId="64" borderId="100" xfId="0" applyFont="1" applyFill="1" applyBorder="1" applyAlignment="1">
      <alignment horizontal="right"/>
    </xf>
    <xf numFmtId="0" fontId="194" fillId="60" borderId="34" xfId="0" applyFont="1" applyFill="1" applyBorder="1" applyAlignment="1">
      <alignment horizontal="right"/>
    </xf>
    <xf numFmtId="0" fontId="219" fillId="0" borderId="0" xfId="0" applyFont="1"/>
    <xf numFmtId="0" fontId="220" fillId="60" borderId="34" xfId="0" applyFont="1" applyFill="1" applyBorder="1" applyAlignment="1">
      <alignment horizontal="right"/>
    </xf>
    <xf numFmtId="0" fontId="222" fillId="0" borderId="0" xfId="0" applyFont="1"/>
    <xf numFmtId="0" fontId="223" fillId="60" borderId="34" xfId="0" applyFont="1" applyFill="1" applyBorder="1" applyAlignment="1">
      <alignment horizontal="right"/>
    </xf>
    <xf numFmtId="0" fontId="223" fillId="60" borderId="50" xfId="0" applyFont="1" applyFill="1" applyBorder="1" applyAlignment="1">
      <alignment horizontal="right"/>
    </xf>
    <xf numFmtId="0" fontId="215" fillId="64" borderId="32" xfId="0" applyFont="1" applyFill="1" applyBorder="1" applyAlignment="1">
      <alignment horizontal="center" vertical="center"/>
    </xf>
    <xf numFmtId="0" fontId="216" fillId="64" borderId="96" xfId="0" applyFont="1" applyFill="1" applyBorder="1" applyAlignment="1">
      <alignment horizontal="right"/>
    </xf>
    <xf numFmtId="0" fontId="227" fillId="0" borderId="0" xfId="0" applyFont="1"/>
    <xf numFmtId="165" fontId="34" fillId="60" borderId="29" xfId="0" applyNumberFormat="1" applyFont="1" applyFill="1" applyBorder="1" applyAlignment="1">
      <alignment horizontal="center"/>
    </xf>
    <xf numFmtId="0" fontId="194" fillId="60" borderId="0" xfId="96"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0" fontId="197" fillId="64" borderId="38" xfId="96" applyFont="1" applyFill="1" applyBorder="1" applyAlignment="1" applyProtection="1">
      <alignment horizontal="center" vertical="center"/>
      <protection locked="0"/>
    </xf>
    <xf numFmtId="0" fontId="197" fillId="64" borderId="40" xfId="96" applyFont="1" applyFill="1" applyBorder="1" applyAlignment="1" applyProtection="1">
      <alignment horizontal="center" vertical="center"/>
      <protection locked="0"/>
    </xf>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73" fontId="198" fillId="60" borderId="98" xfId="99" applyNumberFormat="1" applyFont="1" applyFill="1" applyBorder="1" applyAlignment="1">
      <alignment horizontal="center" vertical="center"/>
    </xf>
    <xf numFmtId="171" fontId="198" fillId="60" borderId="96" xfId="99"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90"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4" fillId="0" borderId="0" xfId="51" applyFont="1" applyBorder="1" applyAlignment="1">
      <alignment horizontal="center"/>
    </xf>
    <xf numFmtId="0" fontId="189" fillId="0" borderId="0" xfId="51" applyFont="1" applyBorder="1" applyAlignment="1">
      <alignment horizontal="center"/>
    </xf>
    <xf numFmtId="0" fontId="116" fillId="0" borderId="0" xfId="0" applyFont="1" applyBorder="1" applyAlignment="1">
      <alignment horizontal="center"/>
    </xf>
    <xf numFmtId="0" fontId="0" fillId="0" borderId="64" xfId="0" applyBorder="1"/>
    <xf numFmtId="2" fontId="14" fillId="0" borderId="58" xfId="0" quotePrefix="1" applyNumberFormat="1" applyFont="1" applyFill="1" applyBorder="1"/>
    <xf numFmtId="165" fontId="34" fillId="60" borderId="47" xfId="0" quotePrefix="1" applyNumberFormat="1" applyFont="1" applyFill="1" applyBorder="1" applyAlignment="1">
      <alignment horizontal="center"/>
    </xf>
    <xf numFmtId="2" fontId="216" fillId="64" borderId="110" xfId="101" applyNumberFormat="1" applyFont="1" applyFill="1" applyBorder="1"/>
    <xf numFmtId="2" fontId="216" fillId="64" borderId="111" xfId="101" applyNumberFormat="1" applyFont="1" applyFill="1" applyBorder="1"/>
    <xf numFmtId="2" fontId="216" fillId="64" borderId="112" xfId="101" applyNumberFormat="1" applyFont="1" applyFill="1" applyBorder="1"/>
    <xf numFmtId="2" fontId="216" fillId="64" borderId="104" xfId="101" applyNumberFormat="1" applyFont="1" applyFill="1" applyBorder="1"/>
    <xf numFmtId="2" fontId="218" fillId="60" borderId="10" xfId="101" applyNumberFormat="1" applyFont="1" applyFill="1" applyBorder="1"/>
    <xf numFmtId="4" fontId="218" fillId="60" borderId="52" xfId="101" applyNumberFormat="1" applyFont="1" applyFill="1" applyBorder="1"/>
    <xf numFmtId="4" fontId="218" fillId="60" borderId="49" xfId="101" applyNumberFormat="1" applyFont="1" applyFill="1" applyBorder="1"/>
    <xf numFmtId="4" fontId="218" fillId="64" borderId="38" xfId="101" applyNumberFormat="1" applyFont="1" applyFill="1" applyBorder="1"/>
    <xf numFmtId="177" fontId="220" fillId="60" borderId="10" xfId="101" applyNumberFormat="1" applyFont="1" applyFill="1" applyBorder="1"/>
    <xf numFmtId="177" fontId="220" fillId="60" borderId="52" xfId="101" applyNumberFormat="1" applyFont="1" applyFill="1" applyBorder="1"/>
    <xf numFmtId="177" fontId="221" fillId="60" borderId="52" xfId="101" applyNumberFormat="1" applyFont="1" applyFill="1" applyBorder="1"/>
    <xf numFmtId="177" fontId="221" fillId="60" borderId="49" xfId="101" applyNumberFormat="1" applyFont="1" applyFill="1" applyBorder="1"/>
    <xf numFmtId="177" fontId="220" fillId="64" borderId="38" xfId="101" applyNumberFormat="1" applyFont="1" applyFill="1" applyBorder="1"/>
    <xf numFmtId="1" fontId="220" fillId="60" borderId="10" xfId="0" applyNumberFormat="1" applyFont="1" applyFill="1" applyBorder="1"/>
    <xf numFmtId="1" fontId="220" fillId="60" borderId="52" xfId="0" applyNumberFormat="1" applyFont="1" applyFill="1" applyBorder="1"/>
    <xf numFmtId="1" fontId="220" fillId="60" borderId="49" xfId="0" applyNumberFormat="1" applyFont="1" applyFill="1" applyBorder="1"/>
    <xf numFmtId="1" fontId="220" fillId="64" borderId="38" xfId="0" applyNumberFormat="1" applyFont="1" applyFill="1" applyBorder="1"/>
    <xf numFmtId="2" fontId="223" fillId="60" borderId="10" xfId="0" applyNumberFormat="1" applyFont="1" applyFill="1" applyBorder="1"/>
    <xf numFmtId="2" fontId="223" fillId="60" borderId="52" xfId="0" applyNumberFormat="1" applyFont="1" applyFill="1" applyBorder="1"/>
    <xf numFmtId="2" fontId="223" fillId="60" borderId="49" xfId="0" applyNumberFormat="1" applyFont="1" applyFill="1" applyBorder="1"/>
    <xf numFmtId="2" fontId="223" fillId="64" borderId="38" xfId="0" applyNumberFormat="1" applyFont="1" applyFill="1" applyBorder="1"/>
    <xf numFmtId="0" fontId="194" fillId="60" borderId="113" xfId="0" applyFont="1" applyFill="1" applyBorder="1"/>
    <xf numFmtId="0" fontId="194" fillId="60" borderId="114" xfId="0" applyFont="1" applyFill="1" applyBorder="1"/>
    <xf numFmtId="0" fontId="194" fillId="64" borderId="115" xfId="0" applyFont="1" applyFill="1" applyBorder="1"/>
    <xf numFmtId="2" fontId="223" fillId="60" borderId="26" xfId="0" applyNumberFormat="1" applyFont="1" applyFill="1" applyBorder="1"/>
    <xf numFmtId="2" fontId="223" fillId="60" borderId="43" xfId="0" applyNumberFormat="1" applyFont="1" applyFill="1" applyBorder="1"/>
    <xf numFmtId="2" fontId="223" fillId="60" borderId="116" xfId="0" applyNumberFormat="1" applyFont="1" applyFill="1" applyBorder="1"/>
    <xf numFmtId="2" fontId="223" fillId="64" borderId="40" xfId="0" applyNumberFormat="1" applyFont="1" applyFill="1" applyBorder="1"/>
    <xf numFmtId="0" fontId="194" fillId="60" borderId="0" xfId="0" applyFont="1" applyFill="1"/>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0" fillId="60" borderId="49" xfId="101" applyNumberFormat="1" applyFont="1" applyFill="1" applyBorder="1"/>
    <xf numFmtId="2" fontId="220" fillId="60" borderId="52" xfId="0" applyNumberFormat="1" applyFont="1" applyFill="1" applyBorder="1"/>
    <xf numFmtId="2" fontId="224" fillId="64" borderId="111" xfId="101" applyNumberFormat="1" applyFont="1" applyFill="1" applyBorder="1"/>
    <xf numFmtId="2" fontId="225" fillId="64" borderId="111" xfId="101" applyNumberFormat="1" applyFont="1" applyFill="1" applyBorder="1"/>
    <xf numFmtId="2" fontId="218" fillId="60" borderId="52" xfId="101" applyNumberFormat="1" applyFont="1" applyFill="1" applyBorder="1"/>
    <xf numFmtId="0" fontId="216" fillId="64" borderId="27" xfId="0" applyFont="1" applyFill="1" applyBorder="1" applyAlignment="1">
      <alignment horizontal="center" vertical="center"/>
    </xf>
    <xf numFmtId="0" fontId="216" fillId="64" borderId="117" xfId="0" applyFont="1" applyFill="1" applyBorder="1"/>
    <xf numFmtId="0" fontId="216" fillId="64" borderId="118" xfId="0" applyFont="1" applyFill="1" applyBorder="1"/>
    <xf numFmtId="2" fontId="216" fillId="64" borderId="118" xfId="0" applyNumberFormat="1" applyFont="1" applyFill="1" applyBorder="1"/>
    <xf numFmtId="4" fontId="194" fillId="60" borderId="10" xfId="0" applyNumberFormat="1" applyFont="1" applyFill="1" applyBorder="1"/>
    <xf numFmtId="4" fontId="194" fillId="64" borderId="37" xfId="0" applyNumberFormat="1" applyFont="1" applyFill="1" applyBorder="1"/>
    <xf numFmtId="177" fontId="226" fillId="64" borderId="37" xfId="101" applyNumberFormat="1" applyFont="1" applyFill="1" applyBorder="1"/>
    <xf numFmtId="1" fontId="220" fillId="64" borderId="37" xfId="0" applyNumberFormat="1" applyFont="1" applyFill="1" applyBorder="1"/>
    <xf numFmtId="2" fontId="223" fillId="64" borderId="39" xfId="0" applyNumberFormat="1" applyFont="1" applyFill="1" applyBorder="1"/>
    <xf numFmtId="14" fontId="5" fillId="0" borderId="47" xfId="0" applyNumberFormat="1" applyFont="1" applyBorder="1" applyAlignment="1">
      <alignment horizontal="center" vertical="center" wrapText="1"/>
    </xf>
    <xf numFmtId="2" fontId="5" fillId="0" borderId="58" xfId="0" quotePrefix="1" applyNumberFormat="1" applyFont="1" applyFill="1" applyBorder="1"/>
    <xf numFmtId="2" fontId="14" fillId="0" borderId="63" xfId="0" quotePrefix="1" applyNumberFormat="1" applyFont="1" applyFill="1" applyBorder="1"/>
    <xf numFmtId="0" fontId="4" fillId="0" borderId="11" xfId="0" applyFont="1" applyBorder="1"/>
    <xf numFmtId="1" fontId="230" fillId="0" borderId="0" xfId="0" applyNumberFormat="1" applyFont="1" applyFill="1" applyBorder="1" applyAlignment="1">
      <alignment horizontal="right"/>
    </xf>
    <xf numFmtId="1" fontId="230" fillId="0" borderId="49" xfId="0" applyNumberFormat="1" applyFont="1" applyFill="1" applyBorder="1" applyAlignment="1">
      <alignment horizontal="right"/>
    </xf>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2" fontId="37" fillId="0" borderId="27" xfId="188" applyNumberFormat="1" applyFont="1" applyFill="1" applyBorder="1" applyAlignment="1"/>
    <xf numFmtId="0" fontId="198" fillId="64"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165" fontId="14" fillId="0" borderId="29" xfId="0" quotePrefix="1" applyNumberFormat="1" applyFont="1" applyFill="1" applyBorder="1"/>
    <xf numFmtId="165" fontId="14" fillId="0" borderId="61" xfId="0" quotePrefix="1" applyNumberFormat="1" applyFont="1" applyFill="1" applyBorder="1"/>
    <xf numFmtId="165" fontId="14" fillId="0" borderId="62" xfId="0" quotePrefix="1" applyNumberFormat="1" applyFont="1" applyFill="1" applyBorder="1"/>
    <xf numFmtId="3" fontId="14" fillId="0" borderId="46" xfId="0" quotePrefix="1" applyNumberFormat="1" applyFont="1" applyBorder="1"/>
    <xf numFmtId="3" fontId="14" fillId="2" borderId="46" xfId="0" quotePrefix="1" applyNumberFormat="1" applyFont="1" applyFill="1" applyBorder="1"/>
    <xf numFmtId="0" fontId="231" fillId="66" borderId="0" xfId="96" applyFont="1" applyFill="1" applyAlignment="1" applyProtection="1">
      <alignment horizontal="left" vertical="center" indent="1"/>
      <protection locked="0"/>
    </xf>
    <xf numFmtId="2" fontId="232" fillId="66" borderId="0" xfId="96" applyNumberFormat="1" applyFont="1" applyFill="1" applyAlignment="1" applyProtection="1">
      <alignment vertical="center"/>
      <protection locked="0"/>
    </xf>
    <xf numFmtId="2" fontId="232" fillId="66" borderId="0" xfId="96" applyNumberFormat="1" applyFont="1" applyFill="1" applyAlignment="1" applyProtection="1">
      <alignment vertical="center"/>
    </xf>
    <xf numFmtId="0" fontId="233" fillId="66" borderId="0" xfId="96" applyFont="1" applyFill="1" applyAlignment="1" applyProtection="1">
      <alignment horizontal="right" vertical="center" indent="1"/>
      <protection locked="0"/>
    </xf>
    <xf numFmtId="0" fontId="213" fillId="60" borderId="0" xfId="0" applyFont="1" applyFill="1"/>
    <xf numFmtId="0" fontId="231" fillId="60" borderId="0" xfId="96" applyFont="1" applyFill="1" applyAlignment="1" applyProtection="1">
      <alignment horizontal="left" vertical="center" indent="1"/>
      <protection locked="0"/>
    </xf>
    <xf numFmtId="2" fontId="232" fillId="60" borderId="0" xfId="96" applyNumberFormat="1" applyFont="1" applyFill="1" applyAlignment="1" applyProtection="1">
      <alignment vertical="center"/>
      <protection locked="0"/>
    </xf>
    <xf numFmtId="2" fontId="232" fillId="60" borderId="0" xfId="96" applyNumberFormat="1" applyFont="1" applyFill="1" applyAlignment="1" applyProtection="1">
      <alignment vertical="center"/>
    </xf>
    <xf numFmtId="16" fontId="234" fillId="0" borderId="0" xfId="96" applyNumberFormat="1" applyFont="1" applyAlignment="1">
      <alignment horizontal="right" vertical="top"/>
    </xf>
    <xf numFmtId="0" fontId="235" fillId="0" borderId="0" xfId="0" applyFont="1" applyAlignment="1">
      <alignment vertical="center"/>
    </xf>
    <xf numFmtId="0" fontId="236" fillId="0" borderId="0" xfId="0" applyFont="1"/>
    <xf numFmtId="0" fontId="236" fillId="0" borderId="0" xfId="0" applyFont="1" applyAlignment="1">
      <alignment horizontal="right"/>
    </xf>
    <xf numFmtId="178" fontId="237" fillId="0" borderId="0" xfId="0" applyNumberFormat="1" applyFont="1"/>
    <xf numFmtId="0" fontId="214" fillId="0" borderId="0" xfId="0" applyFont="1" applyFill="1"/>
    <xf numFmtId="0" fontId="207" fillId="0" borderId="0" xfId="97" applyFont="1"/>
    <xf numFmtId="0" fontId="238" fillId="64" borderId="0" xfId="0" applyFont="1" applyFill="1" applyAlignment="1">
      <alignment horizontal="center"/>
    </xf>
    <xf numFmtId="0" fontId="58" fillId="0" borderId="0" xfId="96"/>
    <xf numFmtId="0" fontId="213" fillId="0" borderId="0" xfId="96" applyFont="1"/>
    <xf numFmtId="0" fontId="233" fillId="60" borderId="0" xfId="96" applyFont="1" applyFill="1" applyAlignment="1" applyProtection="1">
      <alignment horizontal="right" vertical="center" indent="1"/>
      <protection locked="0"/>
    </xf>
    <xf numFmtId="0" fontId="58" fillId="60" borderId="0" xfId="96" applyFill="1"/>
    <xf numFmtId="0" fontId="213" fillId="60" borderId="0" xfId="96" applyFont="1" applyFill="1"/>
    <xf numFmtId="0" fontId="239" fillId="60" borderId="0" xfId="96" applyFont="1" applyFill="1"/>
    <xf numFmtId="0" fontId="240" fillId="0" borderId="0" xfId="96" applyFont="1" applyAlignment="1">
      <alignment vertical="center"/>
    </xf>
    <xf numFmtId="2" fontId="241" fillId="0" borderId="0" xfId="96" applyNumberFormat="1" applyFont="1" applyAlignment="1" applyProtection="1">
      <alignment vertical="center"/>
      <protection locked="0"/>
    </xf>
    <xf numFmtId="2" fontId="232" fillId="0" borderId="0" xfId="96" applyNumberFormat="1" applyFont="1" applyAlignment="1" applyProtection="1">
      <alignment vertical="center"/>
      <protection locked="0"/>
    </xf>
    <xf numFmtId="2" fontId="232" fillId="0" borderId="0" xfId="96" applyNumberFormat="1" applyFont="1" applyAlignment="1" applyProtection="1">
      <alignment vertical="center"/>
    </xf>
    <xf numFmtId="2" fontId="232" fillId="0" borderId="0" xfId="96" applyNumberFormat="1" applyFont="1" applyFill="1" applyAlignment="1" applyProtection="1">
      <alignment vertical="center"/>
      <protection locked="0"/>
    </xf>
    <xf numFmtId="0" fontId="242" fillId="0" borderId="0" xfId="96" applyFont="1"/>
    <xf numFmtId="0" fontId="99" fillId="0" borderId="0" xfId="97"/>
    <xf numFmtId="0" fontId="234" fillId="0" borderId="0" xfId="96" applyFont="1" applyAlignment="1">
      <alignment horizontal="right" vertical="top"/>
    </xf>
    <xf numFmtId="179" fontId="227" fillId="0" borderId="0" xfId="96" applyNumberFormat="1" applyFont="1" applyFill="1" applyAlignment="1">
      <alignment horizontal="right" vertical="center"/>
    </xf>
    <xf numFmtId="0" fontId="194" fillId="0" borderId="0" xfId="97" applyFont="1" applyFill="1"/>
    <xf numFmtId="0" fontId="99" fillId="0" borderId="0" xfId="97" applyFill="1"/>
    <xf numFmtId="0" fontId="58" fillId="0" borderId="0" xfId="96" applyFill="1" applyAlignment="1">
      <alignment vertical="center"/>
    </xf>
    <xf numFmtId="0" fontId="243" fillId="0" borderId="0" xfId="96" applyFont="1" applyFill="1" applyAlignment="1">
      <alignment horizontal="right"/>
    </xf>
    <xf numFmtId="180" fontId="227" fillId="0" borderId="0" xfId="96" applyNumberFormat="1" applyFont="1" applyFill="1" applyAlignment="1">
      <alignment horizontal="right"/>
    </xf>
    <xf numFmtId="0" fontId="58" fillId="0" borderId="0" xfId="96" applyFill="1"/>
    <xf numFmtId="0" fontId="243" fillId="0" borderId="0" xfId="96" applyFont="1" applyFill="1" applyAlignment="1">
      <alignment horizontal="right" vertical="top"/>
    </xf>
    <xf numFmtId="180" fontId="227" fillId="0" borderId="0" xfId="96" applyNumberFormat="1" applyFont="1" applyFill="1" applyAlignment="1">
      <alignment horizontal="right" vertical="top"/>
    </xf>
    <xf numFmtId="0" fontId="207" fillId="64" borderId="0" xfId="96" applyFont="1" applyFill="1" applyAlignment="1">
      <alignment horizontal="center" vertical="center"/>
    </xf>
    <xf numFmtId="0" fontId="207" fillId="64" borderId="0" xfId="96" applyFont="1" applyFill="1" applyAlignment="1">
      <alignment horizontal="center" vertical="center"/>
    </xf>
    <xf numFmtId="0" fontId="194" fillId="0" borderId="0" xfId="96" applyFont="1" applyAlignment="1">
      <alignment vertical="center"/>
    </xf>
    <xf numFmtId="0" fontId="194" fillId="0" borderId="0" xfId="97" applyFont="1"/>
    <xf numFmtId="0" fontId="196" fillId="60" borderId="0" xfId="96" applyFont="1" applyFill="1" applyBorder="1" applyAlignment="1">
      <alignment vertical="center"/>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43" fontId="198" fillId="60" borderId="3" xfId="101" applyFont="1" applyFill="1" applyBorder="1" applyAlignment="1">
      <alignment horizontal="center" vertical="center"/>
    </xf>
    <xf numFmtId="0" fontId="244" fillId="0" borderId="0" xfId="96" applyFont="1"/>
    <xf numFmtId="173" fontId="198" fillId="60" borderId="0" xfId="99" applyNumberFormat="1" applyFont="1" applyFill="1" applyBorder="1" applyAlignment="1">
      <alignment horizontal="center" vertical="center"/>
    </xf>
    <xf numFmtId="169" fontId="194" fillId="60" borderId="0" xfId="96" applyNumberFormat="1" applyFont="1" applyFill="1" applyBorder="1" applyAlignment="1">
      <alignment horizontal="center" vertical="center"/>
    </xf>
    <xf numFmtId="0" fontId="194" fillId="64" borderId="0" xfId="96" applyFont="1" applyFill="1" applyBorder="1" applyAlignment="1">
      <alignment horizontal="center" vertical="center"/>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2" fontId="198" fillId="64" borderId="99" xfId="96" applyNumberFormat="1" applyFont="1" applyFill="1" applyBorder="1" applyAlignment="1">
      <alignment horizontal="center" vertical="center"/>
    </xf>
    <xf numFmtId="0" fontId="194" fillId="60" borderId="0" xfId="96" applyFont="1" applyFill="1"/>
    <xf numFmtId="0" fontId="194" fillId="0" borderId="0" xfId="96" applyFont="1"/>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2" fontId="198" fillId="60" borderId="105" xfId="96" applyNumberFormat="1" applyFont="1" applyFill="1" applyBorder="1" applyAlignment="1">
      <alignment horizontal="center" vertical="center"/>
    </xf>
    <xf numFmtId="2" fontId="198" fillId="60" borderId="106" xfId="96" applyNumberFormat="1" applyFont="1" applyFill="1" applyBorder="1" applyAlignment="1">
      <alignment horizontal="center" vertical="center"/>
    </xf>
    <xf numFmtId="2" fontId="198" fillId="64" borderId="106" xfId="96" applyNumberFormat="1" applyFont="1" applyFill="1" applyBorder="1" applyAlignment="1">
      <alignment horizontal="center" vertical="center"/>
    </xf>
    <xf numFmtId="2" fontId="198" fillId="64" borderId="108" xfId="96" applyNumberFormat="1" applyFont="1" applyFill="1" applyBorder="1" applyAlignment="1">
      <alignment horizontal="center" vertical="center"/>
    </xf>
    <xf numFmtId="0" fontId="195" fillId="0" borderId="0" xfId="96" applyFont="1" applyFill="1" applyBorder="1" applyAlignment="1" applyProtection="1">
      <alignment horizontal="left" vertical="center"/>
      <protection locked="0"/>
    </xf>
    <xf numFmtId="0" fontId="245" fillId="0" borderId="0" xfId="96" applyFont="1" applyAlignment="1">
      <alignment vertical="center"/>
    </xf>
  </cellXfs>
  <cellStyles count="233">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6" name="Obraz 5"/>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8" name="Obraz 7"/>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J18" sqref="J18"/>
    </sheetView>
  </sheetViews>
  <sheetFormatPr defaultRowHeight="11.25"/>
  <cols>
    <col min="1" max="1" width="4.42578125" style="1144" customWidth="1"/>
    <col min="2" max="2" width="13.7109375" style="1144" customWidth="1"/>
    <col min="3" max="3" width="10.28515625" style="1144" customWidth="1"/>
    <col min="4" max="4" width="10.7109375" style="1144" customWidth="1"/>
    <col min="5" max="6" width="9.140625" style="1144"/>
    <col min="7" max="7" width="12.42578125" style="1144" customWidth="1"/>
    <col min="8" max="16384" width="9.140625" style="1144"/>
  </cols>
  <sheetData>
    <row r="2" spans="1:10" ht="12.75">
      <c r="B2" s="1145" t="s">
        <v>0</v>
      </c>
      <c r="G2" s="1146" t="s">
        <v>521</v>
      </c>
      <c r="I2" s="1147"/>
    </row>
    <row r="3" spans="1:10" ht="12.75">
      <c r="B3" s="1145" t="s">
        <v>437</v>
      </c>
    </row>
    <row r="5" spans="1:10">
      <c r="B5" s="1148" t="s">
        <v>438</v>
      </c>
      <c r="C5" s="1148"/>
      <c r="D5" s="1148"/>
      <c r="E5" s="1148"/>
      <c r="F5" s="1148"/>
    </row>
    <row r="6" spans="1:10">
      <c r="B6" s="1149"/>
      <c r="C6" s="1150"/>
      <c r="D6" s="1151"/>
      <c r="E6" s="1151"/>
      <c r="F6" s="1151"/>
      <c r="G6" s="1151"/>
      <c r="H6" s="1151"/>
      <c r="I6" s="1151"/>
      <c r="J6" s="1151"/>
    </row>
    <row r="7" spans="1:10">
      <c r="B7" s="1149" t="s">
        <v>1</v>
      </c>
      <c r="C7" s="1150"/>
      <c r="D7" s="1151"/>
      <c r="E7" s="1151"/>
      <c r="F7" s="1151"/>
      <c r="G7" s="1151"/>
      <c r="H7" s="1151"/>
      <c r="I7" s="1151"/>
      <c r="J7" s="1151"/>
    </row>
    <row r="8" spans="1:10">
      <c r="B8" s="1149" t="s">
        <v>2</v>
      </c>
      <c r="C8" s="1150"/>
      <c r="D8" s="1151"/>
      <c r="E8" s="1151"/>
      <c r="F8" s="1151"/>
      <c r="G8" s="1151"/>
      <c r="H8" s="1151"/>
      <c r="I8" s="1151"/>
      <c r="J8" s="1151"/>
    </row>
    <row r="9" spans="1:10" ht="23.25">
      <c r="B9" s="1151"/>
      <c r="C9" s="1151"/>
      <c r="D9" s="1151"/>
      <c r="E9" s="1151"/>
      <c r="H9" s="1151"/>
      <c r="I9" s="1151"/>
      <c r="J9" s="1152"/>
    </row>
    <row r="10" spans="1:10" ht="24.75" customHeight="1">
      <c r="B10" s="1153" t="s">
        <v>522</v>
      </c>
      <c r="C10" s="1154"/>
      <c r="D10" s="1155" t="s">
        <v>68</v>
      </c>
      <c r="E10" s="1152"/>
      <c r="F10" s="1152"/>
      <c r="G10" s="1152"/>
      <c r="H10" s="1152"/>
      <c r="I10" s="1152"/>
      <c r="J10" s="1151"/>
    </row>
    <row r="11" spans="1:10">
      <c r="B11" s="1150"/>
      <c r="C11" s="1150"/>
      <c r="E11" s="1151"/>
      <c r="F11" s="1156" t="s">
        <v>254</v>
      </c>
      <c r="G11" s="1151"/>
      <c r="H11" s="1151"/>
      <c r="I11" s="1151"/>
      <c r="J11" s="1151"/>
    </row>
    <row r="12" spans="1:10" ht="15.75">
      <c r="B12" s="1157"/>
      <c r="C12" s="1150"/>
      <c r="D12" s="1151"/>
      <c r="E12" s="1151"/>
      <c r="F12" s="1151"/>
      <c r="G12" s="1158"/>
      <c r="H12" s="1159"/>
      <c r="I12" s="1151"/>
      <c r="J12" s="1151"/>
    </row>
    <row r="13" spans="1:10" ht="15.75">
      <c r="A13" s="1151"/>
      <c r="B13" s="1153" t="s">
        <v>523</v>
      </c>
      <c r="C13" s="1160"/>
      <c r="D13" s="1160"/>
      <c r="E13" s="1160"/>
      <c r="F13" s="1151"/>
      <c r="G13" s="1151"/>
      <c r="H13" s="65"/>
      <c r="I13" s="1151"/>
      <c r="J13" s="1151"/>
    </row>
    <row r="14" spans="1:10" ht="15.75">
      <c r="A14" s="1151"/>
      <c r="B14" s="1153"/>
      <c r="C14" s="1160"/>
      <c r="D14" s="1160"/>
      <c r="E14" s="1160"/>
      <c r="F14" s="1151"/>
      <c r="G14" s="1151"/>
      <c r="H14" s="65"/>
      <c r="I14" s="1151"/>
      <c r="J14" s="1151"/>
    </row>
    <row r="15" spans="1:10">
      <c r="B15" s="1149"/>
      <c r="C15" s="1150"/>
      <c r="D15" s="1151"/>
      <c r="E15" s="1151"/>
      <c r="F15" s="1151"/>
      <c r="G15" s="1151"/>
      <c r="H15" s="1151"/>
      <c r="I15" s="1151"/>
      <c r="J15" s="1151"/>
    </row>
    <row r="16" spans="1:10">
      <c r="B16" s="1151"/>
      <c r="C16" s="1151"/>
      <c r="D16" s="1151"/>
      <c r="E16" s="1151"/>
      <c r="F16" s="1151"/>
      <c r="G16" s="1151"/>
      <c r="H16" s="1151"/>
      <c r="I16" s="1151"/>
      <c r="J16" s="1151"/>
    </row>
    <row r="17" spans="2:11">
      <c r="B17" s="1151"/>
      <c r="C17" s="1151"/>
      <c r="D17" s="1151"/>
      <c r="E17" s="1151"/>
      <c r="F17" s="1151"/>
      <c r="G17" s="1151"/>
      <c r="H17" s="1151"/>
      <c r="I17" s="1151"/>
      <c r="J17" s="1151"/>
    </row>
    <row r="18" spans="2:11">
      <c r="B18" s="1151" t="s">
        <v>481</v>
      </c>
      <c r="C18" s="1151"/>
      <c r="D18" s="1151"/>
      <c r="E18" s="1151"/>
      <c r="F18" s="1151"/>
      <c r="G18" s="1151"/>
      <c r="H18" s="1151"/>
      <c r="I18" s="1151"/>
      <c r="J18" s="1151"/>
    </row>
    <row r="19" spans="2:11">
      <c r="B19" s="1151" t="s">
        <v>3</v>
      </c>
      <c r="C19" s="1151"/>
      <c r="D19" s="1151"/>
      <c r="E19" s="1151"/>
      <c r="F19" s="1151"/>
      <c r="G19" s="1151"/>
      <c r="H19" s="1151"/>
      <c r="I19" s="1151"/>
      <c r="J19" s="1151"/>
    </row>
    <row r="20" spans="2:11">
      <c r="B20" s="1151" t="s">
        <v>441</v>
      </c>
      <c r="C20" s="1151"/>
      <c r="D20" s="1151"/>
      <c r="E20" s="1151"/>
      <c r="F20" s="1151"/>
      <c r="G20" s="1151"/>
      <c r="H20" s="1151"/>
      <c r="I20" s="1151"/>
      <c r="J20" s="1151"/>
    </row>
    <row r="21" spans="2:11">
      <c r="B21" s="1151" t="s">
        <v>4</v>
      </c>
      <c r="C21" s="1151"/>
      <c r="D21" s="1151"/>
      <c r="E21" s="1151"/>
      <c r="F21" s="1151"/>
      <c r="G21" s="1151"/>
      <c r="H21" s="1151"/>
      <c r="I21" s="1151"/>
      <c r="J21" s="1151"/>
    </row>
    <row r="22" spans="2:11">
      <c r="B22" s="1151" t="s">
        <v>5</v>
      </c>
      <c r="C22" s="1151"/>
      <c r="D22" s="1151"/>
      <c r="E22" s="1151"/>
      <c r="F22" s="1151"/>
      <c r="G22" s="1151"/>
      <c r="H22" s="1151"/>
      <c r="I22" s="1151"/>
      <c r="J22" s="1151"/>
    </row>
    <row r="23" spans="2:11">
      <c r="B23" s="1151" t="s">
        <v>85</v>
      </c>
      <c r="C23" s="1151"/>
      <c r="D23" s="1151"/>
      <c r="E23" s="1151"/>
      <c r="F23" s="1151"/>
      <c r="G23" s="1151"/>
      <c r="H23" s="1151"/>
      <c r="I23" s="1151"/>
      <c r="J23" s="1151"/>
    </row>
    <row r="24" spans="2:11">
      <c r="B24" s="1144" t="s">
        <v>6</v>
      </c>
      <c r="C24" s="1151"/>
      <c r="D24" s="1151"/>
      <c r="E24" s="1151"/>
      <c r="F24" s="1151"/>
      <c r="G24" s="1151"/>
      <c r="H24" s="1151"/>
      <c r="I24" s="1151"/>
      <c r="J24" s="1151"/>
    </row>
    <row r="25" spans="2:11" ht="11.25" customHeight="1">
      <c r="B25" s="1161" t="s">
        <v>96</v>
      </c>
      <c r="C25" s="1151"/>
      <c r="D25" s="1151"/>
      <c r="E25" s="1151"/>
      <c r="F25" s="1151"/>
      <c r="G25" s="1151"/>
      <c r="H25" s="1151"/>
      <c r="I25" s="1151"/>
    </row>
    <row r="26" spans="2:11" ht="12.75">
      <c r="B26" s="1161" t="s">
        <v>7</v>
      </c>
    </row>
    <row r="27" spans="2:11" ht="12.75">
      <c r="B27" s="1161"/>
    </row>
    <row r="28" spans="2:11">
      <c r="B28" s="1162" t="s">
        <v>442</v>
      </c>
      <c r="C28" s="1163"/>
      <c r="D28" s="1163"/>
      <c r="E28" s="1163"/>
      <c r="F28" s="1163"/>
      <c r="G28" s="1163"/>
      <c r="H28" s="1163"/>
      <c r="I28" s="1163"/>
      <c r="J28" s="1163"/>
      <c r="K28" s="1163"/>
    </row>
    <row r="29" spans="2:11">
      <c r="B29" s="1164"/>
      <c r="C29" s="1163"/>
      <c r="D29" s="1163"/>
      <c r="E29" s="1163"/>
      <c r="F29" s="1163"/>
      <c r="G29" s="1163"/>
      <c r="H29" s="1163"/>
      <c r="I29" s="1163"/>
      <c r="J29" s="1163"/>
      <c r="K29" s="1163"/>
    </row>
    <row r="30" spans="2:11">
      <c r="B30" s="1144"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84" t="s">
        <v>87</v>
      </c>
      <c r="B1" s="1384"/>
      <c r="C1" s="1384"/>
      <c r="D1" s="1384"/>
      <c r="E1" s="1384"/>
      <c r="F1" s="1384"/>
      <c r="G1" s="1384"/>
      <c r="H1" s="1384"/>
      <c r="I1" s="1384"/>
      <c r="J1" s="1384"/>
      <c r="K1" s="1384"/>
      <c r="L1" s="1384"/>
      <c r="M1" s="135"/>
    </row>
    <row r="2" spans="1:18" s="106" customFormat="1" ht="27" thickBot="1">
      <c r="A2" s="1017"/>
      <c r="B2" s="1018"/>
      <c r="C2" s="1019"/>
      <c r="D2" s="1019"/>
      <c r="E2" s="1020" t="s">
        <v>8</v>
      </c>
      <c r="F2" s="1221"/>
      <c r="G2" s="1019"/>
      <c r="H2" s="1019"/>
      <c r="I2" s="1019"/>
      <c r="J2" s="1019"/>
      <c r="K2" s="1019"/>
      <c r="L2" s="1021"/>
      <c r="M2" s="5"/>
    </row>
    <row r="3" spans="1:18" s="106" customFormat="1" ht="39" customHeight="1" thickBot="1">
      <c r="A3" s="759"/>
      <c r="B3" s="1390" t="s">
        <v>98</v>
      </c>
      <c r="C3" s="1391"/>
      <c r="D3" s="1391"/>
      <c r="E3" s="1391"/>
      <c r="F3" s="1391"/>
      <c r="G3" s="1392"/>
      <c r="H3" s="1386" t="s">
        <v>71</v>
      </c>
      <c r="I3" s="1387"/>
      <c r="J3" s="1393" t="s">
        <v>312</v>
      </c>
      <c r="K3" s="1388" t="s">
        <v>72</v>
      </c>
      <c r="L3" s="1389"/>
      <c r="M3" s="5"/>
    </row>
    <row r="4" spans="1:18" s="106" customFormat="1" ht="31.5">
      <c r="A4" s="760" t="s">
        <v>73</v>
      </c>
      <c r="B4" s="1014" t="s">
        <v>74</v>
      </c>
      <c r="C4" s="131" t="s">
        <v>75</v>
      </c>
      <c r="D4" s="131" t="s">
        <v>76</v>
      </c>
      <c r="E4" s="1222"/>
      <c r="F4" s="1223" t="s">
        <v>449</v>
      </c>
      <c r="G4" s="1224"/>
      <c r="H4" s="1013" t="s">
        <v>77</v>
      </c>
      <c r="I4" s="629" t="s">
        <v>90</v>
      </c>
      <c r="J4" s="1394"/>
      <c r="K4" s="107" t="s">
        <v>70</v>
      </c>
      <c r="L4" s="628" t="s">
        <v>80</v>
      </c>
      <c r="M4" s="5"/>
      <c r="O4" s="5"/>
    </row>
    <row r="5" spans="1:18" s="106" customFormat="1" ht="21" customHeight="1" thickBot="1">
      <c r="A5" s="761"/>
      <c r="B5" s="1086" t="s">
        <v>520</v>
      </c>
      <c r="C5" s="1087" t="s">
        <v>520</v>
      </c>
      <c r="D5" s="1087" t="s">
        <v>520</v>
      </c>
      <c r="E5" s="967" t="s">
        <v>125</v>
      </c>
      <c r="F5" s="1219" t="s">
        <v>448</v>
      </c>
      <c r="G5" s="968" t="s">
        <v>78</v>
      </c>
      <c r="H5" s="1088" t="s">
        <v>520</v>
      </c>
      <c r="I5" s="758" t="s">
        <v>89</v>
      </c>
      <c r="J5" s="841"/>
      <c r="K5" s="1087" t="s">
        <v>520</v>
      </c>
      <c r="L5" s="955" t="s">
        <v>79</v>
      </c>
      <c r="M5" s="5"/>
    </row>
    <row r="6" spans="1:18" s="106" customFormat="1" ht="28.5" customHeight="1" thickBot="1">
      <c r="A6" s="64" t="s">
        <v>22</v>
      </c>
      <c r="B6" s="741">
        <v>7.042514903560642</v>
      </c>
      <c r="C6" s="742">
        <v>13595.588616912435</v>
      </c>
      <c r="D6" s="742">
        <v>13867.500389250685</v>
      </c>
      <c r="E6" s="961">
        <v>2.5462782800085431</v>
      </c>
      <c r="F6" s="1220">
        <v>5.3356015888487747</v>
      </c>
      <c r="G6" s="969">
        <v>20.672886628987698</v>
      </c>
      <c r="H6" s="743">
        <v>325.68014781711935</v>
      </c>
      <c r="I6" s="961">
        <v>0.33406563177932919</v>
      </c>
      <c r="J6" s="743">
        <v>56.201897261499909</v>
      </c>
      <c r="K6" s="744">
        <v>100</v>
      </c>
      <c r="L6" s="956" t="s">
        <v>23</v>
      </c>
    </row>
    <row r="7" spans="1:18" s="106" customFormat="1" ht="25.5" customHeight="1">
      <c r="A7" s="829" t="s">
        <v>102</v>
      </c>
      <c r="B7" s="899">
        <v>7.0591250660449116</v>
      </c>
      <c r="C7" s="900">
        <v>13096.70698709631</v>
      </c>
      <c r="D7" s="900">
        <v>13358.641126838236</v>
      </c>
      <c r="E7" s="970">
        <v>-0.44406666515452847</v>
      </c>
      <c r="F7" s="962">
        <v>13.185787846508457</v>
      </c>
      <c r="G7" s="971">
        <v>14.012901465756848</v>
      </c>
      <c r="H7" s="745">
        <v>236.52608695652177</v>
      </c>
      <c r="I7" s="962">
        <v>21.920663379650396</v>
      </c>
      <c r="J7" s="746">
        <v>360</v>
      </c>
      <c r="K7" s="746">
        <v>0.13177495130056147</v>
      </c>
      <c r="L7" s="957">
        <v>8.7028217812106123E-2</v>
      </c>
    </row>
    <row r="8" spans="1:18" s="106" customFormat="1" ht="24" customHeight="1">
      <c r="A8" s="830" t="s">
        <v>103</v>
      </c>
      <c r="B8" s="901">
        <v>7.6676796558119857</v>
      </c>
      <c r="C8" s="747">
        <v>14385.890536232619</v>
      </c>
      <c r="D8" s="747">
        <v>14673.608346957271</v>
      </c>
      <c r="E8" s="972">
        <v>1.5784745851506385</v>
      </c>
      <c r="F8" s="964">
        <v>5.4331429069556094</v>
      </c>
      <c r="G8" s="748">
        <v>20.907211163950077</v>
      </c>
      <c r="H8" s="749">
        <v>353.70411299765806</v>
      </c>
      <c r="I8" s="963">
        <v>-8.9344487358116412E-2</v>
      </c>
      <c r="J8" s="750">
        <v>71.099423991985972</v>
      </c>
      <c r="K8" s="750">
        <v>39.142889881975478</v>
      </c>
      <c r="L8" s="958">
        <v>3.4081485180950466</v>
      </c>
      <c r="R8" s="5"/>
    </row>
    <row r="9" spans="1:18" s="106" customFormat="1" ht="24" customHeight="1">
      <c r="A9" s="830" t="s">
        <v>104</v>
      </c>
      <c r="B9" s="901">
        <v>7.674784049506802</v>
      </c>
      <c r="C9" s="747">
        <v>14399.219605078428</v>
      </c>
      <c r="D9" s="747">
        <v>14687.203997179997</v>
      </c>
      <c r="E9" s="972">
        <v>3.0444903343812499</v>
      </c>
      <c r="F9" s="964">
        <v>5.9972474522367358</v>
      </c>
      <c r="G9" s="748">
        <v>22.791953267235865</v>
      </c>
      <c r="H9" s="751">
        <v>384.465978316985</v>
      </c>
      <c r="I9" s="964">
        <v>0.87558315845524515</v>
      </c>
      <c r="J9" s="752">
        <v>88.975609756097569</v>
      </c>
      <c r="K9" s="752">
        <v>11.097742637790764</v>
      </c>
      <c r="L9" s="959">
        <v>1.9246622726574181</v>
      </c>
    </row>
    <row r="10" spans="1:18" s="106" customFormat="1" ht="24" customHeight="1">
      <c r="A10" s="830" t="s">
        <v>105</v>
      </c>
      <c r="B10" s="1015" t="s">
        <v>99</v>
      </c>
      <c r="C10" s="817" t="s">
        <v>253</v>
      </c>
      <c r="D10" s="817" t="s">
        <v>253</v>
      </c>
      <c r="E10" s="965" t="s">
        <v>99</v>
      </c>
      <c r="F10" s="965" t="s">
        <v>99</v>
      </c>
      <c r="G10" s="1016" t="s">
        <v>99</v>
      </c>
      <c r="H10" s="898" t="s">
        <v>253</v>
      </c>
      <c r="I10" s="965" t="s">
        <v>99</v>
      </c>
      <c r="J10" s="753" t="s">
        <v>99</v>
      </c>
      <c r="K10" s="1323">
        <v>0.13750429700928155</v>
      </c>
      <c r="L10" s="1265" t="s">
        <v>99</v>
      </c>
    </row>
    <row r="11" spans="1:18" s="106" customFormat="1" ht="24" customHeight="1">
      <c r="A11" s="830" t="s">
        <v>97</v>
      </c>
      <c r="B11" s="901">
        <v>5.6182876615490391</v>
      </c>
      <c r="C11" s="747">
        <v>11536.524972379959</v>
      </c>
      <c r="D11" s="747">
        <v>11767.255471827559</v>
      </c>
      <c r="E11" s="972">
        <v>2.0627446498782214</v>
      </c>
      <c r="F11" s="964">
        <v>2.6340392350210036</v>
      </c>
      <c r="G11" s="748">
        <v>18.998711523116153</v>
      </c>
      <c r="H11" s="751">
        <v>288.1222470540431</v>
      </c>
      <c r="I11" s="964">
        <v>-6.5552847942932813</v>
      </c>
      <c r="J11" s="752">
        <v>40.708976558033157</v>
      </c>
      <c r="K11" s="752">
        <v>28.199839578320159</v>
      </c>
      <c r="L11" s="959">
        <v>-3.1049751702031969</v>
      </c>
    </row>
    <row r="12" spans="1:18" s="106" customFormat="1" ht="24" customHeight="1" thickBot="1">
      <c r="A12" s="831" t="s">
        <v>106</v>
      </c>
      <c r="B12" s="902">
        <v>7.2351845446229248</v>
      </c>
      <c r="C12" s="754">
        <v>13967.537730932287</v>
      </c>
      <c r="D12" s="754">
        <v>14246.888485550933</v>
      </c>
      <c r="E12" s="973">
        <v>-0.21987525970878535</v>
      </c>
      <c r="F12" s="966">
        <v>3.4519538217904264</v>
      </c>
      <c r="G12" s="755">
        <v>16.67414652217656</v>
      </c>
      <c r="H12" s="756">
        <v>293.6858719052745</v>
      </c>
      <c r="I12" s="966">
        <v>4.8301212413250214</v>
      </c>
      <c r="J12" s="757">
        <v>40.067847719562764</v>
      </c>
      <c r="K12" s="757">
        <v>21.290248653603758</v>
      </c>
      <c r="L12" s="960">
        <v>-2.4523681353706479</v>
      </c>
    </row>
    <row r="13" spans="1:18" s="106" customFormat="1" ht="15">
      <c r="A13" s="896"/>
      <c r="B13" s="897"/>
    </row>
    <row r="14" spans="1:18" s="106" customFormat="1" ht="46.5" customHeight="1">
      <c r="A14" s="1385" t="s">
        <v>419</v>
      </c>
      <c r="B14" s="1385"/>
      <c r="C14" s="1385"/>
      <c r="D14" s="1385"/>
      <c r="E14" s="1385"/>
      <c r="F14" s="1385"/>
      <c r="G14" s="1385"/>
      <c r="H14" s="1385"/>
      <c r="I14" s="1385"/>
      <c r="J14" s="1385"/>
      <c r="K14" s="1385"/>
      <c r="L14" s="1385"/>
    </row>
    <row r="15" spans="1:18" s="106" customFormat="1" ht="33.75" customHeight="1">
      <c r="A15" s="1385" t="s">
        <v>493</v>
      </c>
      <c r="B15" s="1385"/>
      <c r="C15" s="1385"/>
      <c r="D15" s="1385"/>
      <c r="E15" s="1385"/>
      <c r="F15" s="1385"/>
      <c r="G15" s="1385"/>
      <c r="H15" s="1385"/>
      <c r="I15" s="1385"/>
      <c r="J15" s="1385"/>
      <c r="K15" s="1385"/>
      <c r="L15" s="1385"/>
    </row>
    <row r="16" spans="1:18" s="106" customFormat="1">
      <c r="A16" s="1385" t="s">
        <v>168</v>
      </c>
      <c r="B16" s="1385"/>
      <c r="C16" s="1385"/>
      <c r="D16" s="1385"/>
      <c r="E16" s="1385"/>
      <c r="F16" s="1385"/>
      <c r="G16" s="1385"/>
      <c r="H16" s="1385"/>
      <c r="I16" s="1385"/>
      <c r="J16" s="1385"/>
      <c r="K16" s="1385"/>
      <c r="L16" s="1385"/>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25" workbookViewId="0">
      <selection activeCell="M44" sqref="M44"/>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38"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95" t="s">
        <v>86</v>
      </c>
      <c r="B1" s="1395"/>
      <c r="C1" s="1395"/>
      <c r="D1" s="1395"/>
      <c r="E1" s="1395"/>
      <c r="F1" s="1395"/>
      <c r="G1" s="1395"/>
      <c r="H1" s="1395"/>
      <c r="I1" s="1395"/>
      <c r="J1" s="1395"/>
      <c r="K1" s="130"/>
    </row>
    <row r="2" spans="1:11" ht="19.5" thickBot="1">
      <c r="A2" s="1409" t="s">
        <v>336</v>
      </c>
      <c r="B2" s="1410"/>
      <c r="C2" s="1410"/>
      <c r="D2" s="1410"/>
      <c r="E2" s="1410"/>
      <c r="F2" s="1410"/>
      <c r="G2" s="1410"/>
      <c r="H2" s="1410"/>
      <c r="I2" s="1410"/>
      <c r="J2" s="1411"/>
    </row>
    <row r="3" spans="1:11" ht="26.25" thickBot="1">
      <c r="A3" s="722"/>
      <c r="B3" s="805"/>
      <c r="C3" s="806" t="s">
        <v>81</v>
      </c>
      <c r="D3" s="132"/>
      <c r="E3" s="762"/>
      <c r="F3" s="763" t="s">
        <v>324</v>
      </c>
      <c r="G3" s="764" t="s">
        <v>325</v>
      </c>
      <c r="H3" s="765" t="s">
        <v>90</v>
      </c>
      <c r="I3" s="763" t="s">
        <v>326</v>
      </c>
      <c r="J3" s="764" t="s">
        <v>327</v>
      </c>
    </row>
    <row r="4" spans="1:11" ht="27">
      <c r="A4" s="723" t="s">
        <v>73</v>
      </c>
      <c r="B4" s="766" t="s">
        <v>82</v>
      </c>
      <c r="C4" s="767" t="s">
        <v>83</v>
      </c>
      <c r="D4" s="903" t="s">
        <v>84</v>
      </c>
      <c r="E4" s="768" t="s">
        <v>91</v>
      </c>
      <c r="F4" s="769" t="s">
        <v>77</v>
      </c>
      <c r="G4" s="770" t="s">
        <v>69</v>
      </c>
      <c r="H4" s="771" t="s">
        <v>92</v>
      </c>
      <c r="I4" s="133" t="s">
        <v>70</v>
      </c>
      <c r="J4" s="772" t="s">
        <v>91</v>
      </c>
    </row>
    <row r="5" spans="1:11" ht="14.25" thickBot="1">
      <c r="A5" s="134"/>
      <c r="B5" s="1174" t="s">
        <v>520</v>
      </c>
      <c r="C5" s="1175" t="s">
        <v>520</v>
      </c>
      <c r="D5" s="1175" t="s">
        <v>520</v>
      </c>
      <c r="E5" s="773" t="s">
        <v>70</v>
      </c>
      <c r="F5" s="871" t="s">
        <v>520</v>
      </c>
      <c r="G5" s="774" t="s">
        <v>93</v>
      </c>
      <c r="H5" s="775" t="s">
        <v>89</v>
      </c>
      <c r="I5" s="871" t="s">
        <v>520</v>
      </c>
      <c r="J5" s="776" t="s">
        <v>79</v>
      </c>
    </row>
    <row r="6" spans="1:11" ht="16.5" thickBot="1">
      <c r="A6" s="1048" t="s">
        <v>331</v>
      </c>
      <c r="B6" s="1049"/>
      <c r="C6" s="1049"/>
      <c r="D6" s="1049"/>
      <c r="E6" s="1049"/>
      <c r="F6" s="1049"/>
      <c r="G6" s="1049"/>
      <c r="H6" s="1049"/>
      <c r="I6" s="777"/>
      <c r="J6" s="778"/>
    </row>
    <row r="7" spans="1:11" ht="15.75" thickBot="1">
      <c r="A7" s="1183" t="s">
        <v>22</v>
      </c>
      <c r="B7" s="1176">
        <v>7.2404714457865493</v>
      </c>
      <c r="C7" s="779">
        <v>13977.744103835037</v>
      </c>
      <c r="D7" s="780">
        <v>14257.298985911739</v>
      </c>
      <c r="E7" s="781">
        <v>2.9340371402390515</v>
      </c>
      <c r="F7" s="782">
        <v>329.17435364727618</v>
      </c>
      <c r="G7" s="781">
        <v>0.10203005146491349</v>
      </c>
      <c r="H7" s="781">
        <v>46.178505145942303</v>
      </c>
      <c r="I7" s="781">
        <v>100</v>
      </c>
      <c r="J7" s="783" t="s">
        <v>23</v>
      </c>
    </row>
    <row r="8" spans="1:11" ht="15">
      <c r="A8" s="1184" t="s">
        <v>102</v>
      </c>
      <c r="B8" s="1177">
        <v>6.9571938545981782</v>
      </c>
      <c r="C8" s="784">
        <v>12907.59527754764</v>
      </c>
      <c r="D8" s="785">
        <v>13165.747183098592</v>
      </c>
      <c r="E8" s="786">
        <v>-5.2794716262209356</v>
      </c>
      <c r="F8" s="787">
        <v>236.67777777777781</v>
      </c>
      <c r="G8" s="788">
        <v>12.717122408752365</v>
      </c>
      <c r="H8" s="788">
        <v>125</v>
      </c>
      <c r="I8" s="788">
        <v>0.10387811634349031</v>
      </c>
      <c r="J8" s="789">
        <v>3.6390348501411693E-2</v>
      </c>
    </row>
    <row r="9" spans="1:11" ht="15">
      <c r="A9" s="1185" t="s">
        <v>103</v>
      </c>
      <c r="B9" s="1178">
        <v>7.7397918062368793</v>
      </c>
      <c r="C9" s="790">
        <v>14521.185377555119</v>
      </c>
      <c r="D9" s="791">
        <v>14811.609085106222</v>
      </c>
      <c r="E9" s="792">
        <v>1.7984443347474492</v>
      </c>
      <c r="F9" s="793">
        <v>352.04464807436921</v>
      </c>
      <c r="G9" s="794">
        <v>0.75913538648149126</v>
      </c>
      <c r="H9" s="794">
        <v>64.052287581699346</v>
      </c>
      <c r="I9" s="794">
        <v>43.455678670360108</v>
      </c>
      <c r="J9" s="795">
        <v>4.7345718709674927</v>
      </c>
    </row>
    <row r="10" spans="1:11" ht="15">
      <c r="A10" s="1185" t="s">
        <v>104</v>
      </c>
      <c r="B10" s="1178">
        <v>7.681583955634939</v>
      </c>
      <c r="C10" s="790">
        <v>14411.977402692193</v>
      </c>
      <c r="D10" s="791">
        <v>14700.216950746037</v>
      </c>
      <c r="E10" s="792">
        <v>2.6502842279309791</v>
      </c>
      <c r="F10" s="793">
        <v>389.04558823529419</v>
      </c>
      <c r="G10" s="794">
        <v>0.4524563957955528</v>
      </c>
      <c r="H10" s="794">
        <v>69.501466275659823</v>
      </c>
      <c r="I10" s="794">
        <v>13.342566943674978</v>
      </c>
      <c r="J10" s="795">
        <v>1.835902526600572</v>
      </c>
    </row>
    <row r="11" spans="1:11" ht="15">
      <c r="A11" s="1185" t="s">
        <v>105</v>
      </c>
      <c r="B11" s="1179" t="s">
        <v>99</v>
      </c>
      <c r="C11" s="790" t="s">
        <v>99</v>
      </c>
      <c r="D11" s="791" t="s">
        <v>99</v>
      </c>
      <c r="E11" s="792" t="s">
        <v>99</v>
      </c>
      <c r="F11" s="793" t="s">
        <v>99</v>
      </c>
      <c r="G11" s="794" t="s">
        <v>99</v>
      </c>
      <c r="H11" s="794" t="s">
        <v>99</v>
      </c>
      <c r="I11" s="794" t="s">
        <v>99</v>
      </c>
      <c r="J11" s="795" t="s">
        <v>99</v>
      </c>
    </row>
    <row r="12" spans="1:11" ht="15">
      <c r="A12" s="1185" t="s">
        <v>97</v>
      </c>
      <c r="B12" s="1178">
        <v>5.749938027501182</v>
      </c>
      <c r="C12" s="790">
        <v>11806.854265916185</v>
      </c>
      <c r="D12" s="791">
        <v>12042.991351234508</v>
      </c>
      <c r="E12" s="792">
        <v>3.2386689528203187</v>
      </c>
      <c r="F12" s="793">
        <v>281.14548892490546</v>
      </c>
      <c r="G12" s="794">
        <v>-14.554749382552517</v>
      </c>
      <c r="H12" s="794">
        <v>29.531140657802656</v>
      </c>
      <c r="I12" s="794">
        <v>21.364265927977836</v>
      </c>
      <c r="J12" s="795">
        <v>-2.7457391336047507</v>
      </c>
    </row>
    <row r="13" spans="1:11" ht="15.75" thickBot="1">
      <c r="A13" s="1186" t="s">
        <v>106</v>
      </c>
      <c r="B13" s="1180">
        <v>7.4428239983791089</v>
      </c>
      <c r="C13" s="796">
        <v>14368.386097256967</v>
      </c>
      <c r="D13" s="797">
        <v>14655.753819202107</v>
      </c>
      <c r="E13" s="798">
        <v>-0.18756510638023033</v>
      </c>
      <c r="F13" s="799">
        <v>294.34487519915035</v>
      </c>
      <c r="G13" s="800">
        <v>8.3772426052389193</v>
      </c>
      <c r="H13" s="800">
        <v>24.126565589980224</v>
      </c>
      <c r="I13" s="800">
        <v>21.733610341643583</v>
      </c>
      <c r="J13" s="801">
        <v>-3.8611256124647326</v>
      </c>
    </row>
    <row r="14" spans="1:11" ht="16.5" thickBot="1">
      <c r="A14" s="1048" t="s">
        <v>328</v>
      </c>
      <c r="B14" s="1049"/>
      <c r="C14" s="1049"/>
      <c r="D14" s="1049"/>
      <c r="E14" s="1049"/>
      <c r="F14" s="1049"/>
      <c r="G14" s="1049"/>
      <c r="H14" s="1049"/>
      <c r="I14" s="777"/>
      <c r="J14" s="778"/>
    </row>
    <row r="15" spans="1:11" ht="15.75" thickBot="1">
      <c r="A15" s="1183" t="s">
        <v>22</v>
      </c>
      <c r="B15" s="1181">
        <v>6.9759528559764199</v>
      </c>
      <c r="C15" s="802">
        <v>13467.090455552934</v>
      </c>
      <c r="D15" s="803">
        <v>13736.432264663994</v>
      </c>
      <c r="E15" s="781">
        <v>2.4904443290706633</v>
      </c>
      <c r="F15" s="781">
        <v>321.47704115389706</v>
      </c>
      <c r="G15" s="781">
        <v>0.32635034557424691</v>
      </c>
      <c r="H15" s="781">
        <v>67.821452365089939</v>
      </c>
      <c r="I15" s="781">
        <v>100</v>
      </c>
      <c r="J15" s="783" t="s">
        <v>23</v>
      </c>
    </row>
    <row r="16" spans="1:11" ht="15">
      <c r="A16" s="1184" t="s">
        <v>102</v>
      </c>
      <c r="B16" s="1177">
        <v>7.1247182848853727</v>
      </c>
      <c r="C16" s="784">
        <v>13218.401270659318</v>
      </c>
      <c r="D16" s="785">
        <v>13482.769296072505</v>
      </c>
      <c r="E16" s="786">
        <v>30.799081257979289</v>
      </c>
      <c r="F16" s="787">
        <v>236.42857142857147</v>
      </c>
      <c r="G16" s="788" t="s">
        <v>99</v>
      </c>
      <c r="H16" s="788" t="s">
        <v>99</v>
      </c>
      <c r="I16" s="804">
        <v>0.18525870054254334</v>
      </c>
      <c r="J16" s="789" t="s">
        <v>99</v>
      </c>
    </row>
    <row r="17" spans="1:10" ht="15">
      <c r="A17" s="1185" t="s">
        <v>103</v>
      </c>
      <c r="B17" s="1178">
        <v>7.6673685871182284</v>
      </c>
      <c r="C17" s="790">
        <v>14385.306917670223</v>
      </c>
      <c r="D17" s="791">
        <v>14673.013056023628</v>
      </c>
      <c r="E17" s="792">
        <v>1.918840668910295</v>
      </c>
      <c r="F17" s="793">
        <v>353.70267595307917</v>
      </c>
      <c r="G17" s="794">
        <v>-1.7860506648241767</v>
      </c>
      <c r="H17" s="794">
        <v>76.798444588464037</v>
      </c>
      <c r="I17" s="794">
        <v>36.098981077147016</v>
      </c>
      <c r="J17" s="795">
        <v>1.8329362181641145</v>
      </c>
    </row>
    <row r="18" spans="1:10" ht="15">
      <c r="A18" s="1185" t="s">
        <v>104</v>
      </c>
      <c r="B18" s="1178">
        <v>7.7209775131714586</v>
      </c>
      <c r="C18" s="790">
        <v>14485.886516269153</v>
      </c>
      <c r="D18" s="791">
        <v>14775.604246594536</v>
      </c>
      <c r="E18" s="792">
        <v>3.6208614621058954</v>
      </c>
      <c r="F18" s="793">
        <v>374.57755102040818</v>
      </c>
      <c r="G18" s="794">
        <v>3.6192428930544063</v>
      </c>
      <c r="H18" s="794">
        <v>134.1296928327645</v>
      </c>
      <c r="I18" s="794">
        <v>9.0776763265846228</v>
      </c>
      <c r="J18" s="795">
        <v>2.5709030643150248</v>
      </c>
    </row>
    <row r="19" spans="1:10" ht="15">
      <c r="A19" s="1185" t="s">
        <v>105</v>
      </c>
      <c r="B19" s="1179" t="s">
        <v>99</v>
      </c>
      <c r="C19" s="790" t="s">
        <v>253</v>
      </c>
      <c r="D19" s="791" t="s">
        <v>253</v>
      </c>
      <c r="E19" s="792" t="s">
        <v>99</v>
      </c>
      <c r="F19" s="793" t="s">
        <v>253</v>
      </c>
      <c r="G19" s="794" t="s">
        <v>99</v>
      </c>
      <c r="H19" s="794" t="s">
        <v>99</v>
      </c>
      <c r="I19" s="794" t="s">
        <v>99</v>
      </c>
      <c r="J19" s="795" t="s">
        <v>99</v>
      </c>
    </row>
    <row r="20" spans="1:10" ht="15">
      <c r="A20" s="1185" t="s">
        <v>97</v>
      </c>
      <c r="B20" s="1178">
        <v>5.6781412344526174</v>
      </c>
      <c r="C20" s="790">
        <v>11659.427586145004</v>
      </c>
      <c r="D20" s="791">
        <v>11892.616137867904</v>
      </c>
      <c r="E20" s="792">
        <v>1.4242008029511157</v>
      </c>
      <c r="F20" s="793">
        <v>292.05832653061219</v>
      </c>
      <c r="G20" s="794">
        <v>-0.96869574754029808</v>
      </c>
      <c r="H20" s="794">
        <v>50.955021565003079</v>
      </c>
      <c r="I20" s="794">
        <v>32.420272594945082</v>
      </c>
      <c r="J20" s="795">
        <v>-3.6223656462274718</v>
      </c>
    </row>
    <row r="21" spans="1:10" ht="15.75" thickBot="1">
      <c r="A21" s="1186" t="s">
        <v>106</v>
      </c>
      <c r="B21" s="1180">
        <v>7.1233543725591009</v>
      </c>
      <c r="C21" s="796">
        <v>13751.649367874712</v>
      </c>
      <c r="D21" s="797">
        <v>14026.682355232206</v>
      </c>
      <c r="E21" s="798">
        <v>0.68348978776715097</v>
      </c>
      <c r="F21" s="799">
        <v>290.27087613293054</v>
      </c>
      <c r="G21" s="800">
        <v>7.7193104117948413E-2</v>
      </c>
      <c r="H21" s="800">
        <v>58.676893576222433</v>
      </c>
      <c r="I21" s="800">
        <v>21.900224956993515</v>
      </c>
      <c r="J21" s="801">
        <v>-1.2621112633040639</v>
      </c>
    </row>
    <row r="22" spans="1:10" ht="16.5" thickBot="1">
      <c r="A22" s="1048" t="s">
        <v>332</v>
      </c>
      <c r="B22" s="1049"/>
      <c r="C22" s="1049"/>
      <c r="D22" s="1049"/>
      <c r="E22" s="1049"/>
      <c r="F22" s="1049"/>
      <c r="G22" s="1049"/>
      <c r="H22" s="1049"/>
      <c r="I22" s="777"/>
      <c r="J22" s="778"/>
    </row>
    <row r="23" spans="1:10" ht="15.75" thickBot="1">
      <c r="A23" s="1183" t="s">
        <v>22</v>
      </c>
      <c r="B23" s="1181">
        <v>6.0372741852407845</v>
      </c>
      <c r="C23" s="802">
        <v>11654.969469576803</v>
      </c>
      <c r="D23" s="803">
        <v>11888.06885896834</v>
      </c>
      <c r="E23" s="781">
        <v>2.8009482269985431</v>
      </c>
      <c r="F23" s="781">
        <v>326.55778853914444</v>
      </c>
      <c r="G23" s="781">
        <v>3.5209939917720741</v>
      </c>
      <c r="H23" s="781">
        <v>62.172774869109951</v>
      </c>
      <c r="I23" s="781">
        <v>100</v>
      </c>
      <c r="J23" s="783" t="s">
        <v>23</v>
      </c>
    </row>
    <row r="24" spans="1:10" ht="15">
      <c r="A24" s="1184" t="s">
        <v>102</v>
      </c>
      <c r="B24" s="1182" t="s">
        <v>99</v>
      </c>
      <c r="C24" s="784" t="s">
        <v>99</v>
      </c>
      <c r="D24" s="785" t="s">
        <v>99</v>
      </c>
      <c r="E24" s="786" t="s">
        <v>99</v>
      </c>
      <c r="F24" s="787" t="s">
        <v>99</v>
      </c>
      <c r="G24" s="788" t="s">
        <v>99</v>
      </c>
      <c r="H24" s="804" t="s">
        <v>99</v>
      </c>
      <c r="I24" s="804" t="s">
        <v>99</v>
      </c>
      <c r="J24" s="811" t="s">
        <v>99</v>
      </c>
    </row>
    <row r="25" spans="1:10" ht="15">
      <c r="A25" s="1185" t="s">
        <v>103</v>
      </c>
      <c r="B25" s="1179">
        <v>6.9121038024597254</v>
      </c>
      <c r="C25" s="790">
        <v>12968.299816997609</v>
      </c>
      <c r="D25" s="791">
        <v>13227.665813337562</v>
      </c>
      <c r="E25" s="792">
        <v>-1.5504929510962795</v>
      </c>
      <c r="F25" s="793">
        <v>372.01651917404126</v>
      </c>
      <c r="G25" s="794">
        <v>2.9563561424262752</v>
      </c>
      <c r="H25" s="794">
        <v>118.70967741935483</v>
      </c>
      <c r="I25" s="1004">
        <v>27.360774818401939</v>
      </c>
      <c r="J25" s="1005">
        <v>7.0728167032186917</v>
      </c>
    </row>
    <row r="26" spans="1:10" ht="15">
      <c r="A26" s="1185" t="s">
        <v>104</v>
      </c>
      <c r="B26" s="1178">
        <v>7.2822790676870168</v>
      </c>
      <c r="C26" s="790">
        <v>13662.812509731739</v>
      </c>
      <c r="D26" s="791">
        <v>13936.068759926375</v>
      </c>
      <c r="E26" s="792">
        <v>4.3254534675578906</v>
      </c>
      <c r="F26" s="793">
        <v>400.33684210526314</v>
      </c>
      <c r="G26" s="794">
        <v>-2.8780101636916169</v>
      </c>
      <c r="H26" s="794">
        <v>90</v>
      </c>
      <c r="I26" s="794">
        <v>7.6674737691686836</v>
      </c>
      <c r="J26" s="795">
        <v>1.1229711513676364</v>
      </c>
    </row>
    <row r="27" spans="1:10" ht="15">
      <c r="A27" s="1185" t="s">
        <v>105</v>
      </c>
      <c r="B27" s="1179" t="s">
        <v>99</v>
      </c>
      <c r="C27" s="790" t="s">
        <v>99</v>
      </c>
      <c r="D27" s="791" t="s">
        <v>99</v>
      </c>
      <c r="E27" s="792" t="s">
        <v>99</v>
      </c>
      <c r="F27" s="793" t="s">
        <v>99</v>
      </c>
      <c r="G27" s="794" t="s">
        <v>99</v>
      </c>
      <c r="H27" s="794" t="s">
        <v>99</v>
      </c>
      <c r="I27" s="794" t="s">
        <v>99</v>
      </c>
      <c r="J27" s="795" t="s">
        <v>99</v>
      </c>
    </row>
    <row r="28" spans="1:10" ht="15">
      <c r="A28" s="1185" t="s">
        <v>97</v>
      </c>
      <c r="B28" s="1179">
        <v>5.0073068895138277</v>
      </c>
      <c r="C28" s="790">
        <v>10281.944331650569</v>
      </c>
      <c r="D28" s="791">
        <v>10487.58321828358</v>
      </c>
      <c r="E28" s="792">
        <v>1.6894857139198372</v>
      </c>
      <c r="F28" s="793">
        <v>293.47793880837355</v>
      </c>
      <c r="G28" s="794">
        <v>0.90680462193209765</v>
      </c>
      <c r="H28" s="794">
        <v>39.237668161434982</v>
      </c>
      <c r="I28" s="794">
        <v>50.121065375302663</v>
      </c>
      <c r="J28" s="795">
        <v>-8.2558979754826751</v>
      </c>
    </row>
    <row r="29" spans="1:10" ht="15.75" thickBot="1">
      <c r="A29" s="1186" t="s">
        <v>106</v>
      </c>
      <c r="B29" s="1180">
        <v>6.1105803083531223</v>
      </c>
      <c r="C29" s="796">
        <v>11796.487081762783</v>
      </c>
      <c r="D29" s="797">
        <v>12032.41682339804</v>
      </c>
      <c r="E29" s="798">
        <v>-0.99494739288093359</v>
      </c>
      <c r="F29" s="799">
        <v>316.35706521739127</v>
      </c>
      <c r="G29" s="800">
        <v>3.1022919171717729</v>
      </c>
      <c r="H29" s="800">
        <v>62.831858407079643</v>
      </c>
      <c r="I29" s="800">
        <v>14.850686037126714</v>
      </c>
      <c r="J29" s="801">
        <v>6.0110120896347041E-2</v>
      </c>
    </row>
    <row r="30" spans="1:10" ht="15">
      <c r="A30" s="872"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2" t="s">
        <v>59</v>
      </c>
      <c r="B33" s="1397" t="s">
        <v>60</v>
      </c>
      <c r="C33" s="1398"/>
      <c r="D33" s="1398"/>
      <c r="E33" s="1398"/>
      <c r="F33" s="1398"/>
      <c r="G33" s="1398"/>
      <c r="H33" s="1399"/>
    </row>
    <row r="34" spans="1:8" ht="15.75">
      <c r="A34" s="623" t="s">
        <v>63</v>
      </c>
      <c r="B34" s="1403" t="s">
        <v>64</v>
      </c>
      <c r="C34" s="1404"/>
      <c r="D34" s="1404"/>
      <c r="E34" s="1404"/>
      <c r="F34" s="1404"/>
      <c r="G34" s="1404"/>
      <c r="H34" s="1405"/>
    </row>
    <row r="35" spans="1:8" ht="15.75">
      <c r="A35" s="620" t="s">
        <v>65</v>
      </c>
      <c r="B35" s="1400" t="s">
        <v>66</v>
      </c>
      <c r="C35" s="1401"/>
      <c r="D35" s="1401"/>
      <c r="E35" s="1401"/>
      <c r="F35" s="1401"/>
      <c r="G35" s="1401"/>
      <c r="H35" s="1402"/>
    </row>
    <row r="36" spans="1:8" ht="16.5" thickBot="1">
      <c r="A36" s="621" t="s">
        <v>67</v>
      </c>
      <c r="B36" s="1406" t="s">
        <v>62</v>
      </c>
      <c r="C36" s="1407"/>
      <c r="D36" s="1407"/>
      <c r="E36" s="1407"/>
      <c r="F36" s="1407"/>
      <c r="G36" s="1407"/>
      <c r="H36" s="1408"/>
    </row>
    <row r="37" spans="1:8">
      <c r="A37" s="1396"/>
      <c r="B37" s="1396"/>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286" sqref="P286"/>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24" t="s">
        <v>424</v>
      </c>
      <c r="B1" s="724"/>
      <c r="C1" s="725"/>
      <c r="D1" s="725"/>
      <c r="E1" s="818" t="s">
        <v>510</v>
      </c>
      <c r="G1" s="726"/>
      <c r="H1" s="725"/>
      <c r="I1" s="725"/>
      <c r="J1" s="725"/>
      <c r="K1" s="725"/>
    </row>
    <row r="2" spans="1:12" ht="15" customHeight="1" thickBot="1">
      <c r="A2" s="727" t="s">
        <v>335</v>
      </c>
      <c r="B2" s="727"/>
      <c r="C2" s="725"/>
      <c r="D2" s="725"/>
      <c r="E2" s="725"/>
      <c r="F2" s="726"/>
      <c r="G2" s="725"/>
      <c r="H2" s="725"/>
      <c r="I2" s="725"/>
      <c r="J2" s="725"/>
      <c r="K2" s="725"/>
    </row>
    <row r="3" spans="1:12" ht="21" thickBot="1">
      <c r="A3" s="953" t="s">
        <v>8</v>
      </c>
      <c r="B3" s="944"/>
      <c r="C3" s="944"/>
      <c r="D3" s="944"/>
      <c r="E3" s="944"/>
      <c r="F3" s="944"/>
      <c r="G3" s="944"/>
      <c r="H3" s="944"/>
      <c r="I3" s="944"/>
      <c r="J3" s="944"/>
      <c r="K3" s="944"/>
      <c r="L3" s="954"/>
    </row>
    <row r="4" spans="1:12">
      <c r="A4" s="27"/>
      <c r="B4" s="28"/>
      <c r="C4" s="3" t="s">
        <v>9</v>
      </c>
      <c r="D4" s="3"/>
      <c r="E4" s="3"/>
      <c r="F4" s="3"/>
      <c r="G4" s="945"/>
      <c r="H4" s="1414" t="s">
        <v>10</v>
      </c>
      <c r="I4" s="1415"/>
      <c r="J4" s="975" t="s">
        <v>11</v>
      </c>
      <c r="K4" s="946" t="s">
        <v>12</v>
      </c>
      <c r="L4" s="947"/>
    </row>
    <row r="5" spans="1:12" ht="15.75">
      <c r="A5" s="29" t="s">
        <v>13</v>
      </c>
      <c r="B5" s="30" t="s">
        <v>14</v>
      </c>
      <c r="C5" s="948" t="s">
        <v>40</v>
      </c>
      <c r="D5" s="948"/>
      <c r="E5" s="949" t="s">
        <v>41</v>
      </c>
      <c r="F5" s="950"/>
      <c r="G5" s="976"/>
      <c r="H5" s="1412" t="s">
        <v>15</v>
      </c>
      <c r="I5" s="1413"/>
      <c r="J5" s="977" t="s">
        <v>16</v>
      </c>
      <c r="K5" s="951" t="s">
        <v>17</v>
      </c>
      <c r="L5" s="952"/>
    </row>
    <row r="6" spans="1:12" ht="32.25" customHeight="1" thickBot="1">
      <c r="A6" s="31" t="s">
        <v>18</v>
      </c>
      <c r="B6" s="32" t="s">
        <v>19</v>
      </c>
      <c r="C6" s="871" t="s">
        <v>520</v>
      </c>
      <c r="D6" s="1371" t="s">
        <v>511</v>
      </c>
      <c r="E6" s="942" t="s">
        <v>520</v>
      </c>
      <c r="F6" s="1200" t="s">
        <v>511</v>
      </c>
      <c r="G6" s="974" t="s">
        <v>20</v>
      </c>
      <c r="H6" s="66" t="s">
        <v>520</v>
      </c>
      <c r="I6" s="883" t="s">
        <v>20</v>
      </c>
      <c r="J6" s="978" t="s">
        <v>20</v>
      </c>
      <c r="K6" s="943" t="s">
        <v>520</v>
      </c>
      <c r="L6" s="979" t="s">
        <v>21</v>
      </c>
    </row>
    <row r="7" spans="1:12" ht="15" thickBot="1">
      <c r="A7" s="33" t="s">
        <v>22</v>
      </c>
      <c r="B7" s="34" t="s">
        <v>23</v>
      </c>
      <c r="C7" s="67">
        <v>13595.588616912435</v>
      </c>
      <c r="D7" s="67">
        <v>13258.002967000806</v>
      </c>
      <c r="E7" s="68">
        <v>13867.500389250685</v>
      </c>
      <c r="F7" s="1201">
        <v>13523.163026340822</v>
      </c>
      <c r="G7" s="980">
        <v>2.5462782800085431</v>
      </c>
      <c r="H7" s="69">
        <v>325.68014781711935</v>
      </c>
      <c r="I7" s="69">
        <v>0.33406563177932919</v>
      </c>
      <c r="J7" s="70">
        <v>56.201897261499909</v>
      </c>
      <c r="K7" s="69">
        <v>100</v>
      </c>
      <c r="L7" s="981" t="s">
        <v>23</v>
      </c>
    </row>
    <row r="8" spans="1:12" ht="15" thickBot="1">
      <c r="A8" s="35"/>
      <c r="B8" s="36"/>
      <c r="C8" s="71"/>
      <c r="D8" s="71"/>
      <c r="E8" s="71"/>
      <c r="F8" s="71"/>
      <c r="G8" s="982"/>
      <c r="H8" s="70"/>
      <c r="I8" s="70"/>
      <c r="J8" s="70"/>
      <c r="K8" s="70"/>
      <c r="L8" s="983"/>
    </row>
    <row r="9" spans="1:12" ht="15">
      <c r="A9" s="37" t="s">
        <v>107</v>
      </c>
      <c r="B9" s="38" t="s">
        <v>23</v>
      </c>
      <c r="C9" s="72">
        <v>13096.70698709631</v>
      </c>
      <c r="D9" s="72">
        <v>13155.124509803922</v>
      </c>
      <c r="E9" s="73">
        <v>13358.641126838236</v>
      </c>
      <c r="F9" s="73">
        <v>13418.227000000001</v>
      </c>
      <c r="G9" s="984">
        <v>-0.44406666515452847</v>
      </c>
      <c r="H9" s="74">
        <v>236.52608695652177</v>
      </c>
      <c r="I9" s="74">
        <v>21.920663379650396</v>
      </c>
      <c r="J9" s="74">
        <v>360</v>
      </c>
      <c r="K9" s="74">
        <v>0.13177495130056147</v>
      </c>
      <c r="L9" s="985">
        <v>8.7028217812106123E-2</v>
      </c>
    </row>
    <row r="10" spans="1:12" ht="15">
      <c r="A10" s="46" t="s">
        <v>108</v>
      </c>
      <c r="B10" s="75" t="s">
        <v>23</v>
      </c>
      <c r="C10" s="76">
        <v>14385.890536232619</v>
      </c>
      <c r="D10" s="76">
        <v>14162.341573827529</v>
      </c>
      <c r="E10" s="77">
        <v>14673.608346957271</v>
      </c>
      <c r="F10" s="77">
        <v>14445.588405304079</v>
      </c>
      <c r="G10" s="986">
        <v>1.5784745851506385</v>
      </c>
      <c r="H10" s="78">
        <v>353.70411299765806</v>
      </c>
      <c r="I10" s="78">
        <v>-8.9344487358116412E-2</v>
      </c>
      <c r="J10" s="78">
        <v>71.099423991985972</v>
      </c>
      <c r="K10" s="78">
        <v>39.142889881975478</v>
      </c>
      <c r="L10" s="987">
        <v>3.4081485180950466</v>
      </c>
    </row>
    <row r="11" spans="1:12" ht="15">
      <c r="A11" s="39" t="s">
        <v>109</v>
      </c>
      <c r="B11" s="40" t="s">
        <v>23</v>
      </c>
      <c r="C11" s="79">
        <v>14399.219605078428</v>
      </c>
      <c r="D11" s="79">
        <v>13973.788951114901</v>
      </c>
      <c r="E11" s="80">
        <v>14687.203997179997</v>
      </c>
      <c r="F11" s="80">
        <v>14253.264730137198</v>
      </c>
      <c r="G11" s="988">
        <v>3.0444903343812499</v>
      </c>
      <c r="H11" s="81">
        <v>384.465978316985</v>
      </c>
      <c r="I11" s="81">
        <v>0.87558315845524515</v>
      </c>
      <c r="J11" s="81">
        <v>88.975609756097569</v>
      </c>
      <c r="K11" s="81">
        <v>11.097742637790764</v>
      </c>
      <c r="L11" s="989">
        <v>1.9246622726574181</v>
      </c>
    </row>
    <row r="12" spans="1:12" ht="15">
      <c r="A12" s="39" t="s">
        <v>110</v>
      </c>
      <c r="B12" s="40" t="s">
        <v>23</v>
      </c>
      <c r="C12" s="79" t="s">
        <v>253</v>
      </c>
      <c r="D12" s="79" t="s">
        <v>99</v>
      </c>
      <c r="E12" s="80" t="s">
        <v>253</v>
      </c>
      <c r="F12" s="80" t="s">
        <v>99</v>
      </c>
      <c r="G12" s="988" t="s">
        <v>99</v>
      </c>
      <c r="H12" s="81" t="s">
        <v>253</v>
      </c>
      <c r="I12" s="81" t="s">
        <v>99</v>
      </c>
      <c r="J12" s="81" t="s">
        <v>99</v>
      </c>
      <c r="K12" s="81">
        <v>0.13750429700928155</v>
      </c>
      <c r="L12" s="1572" t="s">
        <v>99</v>
      </c>
    </row>
    <row r="13" spans="1:12" ht="15">
      <c r="A13" s="39" t="s">
        <v>97</v>
      </c>
      <c r="B13" s="40" t="s">
        <v>23</v>
      </c>
      <c r="C13" s="79">
        <v>11536.524972379959</v>
      </c>
      <c r="D13" s="79">
        <v>11303.365407187024</v>
      </c>
      <c r="E13" s="80">
        <v>11767.255471827559</v>
      </c>
      <c r="F13" s="80">
        <v>11529.432715330764</v>
      </c>
      <c r="G13" s="988">
        <v>2.0627446498782214</v>
      </c>
      <c r="H13" s="81">
        <v>288.1222470540431</v>
      </c>
      <c r="I13" s="81">
        <v>-6.5552847942932813</v>
      </c>
      <c r="J13" s="81">
        <v>40.708976558033157</v>
      </c>
      <c r="K13" s="81">
        <v>28.199839578320159</v>
      </c>
      <c r="L13" s="989">
        <v>-3.1049751702031969</v>
      </c>
    </row>
    <row r="14" spans="1:12" ht="15.75" thickBot="1">
      <c r="A14" s="41" t="s">
        <v>111</v>
      </c>
      <c r="B14" s="42" t="s">
        <v>23</v>
      </c>
      <c r="C14" s="82">
        <v>13967.537730932287</v>
      </c>
      <c r="D14" s="82">
        <v>13998.316565836278</v>
      </c>
      <c r="E14" s="83">
        <v>14246.888485550933</v>
      </c>
      <c r="F14" s="83">
        <v>14278.282897153003</v>
      </c>
      <c r="G14" s="990">
        <v>-0.21987525970878535</v>
      </c>
      <c r="H14" s="84">
        <v>293.6858719052745</v>
      </c>
      <c r="I14" s="84">
        <v>4.8301212413250214</v>
      </c>
      <c r="J14" s="84">
        <v>40.067847719562764</v>
      </c>
      <c r="K14" s="84">
        <v>21.290248653603758</v>
      </c>
      <c r="L14" s="991">
        <v>-2.4523681353706479</v>
      </c>
    </row>
    <row r="15" spans="1:12" ht="15" thickBot="1">
      <c r="A15" s="35"/>
      <c r="B15" s="43"/>
      <c r="C15" s="71"/>
      <c r="D15" s="71"/>
      <c r="E15" s="71"/>
      <c r="F15" s="71"/>
      <c r="G15" s="982"/>
      <c r="H15" s="70"/>
      <c r="I15" s="70"/>
      <c r="J15" s="70"/>
      <c r="K15" s="70"/>
      <c r="L15" s="983"/>
    </row>
    <row r="16" spans="1:12" ht="14.25">
      <c r="A16" s="44" t="s">
        <v>112</v>
      </c>
      <c r="B16" s="45" t="s">
        <v>25</v>
      </c>
      <c r="C16" s="85" t="s">
        <v>99</v>
      </c>
      <c r="D16" s="85" t="s">
        <v>99</v>
      </c>
      <c r="E16" s="86" t="s">
        <v>99</v>
      </c>
      <c r="F16" s="86" t="s">
        <v>99</v>
      </c>
      <c r="G16" s="992" t="s">
        <v>99</v>
      </c>
      <c r="H16" s="87" t="s">
        <v>99</v>
      </c>
      <c r="I16" s="87" t="s">
        <v>99</v>
      </c>
      <c r="J16" s="88" t="s">
        <v>99</v>
      </c>
      <c r="K16" s="88" t="s">
        <v>99</v>
      </c>
      <c r="L16" s="993" t="s">
        <v>99</v>
      </c>
    </row>
    <row r="17" spans="1:12" ht="15">
      <c r="A17" s="46" t="s">
        <v>112</v>
      </c>
      <c r="B17" s="47" t="s">
        <v>26</v>
      </c>
      <c r="C17" s="79" t="s">
        <v>99</v>
      </c>
      <c r="D17" s="79" t="s">
        <v>99</v>
      </c>
      <c r="E17" s="80" t="s">
        <v>99</v>
      </c>
      <c r="F17" s="80" t="s">
        <v>99</v>
      </c>
      <c r="G17" s="988" t="s">
        <v>99</v>
      </c>
      <c r="H17" s="81" t="s">
        <v>99</v>
      </c>
      <c r="I17" s="81" t="s">
        <v>99</v>
      </c>
      <c r="J17" s="89" t="s">
        <v>99</v>
      </c>
      <c r="K17" s="89" t="s">
        <v>99</v>
      </c>
      <c r="L17" s="994" t="s">
        <v>99</v>
      </c>
    </row>
    <row r="18" spans="1:12" ht="15">
      <c r="A18" s="46" t="s">
        <v>112</v>
      </c>
      <c r="B18" s="47" t="s">
        <v>27</v>
      </c>
      <c r="C18" s="79" t="s">
        <v>99</v>
      </c>
      <c r="D18" s="79" t="s">
        <v>99</v>
      </c>
      <c r="E18" s="80" t="s">
        <v>99</v>
      </c>
      <c r="F18" s="80" t="s">
        <v>99</v>
      </c>
      <c r="G18" s="988" t="s">
        <v>99</v>
      </c>
      <c r="H18" s="81" t="s">
        <v>99</v>
      </c>
      <c r="I18" s="81" t="s">
        <v>99</v>
      </c>
      <c r="J18" s="89" t="s">
        <v>99</v>
      </c>
      <c r="K18" s="89" t="s">
        <v>99</v>
      </c>
      <c r="L18" s="994" t="s">
        <v>99</v>
      </c>
    </row>
    <row r="19" spans="1:12" ht="14.25">
      <c r="A19" s="44" t="s">
        <v>112</v>
      </c>
      <c r="B19" s="48" t="s">
        <v>28</v>
      </c>
      <c r="C19" s="90">
        <v>13234.193277310924</v>
      </c>
      <c r="D19" s="90" t="s">
        <v>253</v>
      </c>
      <c r="E19" s="91">
        <v>13498.877142857142</v>
      </c>
      <c r="F19" s="91" t="s">
        <v>253</v>
      </c>
      <c r="G19" s="995" t="s">
        <v>99</v>
      </c>
      <c r="H19" s="92">
        <v>244.97500000000002</v>
      </c>
      <c r="I19" s="92">
        <v>-5.7788461538461444</v>
      </c>
      <c r="J19" s="93">
        <v>300</v>
      </c>
      <c r="K19" s="93">
        <v>2.2917382834880259E-2</v>
      </c>
      <c r="L19" s="996">
        <v>1.396803613718919E-2</v>
      </c>
    </row>
    <row r="20" spans="1:12" ht="15">
      <c r="A20" s="46" t="s">
        <v>112</v>
      </c>
      <c r="B20" s="47" t="s">
        <v>29</v>
      </c>
      <c r="C20" s="79">
        <v>12885.611764705882</v>
      </c>
      <c r="D20" s="79" t="s">
        <v>253</v>
      </c>
      <c r="E20" s="80">
        <v>13143.324000000001</v>
      </c>
      <c r="F20" s="80" t="s">
        <v>253</v>
      </c>
      <c r="G20" s="988" t="s">
        <v>99</v>
      </c>
      <c r="H20" s="81">
        <v>233.3</v>
      </c>
      <c r="I20" s="81">
        <v>-10.269230769230765</v>
      </c>
      <c r="J20" s="89">
        <v>200</v>
      </c>
      <c r="K20" s="89">
        <v>1.7188037126160193E-2</v>
      </c>
      <c r="L20" s="994">
        <v>8.2386904284691247E-3</v>
      </c>
    </row>
    <row r="21" spans="1:12" ht="15">
      <c r="A21" s="46" t="s">
        <v>112</v>
      </c>
      <c r="B21" s="47" t="s">
        <v>30</v>
      </c>
      <c r="C21" s="79" t="s">
        <v>253</v>
      </c>
      <c r="D21" s="79" t="s">
        <v>99</v>
      </c>
      <c r="E21" s="80" t="s">
        <v>253</v>
      </c>
      <c r="F21" s="80" t="s">
        <v>99</v>
      </c>
      <c r="G21" s="988" t="s">
        <v>99</v>
      </c>
      <c r="H21" s="81" t="s">
        <v>253</v>
      </c>
      <c r="I21" s="81" t="s">
        <v>99</v>
      </c>
      <c r="J21" s="89" t="s">
        <v>99</v>
      </c>
      <c r="K21" s="89">
        <v>5.7293457087200647E-3</v>
      </c>
      <c r="L21" s="994" t="s">
        <v>99</v>
      </c>
    </row>
    <row r="22" spans="1:12" ht="14.25">
      <c r="A22" s="44" t="s">
        <v>112</v>
      </c>
      <c r="B22" s="48" t="s">
        <v>31</v>
      </c>
      <c r="C22" s="90">
        <v>13066.496995076057</v>
      </c>
      <c r="D22" s="90">
        <v>12814.499019607845</v>
      </c>
      <c r="E22" s="91">
        <v>13327.826934977578</v>
      </c>
      <c r="F22" s="91">
        <v>13070.789000000002</v>
      </c>
      <c r="G22" s="995">
        <v>1.9665066506511255</v>
      </c>
      <c r="H22" s="92">
        <v>234.74736842105267</v>
      </c>
      <c r="I22" s="92">
        <v>32.252038547071926</v>
      </c>
      <c r="J22" s="93">
        <v>375</v>
      </c>
      <c r="K22" s="93">
        <v>0.10885756846568122</v>
      </c>
      <c r="L22" s="996">
        <v>7.3060181674916944E-2</v>
      </c>
    </row>
    <row r="23" spans="1:12" ht="15">
      <c r="A23" s="46" t="s">
        <v>112</v>
      </c>
      <c r="B23" s="47" t="s">
        <v>32</v>
      </c>
      <c r="C23" s="79">
        <v>12485.410784313726</v>
      </c>
      <c r="D23" s="79">
        <v>12814.499019607843</v>
      </c>
      <c r="E23" s="80">
        <v>12735.119000000001</v>
      </c>
      <c r="F23" s="80">
        <v>13070.789000000001</v>
      </c>
      <c r="G23" s="988">
        <v>-2.5680928672324224</v>
      </c>
      <c r="H23" s="81">
        <v>209.3</v>
      </c>
      <c r="I23" s="81">
        <v>17.915492957746483</v>
      </c>
      <c r="J23" s="89">
        <v>250</v>
      </c>
      <c r="K23" s="89">
        <v>8.0210839922080904E-2</v>
      </c>
      <c r="L23" s="994">
        <v>4.441345313131663E-2</v>
      </c>
    </row>
    <row r="24" spans="1:12" ht="15.75" thickBot="1">
      <c r="A24" s="49" t="s">
        <v>112</v>
      </c>
      <c r="B24" s="50" t="s">
        <v>33</v>
      </c>
      <c r="C24" s="94" t="s">
        <v>253</v>
      </c>
      <c r="D24" s="94" t="s">
        <v>99</v>
      </c>
      <c r="E24" s="95" t="s">
        <v>253</v>
      </c>
      <c r="F24" s="95" t="s">
        <v>99</v>
      </c>
      <c r="G24" s="997" t="s">
        <v>99</v>
      </c>
      <c r="H24" s="89" t="s">
        <v>253</v>
      </c>
      <c r="I24" s="89" t="s">
        <v>99</v>
      </c>
      <c r="J24" s="89" t="s">
        <v>99</v>
      </c>
      <c r="K24" s="89">
        <v>2.8646728543600321E-2</v>
      </c>
      <c r="L24" s="994" t="s">
        <v>99</v>
      </c>
    </row>
    <row r="25" spans="1:12" ht="15" thickBot="1">
      <c r="A25" s="35"/>
      <c r="B25" s="43"/>
      <c r="C25" s="71"/>
      <c r="D25" s="71"/>
      <c r="E25" s="71"/>
      <c r="F25" s="71"/>
      <c r="G25" s="982"/>
      <c r="H25" s="70"/>
      <c r="I25" s="70"/>
      <c r="J25" s="70"/>
      <c r="K25" s="70"/>
      <c r="L25" s="983"/>
    </row>
    <row r="26" spans="1:12" ht="14.25">
      <c r="A26" s="44" t="s">
        <v>113</v>
      </c>
      <c r="B26" s="45" t="s">
        <v>25</v>
      </c>
      <c r="C26" s="85">
        <v>14893.864007114049</v>
      </c>
      <c r="D26" s="85">
        <v>14698.577364052233</v>
      </c>
      <c r="E26" s="86">
        <v>15191.741287256331</v>
      </c>
      <c r="F26" s="86">
        <v>14992.548911333279</v>
      </c>
      <c r="G26" s="992">
        <v>1.3286091451232631</v>
      </c>
      <c r="H26" s="87">
        <v>416.63795066413667</v>
      </c>
      <c r="I26" s="87">
        <v>2.7702961626724552</v>
      </c>
      <c r="J26" s="88">
        <v>75.083056478405325</v>
      </c>
      <c r="K26" s="88">
        <v>3.019365188495474</v>
      </c>
      <c r="L26" s="993">
        <v>0.32561183249046222</v>
      </c>
    </row>
    <row r="27" spans="1:12" ht="15">
      <c r="A27" s="46" t="s">
        <v>113</v>
      </c>
      <c r="B27" s="47" t="s">
        <v>26</v>
      </c>
      <c r="C27" s="79">
        <v>14961.812745098039</v>
      </c>
      <c r="D27" s="79">
        <v>14668.299019607844</v>
      </c>
      <c r="E27" s="80">
        <v>15261.049000000001</v>
      </c>
      <c r="F27" s="80">
        <v>14961.665000000001</v>
      </c>
      <c r="G27" s="988">
        <v>2.0010072408385029</v>
      </c>
      <c r="H27" s="81">
        <v>411.4</v>
      </c>
      <c r="I27" s="81">
        <v>4.8152866242038153</v>
      </c>
      <c r="J27" s="89">
        <v>68.94736842105263</v>
      </c>
      <c r="K27" s="89">
        <v>1.8391199724991407</v>
      </c>
      <c r="L27" s="994">
        <v>0.13874409993783776</v>
      </c>
    </row>
    <row r="28" spans="1:12" ht="15">
      <c r="A28" s="46" t="s">
        <v>113</v>
      </c>
      <c r="B28" s="47" t="s">
        <v>27</v>
      </c>
      <c r="C28" s="79">
        <v>14791.331372549019</v>
      </c>
      <c r="D28" s="79">
        <v>14746.167647058825</v>
      </c>
      <c r="E28" s="80">
        <v>15087.157999999999</v>
      </c>
      <c r="F28" s="80">
        <v>15041.091</v>
      </c>
      <c r="G28" s="988">
        <v>0.30627432544619998</v>
      </c>
      <c r="H28" s="81">
        <v>424.8</v>
      </c>
      <c r="I28" s="81">
        <v>-0.63157894736841846</v>
      </c>
      <c r="J28" s="89">
        <v>85.585585585585591</v>
      </c>
      <c r="K28" s="89">
        <v>1.1802452159963333</v>
      </c>
      <c r="L28" s="994">
        <v>0.18686773255262457</v>
      </c>
    </row>
    <row r="29" spans="1:12" ht="14.25">
      <c r="A29" s="44" t="s">
        <v>113</v>
      </c>
      <c r="B29" s="48" t="s">
        <v>28</v>
      </c>
      <c r="C29" s="90">
        <v>14624.804576037637</v>
      </c>
      <c r="D29" s="90">
        <v>14410.916799631084</v>
      </c>
      <c r="E29" s="91">
        <v>14917.300667558389</v>
      </c>
      <c r="F29" s="91">
        <v>14699.135135623706</v>
      </c>
      <c r="G29" s="995">
        <v>1.4842065871341874</v>
      </c>
      <c r="H29" s="92">
        <v>376.79120553359678</v>
      </c>
      <c r="I29" s="92">
        <v>-0.36793002438493227</v>
      </c>
      <c r="J29" s="93">
        <v>72.10884353741497</v>
      </c>
      <c r="K29" s="93">
        <v>11.59619571444941</v>
      </c>
      <c r="L29" s="996">
        <v>1.0717639979647142</v>
      </c>
    </row>
    <row r="30" spans="1:12" ht="15">
      <c r="A30" s="46" t="s">
        <v>113</v>
      </c>
      <c r="B30" s="47" t="s">
        <v>29</v>
      </c>
      <c r="C30" s="79">
        <v>14650.273529411765</v>
      </c>
      <c r="D30" s="79">
        <v>14400.530392156861</v>
      </c>
      <c r="E30" s="80">
        <v>14943.279</v>
      </c>
      <c r="F30" s="80">
        <v>14688.540999999999</v>
      </c>
      <c r="G30" s="988">
        <v>1.7342634642882586</v>
      </c>
      <c r="H30" s="81">
        <v>365.3</v>
      </c>
      <c r="I30" s="81">
        <v>0.19199122325836221</v>
      </c>
      <c r="J30" s="89">
        <v>72.171253822629964</v>
      </c>
      <c r="K30" s="89">
        <v>6.4512432680187928</v>
      </c>
      <c r="L30" s="994">
        <v>0.59837052772883403</v>
      </c>
    </row>
    <row r="31" spans="1:12" ht="15">
      <c r="A31" s="46" t="s">
        <v>113</v>
      </c>
      <c r="B31" s="47" t="s">
        <v>30</v>
      </c>
      <c r="C31" s="79">
        <v>14594.986274509803</v>
      </c>
      <c r="D31" s="79">
        <v>14422.924509803921</v>
      </c>
      <c r="E31" s="80">
        <v>14886.886</v>
      </c>
      <c r="F31" s="80">
        <v>14711.383</v>
      </c>
      <c r="G31" s="988">
        <v>1.1929741751676277</v>
      </c>
      <c r="H31" s="81">
        <v>391.2</v>
      </c>
      <c r="I31" s="81">
        <v>-1.0121457489878543</v>
      </c>
      <c r="J31" s="89">
        <v>72.030651340996172</v>
      </c>
      <c r="K31" s="89">
        <v>5.1449524464306169</v>
      </c>
      <c r="L31" s="994">
        <v>0.4733934702358793</v>
      </c>
    </row>
    <row r="32" spans="1:12" ht="14.25">
      <c r="A32" s="44" t="s">
        <v>113</v>
      </c>
      <c r="B32" s="48" t="s">
        <v>31</v>
      </c>
      <c r="C32" s="90">
        <v>14181.129593292228</v>
      </c>
      <c r="D32" s="90">
        <v>13954.518170457924</v>
      </c>
      <c r="E32" s="91">
        <v>14464.752185158073</v>
      </c>
      <c r="F32" s="91">
        <v>14233.608533867084</v>
      </c>
      <c r="G32" s="995">
        <v>1.623928680776995</v>
      </c>
      <c r="H32" s="92">
        <v>335.0415557112824</v>
      </c>
      <c r="I32" s="92">
        <v>-0.45683681631914008</v>
      </c>
      <c r="J32" s="93">
        <v>70.151033386327498</v>
      </c>
      <c r="K32" s="93">
        <v>24.527328979030592</v>
      </c>
      <c r="L32" s="996">
        <v>2.0107726876398644</v>
      </c>
    </row>
    <row r="33" spans="1:12" ht="15">
      <c r="A33" s="46" t="s">
        <v>113</v>
      </c>
      <c r="B33" s="47" t="s">
        <v>32</v>
      </c>
      <c r="C33" s="79">
        <v>14160.313725490196</v>
      </c>
      <c r="D33" s="79">
        <v>13927.96862745098</v>
      </c>
      <c r="E33" s="80">
        <v>14443.52</v>
      </c>
      <c r="F33" s="80">
        <v>14206.528</v>
      </c>
      <c r="G33" s="988">
        <v>1.6681908486014327</v>
      </c>
      <c r="H33" s="81">
        <v>323.3</v>
      </c>
      <c r="I33" s="81">
        <v>-9.2707045735479401E-2</v>
      </c>
      <c r="J33" s="89">
        <v>66.766467065868255</v>
      </c>
      <c r="K33" s="89">
        <v>15.956227798785378</v>
      </c>
      <c r="L33" s="994">
        <v>1.0108188136412934</v>
      </c>
    </row>
    <row r="34" spans="1:12" ht="15.75" thickBot="1">
      <c r="A34" s="49" t="s">
        <v>113</v>
      </c>
      <c r="B34" s="50" t="s">
        <v>33</v>
      </c>
      <c r="C34" s="94">
        <v>14216.235294117647</v>
      </c>
      <c r="D34" s="94">
        <v>14001.335294117645</v>
      </c>
      <c r="E34" s="95">
        <v>14500.56</v>
      </c>
      <c r="F34" s="95">
        <v>14281.361999999999</v>
      </c>
      <c r="G34" s="997">
        <v>1.5348536085003681</v>
      </c>
      <c r="H34" s="89">
        <v>356.9</v>
      </c>
      <c r="I34" s="89">
        <v>-1.4632799558255141</v>
      </c>
      <c r="J34" s="89">
        <v>76.832151300236404</v>
      </c>
      <c r="K34" s="89">
        <v>8.5711011802452166</v>
      </c>
      <c r="L34" s="994">
        <v>0.99995387399857272</v>
      </c>
    </row>
    <row r="35" spans="1:12" ht="15.75" thickBot="1">
      <c r="A35" s="51"/>
      <c r="B35" s="52"/>
      <c r="C35" s="96"/>
      <c r="D35" s="96"/>
      <c r="E35" s="96"/>
      <c r="F35" s="96"/>
      <c r="G35" s="998"/>
      <c r="H35" s="97"/>
      <c r="I35" s="97"/>
      <c r="J35" s="97"/>
      <c r="K35" s="97"/>
      <c r="L35" s="999"/>
    </row>
    <row r="36" spans="1:12" ht="15">
      <c r="A36" s="46" t="s">
        <v>114</v>
      </c>
      <c r="B36" s="53" t="s">
        <v>30</v>
      </c>
      <c r="C36" s="98">
        <v>14666.502941176472</v>
      </c>
      <c r="D36" s="98">
        <v>14295.52843137255</v>
      </c>
      <c r="E36" s="99">
        <v>14959.833000000001</v>
      </c>
      <c r="F36" s="99">
        <v>14581.439</v>
      </c>
      <c r="G36" s="1000">
        <v>2.5950388024117523</v>
      </c>
      <c r="H36" s="100">
        <v>402.5</v>
      </c>
      <c r="I36" s="100">
        <v>5.1737653514502258</v>
      </c>
      <c r="J36" s="100">
        <v>83.050847457627114</v>
      </c>
      <c r="K36" s="100">
        <v>3.7126160192506017</v>
      </c>
      <c r="L36" s="1001">
        <v>0.54454728826796295</v>
      </c>
    </row>
    <row r="37" spans="1:12" ht="15.75" thickBot="1">
      <c r="A37" s="49" t="s">
        <v>114</v>
      </c>
      <c r="B37" s="50" t="s">
        <v>33</v>
      </c>
      <c r="C37" s="94">
        <v>14255.143137254901</v>
      </c>
      <c r="D37" s="94">
        <v>13803.003921568628</v>
      </c>
      <c r="E37" s="95">
        <v>14540.245999999999</v>
      </c>
      <c r="F37" s="95">
        <v>14079.064</v>
      </c>
      <c r="G37" s="997">
        <v>3.2756580977258065</v>
      </c>
      <c r="H37" s="89">
        <v>375.4</v>
      </c>
      <c r="I37" s="89">
        <v>-1.2884564817249629</v>
      </c>
      <c r="J37" s="89">
        <v>92.10134128166915</v>
      </c>
      <c r="K37" s="89">
        <v>7.3851266185401627</v>
      </c>
      <c r="L37" s="994">
        <v>1.3801149843894551</v>
      </c>
    </row>
    <row r="38" spans="1:12" ht="15.75" thickBot="1">
      <c r="A38" s="51"/>
      <c r="B38" s="52"/>
      <c r="C38" s="96"/>
      <c r="D38" s="96"/>
      <c r="E38" s="96"/>
      <c r="F38" s="96"/>
      <c r="G38" s="998"/>
      <c r="H38" s="97"/>
      <c r="I38" s="97"/>
      <c r="J38" s="97"/>
      <c r="K38" s="97"/>
      <c r="L38" s="999"/>
    </row>
    <row r="39" spans="1:12" ht="14.25">
      <c r="A39" s="44" t="s">
        <v>115</v>
      </c>
      <c r="B39" s="45" t="s">
        <v>25</v>
      </c>
      <c r="C39" s="85" t="s">
        <v>99</v>
      </c>
      <c r="D39" s="85" t="s">
        <v>99</v>
      </c>
      <c r="E39" s="86" t="s">
        <v>99</v>
      </c>
      <c r="F39" s="86" t="s">
        <v>99</v>
      </c>
      <c r="G39" s="992" t="s">
        <v>99</v>
      </c>
      <c r="H39" s="87" t="s">
        <v>99</v>
      </c>
      <c r="I39" s="87" t="s">
        <v>99</v>
      </c>
      <c r="J39" s="88" t="s">
        <v>99</v>
      </c>
      <c r="K39" s="88" t="s">
        <v>99</v>
      </c>
      <c r="L39" s="993" t="s">
        <v>99</v>
      </c>
    </row>
    <row r="40" spans="1:12" ht="15">
      <c r="A40" s="39" t="s">
        <v>115</v>
      </c>
      <c r="B40" s="47" t="s">
        <v>26</v>
      </c>
      <c r="C40" s="79" t="s">
        <v>99</v>
      </c>
      <c r="D40" s="79" t="s">
        <v>99</v>
      </c>
      <c r="E40" s="80" t="s">
        <v>99</v>
      </c>
      <c r="F40" s="80" t="s">
        <v>99</v>
      </c>
      <c r="G40" s="988" t="s">
        <v>99</v>
      </c>
      <c r="H40" s="81" t="s">
        <v>99</v>
      </c>
      <c r="I40" s="81" t="s">
        <v>99</v>
      </c>
      <c r="J40" s="89" t="s">
        <v>99</v>
      </c>
      <c r="K40" s="89" t="s">
        <v>99</v>
      </c>
      <c r="L40" s="994" t="s">
        <v>99</v>
      </c>
    </row>
    <row r="41" spans="1:12" ht="15">
      <c r="A41" s="39" t="s">
        <v>115</v>
      </c>
      <c r="B41" s="47" t="s">
        <v>27</v>
      </c>
      <c r="C41" s="79" t="s">
        <v>99</v>
      </c>
      <c r="D41" s="79" t="s">
        <v>99</v>
      </c>
      <c r="E41" s="80" t="s">
        <v>99</v>
      </c>
      <c r="F41" s="80" t="s">
        <v>99</v>
      </c>
      <c r="G41" s="988" t="s">
        <v>99</v>
      </c>
      <c r="H41" s="81" t="s">
        <v>99</v>
      </c>
      <c r="I41" s="81" t="s">
        <v>99</v>
      </c>
      <c r="J41" s="89" t="s">
        <v>99</v>
      </c>
      <c r="K41" s="89" t="s">
        <v>99</v>
      </c>
      <c r="L41" s="994" t="s">
        <v>99</v>
      </c>
    </row>
    <row r="42" spans="1:12" ht="15">
      <c r="A42" s="39" t="s">
        <v>115</v>
      </c>
      <c r="B42" s="47" t="s">
        <v>34</v>
      </c>
      <c r="C42" s="79" t="s">
        <v>99</v>
      </c>
      <c r="D42" s="79" t="s">
        <v>99</v>
      </c>
      <c r="E42" s="80" t="s">
        <v>99</v>
      </c>
      <c r="F42" s="80" t="s">
        <v>99</v>
      </c>
      <c r="G42" s="988" t="s">
        <v>99</v>
      </c>
      <c r="H42" s="81" t="s">
        <v>99</v>
      </c>
      <c r="I42" s="81" t="s">
        <v>99</v>
      </c>
      <c r="J42" s="89" t="s">
        <v>99</v>
      </c>
      <c r="K42" s="89" t="s">
        <v>99</v>
      </c>
      <c r="L42" s="994" t="s">
        <v>99</v>
      </c>
    </row>
    <row r="43" spans="1:12" ht="14.25">
      <c r="A43" s="54" t="s">
        <v>115</v>
      </c>
      <c r="B43" s="48" t="s">
        <v>28</v>
      </c>
      <c r="C43" s="90" t="s">
        <v>253</v>
      </c>
      <c r="D43" s="90" t="s">
        <v>99</v>
      </c>
      <c r="E43" s="91" t="s">
        <v>253</v>
      </c>
      <c r="F43" s="91" t="s">
        <v>99</v>
      </c>
      <c r="G43" s="995" t="s">
        <v>99</v>
      </c>
      <c r="H43" s="92" t="s">
        <v>253</v>
      </c>
      <c r="I43" s="92" t="s">
        <v>99</v>
      </c>
      <c r="J43" s="93" t="s">
        <v>99</v>
      </c>
      <c r="K43" s="93">
        <v>1.1458691417440129E-2</v>
      </c>
      <c r="L43" s="996" t="s">
        <v>99</v>
      </c>
    </row>
    <row r="44" spans="1:12" ht="15">
      <c r="A44" s="39" t="s">
        <v>115</v>
      </c>
      <c r="B44" s="47" t="s">
        <v>30</v>
      </c>
      <c r="C44" s="79" t="s">
        <v>99</v>
      </c>
      <c r="D44" s="79" t="s">
        <v>99</v>
      </c>
      <c r="E44" s="80" t="s">
        <v>99</v>
      </c>
      <c r="F44" s="80" t="s">
        <v>99</v>
      </c>
      <c r="G44" s="988" t="s">
        <v>99</v>
      </c>
      <c r="H44" s="81" t="s">
        <v>99</v>
      </c>
      <c r="I44" s="81" t="s">
        <v>99</v>
      </c>
      <c r="J44" s="89" t="s">
        <v>99</v>
      </c>
      <c r="K44" s="89" t="s">
        <v>99</v>
      </c>
      <c r="L44" s="994" t="s">
        <v>99</v>
      </c>
    </row>
    <row r="45" spans="1:12" ht="15">
      <c r="A45" s="39" t="s">
        <v>115</v>
      </c>
      <c r="B45" s="47" t="s">
        <v>35</v>
      </c>
      <c r="C45" s="79" t="s">
        <v>253</v>
      </c>
      <c r="D45" s="79" t="s">
        <v>99</v>
      </c>
      <c r="E45" s="80" t="s">
        <v>253</v>
      </c>
      <c r="F45" s="80" t="s">
        <v>99</v>
      </c>
      <c r="G45" s="988" t="s">
        <v>99</v>
      </c>
      <c r="H45" s="81" t="s">
        <v>253</v>
      </c>
      <c r="I45" s="81" t="s">
        <v>99</v>
      </c>
      <c r="J45" s="89" t="s">
        <v>99</v>
      </c>
      <c r="K45" s="89">
        <v>1.1458691417440129E-2</v>
      </c>
      <c r="L45" s="994" t="s">
        <v>99</v>
      </c>
    </row>
    <row r="46" spans="1:12" ht="14.25">
      <c r="A46" s="54" t="s">
        <v>115</v>
      </c>
      <c r="B46" s="48" t="s">
        <v>31</v>
      </c>
      <c r="C46" s="90" t="s">
        <v>253</v>
      </c>
      <c r="D46" s="90" t="s">
        <v>99</v>
      </c>
      <c r="E46" s="91" t="s">
        <v>253</v>
      </c>
      <c r="F46" s="91" t="s">
        <v>99</v>
      </c>
      <c r="G46" s="995" t="s">
        <v>99</v>
      </c>
      <c r="H46" s="92" t="s">
        <v>253</v>
      </c>
      <c r="I46" s="92" t="s">
        <v>99</v>
      </c>
      <c r="J46" s="93" t="s">
        <v>99</v>
      </c>
      <c r="K46" s="93">
        <v>0.12604560559184141</v>
      </c>
      <c r="L46" s="996" t="s">
        <v>99</v>
      </c>
    </row>
    <row r="47" spans="1:12" ht="15">
      <c r="A47" s="39" t="s">
        <v>115</v>
      </c>
      <c r="B47" s="47" t="s">
        <v>33</v>
      </c>
      <c r="C47" s="79" t="s">
        <v>253</v>
      </c>
      <c r="D47" s="79" t="s">
        <v>99</v>
      </c>
      <c r="E47" s="80" t="s">
        <v>253</v>
      </c>
      <c r="F47" s="80" t="s">
        <v>99</v>
      </c>
      <c r="G47" s="988" t="s">
        <v>99</v>
      </c>
      <c r="H47" s="81" t="s">
        <v>253</v>
      </c>
      <c r="I47" s="81" t="s">
        <v>99</v>
      </c>
      <c r="J47" s="89" t="s">
        <v>99</v>
      </c>
      <c r="K47" s="89">
        <v>6.3022802795920707E-2</v>
      </c>
      <c r="L47" s="994" t="s">
        <v>99</v>
      </c>
    </row>
    <row r="48" spans="1:12" ht="15.75" thickBot="1">
      <c r="A48" s="55" t="s">
        <v>115</v>
      </c>
      <c r="B48" s="47" t="s">
        <v>36</v>
      </c>
      <c r="C48" s="94" t="s">
        <v>253</v>
      </c>
      <c r="D48" s="94" t="s">
        <v>99</v>
      </c>
      <c r="E48" s="95" t="s">
        <v>253</v>
      </c>
      <c r="F48" s="95" t="s">
        <v>99</v>
      </c>
      <c r="G48" s="997" t="s">
        <v>99</v>
      </c>
      <c r="H48" s="89" t="s">
        <v>253</v>
      </c>
      <c r="I48" s="89" t="s">
        <v>99</v>
      </c>
      <c r="J48" s="89" t="s">
        <v>99</v>
      </c>
      <c r="K48" s="89">
        <v>6.3022802795920707E-2</v>
      </c>
      <c r="L48" s="994" t="s">
        <v>99</v>
      </c>
    </row>
    <row r="49" spans="1:12" ht="15.75" thickBot="1">
      <c r="A49" s="51"/>
      <c r="B49" s="52"/>
      <c r="C49" s="96"/>
      <c r="D49" s="96"/>
      <c r="E49" s="96"/>
      <c r="F49" s="96"/>
      <c r="G49" s="998"/>
      <c r="H49" s="97"/>
      <c r="I49" s="97"/>
      <c r="J49" s="97"/>
      <c r="K49" s="97"/>
      <c r="L49" s="999"/>
    </row>
    <row r="50" spans="1:12" ht="14.25">
      <c r="A50" s="44" t="s">
        <v>24</v>
      </c>
      <c r="B50" s="45" t="s">
        <v>28</v>
      </c>
      <c r="C50" s="85">
        <v>12311.428798349942</v>
      </c>
      <c r="D50" s="85">
        <v>12291.229353474469</v>
      </c>
      <c r="E50" s="86">
        <v>12557.657374316941</v>
      </c>
      <c r="F50" s="86">
        <v>12537.053940543959</v>
      </c>
      <c r="G50" s="992">
        <v>0.16434031368686641</v>
      </c>
      <c r="H50" s="87">
        <v>353.94395604395606</v>
      </c>
      <c r="I50" s="87">
        <v>-1.1229676960582509</v>
      </c>
      <c r="J50" s="88">
        <v>71.698113207547166</v>
      </c>
      <c r="K50" s="88">
        <v>2.6068522974676291</v>
      </c>
      <c r="L50" s="993">
        <v>0.23527542257949596</v>
      </c>
    </row>
    <row r="51" spans="1:12" ht="15">
      <c r="A51" s="46" t="s">
        <v>24</v>
      </c>
      <c r="B51" s="47" t="s">
        <v>29</v>
      </c>
      <c r="C51" s="79">
        <v>11968.385294117648</v>
      </c>
      <c r="D51" s="79">
        <v>11809.450980392156</v>
      </c>
      <c r="E51" s="80">
        <v>12207.753000000001</v>
      </c>
      <c r="F51" s="80">
        <v>12045.64</v>
      </c>
      <c r="G51" s="988">
        <v>1.3458230529884772</v>
      </c>
      <c r="H51" s="81">
        <v>321.60000000000002</v>
      </c>
      <c r="I51" s="81">
        <v>-2.8985507246376709</v>
      </c>
      <c r="J51" s="89">
        <v>33.333333333333329</v>
      </c>
      <c r="K51" s="89">
        <v>0.36667812535808414</v>
      </c>
      <c r="L51" s="994">
        <v>-6.2890516131087149E-2</v>
      </c>
    </row>
    <row r="52" spans="1:12" ht="15">
      <c r="A52" s="46" t="s">
        <v>24</v>
      </c>
      <c r="B52" s="47" t="s">
        <v>30</v>
      </c>
      <c r="C52" s="79">
        <v>12360.890196078431</v>
      </c>
      <c r="D52" s="79">
        <v>12373.289215686273</v>
      </c>
      <c r="E52" s="80">
        <v>12608.108</v>
      </c>
      <c r="F52" s="80">
        <v>12620.754999999999</v>
      </c>
      <c r="G52" s="988">
        <v>-0.10020795110909787</v>
      </c>
      <c r="H52" s="81">
        <v>347.1</v>
      </c>
      <c r="I52" s="81">
        <v>-1.2798634812286689</v>
      </c>
      <c r="J52" s="89">
        <v>72.38095238095238</v>
      </c>
      <c r="K52" s="89">
        <v>1.0370115732783316</v>
      </c>
      <c r="L52" s="994">
        <v>9.733017002076938E-2</v>
      </c>
    </row>
    <row r="53" spans="1:12" ht="15">
      <c r="A53" s="46" t="s">
        <v>24</v>
      </c>
      <c r="B53" s="47" t="s">
        <v>35</v>
      </c>
      <c r="C53" s="79">
        <v>12362.339215686274</v>
      </c>
      <c r="D53" s="79">
        <v>12401.377450980393</v>
      </c>
      <c r="E53" s="80">
        <v>12609.585999999999</v>
      </c>
      <c r="F53" s="80">
        <v>12649.405000000001</v>
      </c>
      <c r="G53" s="988">
        <v>-0.31478950986233206</v>
      </c>
      <c r="H53" s="81">
        <v>369.7</v>
      </c>
      <c r="I53" s="81">
        <v>-1.5183803942461347</v>
      </c>
      <c r="J53" s="89">
        <v>87.5</v>
      </c>
      <c r="K53" s="89">
        <v>1.2031625988312133</v>
      </c>
      <c r="L53" s="994">
        <v>0.20083576868981368</v>
      </c>
    </row>
    <row r="54" spans="1:12" ht="14.25">
      <c r="A54" s="44" t="s">
        <v>24</v>
      </c>
      <c r="B54" s="48" t="s">
        <v>31</v>
      </c>
      <c r="C54" s="90">
        <v>11841.045053980411</v>
      </c>
      <c r="D54" s="90">
        <v>11692.827814051901</v>
      </c>
      <c r="E54" s="91">
        <v>12077.86595506002</v>
      </c>
      <c r="F54" s="91">
        <v>11926.68437033294</v>
      </c>
      <c r="G54" s="995">
        <v>1.2675910591139472</v>
      </c>
      <c r="H54" s="92">
        <v>301.78762113160366</v>
      </c>
      <c r="I54" s="92">
        <v>-10.95222648395303</v>
      </c>
      <c r="J54" s="93">
        <v>46.073059360730596</v>
      </c>
      <c r="K54" s="93">
        <v>18.328176922195485</v>
      </c>
      <c r="L54" s="996">
        <v>-1.2708923457479528</v>
      </c>
    </row>
    <row r="55" spans="1:12" ht="15">
      <c r="A55" s="46" t="s">
        <v>24</v>
      </c>
      <c r="B55" s="47" t="s">
        <v>32</v>
      </c>
      <c r="C55" s="79">
        <v>11269.746078431372</v>
      </c>
      <c r="D55" s="79">
        <v>11380.393137254901</v>
      </c>
      <c r="E55" s="80">
        <v>11495.141</v>
      </c>
      <c r="F55" s="80">
        <v>11608.001</v>
      </c>
      <c r="G55" s="988">
        <v>-0.97226042623532316</v>
      </c>
      <c r="H55" s="81">
        <v>274.10000000000002</v>
      </c>
      <c r="I55" s="81">
        <v>-27.139819245082396</v>
      </c>
      <c r="J55" s="89">
        <v>55.344070278184475</v>
      </c>
      <c r="K55" s="89">
        <v>6.0788357969519886</v>
      </c>
      <c r="L55" s="994">
        <v>-3.3567997571011254E-2</v>
      </c>
    </row>
    <row r="56" spans="1:12" ht="15">
      <c r="A56" s="46" t="s">
        <v>24</v>
      </c>
      <c r="B56" s="47" t="s">
        <v>33</v>
      </c>
      <c r="C56" s="79">
        <v>12048.013725490197</v>
      </c>
      <c r="D56" s="79">
        <v>11762.339215686274</v>
      </c>
      <c r="E56" s="80">
        <v>12288.974</v>
      </c>
      <c r="F56" s="80">
        <v>11997.585999999999</v>
      </c>
      <c r="G56" s="988">
        <v>2.4287219112244816</v>
      </c>
      <c r="H56" s="81">
        <v>305</v>
      </c>
      <c r="I56" s="81">
        <v>-1.1665586519766762</v>
      </c>
      <c r="J56" s="89">
        <v>51.858913250714963</v>
      </c>
      <c r="K56" s="89">
        <v>9.1268477139910633</v>
      </c>
      <c r="L56" s="994">
        <v>-0.26101697188686757</v>
      </c>
    </row>
    <row r="57" spans="1:12" ht="15">
      <c r="A57" s="46" t="s">
        <v>24</v>
      </c>
      <c r="B57" s="47" t="s">
        <v>36</v>
      </c>
      <c r="C57" s="79">
        <v>12188.522549019608</v>
      </c>
      <c r="D57" s="79">
        <v>12050.59705882353</v>
      </c>
      <c r="E57" s="80">
        <v>12432.293</v>
      </c>
      <c r="F57" s="80">
        <v>12291.609</v>
      </c>
      <c r="G57" s="988">
        <v>1.1445531663104422</v>
      </c>
      <c r="H57" s="81">
        <v>346.3</v>
      </c>
      <c r="I57" s="81">
        <v>-1.8145732917493558</v>
      </c>
      <c r="J57" s="89">
        <v>18.995633187772924</v>
      </c>
      <c r="K57" s="89">
        <v>3.1224934112524352</v>
      </c>
      <c r="L57" s="994">
        <v>-0.97630737629007402</v>
      </c>
    </row>
    <row r="58" spans="1:12" ht="14.25">
      <c r="A58" s="44" t="s">
        <v>24</v>
      </c>
      <c r="B58" s="48" t="s">
        <v>37</v>
      </c>
      <c r="C58" s="90">
        <v>10100.678510091639</v>
      </c>
      <c r="D58" s="90">
        <v>9718.5853125872727</v>
      </c>
      <c r="E58" s="91">
        <v>10302.692080293471</v>
      </c>
      <c r="F58" s="91">
        <v>9912.9570188390189</v>
      </c>
      <c r="G58" s="995">
        <v>3.931572190959594</v>
      </c>
      <c r="H58" s="92">
        <v>230.02728706624603</v>
      </c>
      <c r="I58" s="92">
        <v>-0.65113823746789967</v>
      </c>
      <c r="J58" s="93">
        <v>21.572387344199427</v>
      </c>
      <c r="K58" s="93">
        <v>7.2648103586570407</v>
      </c>
      <c r="L58" s="996">
        <v>-2.0693582470347422</v>
      </c>
    </row>
    <row r="59" spans="1:12" ht="15">
      <c r="A59" s="46" t="s">
        <v>24</v>
      </c>
      <c r="B59" s="47" t="s">
        <v>101</v>
      </c>
      <c r="C59" s="101">
        <v>9476.74019607843</v>
      </c>
      <c r="D59" s="101">
        <v>9246.096078431372</v>
      </c>
      <c r="E59" s="102">
        <v>9666.2749999999996</v>
      </c>
      <c r="F59" s="102">
        <v>9431.018</v>
      </c>
      <c r="G59" s="1002">
        <v>2.4945027143411203</v>
      </c>
      <c r="H59" s="103">
        <v>214.3</v>
      </c>
      <c r="I59" s="103">
        <v>-1.1075219197046504</v>
      </c>
      <c r="J59" s="104">
        <v>6.8145800316957219</v>
      </c>
      <c r="K59" s="104">
        <v>3.8615790076773231</v>
      </c>
      <c r="L59" s="1003">
        <v>-1.7854587585657407</v>
      </c>
    </row>
    <row r="60" spans="1:12" ht="15">
      <c r="A60" s="46" t="s">
        <v>24</v>
      </c>
      <c r="B60" s="47" t="s">
        <v>38</v>
      </c>
      <c r="C60" s="79">
        <v>10415.75294117647</v>
      </c>
      <c r="D60" s="79">
        <v>10273.144117647058</v>
      </c>
      <c r="E60" s="80">
        <v>10624.067999999999</v>
      </c>
      <c r="F60" s="80">
        <v>10478.607</v>
      </c>
      <c r="G60" s="988">
        <v>1.3881711567195845</v>
      </c>
      <c r="H60" s="81">
        <v>236.6</v>
      </c>
      <c r="I60" s="81">
        <v>-2.5535420098846857</v>
      </c>
      <c r="J60" s="89">
        <v>43.4375</v>
      </c>
      <c r="K60" s="89">
        <v>2.6297696803025095</v>
      </c>
      <c r="L60" s="994">
        <v>-0.23402126295863246</v>
      </c>
    </row>
    <row r="61" spans="1:12" ht="15.75" thickBot="1">
      <c r="A61" s="46" t="s">
        <v>24</v>
      </c>
      <c r="B61" s="47" t="s">
        <v>39</v>
      </c>
      <c r="C61" s="79">
        <v>11546.998039215687</v>
      </c>
      <c r="D61" s="79">
        <v>10513.786274509803</v>
      </c>
      <c r="E61" s="80">
        <v>11777.938</v>
      </c>
      <c r="F61" s="80">
        <v>10724.062</v>
      </c>
      <c r="G61" s="988">
        <v>9.8272091302717222</v>
      </c>
      <c r="H61" s="81">
        <v>286.2</v>
      </c>
      <c r="I61" s="81">
        <v>-2.6861611696701915</v>
      </c>
      <c r="J61" s="89">
        <v>46.739130434782609</v>
      </c>
      <c r="K61" s="89">
        <v>0.77346167067720872</v>
      </c>
      <c r="L61" s="994">
        <v>-4.9878225510369578E-2</v>
      </c>
    </row>
    <row r="62" spans="1:12" ht="15.75" thickBot="1">
      <c r="A62" s="51"/>
      <c r="B62" s="52"/>
      <c r="C62" s="96"/>
      <c r="D62" s="96"/>
      <c r="E62" s="96"/>
      <c r="F62" s="96"/>
      <c r="G62" s="998"/>
      <c r="H62" s="97"/>
      <c r="I62" s="97"/>
      <c r="J62" s="97"/>
      <c r="K62" s="97"/>
      <c r="L62" s="999"/>
    </row>
    <row r="63" spans="1:12" ht="14.25">
      <c r="A63" s="44" t="s">
        <v>116</v>
      </c>
      <c r="B63" s="48" t="s">
        <v>25</v>
      </c>
      <c r="C63" s="90">
        <v>14787.452440691068</v>
      </c>
      <c r="D63" s="90">
        <v>14587.901523477976</v>
      </c>
      <c r="E63" s="91">
        <v>15083.201489504889</v>
      </c>
      <c r="F63" s="91">
        <v>14879.659553947537</v>
      </c>
      <c r="G63" s="995">
        <v>1.3679206491209877</v>
      </c>
      <c r="H63" s="92">
        <v>341.95616438356166</v>
      </c>
      <c r="I63" s="92">
        <v>-1.0181662831984017</v>
      </c>
      <c r="J63" s="93">
        <v>62.946428571428569</v>
      </c>
      <c r="K63" s="93">
        <v>2.0912111836828235</v>
      </c>
      <c r="L63" s="996">
        <v>8.6557523400024206E-2</v>
      </c>
    </row>
    <row r="64" spans="1:12" ht="15">
      <c r="A64" s="46" t="s">
        <v>116</v>
      </c>
      <c r="B64" s="47" t="s">
        <v>26</v>
      </c>
      <c r="C64" s="79">
        <v>14468.86568627451</v>
      </c>
      <c r="D64" s="79">
        <v>14667.373529411763</v>
      </c>
      <c r="E64" s="80">
        <v>14758.243</v>
      </c>
      <c r="F64" s="80">
        <v>14960.721</v>
      </c>
      <c r="G64" s="988">
        <v>-1.3533973396068222</v>
      </c>
      <c r="H64" s="81">
        <v>306.7</v>
      </c>
      <c r="I64" s="81">
        <v>-6.322541233964567</v>
      </c>
      <c r="J64" s="89">
        <v>54.285714285714285</v>
      </c>
      <c r="K64" s="89">
        <v>0.30938466827088346</v>
      </c>
      <c r="L64" s="994">
        <v>-3.842466148303969E-3</v>
      </c>
    </row>
    <row r="65" spans="1:12" ht="15">
      <c r="A65" s="46" t="s">
        <v>116</v>
      </c>
      <c r="B65" s="47" t="s">
        <v>27</v>
      </c>
      <c r="C65" s="79">
        <v>14983.901960784313</v>
      </c>
      <c r="D65" s="79">
        <v>14607.911764705881</v>
      </c>
      <c r="E65" s="80">
        <v>15283.58</v>
      </c>
      <c r="F65" s="80">
        <v>14900.07</v>
      </c>
      <c r="G65" s="988">
        <v>2.5738805253935064</v>
      </c>
      <c r="H65" s="81">
        <v>341.2</v>
      </c>
      <c r="I65" s="81">
        <v>-0.90037757769387827</v>
      </c>
      <c r="J65" s="89">
        <v>39.00709219858156</v>
      </c>
      <c r="K65" s="89">
        <v>1.1229517589091325</v>
      </c>
      <c r="L65" s="994">
        <v>-0.13890612546530812</v>
      </c>
    </row>
    <row r="66" spans="1:12" ht="15">
      <c r="A66" s="46" t="s">
        <v>116</v>
      </c>
      <c r="B66" s="47" t="s">
        <v>34</v>
      </c>
      <c r="C66" s="79">
        <v>14597.439215686276</v>
      </c>
      <c r="D66" s="79">
        <v>14479.601960784314</v>
      </c>
      <c r="E66" s="80">
        <v>14889.388000000001</v>
      </c>
      <c r="F66" s="80">
        <v>14769.194</v>
      </c>
      <c r="G66" s="988">
        <v>0.8138155677283494</v>
      </c>
      <c r="H66" s="81">
        <v>359.8</v>
      </c>
      <c r="I66" s="81">
        <v>-0.63518365092516182</v>
      </c>
      <c r="J66" s="89">
        <v>139.58333333333331</v>
      </c>
      <c r="K66" s="89">
        <v>0.65887475650280736</v>
      </c>
      <c r="L66" s="994">
        <v>0.22930611501363607</v>
      </c>
    </row>
    <row r="67" spans="1:12" ht="14.25">
      <c r="A67" s="44" t="s">
        <v>116</v>
      </c>
      <c r="B67" s="48" t="s">
        <v>28</v>
      </c>
      <c r="C67" s="90">
        <v>14421.942741565395</v>
      </c>
      <c r="D67" s="90">
        <v>14261.333015156557</v>
      </c>
      <c r="E67" s="91">
        <v>14710.381596396704</v>
      </c>
      <c r="F67" s="91">
        <v>14546.559675459688</v>
      </c>
      <c r="G67" s="995">
        <v>1.1261901411189816</v>
      </c>
      <c r="H67" s="92">
        <v>307.09496402877699</v>
      </c>
      <c r="I67" s="92">
        <v>4.0830399351595901</v>
      </c>
      <c r="J67" s="93">
        <v>66.921397379912662</v>
      </c>
      <c r="K67" s="93">
        <v>8.7601695886329782</v>
      </c>
      <c r="L67" s="996">
        <v>0.56256801354795982</v>
      </c>
    </row>
    <row r="68" spans="1:12" ht="15">
      <c r="A68" s="46" t="s">
        <v>116</v>
      </c>
      <c r="B68" s="47" t="s">
        <v>29</v>
      </c>
      <c r="C68" s="79">
        <v>14126.645098039215</v>
      </c>
      <c r="D68" s="79">
        <v>14304.796078431373</v>
      </c>
      <c r="E68" s="80">
        <v>14409.178</v>
      </c>
      <c r="F68" s="80">
        <v>14590.892</v>
      </c>
      <c r="G68" s="988">
        <v>-1.2453933590900401</v>
      </c>
      <c r="H68" s="81">
        <v>286</v>
      </c>
      <c r="I68" s="81">
        <v>2.9888368743248153</v>
      </c>
      <c r="J68" s="89">
        <v>62.121212121212125</v>
      </c>
      <c r="K68" s="89">
        <v>1.2260799816660939</v>
      </c>
      <c r="L68" s="994">
        <v>4.4766217570872735E-2</v>
      </c>
    </row>
    <row r="69" spans="1:12" ht="15">
      <c r="A69" s="46" t="s">
        <v>116</v>
      </c>
      <c r="B69" s="47" t="s">
        <v>30</v>
      </c>
      <c r="C69" s="79">
        <v>14536.960784313726</v>
      </c>
      <c r="D69" s="79">
        <v>14381.242156862745</v>
      </c>
      <c r="E69" s="80">
        <v>14827.7</v>
      </c>
      <c r="F69" s="80">
        <v>14668.867</v>
      </c>
      <c r="G69" s="988">
        <v>1.08278982964397</v>
      </c>
      <c r="H69" s="81">
        <v>304.60000000000002</v>
      </c>
      <c r="I69" s="81">
        <v>4.9982764563943469</v>
      </c>
      <c r="J69" s="89">
        <v>57.796610169491522</v>
      </c>
      <c r="K69" s="89">
        <v>5.3340208548183794</v>
      </c>
      <c r="L69" s="994">
        <v>5.390630318064904E-2</v>
      </c>
    </row>
    <row r="70" spans="1:12" ht="15">
      <c r="A70" s="46" t="s">
        <v>116</v>
      </c>
      <c r="B70" s="47" t="s">
        <v>35</v>
      </c>
      <c r="C70" s="79">
        <v>14305.37156862745</v>
      </c>
      <c r="D70" s="79">
        <v>13907.139215686273</v>
      </c>
      <c r="E70" s="80">
        <v>14591.478999999999</v>
      </c>
      <c r="F70" s="80">
        <v>14185.281999999999</v>
      </c>
      <c r="G70" s="988">
        <v>2.8635102213688821</v>
      </c>
      <c r="H70" s="81">
        <v>324.89999999999998</v>
      </c>
      <c r="I70" s="81">
        <v>0.93196644920782856</v>
      </c>
      <c r="J70" s="89">
        <v>97.9381443298969</v>
      </c>
      <c r="K70" s="89">
        <v>2.2000687521485047</v>
      </c>
      <c r="L70" s="994">
        <v>0.4638954927964376</v>
      </c>
    </row>
    <row r="71" spans="1:12" ht="14.25">
      <c r="A71" s="44" t="s">
        <v>116</v>
      </c>
      <c r="B71" s="48" t="s">
        <v>31</v>
      </c>
      <c r="C71" s="90">
        <v>13332.331174154873</v>
      </c>
      <c r="D71" s="90">
        <v>13703.244526300761</v>
      </c>
      <c r="E71" s="91">
        <v>13598.97779763797</v>
      </c>
      <c r="F71" s="91">
        <v>13977.309416826776</v>
      </c>
      <c r="G71" s="995">
        <v>-2.7067556988711035</v>
      </c>
      <c r="H71" s="92">
        <v>272.76317233808999</v>
      </c>
      <c r="I71" s="92">
        <v>4.3205348621039894</v>
      </c>
      <c r="J71" s="93">
        <v>20.423000660938534</v>
      </c>
      <c r="K71" s="93">
        <v>10.438867881287957</v>
      </c>
      <c r="L71" s="996">
        <v>-3.1014936723186306</v>
      </c>
    </row>
    <row r="72" spans="1:12" ht="15">
      <c r="A72" s="46" t="s">
        <v>116</v>
      </c>
      <c r="B72" s="47" t="s">
        <v>32</v>
      </c>
      <c r="C72" s="79">
        <v>12911.655882352939</v>
      </c>
      <c r="D72" s="79">
        <v>13401.623529411765</v>
      </c>
      <c r="E72" s="80">
        <v>13169.888999999999</v>
      </c>
      <c r="F72" s="80">
        <v>13669.656000000001</v>
      </c>
      <c r="G72" s="988">
        <v>-3.6560320171919591</v>
      </c>
      <c r="H72" s="81">
        <v>238.5</v>
      </c>
      <c r="I72" s="81">
        <v>2.09760273972603</v>
      </c>
      <c r="J72" s="89">
        <v>-2.7459954233409611</v>
      </c>
      <c r="K72" s="89">
        <v>2.434971926206027</v>
      </c>
      <c r="L72" s="994">
        <v>-1.4758925806849703</v>
      </c>
    </row>
    <row r="73" spans="1:12" ht="15">
      <c r="A73" s="46" t="s">
        <v>116</v>
      </c>
      <c r="B73" s="47" t="s">
        <v>33</v>
      </c>
      <c r="C73" s="79">
        <v>13483.876470588235</v>
      </c>
      <c r="D73" s="79">
        <v>13982.620588235293</v>
      </c>
      <c r="E73" s="80">
        <v>13753.554</v>
      </c>
      <c r="F73" s="80">
        <v>14262.272999999999</v>
      </c>
      <c r="G73" s="988">
        <v>-3.5668858673508721</v>
      </c>
      <c r="H73" s="81">
        <v>277</v>
      </c>
      <c r="I73" s="81">
        <v>4.0962044344231403</v>
      </c>
      <c r="J73" s="81">
        <v>18.924972004479283</v>
      </c>
      <c r="K73" s="81">
        <v>6.0845651426607086</v>
      </c>
      <c r="L73" s="989">
        <v>-1.9072014583774148</v>
      </c>
    </row>
    <row r="74" spans="1:12" ht="15.75" thickBot="1">
      <c r="A74" s="56" t="s">
        <v>116</v>
      </c>
      <c r="B74" s="57" t="s">
        <v>36</v>
      </c>
      <c r="C74" s="82">
        <v>13313.225490196079</v>
      </c>
      <c r="D74" s="82">
        <v>13066.502941176472</v>
      </c>
      <c r="E74" s="83">
        <v>13579.49</v>
      </c>
      <c r="F74" s="83">
        <v>13327.833000000001</v>
      </c>
      <c r="G74" s="990">
        <v>1.8882064323585031</v>
      </c>
      <c r="H74" s="84">
        <v>302.8</v>
      </c>
      <c r="I74" s="84">
        <v>-0.85134250163718606</v>
      </c>
      <c r="J74" s="84">
        <v>83.060109289617486</v>
      </c>
      <c r="K74" s="84">
        <v>1.9193308124212216</v>
      </c>
      <c r="L74" s="991">
        <v>0.2816003667437561</v>
      </c>
    </row>
    <row r="75" spans="1:12">
      <c r="A75" s="4"/>
      <c r="B75" s="4"/>
      <c r="C75" s="1076"/>
      <c r="D75" s="1076"/>
      <c r="E75" s="1076"/>
      <c r="F75" s="1076"/>
      <c r="G75" s="1077"/>
      <c r="H75" s="1077"/>
      <c r="I75" s="1077"/>
      <c r="J75" s="1077"/>
      <c r="K75" s="1077"/>
      <c r="L75" s="65"/>
    </row>
    <row r="76" spans="1:12" ht="13.5" thickBot="1">
      <c r="G76" s="65"/>
      <c r="H76" s="65"/>
      <c r="I76" s="65"/>
      <c r="J76" s="65"/>
      <c r="K76" s="65"/>
      <c r="L76" s="1078"/>
    </row>
    <row r="77" spans="1:12" ht="21" thickBot="1">
      <c r="A77" s="953" t="s">
        <v>333</v>
      </c>
      <c r="B77" s="944"/>
      <c r="C77" s="944"/>
      <c r="D77" s="944"/>
      <c r="E77" s="944"/>
      <c r="F77" s="944"/>
      <c r="G77" s="1056"/>
      <c r="H77" s="1056"/>
      <c r="I77" s="1056"/>
      <c r="J77" s="1056"/>
      <c r="K77" s="1056"/>
      <c r="L77" s="1057"/>
    </row>
    <row r="78" spans="1:12" ht="12.75" customHeight="1">
      <c r="A78" s="27"/>
      <c r="B78" s="28"/>
      <c r="C78" s="3" t="s">
        <v>9</v>
      </c>
      <c r="D78" s="3" t="s">
        <v>9</v>
      </c>
      <c r="E78" s="3"/>
      <c r="F78" s="3"/>
      <c r="G78" s="945"/>
      <c r="H78" s="1414" t="s">
        <v>10</v>
      </c>
      <c r="I78" s="1415"/>
      <c r="J78" s="975" t="s">
        <v>11</v>
      </c>
      <c r="K78" s="946" t="s">
        <v>12</v>
      </c>
      <c r="L78" s="947"/>
    </row>
    <row r="79" spans="1:12" ht="15.75" customHeight="1">
      <c r="A79" s="29" t="s">
        <v>13</v>
      </c>
      <c r="B79" s="30" t="s">
        <v>14</v>
      </c>
      <c r="C79" s="948" t="s">
        <v>40</v>
      </c>
      <c r="D79" s="948" t="s">
        <v>40</v>
      </c>
      <c r="E79" s="949" t="s">
        <v>41</v>
      </c>
      <c r="F79" s="950"/>
      <c r="G79" s="976"/>
      <c r="H79" s="1412" t="s">
        <v>15</v>
      </c>
      <c r="I79" s="1413"/>
      <c r="J79" s="977" t="s">
        <v>16</v>
      </c>
      <c r="K79" s="951" t="s">
        <v>17</v>
      </c>
      <c r="L79" s="952"/>
    </row>
    <row r="80" spans="1:12" ht="26.25" thickBot="1">
      <c r="A80" s="31" t="s">
        <v>18</v>
      </c>
      <c r="B80" s="32" t="s">
        <v>19</v>
      </c>
      <c r="C80" s="871" t="s">
        <v>520</v>
      </c>
      <c r="D80" s="1371" t="s">
        <v>511</v>
      </c>
      <c r="E80" s="942" t="s">
        <v>520</v>
      </c>
      <c r="F80" s="1200" t="s">
        <v>511</v>
      </c>
      <c r="G80" s="974" t="s">
        <v>20</v>
      </c>
      <c r="H80" s="66" t="s">
        <v>520</v>
      </c>
      <c r="I80" s="883" t="s">
        <v>20</v>
      </c>
      <c r="J80" s="978" t="s">
        <v>20</v>
      </c>
      <c r="K80" s="943" t="s">
        <v>520</v>
      </c>
      <c r="L80" s="979" t="s">
        <v>21</v>
      </c>
    </row>
    <row r="81" spans="1:12" ht="15" thickBot="1">
      <c r="A81" s="33" t="s">
        <v>22</v>
      </c>
      <c r="B81" s="34" t="s">
        <v>23</v>
      </c>
      <c r="C81" s="67">
        <v>13977.744103835037</v>
      </c>
      <c r="D81" s="67">
        <v>13579.321760003959</v>
      </c>
      <c r="E81" s="68">
        <v>14257.298985911739</v>
      </c>
      <c r="F81" s="1201">
        <v>13850.908195204038</v>
      </c>
      <c r="G81" s="980">
        <v>2.9340371402390515</v>
      </c>
      <c r="H81" s="69">
        <v>329.17435364727618</v>
      </c>
      <c r="I81" s="69">
        <v>0.10203005146491349</v>
      </c>
      <c r="J81" s="70">
        <v>46.178505145942303</v>
      </c>
      <c r="K81" s="69">
        <v>100</v>
      </c>
      <c r="L81" s="981" t="s">
        <v>23</v>
      </c>
    </row>
    <row r="82" spans="1:12" ht="15" thickBot="1">
      <c r="A82" s="35"/>
      <c r="B82" s="36"/>
      <c r="C82" s="71"/>
      <c r="D82" s="71"/>
      <c r="E82" s="71"/>
      <c r="F82" s="71"/>
      <c r="G82" s="982"/>
      <c r="H82" s="70"/>
      <c r="I82" s="70"/>
      <c r="J82" s="70"/>
      <c r="K82" s="70"/>
      <c r="L82" s="983"/>
    </row>
    <row r="83" spans="1:12" ht="15">
      <c r="A83" s="37" t="s">
        <v>107</v>
      </c>
      <c r="B83" s="38" t="s">
        <v>23</v>
      </c>
      <c r="C83" s="72">
        <v>12907.59527754764</v>
      </c>
      <c r="D83" s="72">
        <v>13627.030485527543</v>
      </c>
      <c r="E83" s="73">
        <v>13165.747183098592</v>
      </c>
      <c r="F83" s="73">
        <v>13899.571095238094</v>
      </c>
      <c r="G83" s="984">
        <v>-5.2794716262209356</v>
      </c>
      <c r="H83" s="74">
        <v>236.67777777777781</v>
      </c>
      <c r="I83" s="74">
        <v>12.717122408752365</v>
      </c>
      <c r="J83" s="74">
        <v>125</v>
      </c>
      <c r="K83" s="74">
        <v>0.10387811634349031</v>
      </c>
      <c r="L83" s="985">
        <v>3.6390348501411693E-2</v>
      </c>
    </row>
    <row r="84" spans="1:12" ht="15">
      <c r="A84" s="46" t="s">
        <v>108</v>
      </c>
      <c r="B84" s="75" t="s">
        <v>23</v>
      </c>
      <c r="C84" s="76">
        <v>14521.185377555119</v>
      </c>
      <c r="D84" s="76">
        <v>14264.643701041823</v>
      </c>
      <c r="E84" s="77">
        <v>14811.609085106222</v>
      </c>
      <c r="F84" s="77">
        <v>14549.93657506266</v>
      </c>
      <c r="G84" s="986">
        <v>1.7984443347474492</v>
      </c>
      <c r="H84" s="78">
        <v>352.04464807436921</v>
      </c>
      <c r="I84" s="78">
        <v>0.75913538648149126</v>
      </c>
      <c r="J84" s="78">
        <v>64.052287581699346</v>
      </c>
      <c r="K84" s="78">
        <v>43.455678670360108</v>
      </c>
      <c r="L84" s="987">
        <v>4.7345718709674927</v>
      </c>
    </row>
    <row r="85" spans="1:12" ht="15">
      <c r="A85" s="39" t="s">
        <v>109</v>
      </c>
      <c r="B85" s="40" t="s">
        <v>23</v>
      </c>
      <c r="C85" s="79">
        <v>14411.977402692193</v>
      </c>
      <c r="D85" s="79">
        <v>14039.880659941433</v>
      </c>
      <c r="E85" s="80">
        <v>14700.216950746037</v>
      </c>
      <c r="F85" s="80">
        <v>14320.678273140262</v>
      </c>
      <c r="G85" s="988">
        <v>2.6502842279309791</v>
      </c>
      <c r="H85" s="81">
        <v>389.04558823529419</v>
      </c>
      <c r="I85" s="81">
        <v>0.4524563957955528</v>
      </c>
      <c r="J85" s="81">
        <v>69.501466275659823</v>
      </c>
      <c r="K85" s="81">
        <v>13.342566943674978</v>
      </c>
      <c r="L85" s="989">
        <v>1.835902526600572</v>
      </c>
    </row>
    <row r="86" spans="1:12" ht="15">
      <c r="A86" s="39" t="s">
        <v>110</v>
      </c>
      <c r="B86" s="40" t="s">
        <v>23</v>
      </c>
      <c r="C86" s="79" t="s">
        <v>99</v>
      </c>
      <c r="D86" s="79" t="s">
        <v>99</v>
      </c>
      <c r="E86" s="80" t="s">
        <v>99</v>
      </c>
      <c r="F86" s="80" t="s">
        <v>99</v>
      </c>
      <c r="G86" s="988" t="s">
        <v>99</v>
      </c>
      <c r="H86" s="81" t="s">
        <v>99</v>
      </c>
      <c r="I86" s="81" t="s">
        <v>99</v>
      </c>
      <c r="J86" s="81" t="s">
        <v>99</v>
      </c>
      <c r="K86" s="81" t="s">
        <v>99</v>
      </c>
      <c r="L86" s="989" t="s">
        <v>99</v>
      </c>
    </row>
    <row r="87" spans="1:12" ht="15">
      <c r="A87" s="39" t="s">
        <v>97</v>
      </c>
      <c r="B87" s="40" t="s">
        <v>23</v>
      </c>
      <c r="C87" s="79">
        <v>11806.854265916185</v>
      </c>
      <c r="D87" s="79">
        <v>11436.465023887389</v>
      </c>
      <c r="E87" s="80">
        <v>12042.991351234508</v>
      </c>
      <c r="F87" s="80">
        <v>11665.194324365137</v>
      </c>
      <c r="G87" s="988">
        <v>3.2386689528203187</v>
      </c>
      <c r="H87" s="81">
        <v>281.14548892490546</v>
      </c>
      <c r="I87" s="81">
        <v>-14.554749382552517</v>
      </c>
      <c r="J87" s="81">
        <v>29.531140657802656</v>
      </c>
      <c r="K87" s="81">
        <v>21.364265927977836</v>
      </c>
      <c r="L87" s="989">
        <v>-2.7457391336047507</v>
      </c>
    </row>
    <row r="88" spans="1:12" ht="15.75" thickBot="1">
      <c r="A88" s="41" t="s">
        <v>111</v>
      </c>
      <c r="B88" s="42" t="s">
        <v>23</v>
      </c>
      <c r="C88" s="82">
        <v>14368.386097256967</v>
      </c>
      <c r="D88" s="82">
        <v>14395.386819859483</v>
      </c>
      <c r="E88" s="83">
        <v>14655.753819202107</v>
      </c>
      <c r="F88" s="83">
        <v>14683.294556256673</v>
      </c>
      <c r="G88" s="990">
        <v>-0.18756510638023033</v>
      </c>
      <c r="H88" s="84">
        <v>294.34487519915035</v>
      </c>
      <c r="I88" s="84">
        <v>8.3772426052389193</v>
      </c>
      <c r="J88" s="84">
        <v>24.126565589980224</v>
      </c>
      <c r="K88" s="84">
        <v>21.733610341643583</v>
      </c>
      <c r="L88" s="991">
        <v>-3.8611256124647326</v>
      </c>
    </row>
    <row r="89" spans="1:12" ht="15" thickBot="1">
      <c r="A89" s="35"/>
      <c r="B89" s="43"/>
      <c r="C89" s="71"/>
      <c r="D89" s="71"/>
      <c r="E89" s="71"/>
      <c r="F89" s="71"/>
      <c r="G89" s="982"/>
      <c r="H89" s="70"/>
      <c r="I89" s="70"/>
      <c r="J89" s="70"/>
      <c r="K89" s="70"/>
      <c r="L89" s="983"/>
    </row>
    <row r="90" spans="1:12" ht="14.25">
      <c r="A90" s="44" t="s">
        <v>112</v>
      </c>
      <c r="B90" s="45" t="s">
        <v>25</v>
      </c>
      <c r="C90" s="85" t="s">
        <v>99</v>
      </c>
      <c r="D90" s="85" t="s">
        <v>99</v>
      </c>
      <c r="E90" s="86" t="s">
        <v>99</v>
      </c>
      <c r="F90" s="86" t="s">
        <v>99</v>
      </c>
      <c r="G90" s="992" t="s">
        <v>99</v>
      </c>
      <c r="H90" s="87" t="s">
        <v>99</v>
      </c>
      <c r="I90" s="87" t="s">
        <v>99</v>
      </c>
      <c r="J90" s="88" t="s">
        <v>99</v>
      </c>
      <c r="K90" s="88" t="s">
        <v>99</v>
      </c>
      <c r="L90" s="993" t="s">
        <v>99</v>
      </c>
    </row>
    <row r="91" spans="1:12" ht="15">
      <c r="A91" s="46" t="s">
        <v>112</v>
      </c>
      <c r="B91" s="47" t="s">
        <v>26</v>
      </c>
      <c r="C91" s="79" t="s">
        <v>99</v>
      </c>
      <c r="D91" s="79" t="s">
        <v>99</v>
      </c>
      <c r="E91" s="80" t="s">
        <v>99</v>
      </c>
      <c r="F91" s="80" t="s">
        <v>99</v>
      </c>
      <c r="G91" s="988" t="s">
        <v>99</v>
      </c>
      <c r="H91" s="81" t="s">
        <v>99</v>
      </c>
      <c r="I91" s="81" t="s">
        <v>99</v>
      </c>
      <c r="J91" s="89" t="s">
        <v>99</v>
      </c>
      <c r="K91" s="89" t="s">
        <v>99</v>
      </c>
      <c r="L91" s="994" t="s">
        <v>99</v>
      </c>
    </row>
    <row r="92" spans="1:12" ht="15">
      <c r="A92" s="46" t="s">
        <v>112</v>
      </c>
      <c r="B92" s="47" t="s">
        <v>27</v>
      </c>
      <c r="C92" s="79" t="s">
        <v>99</v>
      </c>
      <c r="D92" s="79" t="s">
        <v>99</v>
      </c>
      <c r="E92" s="80" t="s">
        <v>99</v>
      </c>
      <c r="F92" s="80" t="s">
        <v>99</v>
      </c>
      <c r="G92" s="988" t="s">
        <v>99</v>
      </c>
      <c r="H92" s="81" t="s">
        <v>99</v>
      </c>
      <c r="I92" s="81" t="s">
        <v>99</v>
      </c>
      <c r="J92" s="89" t="s">
        <v>99</v>
      </c>
      <c r="K92" s="89" t="s">
        <v>99</v>
      </c>
      <c r="L92" s="994" t="s">
        <v>99</v>
      </c>
    </row>
    <row r="93" spans="1:12" ht="14.25">
      <c r="A93" s="44" t="s">
        <v>112</v>
      </c>
      <c r="B93" s="48" t="s">
        <v>28</v>
      </c>
      <c r="C93" s="90" t="s">
        <v>99</v>
      </c>
      <c r="D93" s="90" t="s">
        <v>253</v>
      </c>
      <c r="E93" s="91" t="s">
        <v>99</v>
      </c>
      <c r="F93" s="91" t="s">
        <v>253</v>
      </c>
      <c r="G93" s="995" t="s">
        <v>99</v>
      </c>
      <c r="H93" s="92" t="s">
        <v>99</v>
      </c>
      <c r="I93" s="92" t="s">
        <v>99</v>
      </c>
      <c r="J93" s="93" t="s">
        <v>99</v>
      </c>
      <c r="K93" s="93">
        <v>0</v>
      </c>
      <c r="L93" s="996" t="s">
        <v>99</v>
      </c>
    </row>
    <row r="94" spans="1:12" ht="15">
      <c r="A94" s="46" t="s">
        <v>112</v>
      </c>
      <c r="B94" s="47" t="s">
        <v>29</v>
      </c>
      <c r="C94" s="79" t="s">
        <v>99</v>
      </c>
      <c r="D94" s="79" t="s">
        <v>253</v>
      </c>
      <c r="E94" s="80" t="s">
        <v>99</v>
      </c>
      <c r="F94" s="80" t="s">
        <v>253</v>
      </c>
      <c r="G94" s="988" t="s">
        <v>99</v>
      </c>
      <c r="H94" s="81" t="s">
        <v>99</v>
      </c>
      <c r="I94" s="81" t="s">
        <v>99</v>
      </c>
      <c r="J94" s="89" t="s">
        <v>99</v>
      </c>
      <c r="K94" s="89">
        <v>0</v>
      </c>
      <c r="L94" s="994" t="s">
        <v>99</v>
      </c>
    </row>
    <row r="95" spans="1:12" ht="15">
      <c r="A95" s="46" t="s">
        <v>112</v>
      </c>
      <c r="B95" s="47" t="s">
        <v>30</v>
      </c>
      <c r="C95" s="79" t="s">
        <v>99</v>
      </c>
      <c r="D95" s="79" t="s">
        <v>99</v>
      </c>
      <c r="E95" s="80" t="s">
        <v>99</v>
      </c>
      <c r="F95" s="80" t="s">
        <v>99</v>
      </c>
      <c r="G95" s="988" t="s">
        <v>99</v>
      </c>
      <c r="H95" s="81" t="s">
        <v>99</v>
      </c>
      <c r="I95" s="81" t="s">
        <v>99</v>
      </c>
      <c r="J95" s="89" t="s">
        <v>99</v>
      </c>
      <c r="K95" s="89" t="s">
        <v>99</v>
      </c>
      <c r="L95" s="994" t="s">
        <v>99</v>
      </c>
    </row>
    <row r="96" spans="1:12" ht="14.25">
      <c r="A96" s="44" t="s">
        <v>112</v>
      </c>
      <c r="B96" s="48" t="s">
        <v>31</v>
      </c>
      <c r="C96" s="90">
        <v>12907.59527754764</v>
      </c>
      <c r="D96" s="90" t="s">
        <v>253</v>
      </c>
      <c r="E96" s="91">
        <v>13165.747183098592</v>
      </c>
      <c r="F96" s="91" t="s">
        <v>253</v>
      </c>
      <c r="G96" s="1372" t="s">
        <v>99</v>
      </c>
      <c r="H96" s="92">
        <v>236.67777777777781</v>
      </c>
      <c r="I96" s="92" t="s">
        <v>99</v>
      </c>
      <c r="J96" s="93" t="s">
        <v>99</v>
      </c>
      <c r="K96" s="93">
        <v>0.10387811634349031</v>
      </c>
      <c r="L96" s="996" t="s">
        <v>99</v>
      </c>
    </row>
    <row r="97" spans="1:12" ht="15">
      <c r="A97" s="46" t="s">
        <v>112</v>
      </c>
      <c r="B97" s="47" t="s">
        <v>32</v>
      </c>
      <c r="C97" s="79">
        <v>12482.961764705882</v>
      </c>
      <c r="D97" s="79" t="s">
        <v>253</v>
      </c>
      <c r="E97" s="80">
        <v>12732.620999999999</v>
      </c>
      <c r="F97" s="80" t="s">
        <v>253</v>
      </c>
      <c r="G97" s="1322" t="s">
        <v>99</v>
      </c>
      <c r="H97" s="81">
        <v>214.3</v>
      </c>
      <c r="I97" s="81" t="s">
        <v>99</v>
      </c>
      <c r="J97" s="89" t="s">
        <v>99</v>
      </c>
      <c r="K97" s="89">
        <v>8.079409048938134E-2</v>
      </c>
      <c r="L97" s="994" t="s">
        <v>99</v>
      </c>
    </row>
    <row r="98" spans="1:12" ht="15.75" thickBot="1">
      <c r="A98" s="49" t="s">
        <v>112</v>
      </c>
      <c r="B98" s="50" t="s">
        <v>33</v>
      </c>
      <c r="C98" s="94" t="s">
        <v>253</v>
      </c>
      <c r="D98" s="94" t="s">
        <v>99</v>
      </c>
      <c r="E98" s="95" t="s">
        <v>253</v>
      </c>
      <c r="F98" s="95" t="s">
        <v>99</v>
      </c>
      <c r="G98" s="997" t="s">
        <v>99</v>
      </c>
      <c r="H98" s="89" t="s">
        <v>253</v>
      </c>
      <c r="I98" s="89" t="s">
        <v>99</v>
      </c>
      <c r="J98" s="89" t="s">
        <v>99</v>
      </c>
      <c r="K98" s="89">
        <v>2.3084025854108955E-2</v>
      </c>
      <c r="L98" s="994" t="s">
        <v>99</v>
      </c>
    </row>
    <row r="99" spans="1:12" ht="15" thickBot="1">
      <c r="A99" s="35"/>
      <c r="B99" s="43"/>
      <c r="C99" s="71"/>
      <c r="D99" s="71"/>
      <c r="E99" s="71"/>
      <c r="F99" s="71"/>
      <c r="G99" s="982"/>
      <c r="H99" s="70"/>
      <c r="I99" s="70"/>
      <c r="J99" s="70"/>
      <c r="K99" s="70"/>
      <c r="L99" s="983"/>
    </row>
    <row r="100" spans="1:12" ht="14.25">
      <c r="A100" s="44" t="s">
        <v>113</v>
      </c>
      <c r="B100" s="45" t="s">
        <v>25</v>
      </c>
      <c r="C100" s="85">
        <v>15062.16421327257</v>
      </c>
      <c r="D100" s="85">
        <v>14742.498322621452</v>
      </c>
      <c r="E100" s="86">
        <v>15363.407497538023</v>
      </c>
      <c r="F100" s="86">
        <v>15037.348289073881</v>
      </c>
      <c r="G100" s="992">
        <v>2.1683291641323188</v>
      </c>
      <c r="H100" s="87">
        <v>417.29589041095886</v>
      </c>
      <c r="I100" s="87">
        <v>8.5547868660574267</v>
      </c>
      <c r="J100" s="88">
        <v>75.2</v>
      </c>
      <c r="K100" s="88">
        <v>2.5277008310249309</v>
      </c>
      <c r="L100" s="993">
        <v>0.41870808595997389</v>
      </c>
    </row>
    <row r="101" spans="1:12" ht="15">
      <c r="A101" s="46" t="s">
        <v>113</v>
      </c>
      <c r="B101" s="47" t="s">
        <v>26</v>
      </c>
      <c r="C101" s="79">
        <v>15218.283333333333</v>
      </c>
      <c r="D101" s="79">
        <v>14781.400980392156</v>
      </c>
      <c r="E101" s="80">
        <v>15522.648999999999</v>
      </c>
      <c r="F101" s="80">
        <v>15077.029</v>
      </c>
      <c r="G101" s="988">
        <v>2.9556220923896808</v>
      </c>
      <c r="H101" s="81">
        <v>412.2</v>
      </c>
      <c r="I101" s="81">
        <v>12.500000000000004</v>
      </c>
      <c r="J101" s="89">
        <v>65.384615384615387</v>
      </c>
      <c r="K101" s="89">
        <v>1.4889196675900278</v>
      </c>
      <c r="L101" s="994">
        <v>0.17290819466949459</v>
      </c>
    </row>
    <row r="102" spans="1:12" ht="15">
      <c r="A102" s="46" t="s">
        <v>113</v>
      </c>
      <c r="B102" s="47" t="s">
        <v>27</v>
      </c>
      <c r="C102" s="79">
        <v>14844.880392156863</v>
      </c>
      <c r="D102" s="79">
        <v>14685.393137254901</v>
      </c>
      <c r="E102" s="80">
        <v>15141.778</v>
      </c>
      <c r="F102" s="80">
        <v>14979.101000000001</v>
      </c>
      <c r="G102" s="988">
        <v>1.0860264577960965</v>
      </c>
      <c r="H102" s="81">
        <v>424.6</v>
      </c>
      <c r="I102" s="81">
        <v>2.4861211682355808</v>
      </c>
      <c r="J102" s="89">
        <v>91.489361702127653</v>
      </c>
      <c r="K102" s="89">
        <v>1.0387811634349031</v>
      </c>
      <c r="L102" s="994">
        <v>0.24579989129047919</v>
      </c>
    </row>
    <row r="103" spans="1:12" ht="14.25">
      <c r="A103" s="44" t="s">
        <v>113</v>
      </c>
      <c r="B103" s="48" t="s">
        <v>28</v>
      </c>
      <c r="C103" s="90">
        <v>14801.669440641073</v>
      </c>
      <c r="D103" s="90">
        <v>14459.861819222389</v>
      </c>
      <c r="E103" s="91">
        <v>15097.702829453896</v>
      </c>
      <c r="F103" s="91">
        <v>14749.059055606838</v>
      </c>
      <c r="G103" s="995">
        <v>2.3638373982543732</v>
      </c>
      <c r="H103" s="92">
        <v>377.91014925373128</v>
      </c>
      <c r="I103" s="92">
        <v>0.50625112030183894</v>
      </c>
      <c r="J103" s="93">
        <v>66.11570247933885</v>
      </c>
      <c r="K103" s="93">
        <v>11.599722991689751</v>
      </c>
      <c r="L103" s="996">
        <v>1.3921981055753587</v>
      </c>
    </row>
    <row r="104" spans="1:12" ht="15">
      <c r="A104" s="46" t="s">
        <v>113</v>
      </c>
      <c r="B104" s="47" t="s">
        <v>29</v>
      </c>
      <c r="C104" s="79">
        <v>14944.131372549018</v>
      </c>
      <c r="D104" s="79">
        <v>14533.245098039215</v>
      </c>
      <c r="E104" s="80">
        <v>15243.013999999999</v>
      </c>
      <c r="F104" s="80">
        <v>14823.91</v>
      </c>
      <c r="G104" s="988">
        <v>2.8272163012322618</v>
      </c>
      <c r="H104" s="81">
        <v>370.4</v>
      </c>
      <c r="I104" s="81">
        <v>2.1793103448275799</v>
      </c>
      <c r="J104" s="89">
        <v>79.268292682926827</v>
      </c>
      <c r="K104" s="89">
        <v>6.7867036011080337</v>
      </c>
      <c r="L104" s="994">
        <v>1.2527066380575871</v>
      </c>
    </row>
    <row r="105" spans="1:12" ht="15">
      <c r="A105" s="46" t="s">
        <v>113</v>
      </c>
      <c r="B105" s="47" t="s">
        <v>30</v>
      </c>
      <c r="C105" s="79">
        <v>14610.175490196079</v>
      </c>
      <c r="D105" s="79">
        <v>14379.497058823528</v>
      </c>
      <c r="E105" s="80">
        <v>14902.379000000001</v>
      </c>
      <c r="F105" s="80">
        <v>14667.087</v>
      </c>
      <c r="G105" s="988">
        <v>1.6042176609438623</v>
      </c>
      <c r="H105" s="81">
        <v>388.5</v>
      </c>
      <c r="I105" s="81">
        <v>-0.89285714285714279</v>
      </c>
      <c r="J105" s="89">
        <v>50.541516245487358</v>
      </c>
      <c r="K105" s="89">
        <v>4.8130193905817169</v>
      </c>
      <c r="L105" s="994">
        <v>0.13949146751777164</v>
      </c>
    </row>
    <row r="106" spans="1:12" ht="14.25">
      <c r="A106" s="44" t="s">
        <v>113</v>
      </c>
      <c r="B106" s="48" t="s">
        <v>31</v>
      </c>
      <c r="C106" s="90">
        <v>14338.63455731166</v>
      </c>
      <c r="D106" s="90">
        <v>14136.656687094375</v>
      </c>
      <c r="E106" s="91">
        <v>14625.407248457894</v>
      </c>
      <c r="F106" s="91">
        <v>14419.389820836263</v>
      </c>
      <c r="G106" s="995">
        <v>1.4287527432258786</v>
      </c>
      <c r="H106" s="92">
        <v>336.19071231798506</v>
      </c>
      <c r="I106" s="92">
        <v>-3.4491416315805663E-2</v>
      </c>
      <c r="J106" s="93">
        <v>62.364217252396173</v>
      </c>
      <c r="K106" s="93">
        <v>29.328254847645429</v>
      </c>
      <c r="L106" s="996">
        <v>2.9236656794321689</v>
      </c>
    </row>
    <row r="107" spans="1:12" ht="15">
      <c r="A107" s="46" t="s">
        <v>113</v>
      </c>
      <c r="B107" s="47" t="s">
        <v>32</v>
      </c>
      <c r="C107" s="79">
        <v>14395.888235294118</v>
      </c>
      <c r="D107" s="79">
        <v>14158.253921568627</v>
      </c>
      <c r="E107" s="80">
        <v>14683.806</v>
      </c>
      <c r="F107" s="80">
        <v>14441.419</v>
      </c>
      <c r="G107" s="988">
        <v>1.678415396714136</v>
      </c>
      <c r="H107" s="81">
        <v>325.10000000000002</v>
      </c>
      <c r="I107" s="81">
        <v>0.65015479876161697</v>
      </c>
      <c r="J107" s="89">
        <v>63.348837209302324</v>
      </c>
      <c r="K107" s="89">
        <v>20.267774699907665</v>
      </c>
      <c r="L107" s="994">
        <v>2.1304370923490374</v>
      </c>
    </row>
    <row r="108" spans="1:12" ht="15.75" thickBot="1">
      <c r="A108" s="49" t="s">
        <v>113</v>
      </c>
      <c r="B108" s="50" t="s">
        <v>33</v>
      </c>
      <c r="C108" s="94">
        <v>14223.300980392156</v>
      </c>
      <c r="D108" s="94">
        <v>14094.78137254902</v>
      </c>
      <c r="E108" s="95">
        <v>14507.767</v>
      </c>
      <c r="F108" s="95">
        <v>14376.677</v>
      </c>
      <c r="G108" s="997">
        <v>0.91182406059481025</v>
      </c>
      <c r="H108" s="89">
        <v>361</v>
      </c>
      <c r="I108" s="89">
        <v>-1.2311901504787961</v>
      </c>
      <c r="J108" s="89">
        <v>60.204081632653065</v>
      </c>
      <c r="K108" s="89">
        <v>9.0604801477377652</v>
      </c>
      <c r="L108" s="994">
        <v>0.79322858708313326</v>
      </c>
    </row>
    <row r="109" spans="1:12" ht="15.75" thickBot="1">
      <c r="A109" s="51"/>
      <c r="B109" s="52"/>
      <c r="C109" s="96"/>
      <c r="D109" s="96"/>
      <c r="E109" s="96"/>
      <c r="F109" s="96"/>
      <c r="G109" s="998"/>
      <c r="H109" s="97"/>
      <c r="I109" s="97"/>
      <c r="J109" s="97"/>
      <c r="K109" s="97"/>
      <c r="L109" s="999"/>
    </row>
    <row r="110" spans="1:12" ht="15">
      <c r="A110" s="46" t="s">
        <v>114</v>
      </c>
      <c r="B110" s="53" t="s">
        <v>30</v>
      </c>
      <c r="C110" s="98">
        <v>14712.879411764707</v>
      </c>
      <c r="D110" s="98">
        <v>14486.50294117647</v>
      </c>
      <c r="E110" s="99">
        <v>15007.137000000001</v>
      </c>
      <c r="F110" s="99">
        <v>14776.233</v>
      </c>
      <c r="G110" s="1000">
        <v>1.5626716227336186</v>
      </c>
      <c r="H110" s="100">
        <v>403.9</v>
      </c>
      <c r="I110" s="100">
        <v>2.1755628636478535</v>
      </c>
      <c r="J110" s="100">
        <v>86.699507389162562</v>
      </c>
      <c r="K110" s="100">
        <v>4.3744228993536467</v>
      </c>
      <c r="L110" s="1001">
        <v>0.94941868136815621</v>
      </c>
    </row>
    <row r="111" spans="1:12" ht="15.75" thickBot="1">
      <c r="A111" s="49" t="s">
        <v>114</v>
      </c>
      <c r="B111" s="50" t="s">
        <v>33</v>
      </c>
      <c r="C111" s="94">
        <v>14256.723529411765</v>
      </c>
      <c r="D111" s="94">
        <v>13844.98431372549</v>
      </c>
      <c r="E111" s="95">
        <v>14541.858</v>
      </c>
      <c r="F111" s="95">
        <v>14121.884</v>
      </c>
      <c r="G111" s="997">
        <v>2.9739233093827999</v>
      </c>
      <c r="H111" s="89">
        <v>381.8</v>
      </c>
      <c r="I111" s="89">
        <v>-0.54701745246156963</v>
      </c>
      <c r="J111" s="89">
        <v>62.21294363256785</v>
      </c>
      <c r="K111" s="89">
        <v>8.9681440443213294</v>
      </c>
      <c r="L111" s="994">
        <v>0.88648384523241397</v>
      </c>
    </row>
    <row r="112" spans="1:12" ht="15.75" thickBot="1">
      <c r="A112" s="51"/>
      <c r="B112" s="52"/>
      <c r="C112" s="96"/>
      <c r="D112" s="96"/>
      <c r="E112" s="96"/>
      <c r="F112" s="96"/>
      <c r="G112" s="998"/>
      <c r="H112" s="97"/>
      <c r="I112" s="97"/>
      <c r="J112" s="97"/>
      <c r="K112" s="97"/>
      <c r="L112" s="999"/>
    </row>
    <row r="113" spans="1:12" ht="14.25">
      <c r="A113" s="44" t="s">
        <v>115</v>
      </c>
      <c r="B113" s="45" t="s">
        <v>25</v>
      </c>
      <c r="C113" s="85" t="s">
        <v>99</v>
      </c>
      <c r="D113" s="85" t="s">
        <v>99</v>
      </c>
      <c r="E113" s="86" t="s">
        <v>99</v>
      </c>
      <c r="F113" s="86" t="s">
        <v>99</v>
      </c>
      <c r="G113" s="992" t="s">
        <v>99</v>
      </c>
      <c r="H113" s="87" t="s">
        <v>99</v>
      </c>
      <c r="I113" s="87" t="s">
        <v>99</v>
      </c>
      <c r="J113" s="88" t="s">
        <v>99</v>
      </c>
      <c r="K113" s="88" t="s">
        <v>99</v>
      </c>
      <c r="L113" s="993" t="s">
        <v>99</v>
      </c>
    </row>
    <row r="114" spans="1:12" ht="15">
      <c r="A114" s="39" t="s">
        <v>115</v>
      </c>
      <c r="B114" s="47" t="s">
        <v>26</v>
      </c>
      <c r="C114" s="79" t="s">
        <v>99</v>
      </c>
      <c r="D114" s="79" t="s">
        <v>99</v>
      </c>
      <c r="E114" s="80" t="s">
        <v>99</v>
      </c>
      <c r="F114" s="80" t="s">
        <v>99</v>
      </c>
      <c r="G114" s="988" t="s">
        <v>99</v>
      </c>
      <c r="H114" s="81" t="s">
        <v>99</v>
      </c>
      <c r="I114" s="81" t="s">
        <v>99</v>
      </c>
      <c r="J114" s="89" t="s">
        <v>99</v>
      </c>
      <c r="K114" s="89" t="s">
        <v>99</v>
      </c>
      <c r="L114" s="994" t="s">
        <v>99</v>
      </c>
    </row>
    <row r="115" spans="1:12" ht="15">
      <c r="A115" s="39" t="s">
        <v>115</v>
      </c>
      <c r="B115" s="47" t="s">
        <v>27</v>
      </c>
      <c r="C115" s="79" t="s">
        <v>99</v>
      </c>
      <c r="D115" s="79" t="s">
        <v>99</v>
      </c>
      <c r="E115" s="80" t="s">
        <v>99</v>
      </c>
      <c r="F115" s="80" t="s">
        <v>99</v>
      </c>
      <c r="G115" s="988" t="s">
        <v>99</v>
      </c>
      <c r="H115" s="81" t="s">
        <v>99</v>
      </c>
      <c r="I115" s="81" t="s">
        <v>99</v>
      </c>
      <c r="J115" s="89" t="s">
        <v>99</v>
      </c>
      <c r="K115" s="89" t="s">
        <v>99</v>
      </c>
      <c r="L115" s="994" t="s">
        <v>99</v>
      </c>
    </row>
    <row r="116" spans="1:12" ht="15">
      <c r="A116" s="39" t="s">
        <v>115</v>
      </c>
      <c r="B116" s="47" t="s">
        <v>34</v>
      </c>
      <c r="C116" s="79" t="s">
        <v>99</v>
      </c>
      <c r="D116" s="79" t="s">
        <v>99</v>
      </c>
      <c r="E116" s="80" t="s">
        <v>99</v>
      </c>
      <c r="F116" s="80" t="s">
        <v>99</v>
      </c>
      <c r="G116" s="988" t="s">
        <v>99</v>
      </c>
      <c r="H116" s="81" t="s">
        <v>99</v>
      </c>
      <c r="I116" s="81" t="s">
        <v>99</v>
      </c>
      <c r="J116" s="89" t="s">
        <v>99</v>
      </c>
      <c r="K116" s="89" t="s">
        <v>99</v>
      </c>
      <c r="L116" s="994" t="s">
        <v>99</v>
      </c>
    </row>
    <row r="117" spans="1:12" ht="14.25">
      <c r="A117" s="54" t="s">
        <v>115</v>
      </c>
      <c r="B117" s="48" t="s">
        <v>28</v>
      </c>
      <c r="C117" s="90" t="s">
        <v>99</v>
      </c>
      <c r="D117" s="90" t="s">
        <v>99</v>
      </c>
      <c r="E117" s="91" t="s">
        <v>99</v>
      </c>
      <c r="F117" s="91" t="s">
        <v>99</v>
      </c>
      <c r="G117" s="995" t="s">
        <v>99</v>
      </c>
      <c r="H117" s="92" t="s">
        <v>99</v>
      </c>
      <c r="I117" s="92" t="s">
        <v>99</v>
      </c>
      <c r="J117" s="93" t="s">
        <v>99</v>
      </c>
      <c r="K117" s="93" t="s">
        <v>99</v>
      </c>
      <c r="L117" s="996" t="s">
        <v>99</v>
      </c>
    </row>
    <row r="118" spans="1:12" ht="15">
      <c r="A118" s="39" t="s">
        <v>115</v>
      </c>
      <c r="B118" s="47" t="s">
        <v>30</v>
      </c>
      <c r="C118" s="79" t="s">
        <v>99</v>
      </c>
      <c r="D118" s="79" t="s">
        <v>99</v>
      </c>
      <c r="E118" s="80" t="s">
        <v>99</v>
      </c>
      <c r="F118" s="80" t="s">
        <v>99</v>
      </c>
      <c r="G118" s="988" t="s">
        <v>99</v>
      </c>
      <c r="H118" s="81" t="s">
        <v>99</v>
      </c>
      <c r="I118" s="81" t="s">
        <v>99</v>
      </c>
      <c r="J118" s="89" t="s">
        <v>99</v>
      </c>
      <c r="K118" s="89" t="s">
        <v>99</v>
      </c>
      <c r="L118" s="994" t="s">
        <v>99</v>
      </c>
    </row>
    <row r="119" spans="1:12" ht="15">
      <c r="A119" s="39" t="s">
        <v>115</v>
      </c>
      <c r="B119" s="47" t="s">
        <v>35</v>
      </c>
      <c r="C119" s="79" t="s">
        <v>99</v>
      </c>
      <c r="D119" s="79" t="s">
        <v>99</v>
      </c>
      <c r="E119" s="80" t="s">
        <v>99</v>
      </c>
      <c r="F119" s="80" t="s">
        <v>99</v>
      </c>
      <c r="G119" s="988" t="s">
        <v>99</v>
      </c>
      <c r="H119" s="81" t="s">
        <v>99</v>
      </c>
      <c r="I119" s="81" t="s">
        <v>99</v>
      </c>
      <c r="J119" s="89" t="s">
        <v>99</v>
      </c>
      <c r="K119" s="89" t="s">
        <v>99</v>
      </c>
      <c r="L119" s="994" t="s">
        <v>99</v>
      </c>
    </row>
    <row r="120" spans="1:12" ht="14.25">
      <c r="A120" s="54" t="s">
        <v>115</v>
      </c>
      <c r="B120" s="48" t="s">
        <v>31</v>
      </c>
      <c r="C120" s="90" t="s">
        <v>99</v>
      </c>
      <c r="D120" s="90" t="s">
        <v>99</v>
      </c>
      <c r="E120" s="91" t="s">
        <v>99</v>
      </c>
      <c r="F120" s="91" t="s">
        <v>99</v>
      </c>
      <c r="G120" s="995" t="s">
        <v>99</v>
      </c>
      <c r="H120" s="92" t="s">
        <v>99</v>
      </c>
      <c r="I120" s="92" t="s">
        <v>99</v>
      </c>
      <c r="J120" s="93" t="s">
        <v>99</v>
      </c>
      <c r="K120" s="93" t="s">
        <v>99</v>
      </c>
      <c r="L120" s="996" t="s">
        <v>99</v>
      </c>
    </row>
    <row r="121" spans="1:12" ht="15">
      <c r="A121" s="39" t="s">
        <v>115</v>
      </c>
      <c r="B121" s="47" t="s">
        <v>33</v>
      </c>
      <c r="C121" s="79" t="s">
        <v>99</v>
      </c>
      <c r="D121" s="79" t="s">
        <v>99</v>
      </c>
      <c r="E121" s="80" t="s">
        <v>99</v>
      </c>
      <c r="F121" s="80" t="s">
        <v>99</v>
      </c>
      <c r="G121" s="988" t="s">
        <v>99</v>
      </c>
      <c r="H121" s="81" t="s">
        <v>99</v>
      </c>
      <c r="I121" s="81" t="s">
        <v>99</v>
      </c>
      <c r="J121" s="89" t="s">
        <v>99</v>
      </c>
      <c r="K121" s="89" t="s">
        <v>99</v>
      </c>
      <c r="L121" s="994" t="s">
        <v>99</v>
      </c>
    </row>
    <row r="122" spans="1:12" ht="15.75" thickBot="1">
      <c r="A122" s="55" t="s">
        <v>115</v>
      </c>
      <c r="B122" s="47" t="s">
        <v>36</v>
      </c>
      <c r="C122" s="94" t="s">
        <v>99</v>
      </c>
      <c r="D122" s="94" t="s">
        <v>99</v>
      </c>
      <c r="E122" s="95" t="s">
        <v>99</v>
      </c>
      <c r="F122" s="95" t="s">
        <v>99</v>
      </c>
      <c r="G122" s="997" t="s">
        <v>99</v>
      </c>
      <c r="H122" s="89" t="s">
        <v>99</v>
      </c>
      <c r="I122" s="89" t="s">
        <v>99</v>
      </c>
      <c r="J122" s="89" t="s">
        <v>99</v>
      </c>
      <c r="K122" s="89" t="s">
        <v>99</v>
      </c>
      <c r="L122" s="994" t="s">
        <v>99</v>
      </c>
    </row>
    <row r="123" spans="1:12" ht="15.75" thickBot="1">
      <c r="A123" s="51"/>
      <c r="B123" s="52"/>
      <c r="C123" s="96"/>
      <c r="D123" s="96"/>
      <c r="E123" s="96"/>
      <c r="F123" s="96"/>
      <c r="G123" s="998"/>
      <c r="H123" s="97"/>
      <c r="I123" s="97"/>
      <c r="J123" s="97"/>
      <c r="K123" s="97"/>
      <c r="L123" s="999"/>
    </row>
    <row r="124" spans="1:12" ht="14.25">
      <c r="A124" s="44" t="s">
        <v>24</v>
      </c>
      <c r="B124" s="45" t="s">
        <v>28</v>
      </c>
      <c r="C124" s="85">
        <v>12501.697409941817</v>
      </c>
      <c r="D124" s="85">
        <v>12507.910291374013</v>
      </c>
      <c r="E124" s="86">
        <v>12751.731358140652</v>
      </c>
      <c r="F124" s="86">
        <v>12758.068497201493</v>
      </c>
      <c r="G124" s="992">
        <v>-4.9671618099800287E-2</v>
      </c>
      <c r="H124" s="87">
        <v>351.84830508474579</v>
      </c>
      <c r="I124" s="87">
        <v>1.7421159795574828</v>
      </c>
      <c r="J124" s="88">
        <v>26.881720430107524</v>
      </c>
      <c r="K124" s="88">
        <v>1.3619575253924285</v>
      </c>
      <c r="L124" s="993">
        <v>-0.20713307693589944</v>
      </c>
    </row>
    <row r="125" spans="1:12" ht="15">
      <c r="A125" s="46" t="s">
        <v>24</v>
      </c>
      <c r="B125" s="47" t="s">
        <v>29</v>
      </c>
      <c r="C125" s="79">
        <v>12614.113725490197</v>
      </c>
      <c r="D125" s="79">
        <v>12157.668627450981</v>
      </c>
      <c r="E125" s="80">
        <v>12866.396000000001</v>
      </c>
      <c r="F125" s="80">
        <v>12400.822</v>
      </c>
      <c r="G125" s="988">
        <v>3.7543801531866232</v>
      </c>
      <c r="H125" s="81">
        <v>310</v>
      </c>
      <c r="I125" s="81">
        <v>-5.4589813967673004</v>
      </c>
      <c r="J125" s="89">
        <v>-21.428571428571427</v>
      </c>
      <c r="K125" s="89">
        <v>0.12696214219759927</v>
      </c>
      <c r="L125" s="994">
        <v>-0.10924504524967593</v>
      </c>
    </row>
    <row r="126" spans="1:12" ht="15">
      <c r="A126" s="46" t="s">
        <v>24</v>
      </c>
      <c r="B126" s="47" t="s">
        <v>30</v>
      </c>
      <c r="C126" s="79">
        <v>12533.960784313726</v>
      </c>
      <c r="D126" s="79">
        <v>12571.937254901961</v>
      </c>
      <c r="E126" s="80">
        <v>12784.64</v>
      </c>
      <c r="F126" s="80">
        <v>12823.376</v>
      </c>
      <c r="G126" s="988">
        <v>-0.30207333856545099</v>
      </c>
      <c r="H126" s="81">
        <v>348.3</v>
      </c>
      <c r="I126" s="81">
        <v>3.5990481856038139</v>
      </c>
      <c r="J126" s="89">
        <v>53.191489361702125</v>
      </c>
      <c r="K126" s="89">
        <v>0.8310249307479225</v>
      </c>
      <c r="L126" s="994">
        <v>3.8043658603498565E-2</v>
      </c>
    </row>
    <row r="127" spans="1:12" ht="15">
      <c r="A127" s="46" t="s">
        <v>24</v>
      </c>
      <c r="B127" s="47" t="s">
        <v>35</v>
      </c>
      <c r="C127" s="79">
        <v>12410.177450980391</v>
      </c>
      <c r="D127" s="79">
        <v>12558.546078431373</v>
      </c>
      <c r="E127" s="80">
        <v>12658.380999999999</v>
      </c>
      <c r="F127" s="80">
        <v>12809.717000000001</v>
      </c>
      <c r="G127" s="988">
        <v>-1.1814156393931352</v>
      </c>
      <c r="H127" s="81">
        <v>372.3</v>
      </c>
      <c r="I127" s="81">
        <v>1.2234910277324631</v>
      </c>
      <c r="J127" s="89">
        <v>9.375</v>
      </c>
      <c r="K127" s="89">
        <v>0.40397045244690671</v>
      </c>
      <c r="L127" s="994">
        <v>-0.13593169028972224</v>
      </c>
    </row>
    <row r="128" spans="1:12" ht="14.25">
      <c r="A128" s="44" t="s">
        <v>24</v>
      </c>
      <c r="B128" s="48" t="s">
        <v>31</v>
      </c>
      <c r="C128" s="90">
        <v>12150.070116081402</v>
      </c>
      <c r="D128" s="90">
        <v>11759.747332902052</v>
      </c>
      <c r="E128" s="91">
        <v>12393.07151840303</v>
      </c>
      <c r="F128" s="91">
        <v>11994.942279560093</v>
      </c>
      <c r="G128" s="995">
        <v>3.3191425983046794</v>
      </c>
      <c r="H128" s="92">
        <v>297.84548611111109</v>
      </c>
      <c r="I128" s="92">
        <v>-21.095116230445118</v>
      </c>
      <c r="J128" s="93">
        <v>32.11009174311927</v>
      </c>
      <c r="K128" s="93">
        <v>13.29639889196676</v>
      </c>
      <c r="L128" s="996">
        <v>-1.4159344976063792</v>
      </c>
    </row>
    <row r="129" spans="1:12" ht="15">
      <c r="A129" s="46" t="s">
        <v>24</v>
      </c>
      <c r="B129" s="47" t="s">
        <v>32</v>
      </c>
      <c r="C129" s="79">
        <v>11789.028431372548</v>
      </c>
      <c r="D129" s="79">
        <v>11463.328431372549</v>
      </c>
      <c r="E129" s="80">
        <v>12024.808999999999</v>
      </c>
      <c r="F129" s="80">
        <v>11692.594999999999</v>
      </c>
      <c r="G129" s="988">
        <v>2.8412341315165706</v>
      </c>
      <c r="H129" s="81">
        <v>262.39999999999998</v>
      </c>
      <c r="I129" s="81">
        <v>-48.039603960396043</v>
      </c>
      <c r="J129" s="89">
        <v>18.493150684931507</v>
      </c>
      <c r="K129" s="89">
        <v>3.9935364727608493</v>
      </c>
      <c r="L129" s="994">
        <v>-0.93307057971089025</v>
      </c>
    </row>
    <row r="130" spans="1:12" ht="15">
      <c r="A130" s="46" t="s">
        <v>24</v>
      </c>
      <c r="B130" s="47" t="s">
        <v>33</v>
      </c>
      <c r="C130" s="79">
        <v>12261.476470588235</v>
      </c>
      <c r="D130" s="79">
        <v>11961.370588235293</v>
      </c>
      <c r="E130" s="80">
        <v>12506.706</v>
      </c>
      <c r="F130" s="80">
        <v>12200.598</v>
      </c>
      <c r="G130" s="988">
        <v>2.5089589870922735</v>
      </c>
      <c r="H130" s="81">
        <v>306.89999999999998</v>
      </c>
      <c r="I130" s="81">
        <v>-0.7759456838021449</v>
      </c>
      <c r="J130" s="89">
        <v>38.715953307393001</v>
      </c>
      <c r="K130" s="89">
        <v>8.2294552169898427</v>
      </c>
      <c r="L130" s="994">
        <v>-0.4427229507172612</v>
      </c>
    </row>
    <row r="131" spans="1:12" ht="15">
      <c r="A131" s="46" t="s">
        <v>24</v>
      </c>
      <c r="B131" s="47" t="s">
        <v>36</v>
      </c>
      <c r="C131" s="79">
        <v>12400.813725490196</v>
      </c>
      <c r="D131" s="79">
        <v>12272.769607843138</v>
      </c>
      <c r="E131" s="80">
        <v>12648.83</v>
      </c>
      <c r="F131" s="80">
        <v>12518.225</v>
      </c>
      <c r="G131" s="988">
        <v>1.0433188411296295</v>
      </c>
      <c r="H131" s="81">
        <v>360.3</v>
      </c>
      <c r="I131" s="81">
        <v>4.6775130737943122</v>
      </c>
      <c r="J131" s="89">
        <v>40.909090909090914</v>
      </c>
      <c r="K131" s="89">
        <v>1.0734072022160666</v>
      </c>
      <c r="L131" s="994">
        <v>-4.014096717823068E-2</v>
      </c>
    </row>
    <row r="132" spans="1:12" ht="14.25">
      <c r="A132" s="44" t="s">
        <v>24</v>
      </c>
      <c r="B132" s="48" t="s">
        <v>37</v>
      </c>
      <c r="C132" s="90">
        <v>10726.986786728243</v>
      </c>
      <c r="D132" s="90">
        <v>10142.424194954483</v>
      </c>
      <c r="E132" s="91">
        <v>10941.526522462807</v>
      </c>
      <c r="F132" s="91">
        <v>10345.272678853573</v>
      </c>
      <c r="G132" s="995">
        <v>5.7635391750283889</v>
      </c>
      <c r="H132" s="92">
        <v>233.67332185886406</v>
      </c>
      <c r="I132" s="92">
        <v>-0.41220305592844925</v>
      </c>
      <c r="J132" s="93">
        <v>25.21551724137931</v>
      </c>
      <c r="K132" s="93">
        <v>6.7059095106186515</v>
      </c>
      <c r="L132" s="996">
        <v>-1.1226715590624687</v>
      </c>
    </row>
    <row r="133" spans="1:12" ht="15">
      <c r="A133" s="46" t="s">
        <v>24</v>
      </c>
      <c r="B133" s="47" t="s">
        <v>101</v>
      </c>
      <c r="C133" s="101">
        <v>9876.2441176470584</v>
      </c>
      <c r="D133" s="101">
        <v>9590.2490196078434</v>
      </c>
      <c r="E133" s="102">
        <v>10073.769</v>
      </c>
      <c r="F133" s="102">
        <v>9782.0540000000001</v>
      </c>
      <c r="G133" s="1002">
        <v>2.9821446497841881</v>
      </c>
      <c r="H133" s="103">
        <v>216</v>
      </c>
      <c r="I133" s="103">
        <v>0.74626865671641518</v>
      </c>
      <c r="J133" s="104">
        <v>-1.5267175572519083</v>
      </c>
      <c r="K133" s="104">
        <v>2.9778393351800556</v>
      </c>
      <c r="L133" s="1003">
        <v>-1.4426094584760936</v>
      </c>
    </row>
    <row r="134" spans="1:12" ht="15">
      <c r="A134" s="46" t="s">
        <v>24</v>
      </c>
      <c r="B134" s="47" t="s">
        <v>38</v>
      </c>
      <c r="C134" s="79">
        <v>10963.553921568628</v>
      </c>
      <c r="D134" s="79">
        <v>10671.416666666666</v>
      </c>
      <c r="E134" s="80">
        <v>11182.825000000001</v>
      </c>
      <c r="F134" s="80">
        <v>10884.844999999999</v>
      </c>
      <c r="G134" s="988">
        <v>2.7375676915932323</v>
      </c>
      <c r="H134" s="81">
        <v>232.8</v>
      </c>
      <c r="I134" s="81">
        <v>-5.2503052503052414</v>
      </c>
      <c r="J134" s="89">
        <v>61.224489795918366</v>
      </c>
      <c r="K134" s="89">
        <v>2.7354570637119111</v>
      </c>
      <c r="L134" s="994">
        <v>0.25528159551552188</v>
      </c>
    </row>
    <row r="135" spans="1:12" ht="15.75" thickBot="1">
      <c r="A135" s="46" t="s">
        <v>24</v>
      </c>
      <c r="B135" s="47" t="s">
        <v>39</v>
      </c>
      <c r="C135" s="79">
        <v>12109.393137254901</v>
      </c>
      <c r="D135" s="79">
        <v>10860.334313725489</v>
      </c>
      <c r="E135" s="80">
        <v>12351.581</v>
      </c>
      <c r="F135" s="80">
        <v>11077.540999999999</v>
      </c>
      <c r="G135" s="988">
        <v>11.501108413861893</v>
      </c>
      <c r="H135" s="81">
        <v>289.10000000000002</v>
      </c>
      <c r="I135" s="81">
        <v>-4.1127694859038071</v>
      </c>
      <c r="J135" s="89">
        <v>56.36363636363636</v>
      </c>
      <c r="K135" s="89">
        <v>0.9926131117266852</v>
      </c>
      <c r="L135" s="994">
        <v>6.4656303898104173E-2</v>
      </c>
    </row>
    <row r="136" spans="1:12" ht="15.75" thickBot="1">
      <c r="A136" s="51"/>
      <c r="B136" s="52"/>
      <c r="C136" s="96"/>
      <c r="D136" s="96"/>
      <c r="E136" s="96"/>
      <c r="F136" s="96"/>
      <c r="G136" s="998"/>
      <c r="H136" s="97"/>
      <c r="I136" s="97"/>
      <c r="J136" s="97"/>
      <c r="K136" s="97"/>
      <c r="L136" s="999"/>
    </row>
    <row r="137" spans="1:12" ht="14.25">
      <c r="A137" s="44" t="s">
        <v>116</v>
      </c>
      <c r="B137" s="48" t="s">
        <v>25</v>
      </c>
      <c r="C137" s="90">
        <v>15100.273166876108</v>
      </c>
      <c r="D137" s="90">
        <v>14722.891998795682</v>
      </c>
      <c r="E137" s="91">
        <v>15402.27863021363</v>
      </c>
      <c r="F137" s="91">
        <v>15017.349838771595</v>
      </c>
      <c r="G137" s="995">
        <v>2.5632271710700287</v>
      </c>
      <c r="H137" s="92">
        <v>342.9203488372093</v>
      </c>
      <c r="I137" s="92">
        <v>1.3610855171154015</v>
      </c>
      <c r="J137" s="93">
        <v>123.37662337662339</v>
      </c>
      <c r="K137" s="93">
        <v>1.9852262234533704</v>
      </c>
      <c r="L137" s="996">
        <v>0.68608669249335685</v>
      </c>
    </row>
    <row r="138" spans="1:12" ht="15">
      <c r="A138" s="46" t="s">
        <v>116</v>
      </c>
      <c r="B138" s="47" t="s">
        <v>26</v>
      </c>
      <c r="C138" s="79">
        <v>14734.939215686276</v>
      </c>
      <c r="D138" s="79" t="s">
        <v>253</v>
      </c>
      <c r="E138" s="80">
        <v>15029.638000000001</v>
      </c>
      <c r="F138" s="80" t="s">
        <v>253</v>
      </c>
      <c r="G138" s="988" t="s">
        <v>99</v>
      </c>
      <c r="H138" s="81" t="s">
        <v>253</v>
      </c>
      <c r="I138" s="81" t="s">
        <v>99</v>
      </c>
      <c r="J138" s="89" t="s">
        <v>99</v>
      </c>
      <c r="K138" s="89">
        <v>0.33471837488457989</v>
      </c>
      <c r="L138" s="994" t="s">
        <v>99</v>
      </c>
    </row>
    <row r="139" spans="1:12" ht="15">
      <c r="A139" s="46" t="s">
        <v>116</v>
      </c>
      <c r="B139" s="47" t="s">
        <v>27</v>
      </c>
      <c r="C139" s="79">
        <v>15416.067647058822</v>
      </c>
      <c r="D139" s="79">
        <v>14745.60588235294</v>
      </c>
      <c r="E139" s="80">
        <v>15724.388999999999</v>
      </c>
      <c r="F139" s="80">
        <v>15040.518</v>
      </c>
      <c r="G139" s="988">
        <v>4.5468580270971994</v>
      </c>
      <c r="H139" s="81">
        <v>346.6</v>
      </c>
      <c r="I139" s="81">
        <v>2.7571894455973944</v>
      </c>
      <c r="J139" s="89">
        <v>100</v>
      </c>
      <c r="K139" s="89">
        <v>1.10803324099723</v>
      </c>
      <c r="L139" s="994">
        <v>0.29818002689228651</v>
      </c>
    </row>
    <row r="140" spans="1:12" ht="15">
      <c r="A140" s="46" t="s">
        <v>116</v>
      </c>
      <c r="B140" s="47" t="s">
        <v>34</v>
      </c>
      <c r="C140" s="79">
        <v>14669.807843137254</v>
      </c>
      <c r="D140" s="79">
        <v>14676.004901960783</v>
      </c>
      <c r="E140" s="80">
        <v>14963.204</v>
      </c>
      <c r="F140" s="80">
        <v>14969.525</v>
      </c>
      <c r="G140" s="988">
        <v>-4.2225788727430651E-2</v>
      </c>
      <c r="H140" s="81">
        <v>363.8</v>
      </c>
      <c r="I140" s="81">
        <v>3.3229196251065005</v>
      </c>
      <c r="J140" s="89">
        <v>235.71428571428572</v>
      </c>
      <c r="K140" s="89">
        <v>0.54247460757156052</v>
      </c>
      <c r="L140" s="994">
        <v>0.30626742012428532</v>
      </c>
    </row>
    <row r="141" spans="1:12" ht="14.25">
      <c r="A141" s="44" t="s">
        <v>116</v>
      </c>
      <c r="B141" s="48" t="s">
        <v>28</v>
      </c>
      <c r="C141" s="90">
        <v>14857.20258140682</v>
      </c>
      <c r="D141" s="90">
        <v>14669.467760952317</v>
      </c>
      <c r="E141" s="91">
        <v>15154.346633034957</v>
      </c>
      <c r="F141" s="91">
        <v>14962.857116171363</v>
      </c>
      <c r="G141" s="995">
        <v>1.2797657250675636</v>
      </c>
      <c r="H141" s="92">
        <v>309.02690863579477</v>
      </c>
      <c r="I141" s="92">
        <v>4.0085007798233354</v>
      </c>
      <c r="J141" s="93">
        <v>83.256880733944953</v>
      </c>
      <c r="K141" s="93">
        <v>9.2220683287165279</v>
      </c>
      <c r="L141" s="996">
        <v>1.8659016339299583</v>
      </c>
    </row>
    <row r="142" spans="1:12" ht="15">
      <c r="A142" s="46" t="s">
        <v>116</v>
      </c>
      <c r="B142" s="47" t="s">
        <v>29</v>
      </c>
      <c r="C142" s="79">
        <v>14999.982352941177</v>
      </c>
      <c r="D142" s="79">
        <v>14986.103921568627</v>
      </c>
      <c r="E142" s="80">
        <v>15299.982</v>
      </c>
      <c r="F142" s="80">
        <v>15285.825999999999</v>
      </c>
      <c r="G142" s="988">
        <v>9.260866897216323E-2</v>
      </c>
      <c r="H142" s="81">
        <v>287</v>
      </c>
      <c r="I142" s="81">
        <v>6.9698099142750607</v>
      </c>
      <c r="J142" s="89">
        <v>51.428571428571423</v>
      </c>
      <c r="K142" s="89">
        <v>1.2234533702677746</v>
      </c>
      <c r="L142" s="994">
        <v>4.2417433031398666E-2</v>
      </c>
    </row>
    <row r="143" spans="1:12" ht="15">
      <c r="A143" s="46" t="s">
        <v>116</v>
      </c>
      <c r="B143" s="47" t="s">
        <v>30</v>
      </c>
      <c r="C143" s="79">
        <v>14937.026470588235</v>
      </c>
      <c r="D143" s="79">
        <v>14800.133333333333</v>
      </c>
      <c r="E143" s="80">
        <v>15235.767</v>
      </c>
      <c r="F143" s="80">
        <v>15096.136</v>
      </c>
      <c r="G143" s="988">
        <v>0.92494529726016905</v>
      </c>
      <c r="H143" s="81">
        <v>307</v>
      </c>
      <c r="I143" s="81">
        <v>3.2279757901815818</v>
      </c>
      <c r="J143" s="89">
        <v>84.768211920529808</v>
      </c>
      <c r="K143" s="89">
        <v>6.4404432132963985</v>
      </c>
      <c r="L143" s="994">
        <v>1.3451167412194627</v>
      </c>
    </row>
    <row r="144" spans="1:12" ht="15">
      <c r="A144" s="46" t="s">
        <v>116</v>
      </c>
      <c r="B144" s="47" t="s">
        <v>35</v>
      </c>
      <c r="C144" s="79">
        <v>14458.433333333334</v>
      </c>
      <c r="D144" s="79">
        <v>13825.419607843138</v>
      </c>
      <c r="E144" s="80">
        <v>14747.602000000001</v>
      </c>
      <c r="F144" s="80">
        <v>14101.928</v>
      </c>
      <c r="G144" s="988">
        <v>4.578622157197235</v>
      </c>
      <c r="H144" s="81">
        <v>334.7</v>
      </c>
      <c r="I144" s="81">
        <v>2.2609227008860304</v>
      </c>
      <c r="J144" s="89">
        <v>110.9375</v>
      </c>
      <c r="K144" s="89">
        <v>1.5581717451523547</v>
      </c>
      <c r="L144" s="994">
        <v>0.47836745967909677</v>
      </c>
    </row>
    <row r="145" spans="1:12" ht="14.25">
      <c r="A145" s="44" t="s">
        <v>116</v>
      </c>
      <c r="B145" s="48" t="s">
        <v>31</v>
      </c>
      <c r="C145" s="90">
        <v>13708.602731154475</v>
      </c>
      <c r="D145" s="90">
        <v>14223.655826918195</v>
      </c>
      <c r="E145" s="91">
        <v>13982.774785777565</v>
      </c>
      <c r="F145" s="91">
        <v>14508.128943456559</v>
      </c>
      <c r="G145" s="995">
        <v>-3.6211020713042301</v>
      </c>
      <c r="H145" s="92">
        <v>272.32083333333338</v>
      </c>
      <c r="I145" s="92">
        <v>6.6287629870185079</v>
      </c>
      <c r="J145" s="93">
        <v>-9.1633466135458175</v>
      </c>
      <c r="K145" s="93">
        <v>10.526315789473683</v>
      </c>
      <c r="L145" s="996">
        <v>-6.4131139388880509</v>
      </c>
    </row>
    <row r="146" spans="1:12" ht="15">
      <c r="A146" s="46" t="s">
        <v>116</v>
      </c>
      <c r="B146" s="47" t="s">
        <v>32</v>
      </c>
      <c r="C146" s="79">
        <v>13263.370588235295</v>
      </c>
      <c r="D146" s="79">
        <v>13816.72450980392</v>
      </c>
      <c r="E146" s="80">
        <v>13528.638000000001</v>
      </c>
      <c r="F146" s="80">
        <v>14093.058999999999</v>
      </c>
      <c r="G146" s="988">
        <v>-4.0049573339613387</v>
      </c>
      <c r="H146" s="81">
        <v>237.7</v>
      </c>
      <c r="I146" s="81">
        <v>3.034243606415258</v>
      </c>
      <c r="J146" s="89">
        <v>-30.030959752321984</v>
      </c>
      <c r="K146" s="89">
        <v>2.6084949215143123</v>
      </c>
      <c r="L146" s="994">
        <v>-2.8411423317335363</v>
      </c>
    </row>
    <row r="147" spans="1:12" ht="15">
      <c r="A147" s="46" t="s">
        <v>116</v>
      </c>
      <c r="B147" s="47" t="s">
        <v>33</v>
      </c>
      <c r="C147" s="79">
        <v>13847.862745098038</v>
      </c>
      <c r="D147" s="79">
        <v>14528.138235294116</v>
      </c>
      <c r="E147" s="80">
        <v>14124.82</v>
      </c>
      <c r="F147" s="80">
        <v>14818.700999999999</v>
      </c>
      <c r="G147" s="988">
        <v>-4.6824684565806374</v>
      </c>
      <c r="H147" s="81">
        <v>279.60000000000002</v>
      </c>
      <c r="I147" s="81">
        <v>6.3117870722433551</v>
      </c>
      <c r="J147" s="81">
        <v>-3.8338658146964857</v>
      </c>
      <c r="K147" s="81">
        <v>6.9482917820867964</v>
      </c>
      <c r="L147" s="989">
        <v>-3.6135438851985082</v>
      </c>
    </row>
    <row r="148" spans="1:12" ht="15.75" thickBot="1">
      <c r="A148" s="56" t="s">
        <v>116</v>
      </c>
      <c r="B148" s="57" t="s">
        <v>36</v>
      </c>
      <c r="C148" s="82">
        <v>13726.633333333333</v>
      </c>
      <c r="D148" s="82">
        <v>13075.825490196079</v>
      </c>
      <c r="E148" s="83">
        <v>14001.165999999999</v>
      </c>
      <c r="F148" s="83">
        <v>13337.342000000001</v>
      </c>
      <c r="G148" s="990">
        <v>4.9771836097477191</v>
      </c>
      <c r="H148" s="84">
        <v>313.3</v>
      </c>
      <c r="I148" s="84">
        <v>-0.15933715742511154</v>
      </c>
      <c r="J148" s="84">
        <v>52.72727272727272</v>
      </c>
      <c r="K148" s="84">
        <v>0.96952908587257614</v>
      </c>
      <c r="L148" s="991">
        <v>4.1572278043995103E-2</v>
      </c>
    </row>
    <row r="149" spans="1:12">
      <c r="G149" s="65"/>
      <c r="H149" s="65"/>
      <c r="I149" s="65"/>
      <c r="J149" s="65"/>
      <c r="K149" s="65"/>
      <c r="L149" s="65"/>
    </row>
    <row r="150" spans="1:12" ht="13.5" thickBot="1">
      <c r="G150" s="65"/>
      <c r="H150" s="65"/>
      <c r="I150" s="65"/>
      <c r="J150" s="65"/>
      <c r="K150" s="65"/>
      <c r="L150" s="1078"/>
    </row>
    <row r="151" spans="1:12" ht="21" thickBot="1">
      <c r="A151" s="953" t="s">
        <v>334</v>
      </c>
      <c r="B151" s="944"/>
      <c r="C151" s="944"/>
      <c r="D151" s="944"/>
      <c r="E151" s="944"/>
      <c r="F151" s="944"/>
      <c r="G151" s="1056"/>
      <c r="H151" s="1056"/>
      <c r="I151" s="1056"/>
      <c r="J151" s="1056"/>
      <c r="K151" s="1056"/>
      <c r="L151" s="1057"/>
    </row>
    <row r="152" spans="1:12" ht="12.75" customHeight="1">
      <c r="A152" s="27"/>
      <c r="B152" s="28"/>
      <c r="C152" s="3" t="s">
        <v>9</v>
      </c>
      <c r="D152" s="3" t="s">
        <v>9</v>
      </c>
      <c r="E152" s="3"/>
      <c r="F152" s="3"/>
      <c r="G152" s="945"/>
      <c r="H152" s="1414" t="s">
        <v>10</v>
      </c>
      <c r="I152" s="1415"/>
      <c r="J152" s="975" t="s">
        <v>11</v>
      </c>
      <c r="K152" s="946" t="s">
        <v>12</v>
      </c>
      <c r="L152" s="947"/>
    </row>
    <row r="153" spans="1:12" ht="15.75" customHeight="1">
      <c r="A153" s="29" t="s">
        <v>13</v>
      </c>
      <c r="B153" s="30" t="s">
        <v>14</v>
      </c>
      <c r="C153" s="948" t="s">
        <v>40</v>
      </c>
      <c r="D153" s="948" t="s">
        <v>40</v>
      </c>
      <c r="E153" s="949" t="s">
        <v>41</v>
      </c>
      <c r="F153" s="950"/>
      <c r="G153" s="976"/>
      <c r="H153" s="1412" t="s">
        <v>15</v>
      </c>
      <c r="I153" s="1413"/>
      <c r="J153" s="977" t="s">
        <v>16</v>
      </c>
      <c r="K153" s="951" t="s">
        <v>17</v>
      </c>
      <c r="L153" s="952"/>
    </row>
    <row r="154" spans="1:12" ht="26.25" thickBot="1">
      <c r="A154" s="31" t="s">
        <v>18</v>
      </c>
      <c r="B154" s="32" t="s">
        <v>19</v>
      </c>
      <c r="C154" s="871" t="s">
        <v>520</v>
      </c>
      <c r="D154" s="1371" t="s">
        <v>511</v>
      </c>
      <c r="E154" s="942" t="s">
        <v>520</v>
      </c>
      <c r="F154" s="1200" t="s">
        <v>511</v>
      </c>
      <c r="G154" s="974" t="s">
        <v>20</v>
      </c>
      <c r="H154" s="66" t="s">
        <v>520</v>
      </c>
      <c r="I154" s="883" t="s">
        <v>20</v>
      </c>
      <c r="J154" s="978" t="s">
        <v>20</v>
      </c>
      <c r="K154" s="943" t="s">
        <v>520</v>
      </c>
      <c r="L154" s="979" t="s">
        <v>21</v>
      </c>
    </row>
    <row r="155" spans="1:12" ht="15" thickBot="1">
      <c r="A155" s="33" t="s">
        <v>22</v>
      </c>
      <c r="B155" s="34" t="s">
        <v>23</v>
      </c>
      <c r="C155" s="67">
        <v>13467.090455552934</v>
      </c>
      <c r="D155" s="67">
        <v>13139.849811084381</v>
      </c>
      <c r="E155" s="68">
        <v>13736.432264663994</v>
      </c>
      <c r="F155" s="1201">
        <v>13402.64680730607</v>
      </c>
      <c r="G155" s="980">
        <v>2.4904443290706633</v>
      </c>
      <c r="H155" s="69">
        <v>321.47704115389706</v>
      </c>
      <c r="I155" s="69">
        <v>0.32635034557424691</v>
      </c>
      <c r="J155" s="70">
        <v>67.821452365089939</v>
      </c>
      <c r="K155" s="69">
        <v>100</v>
      </c>
      <c r="L155" s="981" t="s">
        <v>23</v>
      </c>
    </row>
    <row r="156" spans="1:12" ht="15" thickBot="1">
      <c r="A156" s="35"/>
      <c r="B156" s="36"/>
      <c r="C156" s="71"/>
      <c r="D156" s="71"/>
      <c r="E156" s="71"/>
      <c r="F156" s="71"/>
      <c r="G156" s="982"/>
      <c r="H156" s="70"/>
      <c r="I156" s="70"/>
      <c r="J156" s="70"/>
      <c r="K156" s="70"/>
      <c r="L156" s="983"/>
    </row>
    <row r="157" spans="1:12" ht="15">
      <c r="A157" s="37" t="s">
        <v>107</v>
      </c>
      <c r="B157" s="38" t="s">
        <v>23</v>
      </c>
      <c r="C157" s="72">
        <v>13218.401270659318</v>
      </c>
      <c r="D157" s="72" t="s">
        <v>253</v>
      </c>
      <c r="E157" s="73">
        <v>13482.769296072505</v>
      </c>
      <c r="F157" s="73" t="s">
        <v>253</v>
      </c>
      <c r="G157" s="984">
        <v>30.799081257979289</v>
      </c>
      <c r="H157" s="74">
        <v>236.42857142857147</v>
      </c>
      <c r="I157" s="74" t="s">
        <v>99</v>
      </c>
      <c r="J157" s="74" t="s">
        <v>99</v>
      </c>
      <c r="K157" s="74">
        <v>0.18525870054254334</v>
      </c>
      <c r="L157" s="985" t="s">
        <v>99</v>
      </c>
    </row>
    <row r="158" spans="1:12" ht="15">
      <c r="A158" s="46" t="s">
        <v>108</v>
      </c>
      <c r="B158" s="75" t="s">
        <v>23</v>
      </c>
      <c r="C158" s="76">
        <v>14385.306917670223</v>
      </c>
      <c r="D158" s="76">
        <v>14114.472675765406</v>
      </c>
      <c r="E158" s="77">
        <v>14673.013056023628</v>
      </c>
      <c r="F158" s="77">
        <v>14396.762129280714</v>
      </c>
      <c r="G158" s="986">
        <v>1.918840668910295</v>
      </c>
      <c r="H158" s="78">
        <v>353.70267595307917</v>
      </c>
      <c r="I158" s="78">
        <v>-1.7860506648241767</v>
      </c>
      <c r="J158" s="78">
        <v>76.798444588464037</v>
      </c>
      <c r="K158" s="78">
        <v>36.098981077147016</v>
      </c>
      <c r="L158" s="987">
        <v>1.8329362181641145</v>
      </c>
    </row>
    <row r="159" spans="1:12" ht="15">
      <c r="A159" s="39" t="s">
        <v>109</v>
      </c>
      <c r="B159" s="40" t="s">
        <v>23</v>
      </c>
      <c r="C159" s="79">
        <v>14485.886516269153</v>
      </c>
      <c r="D159" s="79">
        <v>13979.700913378949</v>
      </c>
      <c r="E159" s="80">
        <v>14775.604246594536</v>
      </c>
      <c r="F159" s="80">
        <v>14259.294931646527</v>
      </c>
      <c r="G159" s="988">
        <v>3.6208614621058954</v>
      </c>
      <c r="H159" s="81">
        <v>374.57755102040818</v>
      </c>
      <c r="I159" s="81">
        <v>3.6192428930544063</v>
      </c>
      <c r="J159" s="81">
        <v>134.1296928327645</v>
      </c>
      <c r="K159" s="81">
        <v>9.0776763265846228</v>
      </c>
      <c r="L159" s="989">
        <v>2.5709030643150248</v>
      </c>
    </row>
    <row r="160" spans="1:12" ht="15">
      <c r="A160" s="39" t="s">
        <v>110</v>
      </c>
      <c r="B160" s="40" t="s">
        <v>23</v>
      </c>
      <c r="C160" s="79" t="s">
        <v>253</v>
      </c>
      <c r="D160" s="79" t="s">
        <v>99</v>
      </c>
      <c r="E160" s="80" t="s">
        <v>253</v>
      </c>
      <c r="F160" s="80" t="s">
        <v>99</v>
      </c>
      <c r="G160" s="988" t="s">
        <v>99</v>
      </c>
      <c r="H160" s="81" t="s">
        <v>253</v>
      </c>
      <c r="I160" s="81" t="s">
        <v>99</v>
      </c>
      <c r="J160" s="81" t="s">
        <v>99</v>
      </c>
      <c r="K160" s="81" t="s">
        <v>99</v>
      </c>
      <c r="L160" s="989" t="s">
        <v>99</v>
      </c>
    </row>
    <row r="161" spans="1:12" ht="15">
      <c r="A161" s="39" t="s">
        <v>97</v>
      </c>
      <c r="B161" s="40" t="s">
        <v>23</v>
      </c>
      <c r="C161" s="79">
        <v>11659.427586145004</v>
      </c>
      <c r="D161" s="79">
        <v>11495.705653917021</v>
      </c>
      <c r="E161" s="80">
        <v>11892.616137867904</v>
      </c>
      <c r="F161" s="80">
        <v>11725.619766995362</v>
      </c>
      <c r="G161" s="988">
        <v>1.4242008029511157</v>
      </c>
      <c r="H161" s="81">
        <v>292.05832653061219</v>
      </c>
      <c r="I161" s="81">
        <v>-0.96869574754029808</v>
      </c>
      <c r="J161" s="81">
        <v>50.955021565003079</v>
      </c>
      <c r="K161" s="81">
        <v>32.420272594945082</v>
      </c>
      <c r="L161" s="989">
        <v>-3.6223656462274718</v>
      </c>
    </row>
    <row r="162" spans="1:12" ht="15.75" thickBot="1">
      <c r="A162" s="41" t="s">
        <v>111</v>
      </c>
      <c r="B162" s="42" t="s">
        <v>23</v>
      </c>
      <c r="C162" s="82">
        <v>13751.649367874712</v>
      </c>
      <c r="D162" s="82">
        <v>13658.296307430446</v>
      </c>
      <c r="E162" s="83">
        <v>14026.682355232206</v>
      </c>
      <c r="F162" s="83">
        <v>13931.462233579055</v>
      </c>
      <c r="G162" s="990">
        <v>0.68348978776715097</v>
      </c>
      <c r="H162" s="84">
        <v>290.27087613293054</v>
      </c>
      <c r="I162" s="84">
        <v>7.7193104117948413E-2</v>
      </c>
      <c r="J162" s="84">
        <v>58.676893576222433</v>
      </c>
      <c r="K162" s="84">
        <v>21.900224956993515</v>
      </c>
      <c r="L162" s="991">
        <v>-1.2621112633040639</v>
      </c>
    </row>
    <row r="163" spans="1:12" ht="15" thickBot="1">
      <c r="A163" s="35"/>
      <c r="B163" s="43"/>
      <c r="C163" s="71"/>
      <c r="D163" s="71"/>
      <c r="E163" s="71"/>
      <c r="F163" s="71"/>
      <c r="G163" s="982"/>
      <c r="H163" s="70"/>
      <c r="I163" s="70"/>
      <c r="J163" s="70"/>
      <c r="K163" s="70"/>
      <c r="L163" s="983"/>
    </row>
    <row r="164" spans="1:12" ht="14.25">
      <c r="A164" s="44" t="s">
        <v>112</v>
      </c>
      <c r="B164" s="45" t="s">
        <v>25</v>
      </c>
      <c r="C164" s="85" t="s">
        <v>99</v>
      </c>
      <c r="D164" s="85" t="s">
        <v>99</v>
      </c>
      <c r="E164" s="86" t="s">
        <v>99</v>
      </c>
      <c r="F164" s="86" t="s">
        <v>99</v>
      </c>
      <c r="G164" s="992" t="s">
        <v>99</v>
      </c>
      <c r="H164" s="87" t="s">
        <v>99</v>
      </c>
      <c r="I164" s="87" t="s">
        <v>99</v>
      </c>
      <c r="J164" s="88" t="s">
        <v>99</v>
      </c>
      <c r="K164" s="88" t="s">
        <v>99</v>
      </c>
      <c r="L164" s="993" t="s">
        <v>99</v>
      </c>
    </row>
    <row r="165" spans="1:12" ht="15">
      <c r="A165" s="46" t="s">
        <v>112</v>
      </c>
      <c r="B165" s="47" t="s">
        <v>26</v>
      </c>
      <c r="C165" s="79" t="s">
        <v>99</v>
      </c>
      <c r="D165" s="79" t="s">
        <v>99</v>
      </c>
      <c r="E165" s="80" t="s">
        <v>99</v>
      </c>
      <c r="F165" s="80" t="s">
        <v>99</v>
      </c>
      <c r="G165" s="988" t="s">
        <v>99</v>
      </c>
      <c r="H165" s="81" t="s">
        <v>99</v>
      </c>
      <c r="I165" s="81" t="s">
        <v>99</v>
      </c>
      <c r="J165" s="89" t="s">
        <v>99</v>
      </c>
      <c r="K165" s="89" t="s">
        <v>99</v>
      </c>
      <c r="L165" s="994" t="s">
        <v>99</v>
      </c>
    </row>
    <row r="166" spans="1:12" ht="15">
      <c r="A166" s="46" t="s">
        <v>112</v>
      </c>
      <c r="B166" s="47" t="s">
        <v>27</v>
      </c>
      <c r="C166" s="79" t="s">
        <v>99</v>
      </c>
      <c r="D166" s="79" t="s">
        <v>99</v>
      </c>
      <c r="E166" s="80" t="s">
        <v>99</v>
      </c>
      <c r="F166" s="80" t="s">
        <v>99</v>
      </c>
      <c r="G166" s="988" t="s">
        <v>99</v>
      </c>
      <c r="H166" s="81" t="s">
        <v>99</v>
      </c>
      <c r="I166" s="81" t="s">
        <v>99</v>
      </c>
      <c r="J166" s="89" t="s">
        <v>99</v>
      </c>
      <c r="K166" s="89" t="s">
        <v>99</v>
      </c>
      <c r="L166" s="994" t="s">
        <v>99</v>
      </c>
    </row>
    <row r="167" spans="1:12" ht="14.25">
      <c r="A167" s="44" t="s">
        <v>112</v>
      </c>
      <c r="B167" s="48" t="s">
        <v>28</v>
      </c>
      <c r="C167" s="90">
        <v>13234.193277310924</v>
      </c>
      <c r="D167" s="90" t="s">
        <v>99</v>
      </c>
      <c r="E167" s="91">
        <v>13498.877142857142</v>
      </c>
      <c r="F167" s="91" t="s">
        <v>99</v>
      </c>
      <c r="G167" s="995" t="s">
        <v>99</v>
      </c>
      <c r="H167" s="92">
        <v>244.97500000000002</v>
      </c>
      <c r="I167" s="92" t="s">
        <v>99</v>
      </c>
      <c r="J167" s="93" t="s">
        <v>99</v>
      </c>
      <c r="K167" s="93">
        <v>5.2931057297869524E-2</v>
      </c>
      <c r="L167" s="996" t="s">
        <v>99</v>
      </c>
    </row>
    <row r="168" spans="1:12" ht="15">
      <c r="A168" s="46" t="s">
        <v>112</v>
      </c>
      <c r="B168" s="47" t="s">
        <v>29</v>
      </c>
      <c r="C168" s="79">
        <v>12885.611764705882</v>
      </c>
      <c r="D168" s="79" t="s">
        <v>99</v>
      </c>
      <c r="E168" s="80">
        <v>13143.324000000001</v>
      </c>
      <c r="F168" s="80" t="s">
        <v>99</v>
      </c>
      <c r="G168" s="988" t="s">
        <v>99</v>
      </c>
      <c r="H168" s="81">
        <v>233.3</v>
      </c>
      <c r="I168" s="81" t="s">
        <v>99</v>
      </c>
      <c r="J168" s="89" t="s">
        <v>99</v>
      </c>
      <c r="K168" s="89">
        <v>3.969829297340214E-2</v>
      </c>
      <c r="L168" s="994" t="s">
        <v>99</v>
      </c>
    </row>
    <row r="169" spans="1:12" ht="15">
      <c r="A169" s="46" t="s">
        <v>112</v>
      </c>
      <c r="B169" s="47" t="s">
        <v>30</v>
      </c>
      <c r="C169" s="79" t="s">
        <v>253</v>
      </c>
      <c r="D169" s="79" t="s">
        <v>99</v>
      </c>
      <c r="E169" s="80" t="s">
        <v>253</v>
      </c>
      <c r="F169" s="80" t="s">
        <v>99</v>
      </c>
      <c r="G169" s="988" t="s">
        <v>99</v>
      </c>
      <c r="H169" s="81" t="s">
        <v>253</v>
      </c>
      <c r="I169" s="81" t="s">
        <v>99</v>
      </c>
      <c r="J169" s="89" t="s">
        <v>99</v>
      </c>
      <c r="K169" s="89">
        <v>1.3232764324467381E-2</v>
      </c>
      <c r="L169" s="994" t="s">
        <v>99</v>
      </c>
    </row>
    <row r="170" spans="1:12" ht="14.25">
      <c r="A170" s="44" t="s">
        <v>112</v>
      </c>
      <c r="B170" s="48" t="s">
        <v>31</v>
      </c>
      <c r="C170" s="90">
        <v>13211.759139106285</v>
      </c>
      <c r="D170" s="90" t="s">
        <v>253</v>
      </c>
      <c r="E170" s="91">
        <v>13475.994321888411</v>
      </c>
      <c r="F170" s="91" t="s">
        <v>253</v>
      </c>
      <c r="G170" s="995" t="s">
        <v>99</v>
      </c>
      <c r="H170" s="92">
        <v>233.01000000000005</v>
      </c>
      <c r="I170" s="92" t="s">
        <v>99</v>
      </c>
      <c r="J170" s="93" t="s">
        <v>99</v>
      </c>
      <c r="K170" s="93">
        <v>0.1323276432446738</v>
      </c>
      <c r="L170" s="996">
        <v>0.11012022596730317</v>
      </c>
    </row>
    <row r="171" spans="1:12" ht="15">
      <c r="A171" s="46" t="s">
        <v>112</v>
      </c>
      <c r="B171" s="47" t="s">
        <v>32</v>
      </c>
      <c r="C171" s="79">
        <v>12487.979411764705</v>
      </c>
      <c r="D171" s="79" t="s">
        <v>253</v>
      </c>
      <c r="E171" s="80">
        <v>12737.739</v>
      </c>
      <c r="F171" s="80" t="s">
        <v>253</v>
      </c>
      <c r="G171" s="988" t="s">
        <v>99</v>
      </c>
      <c r="H171" s="81">
        <v>204.3</v>
      </c>
      <c r="I171" s="81" t="s">
        <v>99</v>
      </c>
      <c r="J171" s="89" t="s">
        <v>99</v>
      </c>
      <c r="K171" s="89">
        <v>9.2629350271271671E-2</v>
      </c>
      <c r="L171" s="994">
        <v>7.0421932993901037E-2</v>
      </c>
    </row>
    <row r="172" spans="1:12" ht="15.75" thickBot="1">
      <c r="A172" s="49" t="s">
        <v>112</v>
      </c>
      <c r="B172" s="50" t="s">
        <v>33</v>
      </c>
      <c r="C172" s="94" t="s">
        <v>253</v>
      </c>
      <c r="D172" s="94" t="s">
        <v>99</v>
      </c>
      <c r="E172" s="95" t="s">
        <v>253</v>
      </c>
      <c r="F172" s="95" t="s">
        <v>99</v>
      </c>
      <c r="G172" s="997" t="s">
        <v>99</v>
      </c>
      <c r="H172" s="89" t="s">
        <v>253</v>
      </c>
      <c r="I172" s="89" t="s">
        <v>99</v>
      </c>
      <c r="J172" s="89" t="s">
        <v>99</v>
      </c>
      <c r="K172" s="89">
        <v>3.969829297340214E-2</v>
      </c>
      <c r="L172" s="994" t="s">
        <v>99</v>
      </c>
    </row>
    <row r="173" spans="1:12" ht="15" thickBot="1">
      <c r="A173" s="35"/>
      <c r="B173" s="43"/>
      <c r="C173" s="71"/>
      <c r="D173" s="71"/>
      <c r="E173" s="71"/>
      <c r="F173" s="71"/>
      <c r="G173" s="982"/>
      <c r="H173" s="70"/>
      <c r="I173" s="70"/>
      <c r="J173" s="70"/>
      <c r="K173" s="70"/>
      <c r="L173" s="983"/>
    </row>
    <row r="174" spans="1:12" ht="14.25">
      <c r="A174" s="44" t="s">
        <v>113</v>
      </c>
      <c r="B174" s="45" t="s">
        <v>25</v>
      </c>
      <c r="C174" s="85">
        <v>14856.710030113147</v>
      </c>
      <c r="D174" s="85">
        <v>14739.684597020627</v>
      </c>
      <c r="E174" s="86">
        <v>15153.844230715409</v>
      </c>
      <c r="F174" s="86">
        <v>15034.47828896104</v>
      </c>
      <c r="G174" s="992">
        <v>0.79394801375989932</v>
      </c>
      <c r="H174" s="87">
        <v>415.80072727272722</v>
      </c>
      <c r="I174" s="87">
        <v>-1.647703081433268</v>
      </c>
      <c r="J174" s="88">
        <v>79.738562091503269</v>
      </c>
      <c r="K174" s="88">
        <v>3.6390101892285296</v>
      </c>
      <c r="L174" s="993">
        <v>0.24127534579082166</v>
      </c>
    </row>
    <row r="175" spans="1:12" ht="15">
      <c r="A175" s="46" t="s">
        <v>113</v>
      </c>
      <c r="B175" s="47" t="s">
        <v>26</v>
      </c>
      <c r="C175" s="79">
        <v>14948.499019607842</v>
      </c>
      <c r="D175" s="79">
        <v>14698.236274509803</v>
      </c>
      <c r="E175" s="80">
        <v>15247.468999999999</v>
      </c>
      <c r="F175" s="80">
        <v>14992.200999999999</v>
      </c>
      <c r="G175" s="988">
        <v>1.702671942565338</v>
      </c>
      <c r="H175" s="81">
        <v>410.2</v>
      </c>
      <c r="I175" s="81">
        <v>-0.89393573326890274</v>
      </c>
      <c r="J175" s="89">
        <v>80.208333333333343</v>
      </c>
      <c r="K175" s="89">
        <v>2.2892682281328569</v>
      </c>
      <c r="L175" s="994">
        <v>0.1573561695052752</v>
      </c>
    </row>
    <row r="176" spans="1:12" ht="15">
      <c r="A176" s="46" t="s">
        <v>113</v>
      </c>
      <c r="B176" s="47" t="s">
        <v>27</v>
      </c>
      <c r="C176" s="79">
        <v>14706.563725490196</v>
      </c>
      <c r="D176" s="79">
        <v>14805.686274509802</v>
      </c>
      <c r="E176" s="80">
        <v>15000.695</v>
      </c>
      <c r="F176" s="80">
        <v>15101.8</v>
      </c>
      <c r="G176" s="988">
        <v>-0.66948972970109233</v>
      </c>
      <c r="H176" s="81">
        <v>425.3</v>
      </c>
      <c r="I176" s="81">
        <v>-2.8329906328535475</v>
      </c>
      <c r="J176" s="89">
        <v>78.94736842105263</v>
      </c>
      <c r="K176" s="89">
        <v>1.3497419610956729</v>
      </c>
      <c r="L176" s="994">
        <v>8.3919176285546238E-2</v>
      </c>
    </row>
    <row r="177" spans="1:12" ht="14.25">
      <c r="A177" s="44" t="s">
        <v>113</v>
      </c>
      <c r="B177" s="48" t="s">
        <v>28</v>
      </c>
      <c r="C177" s="90">
        <v>14626.759014524561</v>
      </c>
      <c r="D177" s="90">
        <v>14449.371358238872</v>
      </c>
      <c r="E177" s="91">
        <v>14919.294194815053</v>
      </c>
      <c r="F177" s="91">
        <v>14738.358785403649</v>
      </c>
      <c r="G177" s="995">
        <v>1.2276496457027239</v>
      </c>
      <c r="H177" s="92">
        <v>373.53206106870232</v>
      </c>
      <c r="I177" s="92">
        <v>-1.7847378171173631</v>
      </c>
      <c r="J177" s="93">
        <v>74.334600760456269</v>
      </c>
      <c r="K177" s="93">
        <v>12.134444885536588</v>
      </c>
      <c r="L177" s="996">
        <v>0.45334339763962994</v>
      </c>
    </row>
    <row r="178" spans="1:12" ht="15">
      <c r="A178" s="46" t="s">
        <v>113</v>
      </c>
      <c r="B178" s="47" t="s">
        <v>29</v>
      </c>
      <c r="C178" s="79">
        <v>14543.976470588235</v>
      </c>
      <c r="D178" s="79">
        <v>14377.823529411764</v>
      </c>
      <c r="E178" s="80">
        <v>14834.856</v>
      </c>
      <c r="F178" s="80">
        <v>14665.38</v>
      </c>
      <c r="G178" s="988">
        <v>1.1556195611705975</v>
      </c>
      <c r="H178" s="81">
        <v>355.7</v>
      </c>
      <c r="I178" s="81">
        <v>-2.6812585499316035</v>
      </c>
      <c r="J178" s="89">
        <v>59.523809523809526</v>
      </c>
      <c r="K178" s="89">
        <v>6.2061664681752022</v>
      </c>
      <c r="L178" s="994">
        <v>-0.32281421137176558</v>
      </c>
    </row>
    <row r="179" spans="1:12" ht="15">
      <c r="A179" s="46" t="s">
        <v>113</v>
      </c>
      <c r="B179" s="47" t="s">
        <v>30</v>
      </c>
      <c r="C179" s="79">
        <v>14705.37156862745</v>
      </c>
      <c r="D179" s="79">
        <v>14532.40980392157</v>
      </c>
      <c r="E179" s="80">
        <v>14999.478999999999</v>
      </c>
      <c r="F179" s="80">
        <v>14823.058000000001</v>
      </c>
      <c r="G179" s="988">
        <v>1.1901795162644473</v>
      </c>
      <c r="H179" s="81">
        <v>392.2</v>
      </c>
      <c r="I179" s="81">
        <v>-1.728890002505646</v>
      </c>
      <c r="J179" s="89">
        <v>93.103448275862064</v>
      </c>
      <c r="K179" s="89">
        <v>5.9282784173613869</v>
      </c>
      <c r="L179" s="994">
        <v>0.77615760901139819</v>
      </c>
    </row>
    <row r="180" spans="1:12" ht="14.25">
      <c r="A180" s="44" t="s">
        <v>113</v>
      </c>
      <c r="B180" s="48" t="s">
        <v>31</v>
      </c>
      <c r="C180" s="90">
        <v>14116.442135328387</v>
      </c>
      <c r="D180" s="90">
        <v>13745.228832984252</v>
      </c>
      <c r="E180" s="91">
        <v>14398.770978034954</v>
      </c>
      <c r="F180" s="91">
        <v>14020.133409643937</v>
      </c>
      <c r="G180" s="995">
        <v>2.7006702242260152</v>
      </c>
      <c r="H180" s="92">
        <v>330.74661458333338</v>
      </c>
      <c r="I180" s="92">
        <v>-1.7842953210203651</v>
      </c>
      <c r="J180" s="93">
        <v>77.777777777777786</v>
      </c>
      <c r="K180" s="93">
        <v>20.325526002381896</v>
      </c>
      <c r="L180" s="996">
        <v>1.1383174747336611</v>
      </c>
    </row>
    <row r="181" spans="1:12" ht="15">
      <c r="A181" s="46" t="s">
        <v>113</v>
      </c>
      <c r="B181" s="47" t="s">
        <v>32</v>
      </c>
      <c r="C181" s="79">
        <v>13988.124509803922</v>
      </c>
      <c r="D181" s="79">
        <v>13621.149019607843</v>
      </c>
      <c r="E181" s="80">
        <v>14267.887000000001</v>
      </c>
      <c r="F181" s="80">
        <v>13893.572</v>
      </c>
      <c r="G181" s="988">
        <v>2.6941595724987102</v>
      </c>
      <c r="H181" s="81">
        <v>314.8</v>
      </c>
      <c r="I181" s="81">
        <v>-2.6893353941267355</v>
      </c>
      <c r="J181" s="89">
        <v>63.977485928705434</v>
      </c>
      <c r="K181" s="89">
        <v>11.565436019584491</v>
      </c>
      <c r="L181" s="994">
        <v>-0.27111738925406037</v>
      </c>
    </row>
    <row r="182" spans="1:12" ht="15.75" thickBot="1">
      <c r="A182" s="49" t="s">
        <v>113</v>
      </c>
      <c r="B182" s="50" t="s">
        <v>33</v>
      </c>
      <c r="C182" s="94">
        <v>14268.042156862744</v>
      </c>
      <c r="D182" s="94">
        <v>13925.732352941175</v>
      </c>
      <c r="E182" s="95">
        <v>14553.403</v>
      </c>
      <c r="F182" s="95">
        <v>14204.246999999999</v>
      </c>
      <c r="G182" s="997">
        <v>2.4581098878384817</v>
      </c>
      <c r="H182" s="89">
        <v>351.8</v>
      </c>
      <c r="I182" s="89">
        <v>-1.7592851158894192</v>
      </c>
      <c r="J182" s="89">
        <v>100</v>
      </c>
      <c r="K182" s="89">
        <v>8.7600899827974068</v>
      </c>
      <c r="L182" s="994">
        <v>1.409434863987725</v>
      </c>
    </row>
    <row r="183" spans="1:12" ht="15.75" thickBot="1">
      <c r="A183" s="51"/>
      <c r="B183" s="52"/>
      <c r="C183" s="96"/>
      <c r="D183" s="96"/>
      <c r="E183" s="96"/>
      <c r="F183" s="96"/>
      <c r="G183" s="998"/>
      <c r="H183" s="97"/>
      <c r="I183" s="97"/>
      <c r="J183" s="97"/>
      <c r="K183" s="97"/>
      <c r="L183" s="999"/>
    </row>
    <row r="184" spans="1:12" ht="15">
      <c r="A184" s="46" t="s">
        <v>114</v>
      </c>
      <c r="B184" s="53" t="s">
        <v>30</v>
      </c>
      <c r="C184" s="98">
        <v>14776.099999999999</v>
      </c>
      <c r="D184" s="98">
        <v>14287.051960784313</v>
      </c>
      <c r="E184" s="99">
        <v>15071.621999999999</v>
      </c>
      <c r="F184" s="99">
        <v>14572.793</v>
      </c>
      <c r="G184" s="1000">
        <v>3.4230157527112324</v>
      </c>
      <c r="H184" s="100">
        <v>398.2</v>
      </c>
      <c r="I184" s="100">
        <v>13.901601830663605</v>
      </c>
      <c r="J184" s="100">
        <v>81.300813008130078</v>
      </c>
      <c r="K184" s="100">
        <v>2.9509064443562263</v>
      </c>
      <c r="L184" s="1001">
        <v>0.21939411923963714</v>
      </c>
    </row>
    <row r="185" spans="1:12" ht="15.75" thickBot="1">
      <c r="A185" s="49" t="s">
        <v>114</v>
      </c>
      <c r="B185" s="50" t="s">
        <v>33</v>
      </c>
      <c r="C185" s="94">
        <v>14332.61568627451</v>
      </c>
      <c r="D185" s="94">
        <v>13769.654901960785</v>
      </c>
      <c r="E185" s="95">
        <v>14619.268</v>
      </c>
      <c r="F185" s="95">
        <v>14045.048000000001</v>
      </c>
      <c r="G185" s="997">
        <v>4.0884160737649262</v>
      </c>
      <c r="H185" s="89">
        <v>363.2</v>
      </c>
      <c r="I185" s="89">
        <v>-1.8643609835179771</v>
      </c>
      <c r="J185" s="89">
        <v>172.35294117647061</v>
      </c>
      <c r="K185" s="89">
        <v>6.1267698822283974</v>
      </c>
      <c r="L185" s="994">
        <v>2.3515089450753881</v>
      </c>
    </row>
    <row r="186" spans="1:12" ht="15.75" thickBot="1">
      <c r="A186" s="51"/>
      <c r="B186" s="52"/>
      <c r="C186" s="96"/>
      <c r="D186" s="96"/>
      <c r="E186" s="96"/>
      <c r="F186" s="96"/>
      <c r="G186" s="998"/>
      <c r="H186" s="97"/>
      <c r="I186" s="97"/>
      <c r="J186" s="97"/>
      <c r="K186" s="97"/>
      <c r="L186" s="999"/>
    </row>
    <row r="187" spans="1:12" ht="14.25">
      <c r="A187" s="44" t="s">
        <v>115</v>
      </c>
      <c r="B187" s="45" t="s">
        <v>25</v>
      </c>
      <c r="C187" s="85" t="s">
        <v>99</v>
      </c>
      <c r="D187" s="85" t="s">
        <v>99</v>
      </c>
      <c r="E187" s="86" t="s">
        <v>99</v>
      </c>
      <c r="F187" s="86" t="s">
        <v>99</v>
      </c>
      <c r="G187" s="992" t="s">
        <v>99</v>
      </c>
      <c r="H187" s="87" t="s">
        <v>99</v>
      </c>
      <c r="I187" s="87" t="s">
        <v>99</v>
      </c>
      <c r="J187" s="88" t="s">
        <v>99</v>
      </c>
      <c r="K187" s="88" t="s">
        <v>99</v>
      </c>
      <c r="L187" s="993" t="s">
        <v>99</v>
      </c>
    </row>
    <row r="188" spans="1:12" ht="15">
      <c r="A188" s="39" t="s">
        <v>115</v>
      </c>
      <c r="B188" s="47" t="s">
        <v>26</v>
      </c>
      <c r="C188" s="79" t="s">
        <v>99</v>
      </c>
      <c r="D188" s="79" t="s">
        <v>99</v>
      </c>
      <c r="E188" s="80" t="s">
        <v>99</v>
      </c>
      <c r="F188" s="80" t="s">
        <v>99</v>
      </c>
      <c r="G188" s="988" t="s">
        <v>99</v>
      </c>
      <c r="H188" s="81" t="s">
        <v>99</v>
      </c>
      <c r="I188" s="81" t="s">
        <v>99</v>
      </c>
      <c r="J188" s="89" t="s">
        <v>99</v>
      </c>
      <c r="K188" s="89" t="s">
        <v>99</v>
      </c>
      <c r="L188" s="994" t="s">
        <v>99</v>
      </c>
    </row>
    <row r="189" spans="1:12" ht="15">
      <c r="A189" s="39" t="s">
        <v>115</v>
      </c>
      <c r="B189" s="47" t="s">
        <v>27</v>
      </c>
      <c r="C189" s="79" t="s">
        <v>99</v>
      </c>
      <c r="D189" s="79" t="s">
        <v>99</v>
      </c>
      <c r="E189" s="80" t="s">
        <v>99</v>
      </c>
      <c r="F189" s="80" t="s">
        <v>99</v>
      </c>
      <c r="G189" s="988" t="s">
        <v>99</v>
      </c>
      <c r="H189" s="81" t="s">
        <v>99</v>
      </c>
      <c r="I189" s="81" t="s">
        <v>99</v>
      </c>
      <c r="J189" s="89" t="s">
        <v>99</v>
      </c>
      <c r="K189" s="89" t="s">
        <v>99</v>
      </c>
      <c r="L189" s="994" t="s">
        <v>99</v>
      </c>
    </row>
    <row r="190" spans="1:12" ht="15">
      <c r="A190" s="39" t="s">
        <v>115</v>
      </c>
      <c r="B190" s="47" t="s">
        <v>34</v>
      </c>
      <c r="C190" s="79" t="s">
        <v>99</v>
      </c>
      <c r="D190" s="79" t="s">
        <v>99</v>
      </c>
      <c r="E190" s="80" t="s">
        <v>99</v>
      </c>
      <c r="F190" s="80" t="s">
        <v>99</v>
      </c>
      <c r="G190" s="988" t="s">
        <v>99</v>
      </c>
      <c r="H190" s="81" t="s">
        <v>99</v>
      </c>
      <c r="I190" s="81" t="s">
        <v>99</v>
      </c>
      <c r="J190" s="89" t="s">
        <v>99</v>
      </c>
      <c r="K190" s="89" t="s">
        <v>99</v>
      </c>
      <c r="L190" s="994" t="s">
        <v>99</v>
      </c>
    </row>
    <row r="191" spans="1:12" ht="14.25">
      <c r="A191" s="54" t="s">
        <v>115</v>
      </c>
      <c r="B191" s="48" t="s">
        <v>28</v>
      </c>
      <c r="C191" s="90" t="s">
        <v>253</v>
      </c>
      <c r="D191" s="90" t="s">
        <v>99</v>
      </c>
      <c r="E191" s="91" t="s">
        <v>253</v>
      </c>
      <c r="F191" s="91" t="s">
        <v>99</v>
      </c>
      <c r="G191" s="995" t="s">
        <v>99</v>
      </c>
      <c r="H191" s="92" t="s">
        <v>253</v>
      </c>
      <c r="I191" s="92" t="s">
        <v>99</v>
      </c>
      <c r="J191" s="93" t="s">
        <v>99</v>
      </c>
      <c r="K191" s="93">
        <v>2.6465528648934762E-2</v>
      </c>
      <c r="L191" s="996" t="s">
        <v>99</v>
      </c>
    </row>
    <row r="192" spans="1:12" ht="15">
      <c r="A192" s="39" t="s">
        <v>115</v>
      </c>
      <c r="B192" s="47" t="s">
        <v>30</v>
      </c>
      <c r="C192" s="79" t="s">
        <v>99</v>
      </c>
      <c r="D192" s="79" t="s">
        <v>99</v>
      </c>
      <c r="E192" s="80" t="s">
        <v>99</v>
      </c>
      <c r="F192" s="80" t="s">
        <v>99</v>
      </c>
      <c r="G192" s="988" t="s">
        <v>99</v>
      </c>
      <c r="H192" s="81" t="s">
        <v>99</v>
      </c>
      <c r="I192" s="81" t="s">
        <v>99</v>
      </c>
      <c r="J192" s="89" t="s">
        <v>99</v>
      </c>
      <c r="K192" s="89" t="s">
        <v>99</v>
      </c>
      <c r="L192" s="994" t="s">
        <v>99</v>
      </c>
    </row>
    <row r="193" spans="1:12" ht="15">
      <c r="A193" s="39" t="s">
        <v>115</v>
      </c>
      <c r="B193" s="47" t="s">
        <v>35</v>
      </c>
      <c r="C193" s="79" t="s">
        <v>253</v>
      </c>
      <c r="D193" s="79" t="s">
        <v>99</v>
      </c>
      <c r="E193" s="80" t="s">
        <v>253</v>
      </c>
      <c r="F193" s="80" t="s">
        <v>99</v>
      </c>
      <c r="G193" s="988" t="s">
        <v>99</v>
      </c>
      <c r="H193" s="81" t="s">
        <v>253</v>
      </c>
      <c r="I193" s="81" t="s">
        <v>99</v>
      </c>
      <c r="J193" s="89" t="s">
        <v>99</v>
      </c>
      <c r="K193" s="89">
        <v>2.6465528648934762E-2</v>
      </c>
      <c r="L193" s="994" t="s">
        <v>99</v>
      </c>
    </row>
    <row r="194" spans="1:12" ht="14.25">
      <c r="A194" s="54" t="s">
        <v>115</v>
      </c>
      <c r="B194" s="48" t="s">
        <v>31</v>
      </c>
      <c r="C194" s="90" t="s">
        <v>253</v>
      </c>
      <c r="D194" s="90" t="s">
        <v>99</v>
      </c>
      <c r="E194" s="91" t="s">
        <v>253</v>
      </c>
      <c r="F194" s="91" t="s">
        <v>99</v>
      </c>
      <c r="G194" s="995" t="s">
        <v>99</v>
      </c>
      <c r="H194" s="92" t="s">
        <v>253</v>
      </c>
      <c r="I194" s="92" t="s">
        <v>99</v>
      </c>
      <c r="J194" s="93" t="s">
        <v>99</v>
      </c>
      <c r="K194" s="93">
        <v>0.29112081513828242</v>
      </c>
      <c r="L194" s="996" t="s">
        <v>99</v>
      </c>
    </row>
    <row r="195" spans="1:12" ht="15">
      <c r="A195" s="39" t="s">
        <v>115</v>
      </c>
      <c r="B195" s="47" t="s">
        <v>33</v>
      </c>
      <c r="C195" s="79" t="s">
        <v>253</v>
      </c>
      <c r="D195" s="79" t="s">
        <v>99</v>
      </c>
      <c r="E195" s="80" t="s">
        <v>253</v>
      </c>
      <c r="F195" s="80" t="s">
        <v>99</v>
      </c>
      <c r="G195" s="988" t="s">
        <v>99</v>
      </c>
      <c r="H195" s="81" t="s">
        <v>253</v>
      </c>
      <c r="I195" s="81" t="s">
        <v>99</v>
      </c>
      <c r="J195" s="89" t="s">
        <v>99</v>
      </c>
      <c r="K195" s="89">
        <v>0.14556040756914121</v>
      </c>
      <c r="L195" s="994" t="s">
        <v>99</v>
      </c>
    </row>
    <row r="196" spans="1:12" ht="15.75" thickBot="1">
      <c r="A196" s="55" t="s">
        <v>115</v>
      </c>
      <c r="B196" s="47" t="s">
        <v>36</v>
      </c>
      <c r="C196" s="94" t="s">
        <v>253</v>
      </c>
      <c r="D196" s="94" t="s">
        <v>99</v>
      </c>
      <c r="E196" s="95" t="s">
        <v>253</v>
      </c>
      <c r="F196" s="95" t="s">
        <v>99</v>
      </c>
      <c r="G196" s="997" t="s">
        <v>99</v>
      </c>
      <c r="H196" s="89" t="s">
        <v>253</v>
      </c>
      <c r="I196" s="89" t="s">
        <v>99</v>
      </c>
      <c r="J196" s="89" t="s">
        <v>99</v>
      </c>
      <c r="K196" s="89">
        <v>0.14556040756914121</v>
      </c>
      <c r="L196" s="994" t="s">
        <v>99</v>
      </c>
    </row>
    <row r="197" spans="1:12" ht="15.75" thickBot="1">
      <c r="A197" s="51"/>
      <c r="B197" s="52"/>
      <c r="C197" s="96"/>
      <c r="D197" s="96"/>
      <c r="E197" s="96"/>
      <c r="F197" s="96"/>
      <c r="G197" s="998"/>
      <c r="H197" s="97"/>
      <c r="I197" s="97"/>
      <c r="J197" s="97"/>
      <c r="K197" s="97"/>
      <c r="L197" s="999"/>
    </row>
    <row r="198" spans="1:12" ht="14.25">
      <c r="A198" s="44" t="s">
        <v>24</v>
      </c>
      <c r="B198" s="45" t="s">
        <v>28</v>
      </c>
      <c r="C198" s="85">
        <v>12436.369978436816</v>
      </c>
      <c r="D198" s="85">
        <v>12403.418110215944</v>
      </c>
      <c r="E198" s="86">
        <v>12685.097378005554</v>
      </c>
      <c r="F198" s="86">
        <v>12651.486472420263</v>
      </c>
      <c r="G198" s="992">
        <v>0.26566764038803459</v>
      </c>
      <c r="H198" s="87">
        <v>355.06938775510201</v>
      </c>
      <c r="I198" s="87">
        <v>-2.7331272942373777</v>
      </c>
      <c r="J198" s="88">
        <v>101.36986301369863</v>
      </c>
      <c r="K198" s="88">
        <v>3.8904327113934101</v>
      </c>
      <c r="L198" s="993">
        <v>0.64814978889729602</v>
      </c>
    </row>
    <row r="199" spans="1:12" ht="15">
      <c r="A199" s="46" t="s">
        <v>24</v>
      </c>
      <c r="B199" s="47" t="s">
        <v>29</v>
      </c>
      <c r="C199" s="79">
        <v>11989.878431372548</v>
      </c>
      <c r="D199" s="79">
        <v>12040.9</v>
      </c>
      <c r="E199" s="80">
        <v>12229.675999999999</v>
      </c>
      <c r="F199" s="80">
        <v>12281.718000000001</v>
      </c>
      <c r="G199" s="988">
        <v>-0.42373550671006516</v>
      </c>
      <c r="H199" s="81">
        <v>323</v>
      </c>
      <c r="I199" s="81">
        <v>-4.2395493625852394</v>
      </c>
      <c r="J199" s="89">
        <v>76.923076923076934</v>
      </c>
      <c r="K199" s="89">
        <v>0.60870715892549954</v>
      </c>
      <c r="L199" s="994">
        <v>3.1314309713862842E-2</v>
      </c>
    </row>
    <row r="200" spans="1:12" ht="15">
      <c r="A200" s="46" t="s">
        <v>24</v>
      </c>
      <c r="B200" s="47" t="s">
        <v>30</v>
      </c>
      <c r="C200" s="79">
        <v>12518.465686274509</v>
      </c>
      <c r="D200" s="79">
        <v>12502.541176470588</v>
      </c>
      <c r="E200" s="80">
        <v>12768.834999999999</v>
      </c>
      <c r="F200" s="80">
        <v>12752.592000000001</v>
      </c>
      <c r="G200" s="988">
        <v>0.12737018482202342</v>
      </c>
      <c r="H200" s="81">
        <v>344.6</v>
      </c>
      <c r="I200" s="81">
        <v>-4.5429362880886366</v>
      </c>
      <c r="J200" s="89">
        <v>87.755102040816325</v>
      </c>
      <c r="K200" s="89">
        <v>1.2174143178509991</v>
      </c>
      <c r="L200" s="994">
        <v>0.1292508712598377</v>
      </c>
    </row>
    <row r="201" spans="1:12" ht="15">
      <c r="A201" s="46" t="s">
        <v>24</v>
      </c>
      <c r="B201" s="47" t="s">
        <v>35</v>
      </c>
      <c r="C201" s="79">
        <v>12506.099019607842</v>
      </c>
      <c r="D201" s="79">
        <v>12456.540196078431</v>
      </c>
      <c r="E201" s="80">
        <v>12756.221</v>
      </c>
      <c r="F201" s="80">
        <v>12705.671</v>
      </c>
      <c r="G201" s="988">
        <v>0.39785384022614212</v>
      </c>
      <c r="H201" s="81">
        <v>370.7</v>
      </c>
      <c r="I201" s="81">
        <v>-1.9312169312169343</v>
      </c>
      <c r="J201" s="89">
        <v>119.71830985915493</v>
      </c>
      <c r="K201" s="89">
        <v>2.0643112346169117</v>
      </c>
      <c r="L201" s="994">
        <v>0.48758460792359615</v>
      </c>
    </row>
    <row r="202" spans="1:12" ht="14.25">
      <c r="A202" s="44" t="s">
        <v>24</v>
      </c>
      <c r="B202" s="48" t="s">
        <v>31</v>
      </c>
      <c r="C202" s="90">
        <v>12026.218242435245</v>
      </c>
      <c r="D202" s="90">
        <v>11944.159871427832</v>
      </c>
      <c r="E202" s="91">
        <v>12266.74260728395</v>
      </c>
      <c r="F202" s="91">
        <v>12183.043068856388</v>
      </c>
      <c r="G202" s="995">
        <v>0.68701668338941768</v>
      </c>
      <c r="H202" s="92">
        <v>304.6899059561128</v>
      </c>
      <c r="I202" s="92">
        <v>-2.7263504904041924</v>
      </c>
      <c r="J202" s="93">
        <v>53.512993262752651</v>
      </c>
      <c r="K202" s="93">
        <v>21.106259097525474</v>
      </c>
      <c r="L202" s="996">
        <v>-1.9672474536626225</v>
      </c>
    </row>
    <row r="203" spans="1:12" ht="15">
      <c r="A203" s="46" t="s">
        <v>24</v>
      </c>
      <c r="B203" s="47" t="s">
        <v>32</v>
      </c>
      <c r="C203" s="79">
        <v>11606.655882352941</v>
      </c>
      <c r="D203" s="79">
        <v>11507.660784313726</v>
      </c>
      <c r="E203" s="80">
        <v>11838.789000000001</v>
      </c>
      <c r="F203" s="80">
        <v>11737.814</v>
      </c>
      <c r="G203" s="988">
        <v>0.8602538769143927</v>
      </c>
      <c r="H203" s="81">
        <v>275.89999999999998</v>
      </c>
      <c r="I203" s="81">
        <v>0.69343065693429828</v>
      </c>
      <c r="J203" s="89">
        <v>65.371024734982328</v>
      </c>
      <c r="K203" s="89">
        <v>6.1929337038507342</v>
      </c>
      <c r="L203" s="994">
        <v>-9.1765385645157238E-2</v>
      </c>
    </row>
    <row r="204" spans="1:12" ht="15">
      <c r="A204" s="46" t="s">
        <v>24</v>
      </c>
      <c r="B204" s="47" t="s">
        <v>33</v>
      </c>
      <c r="C204" s="79">
        <v>12157.963725490195</v>
      </c>
      <c r="D204" s="79">
        <v>12036.936274509802</v>
      </c>
      <c r="E204" s="80">
        <v>12401.123</v>
      </c>
      <c r="F204" s="80">
        <v>12277.674999999999</v>
      </c>
      <c r="G204" s="988">
        <v>1.00546724033663</v>
      </c>
      <c r="H204" s="81">
        <v>300.39999999999998</v>
      </c>
      <c r="I204" s="81">
        <v>-1.0540184453228081</v>
      </c>
      <c r="J204" s="89">
        <v>80.867346938775512</v>
      </c>
      <c r="K204" s="89">
        <v>9.3820299060473733</v>
      </c>
      <c r="L204" s="994">
        <v>0.67672233331808229</v>
      </c>
    </row>
    <row r="205" spans="1:12" ht="15">
      <c r="A205" s="46" t="s">
        <v>24</v>
      </c>
      <c r="B205" s="47" t="s">
        <v>36</v>
      </c>
      <c r="C205" s="79">
        <v>12207.661764705883</v>
      </c>
      <c r="D205" s="79">
        <v>12121.125490196078</v>
      </c>
      <c r="E205" s="80">
        <v>12451.815000000001</v>
      </c>
      <c r="F205" s="80">
        <v>12363.548000000001</v>
      </c>
      <c r="G205" s="988">
        <v>0.71392936720106415</v>
      </c>
      <c r="H205" s="81">
        <v>344.2</v>
      </c>
      <c r="I205" s="81">
        <v>-2.7958203897204275</v>
      </c>
      <c r="J205" s="89">
        <v>14.835164835164836</v>
      </c>
      <c r="K205" s="89">
        <v>5.5312954876273652</v>
      </c>
      <c r="L205" s="994">
        <v>-2.5522044013355485</v>
      </c>
    </row>
    <row r="206" spans="1:12" ht="14.25">
      <c r="A206" s="44" t="s">
        <v>24</v>
      </c>
      <c r="B206" s="48" t="s">
        <v>37</v>
      </c>
      <c r="C206" s="90">
        <v>9586.9923061737682</v>
      </c>
      <c r="D206" s="90">
        <v>9550.4105232683651</v>
      </c>
      <c r="E206" s="91">
        <v>9778.7321522972434</v>
      </c>
      <c r="F206" s="91">
        <v>9741.4187337337335</v>
      </c>
      <c r="G206" s="995">
        <v>0.3830388527935526</v>
      </c>
      <c r="H206" s="92">
        <v>223.12317290552582</v>
      </c>
      <c r="I206" s="92">
        <v>-2.1790225177941278</v>
      </c>
      <c r="J206" s="93">
        <v>28.082191780821919</v>
      </c>
      <c r="K206" s="93">
        <v>7.4235807860262017</v>
      </c>
      <c r="L206" s="996">
        <v>-2.30326798146214</v>
      </c>
    </row>
    <row r="207" spans="1:12" ht="15">
      <c r="A207" s="46" t="s">
        <v>24</v>
      </c>
      <c r="B207" s="47" t="s">
        <v>101</v>
      </c>
      <c r="C207" s="101">
        <v>9255.3039215686276</v>
      </c>
      <c r="D207" s="101">
        <v>9200.6313725490199</v>
      </c>
      <c r="E207" s="102">
        <v>9440.41</v>
      </c>
      <c r="F207" s="102">
        <v>9384.6440000000002</v>
      </c>
      <c r="G207" s="1002">
        <v>0.59422605695005182</v>
      </c>
      <c r="H207" s="103">
        <v>210.8</v>
      </c>
      <c r="I207" s="103">
        <v>-2.3169601482854496</v>
      </c>
      <c r="J207" s="104">
        <v>32.061068702290072</v>
      </c>
      <c r="K207" s="104">
        <v>4.5785364562657138</v>
      </c>
      <c r="L207" s="1003">
        <v>-1.2398068704053946</v>
      </c>
    </row>
    <row r="208" spans="1:12" ht="15">
      <c r="A208" s="46" t="s">
        <v>24</v>
      </c>
      <c r="B208" s="47" t="s">
        <v>38</v>
      </c>
      <c r="C208" s="79">
        <v>9942.5980392156871</v>
      </c>
      <c r="D208" s="79">
        <v>10007.068627450979</v>
      </c>
      <c r="E208" s="80">
        <v>10141.450000000001</v>
      </c>
      <c r="F208" s="80">
        <v>10207.209999999999</v>
      </c>
      <c r="G208" s="988">
        <v>-0.64425048568608267</v>
      </c>
      <c r="H208" s="81">
        <v>238.1</v>
      </c>
      <c r="I208" s="81">
        <v>-0.16771488469601914</v>
      </c>
      <c r="J208" s="89">
        <v>26.573426573426573</v>
      </c>
      <c r="K208" s="89">
        <v>2.3951303427285962</v>
      </c>
      <c r="L208" s="994">
        <v>-0.78053032793540567</v>
      </c>
    </row>
    <row r="209" spans="1:12" ht="15.75" thickBot="1">
      <c r="A209" s="46" t="s">
        <v>24</v>
      </c>
      <c r="B209" s="47" t="s">
        <v>39</v>
      </c>
      <c r="C209" s="79">
        <v>10556.758823529412</v>
      </c>
      <c r="D209" s="79">
        <v>10003.586274509804</v>
      </c>
      <c r="E209" s="80">
        <v>10767.894</v>
      </c>
      <c r="F209" s="80">
        <v>10203.657999999999</v>
      </c>
      <c r="G209" s="988">
        <v>5.5297423727843569</v>
      </c>
      <c r="H209" s="81">
        <v>268.8</v>
      </c>
      <c r="I209" s="81">
        <v>-4.2052744119743446</v>
      </c>
      <c r="J209" s="89">
        <v>3.0303030303030303</v>
      </c>
      <c r="K209" s="89">
        <v>0.44991398703189101</v>
      </c>
      <c r="L209" s="994">
        <v>-0.28293078312134012</v>
      </c>
    </row>
    <row r="210" spans="1:12" ht="15.75" thickBot="1">
      <c r="A210" s="51"/>
      <c r="B210" s="52"/>
      <c r="C210" s="96"/>
      <c r="D210" s="96"/>
      <c r="E210" s="96"/>
      <c r="F210" s="96"/>
      <c r="G210" s="998"/>
      <c r="H210" s="97"/>
      <c r="I210" s="97"/>
      <c r="J210" s="97"/>
      <c r="K210" s="97"/>
      <c r="L210" s="999"/>
    </row>
    <row r="211" spans="1:12" ht="14.25">
      <c r="A211" s="44" t="s">
        <v>116</v>
      </c>
      <c r="B211" s="48" t="s">
        <v>25</v>
      </c>
      <c r="C211" s="90">
        <v>14687.175166974039</v>
      </c>
      <c r="D211" s="90">
        <v>14571.386647441726</v>
      </c>
      <c r="E211" s="91">
        <v>14980.91867031352</v>
      </c>
      <c r="F211" s="91">
        <v>14862.81438039056</v>
      </c>
      <c r="G211" s="995">
        <v>0.79462938108668046</v>
      </c>
      <c r="H211" s="92">
        <v>338.34254143646405</v>
      </c>
      <c r="I211" s="92">
        <v>-2.9663593136103019</v>
      </c>
      <c r="J211" s="93">
        <v>28.368794326241137</v>
      </c>
      <c r="K211" s="93">
        <v>2.3951303427285962</v>
      </c>
      <c r="L211" s="996">
        <v>-0.73611549338066418</v>
      </c>
    </row>
    <row r="212" spans="1:12" ht="15">
      <c r="A212" s="46" t="s">
        <v>116</v>
      </c>
      <c r="B212" s="47" t="s">
        <v>26</v>
      </c>
      <c r="C212" s="79">
        <v>14180.702941176469</v>
      </c>
      <c r="D212" s="79">
        <v>14837.876470588235</v>
      </c>
      <c r="E212" s="80">
        <v>14464.316999999999</v>
      </c>
      <c r="F212" s="80">
        <v>15134.634</v>
      </c>
      <c r="G212" s="988">
        <v>-4.4290268268132609</v>
      </c>
      <c r="H212" s="81">
        <v>318</v>
      </c>
      <c r="I212" s="81">
        <v>-3.0192131747483923</v>
      </c>
      <c r="J212" s="89">
        <v>31.578947368421051</v>
      </c>
      <c r="K212" s="89">
        <v>0.33081910811168452</v>
      </c>
      <c r="L212" s="994">
        <v>-9.1121820158357625E-2</v>
      </c>
    </row>
    <row r="213" spans="1:12" ht="15">
      <c r="A213" s="46" t="s">
        <v>116</v>
      </c>
      <c r="B213" s="47" t="s">
        <v>27</v>
      </c>
      <c r="C213" s="79">
        <v>14868.13137254902</v>
      </c>
      <c r="D213" s="79">
        <v>14573.631372549018</v>
      </c>
      <c r="E213" s="80">
        <v>15165.494000000001</v>
      </c>
      <c r="F213" s="80">
        <v>14865.103999999999</v>
      </c>
      <c r="G213" s="988">
        <v>2.0207729458199637</v>
      </c>
      <c r="H213" s="81">
        <v>332.7</v>
      </c>
      <c r="I213" s="81">
        <v>-4.231433506044902</v>
      </c>
      <c r="J213" s="89">
        <v>1.098901098901099</v>
      </c>
      <c r="K213" s="89">
        <v>1.2174143178509991</v>
      </c>
      <c r="L213" s="994">
        <v>-0.80346065438972936</v>
      </c>
    </row>
    <row r="214" spans="1:12" ht="15">
      <c r="A214" s="46" t="s">
        <v>116</v>
      </c>
      <c r="B214" s="47" t="s">
        <v>34</v>
      </c>
      <c r="C214" s="79">
        <v>14620.481372549018</v>
      </c>
      <c r="D214" s="79">
        <v>14418.454901960784</v>
      </c>
      <c r="E214" s="80">
        <v>14912.891</v>
      </c>
      <c r="F214" s="80">
        <v>14706.824000000001</v>
      </c>
      <c r="G214" s="988">
        <v>1.4011658805463307</v>
      </c>
      <c r="H214" s="81">
        <v>354.4</v>
      </c>
      <c r="I214" s="81">
        <v>-2.9572836801752498</v>
      </c>
      <c r="J214" s="89">
        <v>106.45161290322579</v>
      </c>
      <c r="K214" s="89">
        <v>0.84689691676591239</v>
      </c>
      <c r="L214" s="994">
        <v>0.15846698116742253</v>
      </c>
    </row>
    <row r="215" spans="1:12" ht="14.25">
      <c r="A215" s="44" t="s">
        <v>116</v>
      </c>
      <c r="B215" s="48" t="s">
        <v>28</v>
      </c>
      <c r="C215" s="90">
        <v>14203.833790754816</v>
      </c>
      <c r="D215" s="90">
        <v>14002.54897455553</v>
      </c>
      <c r="E215" s="91">
        <v>14487.910466569912</v>
      </c>
      <c r="F215" s="91">
        <v>14282.59995404664</v>
      </c>
      <c r="G215" s="995">
        <v>1.4374869644451704</v>
      </c>
      <c r="H215" s="92">
        <v>302.31013615733735</v>
      </c>
      <c r="I215" s="92">
        <v>3.8964611425856366</v>
      </c>
      <c r="J215" s="93">
        <v>46.563192904656319</v>
      </c>
      <c r="K215" s="93">
        <v>8.7468572184729396</v>
      </c>
      <c r="L215" s="996">
        <v>-1.2686879736212191</v>
      </c>
    </row>
    <row r="216" spans="1:12" ht="15">
      <c r="A216" s="46" t="s">
        <v>116</v>
      </c>
      <c r="B216" s="47" t="s">
        <v>29</v>
      </c>
      <c r="C216" s="79">
        <v>13819.877450980392</v>
      </c>
      <c r="D216" s="79">
        <v>13720.3</v>
      </c>
      <c r="E216" s="80">
        <v>14096.275</v>
      </c>
      <c r="F216" s="80">
        <v>13994.706</v>
      </c>
      <c r="G216" s="988">
        <v>0.72576730086362307</v>
      </c>
      <c r="H216" s="81">
        <v>273.10000000000002</v>
      </c>
      <c r="I216" s="81">
        <v>-5.1736111111111027</v>
      </c>
      <c r="J216" s="89">
        <v>43.333333333333336</v>
      </c>
      <c r="K216" s="89">
        <v>1.1380177319041946</v>
      </c>
      <c r="L216" s="994">
        <v>-0.19442730473804382</v>
      </c>
    </row>
    <row r="217" spans="1:12" ht="15">
      <c r="A217" s="46" t="s">
        <v>116</v>
      </c>
      <c r="B217" s="47" t="s">
        <v>30</v>
      </c>
      <c r="C217" s="79">
        <v>14259.690196078431</v>
      </c>
      <c r="D217" s="79">
        <v>14071.817647058824</v>
      </c>
      <c r="E217" s="80">
        <v>14544.884</v>
      </c>
      <c r="F217" s="80">
        <v>14353.254000000001</v>
      </c>
      <c r="G217" s="988">
        <v>1.3350979506110545</v>
      </c>
      <c r="H217" s="81">
        <v>297.5</v>
      </c>
      <c r="I217" s="81">
        <v>6.3639613872005754</v>
      </c>
      <c r="J217" s="89">
        <v>23.703703703703706</v>
      </c>
      <c r="K217" s="89">
        <v>4.419743284372105</v>
      </c>
      <c r="L217" s="994">
        <v>-1.5762593805179685</v>
      </c>
    </row>
    <row r="218" spans="1:12" ht="15">
      <c r="A218" s="46" t="s">
        <v>116</v>
      </c>
      <c r="B218" s="47" t="s">
        <v>35</v>
      </c>
      <c r="C218" s="79">
        <v>14248.907843137255</v>
      </c>
      <c r="D218" s="79">
        <v>13993.357843137255</v>
      </c>
      <c r="E218" s="80">
        <v>14533.886</v>
      </c>
      <c r="F218" s="80">
        <v>14273.225</v>
      </c>
      <c r="G218" s="988">
        <v>1.8262235759612846</v>
      </c>
      <c r="H218" s="81">
        <v>319.39999999999998</v>
      </c>
      <c r="I218" s="81">
        <v>0.56675062972290757</v>
      </c>
      <c r="J218" s="89">
        <v>99.173553719008268</v>
      </c>
      <c r="K218" s="89">
        <v>3.1890962021966387</v>
      </c>
      <c r="L218" s="994">
        <v>0.50199871163479104</v>
      </c>
    </row>
    <row r="219" spans="1:12" ht="14.25">
      <c r="A219" s="44" t="s">
        <v>116</v>
      </c>
      <c r="B219" s="48" t="s">
        <v>31</v>
      </c>
      <c r="C219" s="90">
        <v>13078.476106958538</v>
      </c>
      <c r="D219" s="90">
        <v>12920.882436185806</v>
      </c>
      <c r="E219" s="91">
        <v>13340.045629097709</v>
      </c>
      <c r="F219" s="91">
        <v>13179.300084909522</v>
      </c>
      <c r="G219" s="995">
        <v>1.2196819493642339</v>
      </c>
      <c r="H219" s="92">
        <v>269.78019680196803</v>
      </c>
      <c r="I219" s="92">
        <v>-0.37242876995786101</v>
      </c>
      <c r="J219" s="93">
        <v>80.266075388026607</v>
      </c>
      <c r="K219" s="93">
        <v>10.75823739579198</v>
      </c>
      <c r="L219" s="996">
        <v>0.74269220369782118</v>
      </c>
    </row>
    <row r="220" spans="1:12" ht="15">
      <c r="A220" s="46" t="s">
        <v>116</v>
      </c>
      <c r="B220" s="47" t="s">
        <v>32</v>
      </c>
      <c r="C220" s="79">
        <v>12536.703921568627</v>
      </c>
      <c r="D220" s="79">
        <v>12270.697058823531</v>
      </c>
      <c r="E220" s="80">
        <v>12787.438</v>
      </c>
      <c r="F220" s="80">
        <v>12516.111000000001</v>
      </c>
      <c r="G220" s="988">
        <v>2.1678219376609817</v>
      </c>
      <c r="H220" s="81">
        <v>239.3</v>
      </c>
      <c r="I220" s="81">
        <v>8.3647009619413237E-2</v>
      </c>
      <c r="J220" s="89">
        <v>86.40776699029125</v>
      </c>
      <c r="K220" s="89">
        <v>2.5406907502977369</v>
      </c>
      <c r="L220" s="994">
        <v>0.25332677072856091</v>
      </c>
    </row>
    <row r="221" spans="1:12" ht="15">
      <c r="A221" s="46" t="s">
        <v>116</v>
      </c>
      <c r="B221" s="47" t="s">
        <v>33</v>
      </c>
      <c r="C221" s="79">
        <v>13196.097058823529</v>
      </c>
      <c r="D221" s="79">
        <v>13042.001960784313</v>
      </c>
      <c r="E221" s="80">
        <v>13460.019</v>
      </c>
      <c r="F221" s="80">
        <v>13302.842000000001</v>
      </c>
      <c r="G221" s="988">
        <v>1.1815294806929202</v>
      </c>
      <c r="H221" s="81">
        <v>269.10000000000002</v>
      </c>
      <c r="I221" s="81">
        <v>-7.4266617155584344E-2</v>
      </c>
      <c r="J221" s="81">
        <v>75</v>
      </c>
      <c r="K221" s="81">
        <v>5.187243615191214</v>
      </c>
      <c r="L221" s="989">
        <v>0.21278214506019033</v>
      </c>
    </row>
    <row r="222" spans="1:12" ht="15.75" thickBot="1">
      <c r="A222" s="56" t="s">
        <v>116</v>
      </c>
      <c r="B222" s="57" t="s">
        <v>36</v>
      </c>
      <c r="C222" s="82">
        <v>13262.302941176471</v>
      </c>
      <c r="D222" s="82">
        <v>13155.098039215687</v>
      </c>
      <c r="E222" s="83">
        <v>13527.549000000001</v>
      </c>
      <c r="F222" s="83">
        <v>13418.2</v>
      </c>
      <c r="G222" s="990">
        <v>0.81493046757389331</v>
      </c>
      <c r="H222" s="84">
        <v>296.5</v>
      </c>
      <c r="I222" s="84">
        <v>-1.1007338225483694</v>
      </c>
      <c r="J222" s="84">
        <v>84.677419354838719</v>
      </c>
      <c r="K222" s="84">
        <v>3.0303030303030303</v>
      </c>
      <c r="L222" s="991">
        <v>0.27658328790907083</v>
      </c>
    </row>
    <row r="223" spans="1:12">
      <c r="G223" s="65"/>
      <c r="H223" s="65"/>
      <c r="I223" s="65"/>
      <c r="J223" s="65"/>
      <c r="K223" s="65"/>
      <c r="L223" s="65"/>
    </row>
    <row r="224" spans="1:12">
      <c r="G224" s="65"/>
      <c r="H224" s="65"/>
      <c r="I224" s="65"/>
      <c r="J224" s="65"/>
      <c r="K224" s="65"/>
      <c r="L224" s="1006"/>
    </row>
    <row r="225" spans="1:12" ht="13.5" thickBot="1">
      <c r="G225" s="65"/>
      <c r="H225" s="65"/>
      <c r="I225" s="65"/>
      <c r="J225" s="65"/>
      <c r="K225" s="65"/>
      <c r="L225" s="1078"/>
    </row>
    <row r="226" spans="1:12" ht="21" thickBot="1">
      <c r="A226" s="953" t="s">
        <v>322</v>
      </c>
      <c r="B226" s="944"/>
      <c r="C226" s="944"/>
      <c r="D226" s="944"/>
      <c r="E226" s="944"/>
      <c r="F226" s="944"/>
      <c r="G226" s="1056"/>
      <c r="H226" s="1056"/>
      <c r="I226" s="1056"/>
      <c r="J226" s="1056"/>
      <c r="K226" s="1056"/>
      <c r="L226" s="1057"/>
    </row>
    <row r="227" spans="1:12" ht="12.75" customHeight="1">
      <c r="A227" s="27"/>
      <c r="B227" s="28"/>
      <c r="C227" s="3" t="s">
        <v>9</v>
      </c>
      <c r="D227" s="3" t="s">
        <v>9</v>
      </c>
      <c r="E227" s="3"/>
      <c r="F227" s="3"/>
      <c r="G227" s="945"/>
      <c r="H227" s="1414" t="s">
        <v>10</v>
      </c>
      <c r="I227" s="1415"/>
      <c r="J227" s="975" t="s">
        <v>11</v>
      </c>
      <c r="K227" s="946" t="s">
        <v>12</v>
      </c>
      <c r="L227" s="947"/>
    </row>
    <row r="228" spans="1:12" ht="15.75" customHeight="1">
      <c r="A228" s="29" t="s">
        <v>13</v>
      </c>
      <c r="B228" s="30" t="s">
        <v>14</v>
      </c>
      <c r="C228" s="948" t="s">
        <v>40</v>
      </c>
      <c r="D228" s="948" t="s">
        <v>40</v>
      </c>
      <c r="E228" s="949" t="s">
        <v>41</v>
      </c>
      <c r="F228" s="950"/>
      <c r="G228" s="976"/>
      <c r="H228" s="1412" t="s">
        <v>15</v>
      </c>
      <c r="I228" s="1413"/>
      <c r="J228" s="977" t="s">
        <v>16</v>
      </c>
      <c r="K228" s="951" t="s">
        <v>17</v>
      </c>
      <c r="L228" s="952"/>
    </row>
    <row r="229" spans="1:12" ht="26.25" thickBot="1">
      <c r="A229" s="31" t="s">
        <v>18</v>
      </c>
      <c r="B229" s="32" t="s">
        <v>19</v>
      </c>
      <c r="C229" s="871" t="s">
        <v>520</v>
      </c>
      <c r="D229" s="1371" t="s">
        <v>511</v>
      </c>
      <c r="E229" s="942" t="s">
        <v>520</v>
      </c>
      <c r="F229" s="1200" t="s">
        <v>511</v>
      </c>
      <c r="G229" s="974" t="s">
        <v>20</v>
      </c>
      <c r="H229" s="66" t="s">
        <v>520</v>
      </c>
      <c r="I229" s="883" t="s">
        <v>20</v>
      </c>
      <c r="J229" s="978" t="s">
        <v>20</v>
      </c>
      <c r="K229" s="943" t="s">
        <v>520</v>
      </c>
      <c r="L229" s="979" t="s">
        <v>21</v>
      </c>
    </row>
    <row r="230" spans="1:12" ht="15" thickBot="1">
      <c r="A230" s="33" t="s">
        <v>22</v>
      </c>
      <c r="B230" s="34" t="s">
        <v>23</v>
      </c>
      <c r="C230" s="67">
        <v>11654.969469576803</v>
      </c>
      <c r="D230" s="67">
        <v>11333.687931934819</v>
      </c>
      <c r="E230" s="68">
        <v>11888.06885896834</v>
      </c>
      <c r="F230" s="1201">
        <v>11564.162650248963</v>
      </c>
      <c r="G230" s="980">
        <v>2.8009482269985431</v>
      </c>
      <c r="H230" s="69">
        <v>326.55778853914444</v>
      </c>
      <c r="I230" s="69">
        <v>3.5209939917720741</v>
      </c>
      <c r="J230" s="70">
        <v>62.172774869109951</v>
      </c>
      <c r="K230" s="69">
        <v>100</v>
      </c>
      <c r="L230" s="981" t="s">
        <v>23</v>
      </c>
    </row>
    <row r="231" spans="1:12" ht="15" thickBot="1">
      <c r="A231" s="35"/>
      <c r="B231" s="36"/>
      <c r="C231" s="71"/>
      <c r="D231" s="71"/>
      <c r="E231" s="71"/>
      <c r="F231" s="71"/>
      <c r="G231" s="982"/>
      <c r="H231" s="70"/>
      <c r="I231" s="70"/>
      <c r="J231" s="70"/>
      <c r="K231" s="70"/>
      <c r="L231" s="983"/>
    </row>
    <row r="232" spans="1:12" ht="15">
      <c r="A232" s="37" t="s">
        <v>107</v>
      </c>
      <c r="B232" s="38" t="s">
        <v>23</v>
      </c>
      <c r="C232" s="72" t="s">
        <v>99</v>
      </c>
      <c r="D232" s="72" t="s">
        <v>99</v>
      </c>
      <c r="E232" s="73" t="s">
        <v>99</v>
      </c>
      <c r="F232" s="73" t="s">
        <v>99</v>
      </c>
      <c r="G232" s="984" t="s">
        <v>99</v>
      </c>
      <c r="H232" s="74" t="s">
        <v>99</v>
      </c>
      <c r="I232" s="74" t="s">
        <v>99</v>
      </c>
      <c r="J232" s="74" t="s">
        <v>99</v>
      </c>
      <c r="K232" s="74" t="s">
        <v>99</v>
      </c>
      <c r="L232" s="985" t="s">
        <v>99</v>
      </c>
    </row>
    <row r="233" spans="1:12" ht="15">
      <c r="A233" s="46" t="s">
        <v>108</v>
      </c>
      <c r="B233" s="75" t="s">
        <v>23</v>
      </c>
      <c r="C233" s="76">
        <v>12968.299816997609</v>
      </c>
      <c r="D233" s="76">
        <v>13172.539107337276</v>
      </c>
      <c r="E233" s="77">
        <v>13227.665813337562</v>
      </c>
      <c r="F233" s="77">
        <v>13435.989889484021</v>
      </c>
      <c r="G233" s="986">
        <v>-1.5504929510962795</v>
      </c>
      <c r="H233" s="78">
        <v>372.01651917404126</v>
      </c>
      <c r="I233" s="78">
        <v>2.9563561424262752</v>
      </c>
      <c r="J233" s="78">
        <v>118.70967741935483</v>
      </c>
      <c r="K233" s="78">
        <v>27.360774818401939</v>
      </c>
      <c r="L233" s="987">
        <v>7.0728167032186917</v>
      </c>
    </row>
    <row r="234" spans="1:12" ht="15">
      <c r="A234" s="39" t="s">
        <v>109</v>
      </c>
      <c r="B234" s="40" t="s">
        <v>23</v>
      </c>
      <c r="C234" s="79">
        <v>13662.812509731739</v>
      </c>
      <c r="D234" s="79">
        <v>13096.336565630618</v>
      </c>
      <c r="E234" s="80">
        <v>13936.068759926375</v>
      </c>
      <c r="F234" s="80">
        <v>13358.263296943231</v>
      </c>
      <c r="G234" s="988">
        <v>4.3254534675578906</v>
      </c>
      <c r="H234" s="81">
        <v>400.33684210526314</v>
      </c>
      <c r="I234" s="81">
        <v>-2.8780101636916169</v>
      </c>
      <c r="J234" s="81">
        <v>90</v>
      </c>
      <c r="K234" s="81">
        <v>7.6674737691686836</v>
      </c>
      <c r="L234" s="989">
        <v>1.1229711513676364</v>
      </c>
    </row>
    <row r="235" spans="1:12" ht="15">
      <c r="A235" s="39" t="s">
        <v>110</v>
      </c>
      <c r="B235" s="40" t="s">
        <v>23</v>
      </c>
      <c r="C235" s="79" t="s">
        <v>99</v>
      </c>
      <c r="D235" s="79" t="s">
        <v>99</v>
      </c>
      <c r="E235" s="80" t="s">
        <v>99</v>
      </c>
      <c r="F235" s="80" t="s">
        <v>99</v>
      </c>
      <c r="G235" s="988" t="s">
        <v>99</v>
      </c>
      <c r="H235" s="81" t="s">
        <v>99</v>
      </c>
      <c r="I235" s="81" t="s">
        <v>99</v>
      </c>
      <c r="J235" s="81" t="s">
        <v>99</v>
      </c>
      <c r="K235" s="81" t="s">
        <v>99</v>
      </c>
      <c r="L235" s="989" t="s">
        <v>99</v>
      </c>
    </row>
    <row r="236" spans="1:12" ht="15">
      <c r="A236" s="39" t="s">
        <v>97</v>
      </c>
      <c r="B236" s="40" t="s">
        <v>23</v>
      </c>
      <c r="C236" s="79">
        <v>10281.944331650569</v>
      </c>
      <c r="D236" s="79">
        <v>10111.118430253913</v>
      </c>
      <c r="E236" s="80">
        <v>10487.58321828358</v>
      </c>
      <c r="F236" s="80">
        <v>10313.340798858992</v>
      </c>
      <c r="G236" s="988">
        <v>1.6894857139198372</v>
      </c>
      <c r="H236" s="81">
        <v>293.47793880837355</v>
      </c>
      <c r="I236" s="81">
        <v>0.90680462193209765</v>
      </c>
      <c r="J236" s="81">
        <v>39.237668161434982</v>
      </c>
      <c r="K236" s="81">
        <v>50.121065375302663</v>
      </c>
      <c r="L236" s="989">
        <v>-8.2558979754826751</v>
      </c>
    </row>
    <row r="237" spans="1:12" ht="15.75" thickBot="1">
      <c r="A237" s="41" t="s">
        <v>111</v>
      </c>
      <c r="B237" s="42" t="s">
        <v>23</v>
      </c>
      <c r="C237" s="82">
        <v>11796.487081762783</v>
      </c>
      <c r="D237" s="82">
        <v>11870.699850179892</v>
      </c>
      <c r="E237" s="83">
        <v>12032.41682339804</v>
      </c>
      <c r="F237" s="83">
        <v>12153.336124314968</v>
      </c>
      <c r="G237" s="990">
        <v>-0.99494739288093359</v>
      </c>
      <c r="H237" s="84">
        <v>316.35706521739127</v>
      </c>
      <c r="I237" s="84">
        <v>3.1022919171717729</v>
      </c>
      <c r="J237" s="84">
        <v>62.831858407079643</v>
      </c>
      <c r="K237" s="84">
        <v>14.850686037126714</v>
      </c>
      <c r="L237" s="991">
        <v>6.0110120896347041E-2</v>
      </c>
    </row>
    <row r="238" spans="1:12" ht="15" thickBot="1">
      <c r="A238" s="35"/>
      <c r="B238" s="43"/>
      <c r="C238" s="71"/>
      <c r="D238" s="71"/>
      <c r="E238" s="71"/>
      <c r="F238" s="71"/>
      <c r="G238" s="982"/>
      <c r="H238" s="70"/>
      <c r="I238" s="70"/>
      <c r="J238" s="70"/>
      <c r="K238" s="70"/>
      <c r="L238" s="983"/>
    </row>
    <row r="239" spans="1:12" ht="14.25">
      <c r="A239" s="44" t="s">
        <v>112</v>
      </c>
      <c r="B239" s="45" t="s">
        <v>25</v>
      </c>
      <c r="C239" s="85" t="s">
        <v>99</v>
      </c>
      <c r="D239" s="85" t="s">
        <v>99</v>
      </c>
      <c r="E239" s="86" t="s">
        <v>99</v>
      </c>
      <c r="F239" s="86" t="s">
        <v>99</v>
      </c>
      <c r="G239" s="992" t="s">
        <v>99</v>
      </c>
      <c r="H239" s="87" t="s">
        <v>99</v>
      </c>
      <c r="I239" s="87" t="s">
        <v>99</v>
      </c>
      <c r="J239" s="88" t="s">
        <v>99</v>
      </c>
      <c r="K239" s="88" t="s">
        <v>99</v>
      </c>
      <c r="L239" s="993" t="s">
        <v>99</v>
      </c>
    </row>
    <row r="240" spans="1:12" ht="15">
      <c r="A240" s="46" t="s">
        <v>112</v>
      </c>
      <c r="B240" s="47" t="s">
        <v>26</v>
      </c>
      <c r="C240" s="79" t="s">
        <v>99</v>
      </c>
      <c r="D240" s="79" t="s">
        <v>99</v>
      </c>
      <c r="E240" s="80" t="s">
        <v>99</v>
      </c>
      <c r="F240" s="80" t="s">
        <v>99</v>
      </c>
      <c r="G240" s="988" t="s">
        <v>99</v>
      </c>
      <c r="H240" s="81" t="s">
        <v>99</v>
      </c>
      <c r="I240" s="81" t="s">
        <v>99</v>
      </c>
      <c r="J240" s="89" t="s">
        <v>99</v>
      </c>
      <c r="K240" s="89" t="s">
        <v>99</v>
      </c>
      <c r="L240" s="994" t="s">
        <v>99</v>
      </c>
    </row>
    <row r="241" spans="1:12" ht="15">
      <c r="A241" s="46" t="s">
        <v>112</v>
      </c>
      <c r="B241" s="47" t="s">
        <v>27</v>
      </c>
      <c r="C241" s="79" t="s">
        <v>99</v>
      </c>
      <c r="D241" s="79" t="s">
        <v>99</v>
      </c>
      <c r="E241" s="80" t="s">
        <v>99</v>
      </c>
      <c r="F241" s="80" t="s">
        <v>99</v>
      </c>
      <c r="G241" s="988" t="s">
        <v>99</v>
      </c>
      <c r="H241" s="81" t="s">
        <v>99</v>
      </c>
      <c r="I241" s="81" t="s">
        <v>99</v>
      </c>
      <c r="J241" s="89" t="s">
        <v>99</v>
      </c>
      <c r="K241" s="89" t="s">
        <v>99</v>
      </c>
      <c r="L241" s="994" t="s">
        <v>99</v>
      </c>
    </row>
    <row r="242" spans="1:12" ht="14.25">
      <c r="A242" s="44" t="s">
        <v>112</v>
      </c>
      <c r="B242" s="48" t="s">
        <v>28</v>
      </c>
      <c r="C242" s="90" t="s">
        <v>99</v>
      </c>
      <c r="D242" s="90" t="s">
        <v>99</v>
      </c>
      <c r="E242" s="91" t="s">
        <v>99</v>
      </c>
      <c r="F242" s="91" t="s">
        <v>99</v>
      </c>
      <c r="G242" s="995" t="s">
        <v>99</v>
      </c>
      <c r="H242" s="92" t="s">
        <v>99</v>
      </c>
      <c r="I242" s="92" t="s">
        <v>99</v>
      </c>
      <c r="J242" s="93" t="s">
        <v>99</v>
      </c>
      <c r="K242" s="93" t="s">
        <v>99</v>
      </c>
      <c r="L242" s="996" t="s">
        <v>99</v>
      </c>
    </row>
    <row r="243" spans="1:12" ht="15">
      <c r="A243" s="46" t="s">
        <v>112</v>
      </c>
      <c r="B243" s="47" t="s">
        <v>29</v>
      </c>
      <c r="C243" s="79" t="s">
        <v>99</v>
      </c>
      <c r="D243" s="79" t="s">
        <v>99</v>
      </c>
      <c r="E243" s="80" t="s">
        <v>99</v>
      </c>
      <c r="F243" s="80" t="s">
        <v>99</v>
      </c>
      <c r="G243" s="988" t="s">
        <v>99</v>
      </c>
      <c r="H243" s="81" t="s">
        <v>99</v>
      </c>
      <c r="I243" s="81" t="s">
        <v>99</v>
      </c>
      <c r="J243" s="89" t="s">
        <v>99</v>
      </c>
      <c r="K243" s="89" t="s">
        <v>99</v>
      </c>
      <c r="L243" s="994" t="s">
        <v>99</v>
      </c>
    </row>
    <row r="244" spans="1:12" ht="15">
      <c r="A244" s="46" t="s">
        <v>112</v>
      </c>
      <c r="B244" s="47" t="s">
        <v>30</v>
      </c>
      <c r="C244" s="79" t="s">
        <v>99</v>
      </c>
      <c r="D244" s="79" t="s">
        <v>99</v>
      </c>
      <c r="E244" s="80" t="s">
        <v>99</v>
      </c>
      <c r="F244" s="80" t="s">
        <v>99</v>
      </c>
      <c r="G244" s="988" t="s">
        <v>99</v>
      </c>
      <c r="H244" s="81" t="s">
        <v>99</v>
      </c>
      <c r="I244" s="81" t="s">
        <v>99</v>
      </c>
      <c r="J244" s="89" t="s">
        <v>99</v>
      </c>
      <c r="K244" s="89" t="s">
        <v>99</v>
      </c>
      <c r="L244" s="994" t="s">
        <v>99</v>
      </c>
    </row>
    <row r="245" spans="1:12" ht="14.25">
      <c r="A245" s="44" t="s">
        <v>112</v>
      </c>
      <c r="B245" s="48" t="s">
        <v>31</v>
      </c>
      <c r="C245" s="90" t="s">
        <v>99</v>
      </c>
      <c r="D245" s="90" t="s">
        <v>99</v>
      </c>
      <c r="E245" s="91" t="s">
        <v>99</v>
      </c>
      <c r="F245" s="91" t="s">
        <v>99</v>
      </c>
      <c r="G245" s="995" t="s">
        <v>99</v>
      </c>
      <c r="H245" s="92" t="s">
        <v>99</v>
      </c>
      <c r="I245" s="92" t="s">
        <v>99</v>
      </c>
      <c r="J245" s="93" t="s">
        <v>99</v>
      </c>
      <c r="K245" s="93" t="s">
        <v>99</v>
      </c>
      <c r="L245" s="996" t="s">
        <v>99</v>
      </c>
    </row>
    <row r="246" spans="1:12" ht="15">
      <c r="A246" s="46" t="s">
        <v>112</v>
      </c>
      <c r="B246" s="47" t="s">
        <v>32</v>
      </c>
      <c r="C246" s="79" t="s">
        <v>99</v>
      </c>
      <c r="D246" s="79" t="s">
        <v>99</v>
      </c>
      <c r="E246" s="80" t="s">
        <v>99</v>
      </c>
      <c r="F246" s="80" t="s">
        <v>99</v>
      </c>
      <c r="G246" s="988" t="s">
        <v>99</v>
      </c>
      <c r="H246" s="81" t="s">
        <v>99</v>
      </c>
      <c r="I246" s="81" t="s">
        <v>99</v>
      </c>
      <c r="J246" s="89" t="s">
        <v>99</v>
      </c>
      <c r="K246" s="89" t="s">
        <v>99</v>
      </c>
      <c r="L246" s="994" t="s">
        <v>99</v>
      </c>
    </row>
    <row r="247" spans="1:12" ht="15.75" thickBot="1">
      <c r="A247" s="49" t="s">
        <v>112</v>
      </c>
      <c r="B247" s="50" t="s">
        <v>33</v>
      </c>
      <c r="C247" s="94" t="s">
        <v>99</v>
      </c>
      <c r="D247" s="94" t="s">
        <v>99</v>
      </c>
      <c r="E247" s="95" t="s">
        <v>99</v>
      </c>
      <c r="F247" s="95" t="s">
        <v>99</v>
      </c>
      <c r="G247" s="997" t="s">
        <v>99</v>
      </c>
      <c r="H247" s="89" t="s">
        <v>99</v>
      </c>
      <c r="I247" s="89" t="s">
        <v>99</v>
      </c>
      <c r="J247" s="89" t="s">
        <v>99</v>
      </c>
      <c r="K247" s="89" t="s">
        <v>99</v>
      </c>
      <c r="L247" s="994" t="s">
        <v>99</v>
      </c>
    </row>
    <row r="248" spans="1:12" ht="15" thickBot="1">
      <c r="A248" s="35"/>
      <c r="B248" s="43"/>
      <c r="C248" s="71"/>
      <c r="D248" s="71"/>
      <c r="E248" s="71"/>
      <c r="F248" s="71"/>
      <c r="G248" s="982"/>
      <c r="H248" s="70"/>
      <c r="I248" s="70"/>
      <c r="J248" s="70"/>
      <c r="K248" s="70"/>
      <c r="L248" s="983"/>
    </row>
    <row r="249" spans="1:12" ht="14.25">
      <c r="A249" s="44" t="s">
        <v>113</v>
      </c>
      <c r="B249" s="45" t="s">
        <v>25</v>
      </c>
      <c r="C249" s="85">
        <v>14088.896152155728</v>
      </c>
      <c r="D249" s="85">
        <v>14185.759759645796</v>
      </c>
      <c r="E249" s="86">
        <v>14370.674075198844</v>
      </c>
      <c r="F249" s="86">
        <v>14469.474954838712</v>
      </c>
      <c r="G249" s="992">
        <v>-0.6828228387570362</v>
      </c>
      <c r="H249" s="87">
        <v>419.09999999999997</v>
      </c>
      <c r="I249" s="87">
        <v>3.6405861924371328</v>
      </c>
      <c r="J249" s="88">
        <v>43.478260869565219</v>
      </c>
      <c r="K249" s="88">
        <v>2.6634382566585959</v>
      </c>
      <c r="L249" s="993">
        <v>-0.34703294752988567</v>
      </c>
    </row>
    <row r="250" spans="1:12" ht="15">
      <c r="A250" s="46" t="s">
        <v>113</v>
      </c>
      <c r="B250" s="47" t="s">
        <v>26</v>
      </c>
      <c r="C250" s="79">
        <v>13356.966666666665</v>
      </c>
      <c r="D250" s="79" t="s">
        <v>253</v>
      </c>
      <c r="E250" s="80">
        <v>13624.106</v>
      </c>
      <c r="F250" s="80" t="s">
        <v>253</v>
      </c>
      <c r="G250" s="988" t="s">
        <v>99</v>
      </c>
      <c r="H250" s="81">
        <v>416.3</v>
      </c>
      <c r="I250" s="81" t="s">
        <v>99</v>
      </c>
      <c r="J250" s="89" t="s">
        <v>99</v>
      </c>
      <c r="K250" s="89">
        <v>1.5334947538337369</v>
      </c>
      <c r="L250" s="994" t="s">
        <v>99</v>
      </c>
    </row>
    <row r="251" spans="1:12" ht="15">
      <c r="A251" s="46" t="s">
        <v>113</v>
      </c>
      <c r="B251" s="47" t="s">
        <v>27</v>
      </c>
      <c r="C251" s="79" t="s">
        <v>253</v>
      </c>
      <c r="D251" s="79" t="s">
        <v>253</v>
      </c>
      <c r="E251" s="80" t="s">
        <v>253</v>
      </c>
      <c r="F251" s="80" t="s">
        <v>253</v>
      </c>
      <c r="G251" s="988" t="s">
        <v>99</v>
      </c>
      <c r="H251" s="81" t="s">
        <v>253</v>
      </c>
      <c r="I251" s="81" t="s">
        <v>99</v>
      </c>
      <c r="J251" s="89" t="s">
        <v>99</v>
      </c>
      <c r="K251" s="89">
        <v>1.1299435028248588</v>
      </c>
      <c r="L251" s="994" t="s">
        <v>99</v>
      </c>
    </row>
    <row r="252" spans="1:12" ht="14.25">
      <c r="A252" s="44" t="s">
        <v>113</v>
      </c>
      <c r="B252" s="48" t="s">
        <v>28</v>
      </c>
      <c r="C252" s="90">
        <v>12939.785761666812</v>
      </c>
      <c r="D252" s="90">
        <v>13317.586924119241</v>
      </c>
      <c r="E252" s="91">
        <v>13198.581476900148</v>
      </c>
      <c r="F252" s="91">
        <v>13583.938662601626</v>
      </c>
      <c r="G252" s="995">
        <v>-2.8368589940884879</v>
      </c>
      <c r="H252" s="92">
        <v>394.68529411764706</v>
      </c>
      <c r="I252" s="92">
        <v>3.1461472161385826</v>
      </c>
      <c r="J252" s="93">
        <v>126.66666666666666</v>
      </c>
      <c r="K252" s="93">
        <v>8.2324455205811145</v>
      </c>
      <c r="L252" s="996">
        <v>2.3423931645601721</v>
      </c>
    </row>
    <row r="253" spans="1:12" ht="15">
      <c r="A253" s="46" t="s">
        <v>113</v>
      </c>
      <c r="B253" s="47" t="s">
        <v>29</v>
      </c>
      <c r="C253" s="79">
        <v>12915.792156862744</v>
      </c>
      <c r="D253" s="79">
        <v>13298.886274509803</v>
      </c>
      <c r="E253" s="80">
        <v>13174.108</v>
      </c>
      <c r="F253" s="80">
        <v>13564.864</v>
      </c>
      <c r="G253" s="988">
        <v>-2.8806481214997763</v>
      </c>
      <c r="H253" s="81">
        <v>386.5</v>
      </c>
      <c r="I253" s="81">
        <v>2.1405919661733677</v>
      </c>
      <c r="J253" s="89">
        <v>115.625</v>
      </c>
      <c r="K253" s="89">
        <v>5.5690072639225177</v>
      </c>
      <c r="L253" s="994">
        <v>1.3805255885298475</v>
      </c>
    </row>
    <row r="254" spans="1:12" ht="15">
      <c r="A254" s="46" t="s">
        <v>113</v>
      </c>
      <c r="B254" s="47" t="s">
        <v>30</v>
      </c>
      <c r="C254" s="79">
        <v>12986.872549019608</v>
      </c>
      <c r="D254" s="79">
        <v>13361.904901960785</v>
      </c>
      <c r="E254" s="80">
        <v>13246.61</v>
      </c>
      <c r="F254" s="80">
        <v>13629.143</v>
      </c>
      <c r="G254" s="988">
        <v>-2.8067282000049412</v>
      </c>
      <c r="H254" s="81">
        <v>411.8</v>
      </c>
      <c r="I254" s="81">
        <v>4.7570592724497551</v>
      </c>
      <c r="J254" s="89">
        <v>153.84615384615387</v>
      </c>
      <c r="K254" s="89">
        <v>2.6634382566585959</v>
      </c>
      <c r="L254" s="994">
        <v>0.96186757603032369</v>
      </c>
    </row>
    <row r="255" spans="1:12" ht="14.25">
      <c r="A255" s="44" t="s">
        <v>113</v>
      </c>
      <c r="B255" s="48" t="s">
        <v>31</v>
      </c>
      <c r="C255" s="90">
        <v>12769.051393676049</v>
      </c>
      <c r="D255" s="90">
        <v>12768.311387043796</v>
      </c>
      <c r="E255" s="91">
        <v>13024.432421549571</v>
      </c>
      <c r="F255" s="91">
        <v>13023.677614784672</v>
      </c>
      <c r="G255" s="995">
        <v>5.7956499479205129E-3</v>
      </c>
      <c r="H255" s="92">
        <v>353.0656862745098</v>
      </c>
      <c r="I255" s="92">
        <v>4.1703622134579792</v>
      </c>
      <c r="J255" s="93">
        <v>134.48275862068965</v>
      </c>
      <c r="K255" s="93">
        <v>16.464891041162229</v>
      </c>
      <c r="L255" s="996">
        <v>5.0774564861884066</v>
      </c>
    </row>
    <row r="256" spans="1:12" ht="15">
      <c r="A256" s="46" t="s">
        <v>113</v>
      </c>
      <c r="B256" s="47" t="s">
        <v>32</v>
      </c>
      <c r="C256" s="79">
        <v>12558.938235294117</v>
      </c>
      <c r="D256" s="79">
        <v>12619.030392156863</v>
      </c>
      <c r="E256" s="80">
        <v>12810.117</v>
      </c>
      <c r="F256" s="80">
        <v>12871.411</v>
      </c>
      <c r="G256" s="988">
        <v>-0.4762026478682086</v>
      </c>
      <c r="H256" s="81">
        <v>351</v>
      </c>
      <c r="I256" s="81">
        <v>5.2473763118440777</v>
      </c>
      <c r="J256" s="89">
        <v>150</v>
      </c>
      <c r="K256" s="89">
        <v>12.510088781275222</v>
      </c>
      <c r="L256" s="994">
        <v>4.3949055352019233</v>
      </c>
    </row>
    <row r="257" spans="1:12" ht="15.75" thickBot="1">
      <c r="A257" s="49" t="s">
        <v>113</v>
      </c>
      <c r="B257" s="50" t="s">
        <v>33</v>
      </c>
      <c r="C257" s="94">
        <v>13417.754901960785</v>
      </c>
      <c r="D257" s="94">
        <v>13118.723529411764</v>
      </c>
      <c r="E257" s="95">
        <v>13686.11</v>
      </c>
      <c r="F257" s="95">
        <v>13381.098</v>
      </c>
      <c r="G257" s="997">
        <v>2.2794243043433404</v>
      </c>
      <c r="H257" s="89">
        <v>359.6</v>
      </c>
      <c r="I257" s="89">
        <v>2.0431328036322491</v>
      </c>
      <c r="J257" s="89">
        <v>96</v>
      </c>
      <c r="K257" s="89">
        <v>3.9548022598870061</v>
      </c>
      <c r="L257" s="994">
        <v>0.68255095098648244</v>
      </c>
    </row>
    <row r="258" spans="1:12" ht="15.75" thickBot="1">
      <c r="A258" s="51"/>
      <c r="B258" s="52"/>
      <c r="C258" s="96"/>
      <c r="D258" s="96"/>
      <c r="E258" s="96"/>
      <c r="F258" s="96"/>
      <c r="G258" s="998"/>
      <c r="H258" s="97"/>
      <c r="I258" s="97"/>
      <c r="J258" s="97"/>
      <c r="K258" s="97"/>
      <c r="L258" s="999"/>
    </row>
    <row r="259" spans="1:12" ht="15">
      <c r="A259" s="46" t="s">
        <v>114</v>
      </c>
      <c r="B259" s="53" t="s">
        <v>30</v>
      </c>
      <c r="C259" s="98">
        <v>13778.809803921569</v>
      </c>
      <c r="D259" s="98">
        <v>13071.2039215686</v>
      </c>
      <c r="E259" s="99">
        <v>14054.386</v>
      </c>
      <c r="F259" s="99">
        <v>13332.628000000001</v>
      </c>
      <c r="G259" s="1000">
        <v>5.4134713726356107</v>
      </c>
      <c r="H259" s="100">
        <v>412.2</v>
      </c>
      <c r="I259" s="100">
        <v>-5.5453712190650757</v>
      </c>
      <c r="J259" s="100">
        <v>64.285714285714292</v>
      </c>
      <c r="K259" s="100">
        <v>3.7126715092816784</v>
      </c>
      <c r="L259" s="1001">
        <v>4.7750043313092405E-2</v>
      </c>
    </row>
    <row r="260" spans="1:12" ht="15.75" thickBot="1">
      <c r="A260" s="49" t="s">
        <v>114</v>
      </c>
      <c r="B260" s="50" t="s">
        <v>33</v>
      </c>
      <c r="C260" s="94">
        <v>13547.484313725488</v>
      </c>
      <c r="D260" s="94" t="s">
        <v>253</v>
      </c>
      <c r="E260" s="95">
        <v>13818.433999999999</v>
      </c>
      <c r="F260" s="95" t="s">
        <v>253</v>
      </c>
      <c r="G260" s="1373" t="s">
        <v>99</v>
      </c>
      <c r="H260" s="89">
        <v>389.2</v>
      </c>
      <c r="I260" s="1573" t="s">
        <v>99</v>
      </c>
      <c r="J260" s="1573" t="s">
        <v>99</v>
      </c>
      <c r="K260" s="89">
        <v>3.9548022598870061</v>
      </c>
      <c r="L260" s="1574" t="s">
        <v>99</v>
      </c>
    </row>
    <row r="261" spans="1:12" ht="15.75" thickBot="1">
      <c r="A261" s="51"/>
      <c r="B261" s="52"/>
      <c r="C261" s="96"/>
      <c r="D261" s="96"/>
      <c r="E261" s="96"/>
      <c r="F261" s="96"/>
      <c r="G261" s="998"/>
      <c r="H261" s="97"/>
      <c r="I261" s="97"/>
      <c r="J261" s="97"/>
      <c r="K261" s="97"/>
      <c r="L261" s="999"/>
    </row>
    <row r="262" spans="1:12" ht="14.25">
      <c r="A262" s="44" t="s">
        <v>115</v>
      </c>
      <c r="B262" s="45" t="s">
        <v>25</v>
      </c>
      <c r="C262" s="85" t="s">
        <v>99</v>
      </c>
      <c r="D262" s="85" t="s">
        <v>99</v>
      </c>
      <c r="E262" s="86" t="s">
        <v>99</v>
      </c>
      <c r="F262" s="86" t="s">
        <v>99</v>
      </c>
      <c r="G262" s="992" t="s">
        <v>99</v>
      </c>
      <c r="H262" s="87" t="s">
        <v>99</v>
      </c>
      <c r="I262" s="87" t="s">
        <v>99</v>
      </c>
      <c r="J262" s="88" t="s">
        <v>99</v>
      </c>
      <c r="K262" s="88" t="s">
        <v>99</v>
      </c>
      <c r="L262" s="993" t="s">
        <v>99</v>
      </c>
    </row>
    <row r="263" spans="1:12" ht="15">
      <c r="A263" s="39" t="s">
        <v>115</v>
      </c>
      <c r="B263" s="47" t="s">
        <v>26</v>
      </c>
      <c r="C263" s="79" t="s">
        <v>99</v>
      </c>
      <c r="D263" s="79" t="s">
        <v>99</v>
      </c>
      <c r="E263" s="80" t="s">
        <v>99</v>
      </c>
      <c r="F263" s="80" t="s">
        <v>99</v>
      </c>
      <c r="G263" s="988" t="s">
        <v>99</v>
      </c>
      <c r="H263" s="81" t="s">
        <v>99</v>
      </c>
      <c r="I263" s="81" t="s">
        <v>99</v>
      </c>
      <c r="J263" s="89" t="s">
        <v>99</v>
      </c>
      <c r="K263" s="89" t="s">
        <v>99</v>
      </c>
      <c r="L263" s="994" t="s">
        <v>99</v>
      </c>
    </row>
    <row r="264" spans="1:12" ht="15">
      <c r="A264" s="39" t="s">
        <v>115</v>
      </c>
      <c r="B264" s="47" t="s">
        <v>27</v>
      </c>
      <c r="C264" s="79" t="s">
        <v>99</v>
      </c>
      <c r="D264" s="79" t="s">
        <v>99</v>
      </c>
      <c r="E264" s="80" t="s">
        <v>99</v>
      </c>
      <c r="F264" s="80" t="s">
        <v>99</v>
      </c>
      <c r="G264" s="988" t="s">
        <v>99</v>
      </c>
      <c r="H264" s="81" t="s">
        <v>99</v>
      </c>
      <c r="I264" s="81" t="s">
        <v>99</v>
      </c>
      <c r="J264" s="89" t="s">
        <v>99</v>
      </c>
      <c r="K264" s="89" t="s">
        <v>99</v>
      </c>
      <c r="L264" s="994" t="s">
        <v>99</v>
      </c>
    </row>
    <row r="265" spans="1:12" ht="15">
      <c r="A265" s="39" t="s">
        <v>115</v>
      </c>
      <c r="B265" s="47" t="s">
        <v>34</v>
      </c>
      <c r="C265" s="79" t="s">
        <v>99</v>
      </c>
      <c r="D265" s="79" t="s">
        <v>99</v>
      </c>
      <c r="E265" s="80" t="s">
        <v>99</v>
      </c>
      <c r="F265" s="80" t="s">
        <v>99</v>
      </c>
      <c r="G265" s="988" t="s">
        <v>99</v>
      </c>
      <c r="H265" s="81" t="s">
        <v>99</v>
      </c>
      <c r="I265" s="81" t="s">
        <v>99</v>
      </c>
      <c r="J265" s="89" t="s">
        <v>99</v>
      </c>
      <c r="K265" s="89" t="s">
        <v>99</v>
      </c>
      <c r="L265" s="994" t="s">
        <v>99</v>
      </c>
    </row>
    <row r="266" spans="1:12" ht="14.25">
      <c r="A266" s="54" t="s">
        <v>115</v>
      </c>
      <c r="B266" s="48" t="s">
        <v>28</v>
      </c>
      <c r="C266" s="90" t="s">
        <v>99</v>
      </c>
      <c r="D266" s="90" t="s">
        <v>99</v>
      </c>
      <c r="E266" s="91" t="s">
        <v>99</v>
      </c>
      <c r="F266" s="91" t="s">
        <v>99</v>
      </c>
      <c r="G266" s="995" t="s">
        <v>99</v>
      </c>
      <c r="H266" s="92" t="s">
        <v>99</v>
      </c>
      <c r="I266" s="92" t="s">
        <v>99</v>
      </c>
      <c r="J266" s="93" t="s">
        <v>99</v>
      </c>
      <c r="K266" s="93" t="s">
        <v>99</v>
      </c>
      <c r="L266" s="996" t="s">
        <v>99</v>
      </c>
    </row>
    <row r="267" spans="1:12" ht="15">
      <c r="A267" s="39" t="s">
        <v>115</v>
      </c>
      <c r="B267" s="47" t="s">
        <v>30</v>
      </c>
      <c r="C267" s="79" t="s">
        <v>99</v>
      </c>
      <c r="D267" s="79" t="s">
        <v>99</v>
      </c>
      <c r="E267" s="80" t="s">
        <v>99</v>
      </c>
      <c r="F267" s="80" t="s">
        <v>99</v>
      </c>
      <c r="G267" s="988" t="s">
        <v>99</v>
      </c>
      <c r="H267" s="81" t="s">
        <v>99</v>
      </c>
      <c r="I267" s="81" t="s">
        <v>99</v>
      </c>
      <c r="J267" s="89" t="s">
        <v>99</v>
      </c>
      <c r="K267" s="89" t="s">
        <v>99</v>
      </c>
      <c r="L267" s="994" t="s">
        <v>99</v>
      </c>
    </row>
    <row r="268" spans="1:12" ht="15">
      <c r="A268" s="39" t="s">
        <v>115</v>
      </c>
      <c r="B268" s="47" t="s">
        <v>35</v>
      </c>
      <c r="C268" s="79" t="s">
        <v>99</v>
      </c>
      <c r="D268" s="79" t="s">
        <v>99</v>
      </c>
      <c r="E268" s="80" t="s">
        <v>99</v>
      </c>
      <c r="F268" s="80" t="s">
        <v>99</v>
      </c>
      <c r="G268" s="988" t="s">
        <v>99</v>
      </c>
      <c r="H268" s="81" t="s">
        <v>99</v>
      </c>
      <c r="I268" s="81" t="s">
        <v>99</v>
      </c>
      <c r="J268" s="89" t="s">
        <v>99</v>
      </c>
      <c r="K268" s="89" t="s">
        <v>99</v>
      </c>
      <c r="L268" s="994" t="s">
        <v>99</v>
      </c>
    </row>
    <row r="269" spans="1:12" ht="14.25">
      <c r="A269" s="54" t="s">
        <v>115</v>
      </c>
      <c r="B269" s="48" t="s">
        <v>31</v>
      </c>
      <c r="C269" s="90" t="s">
        <v>99</v>
      </c>
      <c r="D269" s="90" t="s">
        <v>99</v>
      </c>
      <c r="E269" s="91" t="s">
        <v>99</v>
      </c>
      <c r="F269" s="91" t="s">
        <v>99</v>
      </c>
      <c r="G269" s="995" t="s">
        <v>99</v>
      </c>
      <c r="H269" s="92" t="s">
        <v>99</v>
      </c>
      <c r="I269" s="92" t="s">
        <v>99</v>
      </c>
      <c r="J269" s="93" t="s">
        <v>99</v>
      </c>
      <c r="K269" s="93" t="s">
        <v>99</v>
      </c>
      <c r="L269" s="996" t="s">
        <v>99</v>
      </c>
    </row>
    <row r="270" spans="1:12" ht="15">
      <c r="A270" s="39" t="s">
        <v>115</v>
      </c>
      <c r="B270" s="47" t="s">
        <v>33</v>
      </c>
      <c r="C270" s="79" t="s">
        <v>99</v>
      </c>
      <c r="D270" s="79" t="s">
        <v>99</v>
      </c>
      <c r="E270" s="80" t="s">
        <v>99</v>
      </c>
      <c r="F270" s="80" t="s">
        <v>99</v>
      </c>
      <c r="G270" s="988" t="s">
        <v>99</v>
      </c>
      <c r="H270" s="81" t="s">
        <v>99</v>
      </c>
      <c r="I270" s="81" t="s">
        <v>99</v>
      </c>
      <c r="J270" s="89" t="s">
        <v>99</v>
      </c>
      <c r="K270" s="89" t="s">
        <v>99</v>
      </c>
      <c r="L270" s="994" t="s">
        <v>99</v>
      </c>
    </row>
    <row r="271" spans="1:12" ht="15.75" thickBot="1">
      <c r="A271" s="55" t="s">
        <v>115</v>
      </c>
      <c r="B271" s="47" t="s">
        <v>36</v>
      </c>
      <c r="C271" s="94" t="s">
        <v>99</v>
      </c>
      <c r="D271" s="94" t="s">
        <v>99</v>
      </c>
      <c r="E271" s="95" t="s">
        <v>99</v>
      </c>
      <c r="F271" s="95" t="s">
        <v>99</v>
      </c>
      <c r="G271" s="997" t="s">
        <v>99</v>
      </c>
      <c r="H271" s="89" t="s">
        <v>99</v>
      </c>
      <c r="I271" s="89" t="s">
        <v>99</v>
      </c>
      <c r="J271" s="89" t="s">
        <v>99</v>
      </c>
      <c r="K271" s="89" t="s">
        <v>99</v>
      </c>
      <c r="L271" s="994" t="s">
        <v>99</v>
      </c>
    </row>
    <row r="272" spans="1:12" ht="15.75" thickBot="1">
      <c r="A272" s="51"/>
      <c r="B272" s="52"/>
      <c r="C272" s="96"/>
      <c r="D272" s="96"/>
      <c r="E272" s="96"/>
      <c r="F272" s="96"/>
      <c r="G272" s="998"/>
      <c r="H272" s="97"/>
      <c r="I272" s="97"/>
      <c r="J272" s="97"/>
      <c r="K272" s="97"/>
      <c r="L272" s="999"/>
    </row>
    <row r="273" spans="1:12" ht="14.25">
      <c r="A273" s="44" t="s">
        <v>24</v>
      </c>
      <c r="B273" s="45" t="s">
        <v>28</v>
      </c>
      <c r="C273" s="85">
        <v>10927.254066715914</v>
      </c>
      <c r="D273" s="85">
        <v>10913.768552357113</v>
      </c>
      <c r="E273" s="86">
        <v>11145.799148050231</v>
      </c>
      <c r="F273" s="86">
        <v>11132.043923404255</v>
      </c>
      <c r="G273" s="992">
        <v>0.12356423259395387</v>
      </c>
      <c r="H273" s="87">
        <v>351.86046511627904</v>
      </c>
      <c r="I273" s="87">
        <v>-2.6748218789415046</v>
      </c>
      <c r="J273" s="88">
        <v>65.384615384615387</v>
      </c>
      <c r="K273" s="88">
        <v>3.4705407586763521</v>
      </c>
      <c r="L273" s="993">
        <v>6.7399397419807716E-2</v>
      </c>
    </row>
    <row r="274" spans="1:12" ht="15">
      <c r="A274" s="46" t="s">
        <v>24</v>
      </c>
      <c r="B274" s="47" t="s">
        <v>29</v>
      </c>
      <c r="C274" s="79">
        <v>10876.902941176471</v>
      </c>
      <c r="D274" s="79">
        <v>10381.053921568626</v>
      </c>
      <c r="E274" s="80">
        <v>11094.441000000001</v>
      </c>
      <c r="F274" s="80">
        <v>10588.674999999999</v>
      </c>
      <c r="G274" s="988">
        <v>4.7764805322667989</v>
      </c>
      <c r="H274" s="81">
        <v>330</v>
      </c>
      <c r="I274" s="81">
        <v>3.9370078740157481</v>
      </c>
      <c r="J274" s="89">
        <v>-12.5</v>
      </c>
      <c r="K274" s="89">
        <v>0.56497175141242939</v>
      </c>
      <c r="L274" s="994">
        <v>-0.48214866743573814</v>
      </c>
    </row>
    <row r="275" spans="1:12" ht="15">
      <c r="A275" s="46" t="s">
        <v>24</v>
      </c>
      <c r="B275" s="47" t="s">
        <v>30</v>
      </c>
      <c r="C275" s="79">
        <v>10817.792156862744</v>
      </c>
      <c r="D275" s="79">
        <v>10791.627450980392</v>
      </c>
      <c r="E275" s="80">
        <v>11034.147999999999</v>
      </c>
      <c r="F275" s="80">
        <v>11007.46</v>
      </c>
      <c r="G275" s="988">
        <v>0.24245375409040873</v>
      </c>
      <c r="H275" s="81">
        <v>355.9</v>
      </c>
      <c r="I275" s="81">
        <v>-6.6124376803988572</v>
      </c>
      <c r="J275" s="89">
        <v>88.888888888888886</v>
      </c>
      <c r="K275" s="89">
        <v>1.3720742534301855</v>
      </c>
      <c r="L275" s="994">
        <v>0.19406378222599696</v>
      </c>
    </row>
    <row r="276" spans="1:12" ht="15">
      <c r="A276" s="46" t="s">
        <v>24</v>
      </c>
      <c r="B276" s="47" t="s">
        <v>35</v>
      </c>
      <c r="C276" s="79" t="s">
        <v>253</v>
      </c>
      <c r="D276" s="79">
        <v>11430.398039215686</v>
      </c>
      <c r="E276" s="80" t="s">
        <v>253</v>
      </c>
      <c r="F276" s="80">
        <v>11659.005999999999</v>
      </c>
      <c r="G276" s="1322" t="s">
        <v>99</v>
      </c>
      <c r="H276" s="81">
        <v>356.3</v>
      </c>
      <c r="I276" s="81" t="s">
        <v>99</v>
      </c>
      <c r="J276" s="89" t="s">
        <v>99</v>
      </c>
      <c r="K276" s="89">
        <v>1.5334947538337369</v>
      </c>
      <c r="L276" s="994" t="s">
        <v>99</v>
      </c>
    </row>
    <row r="277" spans="1:12" ht="14.25">
      <c r="A277" s="44" t="s">
        <v>24</v>
      </c>
      <c r="B277" s="48" t="s">
        <v>31</v>
      </c>
      <c r="C277" s="90">
        <v>10403.407897204053</v>
      </c>
      <c r="D277" s="90">
        <v>10506.925126034423</v>
      </c>
      <c r="E277" s="91">
        <v>10611.476055148134</v>
      </c>
      <c r="F277" s="91">
        <v>10717.063628555112</v>
      </c>
      <c r="G277" s="995">
        <v>-0.98522857628319593</v>
      </c>
      <c r="H277" s="92">
        <v>301.71438053097341</v>
      </c>
      <c r="I277" s="92">
        <v>-3.8531336098839875</v>
      </c>
      <c r="J277" s="93">
        <v>62.007168458781358</v>
      </c>
      <c r="K277" s="93">
        <v>36.481033091202583</v>
      </c>
      <c r="L277" s="996">
        <v>-3.7291516127261559E-2</v>
      </c>
    </row>
    <row r="278" spans="1:12" ht="15">
      <c r="A278" s="46" t="s">
        <v>24</v>
      </c>
      <c r="B278" s="47" t="s">
        <v>32</v>
      </c>
      <c r="C278" s="79">
        <v>9991.7362745098035</v>
      </c>
      <c r="D278" s="79">
        <v>10688.925490196078</v>
      </c>
      <c r="E278" s="80">
        <v>10191.571</v>
      </c>
      <c r="F278" s="80">
        <v>10902.704</v>
      </c>
      <c r="G278" s="988">
        <v>-6.5225378951863675</v>
      </c>
      <c r="H278" s="81">
        <v>287.2</v>
      </c>
      <c r="I278" s="81">
        <v>-2.9401824940858363</v>
      </c>
      <c r="J278" s="89">
        <v>128.7037037037037</v>
      </c>
      <c r="K278" s="89">
        <v>19.935431799838579</v>
      </c>
      <c r="L278" s="994">
        <v>5.7993061453883161</v>
      </c>
    </row>
    <row r="279" spans="1:12" ht="15">
      <c r="A279" s="46" t="s">
        <v>24</v>
      </c>
      <c r="B279" s="47" t="s">
        <v>33</v>
      </c>
      <c r="C279" s="79">
        <v>10751.161764705881</v>
      </c>
      <c r="D279" s="79">
        <v>10353.815686274509</v>
      </c>
      <c r="E279" s="80">
        <v>10966.184999999999</v>
      </c>
      <c r="F279" s="80">
        <v>10560.892</v>
      </c>
      <c r="G279" s="988">
        <v>3.8376777264647695</v>
      </c>
      <c r="H279" s="81">
        <v>316.3</v>
      </c>
      <c r="I279" s="81">
        <v>-0.97056981840950729</v>
      </c>
      <c r="J279" s="89">
        <v>19.58041958041958</v>
      </c>
      <c r="K279" s="89">
        <v>13.801452784503631</v>
      </c>
      <c r="L279" s="994">
        <v>-4.9158247024073631</v>
      </c>
    </row>
    <row r="280" spans="1:12" ht="15">
      <c r="A280" s="46" t="s">
        <v>24</v>
      </c>
      <c r="B280" s="47" t="s">
        <v>36</v>
      </c>
      <c r="C280" s="79">
        <v>11319.120588235295</v>
      </c>
      <c r="D280" s="79" t="s">
        <v>253</v>
      </c>
      <c r="E280" s="80">
        <v>11545.503000000001</v>
      </c>
      <c r="F280" s="80" t="s">
        <v>253</v>
      </c>
      <c r="G280" s="1322" t="s">
        <v>99</v>
      </c>
      <c r="H280" s="81">
        <v>333.8</v>
      </c>
      <c r="I280" s="81" t="s">
        <v>99</v>
      </c>
      <c r="J280" s="89" t="s">
        <v>99</v>
      </c>
      <c r="K280" s="89">
        <v>2.744148506860371</v>
      </c>
      <c r="L280" s="994" t="s">
        <v>99</v>
      </c>
    </row>
    <row r="281" spans="1:12" ht="14.25">
      <c r="A281" s="44" t="s">
        <v>24</v>
      </c>
      <c r="B281" s="48" t="s">
        <v>37</v>
      </c>
      <c r="C281" s="90">
        <v>9425.8042311493682</v>
      </c>
      <c r="D281" s="90">
        <v>8823.0296828988012</v>
      </c>
      <c r="E281" s="91">
        <v>9614.3203157723565</v>
      </c>
      <c r="F281" s="91">
        <v>8999.4902765567767</v>
      </c>
      <c r="G281" s="995">
        <v>6.8318318073767061</v>
      </c>
      <c r="H281" s="92">
        <v>244.00714285714287</v>
      </c>
      <c r="I281" s="92">
        <v>5.0108113128321774</v>
      </c>
      <c r="J281" s="93">
        <v>-10.638297872340425</v>
      </c>
      <c r="K281" s="93">
        <v>10.16949152542373</v>
      </c>
      <c r="L281" s="996">
        <v>-8.2860058567752226</v>
      </c>
    </row>
    <row r="282" spans="1:12" ht="15">
      <c r="A282" s="46" t="s">
        <v>24</v>
      </c>
      <c r="B282" s="47" t="s">
        <v>101</v>
      </c>
      <c r="C282" s="101">
        <v>9088.3333333333339</v>
      </c>
      <c r="D282" s="101">
        <v>8549.6088235294119</v>
      </c>
      <c r="E282" s="102">
        <v>9270.1</v>
      </c>
      <c r="F282" s="102">
        <v>8720.6010000000006</v>
      </c>
      <c r="G282" s="1002">
        <v>6.3011597480494714</v>
      </c>
      <c r="H282" s="103">
        <v>225.1</v>
      </c>
      <c r="I282" s="103">
        <v>8.8928412627829537E-2</v>
      </c>
      <c r="J282" s="104">
        <v>-34.579439252336449</v>
      </c>
      <c r="K282" s="104">
        <v>5.6497175141242941</v>
      </c>
      <c r="L282" s="1003">
        <v>-8.355518087969946</v>
      </c>
    </row>
    <row r="283" spans="1:12" ht="15">
      <c r="A283" s="46" t="s">
        <v>24</v>
      </c>
      <c r="B283" s="47" t="s">
        <v>38</v>
      </c>
      <c r="C283" s="79">
        <v>9465.0833333333339</v>
      </c>
      <c r="D283" s="79">
        <v>9563.2843137254895</v>
      </c>
      <c r="E283" s="80">
        <v>9654.3850000000002</v>
      </c>
      <c r="F283" s="80">
        <v>9754.5499999999993</v>
      </c>
      <c r="G283" s="988">
        <v>-1.0268541347371132</v>
      </c>
      <c r="H283" s="81">
        <v>252.4</v>
      </c>
      <c r="I283" s="81">
        <v>1.243481748896909</v>
      </c>
      <c r="J283" s="89">
        <v>36.666666666666664</v>
      </c>
      <c r="K283" s="89">
        <v>3.3091202582728005</v>
      </c>
      <c r="L283" s="994">
        <v>-0.61758131240782754</v>
      </c>
    </row>
    <row r="284" spans="1:12" ht="15.75" thickBot="1">
      <c r="A284" s="46" t="s">
        <v>24</v>
      </c>
      <c r="B284" s="47" t="s">
        <v>39</v>
      </c>
      <c r="C284" s="79">
        <v>10484.425490196078</v>
      </c>
      <c r="D284" s="79" t="s">
        <v>253</v>
      </c>
      <c r="E284" s="80">
        <v>10694.114</v>
      </c>
      <c r="F284" s="80" t="s">
        <v>253</v>
      </c>
      <c r="G284" s="1322" t="s">
        <v>99</v>
      </c>
      <c r="H284" s="81">
        <v>309.3</v>
      </c>
      <c r="I284" s="81" t="s">
        <v>99</v>
      </c>
      <c r="J284" s="89" t="s">
        <v>99</v>
      </c>
      <c r="K284" s="89">
        <v>1.2106537530266344</v>
      </c>
      <c r="L284" s="994" t="s">
        <v>99</v>
      </c>
    </row>
    <row r="285" spans="1:12" ht="15.75" thickBot="1">
      <c r="A285" s="51"/>
      <c r="B285" s="52"/>
      <c r="C285" s="96"/>
      <c r="D285" s="96"/>
      <c r="E285" s="96"/>
      <c r="F285" s="96"/>
      <c r="G285" s="998"/>
      <c r="H285" s="97"/>
      <c r="I285" s="97"/>
      <c r="J285" s="97"/>
      <c r="K285" s="97"/>
      <c r="L285" s="999"/>
    </row>
    <row r="286" spans="1:12" ht="14.25">
      <c r="A286" s="44" t="s">
        <v>116</v>
      </c>
      <c r="B286" s="48" t="s">
        <v>25</v>
      </c>
      <c r="C286" s="90">
        <v>12111.542497868715</v>
      </c>
      <c r="D286" s="90">
        <v>13347.254429753551</v>
      </c>
      <c r="E286" s="91">
        <v>12353.773347826089</v>
      </c>
      <c r="F286" s="91">
        <v>13614.199518348623</v>
      </c>
      <c r="G286" s="995">
        <v>-9.2581731950070747</v>
      </c>
      <c r="H286" s="92">
        <v>383.33333333333331</v>
      </c>
      <c r="I286" s="92">
        <v>5.4997477179945919</v>
      </c>
      <c r="J286" s="93">
        <v>100</v>
      </c>
      <c r="K286" s="93">
        <v>0.96852300242130751</v>
      </c>
      <c r="L286" s="996">
        <v>0.18318268828518192</v>
      </c>
    </row>
    <row r="287" spans="1:12" ht="15">
      <c r="A287" s="46" t="s">
        <v>116</v>
      </c>
      <c r="B287" s="47" t="s">
        <v>26</v>
      </c>
      <c r="C287" s="1575" t="s">
        <v>99</v>
      </c>
      <c r="D287" s="79" t="s">
        <v>253</v>
      </c>
      <c r="E287" s="1576" t="s">
        <v>99</v>
      </c>
      <c r="F287" s="80" t="s">
        <v>253</v>
      </c>
      <c r="G287" s="988" t="s">
        <v>99</v>
      </c>
      <c r="H287" s="81" t="s">
        <v>99</v>
      </c>
      <c r="I287" s="81" t="s">
        <v>99</v>
      </c>
      <c r="J287" s="89" t="s">
        <v>99</v>
      </c>
      <c r="K287" s="89">
        <v>0</v>
      </c>
      <c r="L287" s="994" t="s">
        <v>99</v>
      </c>
    </row>
    <row r="288" spans="1:12" ht="15">
      <c r="A288" s="46" t="s">
        <v>116</v>
      </c>
      <c r="B288" s="47" t="s">
        <v>27</v>
      </c>
      <c r="C288" s="79">
        <v>11372.436274509804</v>
      </c>
      <c r="D288" s="79" t="s">
        <v>253</v>
      </c>
      <c r="E288" s="80">
        <v>11599.885</v>
      </c>
      <c r="F288" s="80" t="s">
        <v>253</v>
      </c>
      <c r="G288" s="988" t="s">
        <v>99</v>
      </c>
      <c r="H288" s="81">
        <v>375</v>
      </c>
      <c r="I288" s="81" t="s">
        <v>99</v>
      </c>
      <c r="J288" s="89" t="s">
        <v>99</v>
      </c>
      <c r="K288" s="89">
        <v>0.64568200161420497</v>
      </c>
      <c r="L288" s="994" t="s">
        <v>99</v>
      </c>
    </row>
    <row r="289" spans="1:12" ht="15">
      <c r="A289" s="46" t="s">
        <v>116</v>
      </c>
      <c r="B289" s="47" t="s">
        <v>34</v>
      </c>
      <c r="C289" s="79" t="s">
        <v>253</v>
      </c>
      <c r="D289" s="79" t="s">
        <v>253</v>
      </c>
      <c r="E289" s="80" t="s">
        <v>253</v>
      </c>
      <c r="F289" s="80" t="s">
        <v>253</v>
      </c>
      <c r="G289" s="988" t="s">
        <v>99</v>
      </c>
      <c r="H289" s="81" t="s">
        <v>253</v>
      </c>
      <c r="I289" s="81" t="s">
        <v>99</v>
      </c>
      <c r="J289" s="89" t="s">
        <v>99</v>
      </c>
      <c r="K289" s="89">
        <v>0.32284100080710249</v>
      </c>
      <c r="L289" s="994" t="s">
        <v>99</v>
      </c>
    </row>
    <row r="290" spans="1:12" ht="14.25">
      <c r="A290" s="44" t="s">
        <v>116</v>
      </c>
      <c r="B290" s="48" t="s">
        <v>28</v>
      </c>
      <c r="C290" s="90">
        <v>11627.592283378794</v>
      </c>
      <c r="D290" s="90">
        <v>12274.316755231504</v>
      </c>
      <c r="E290" s="91">
        <v>11860.14412904637</v>
      </c>
      <c r="F290" s="91">
        <v>12519.803090336134</v>
      </c>
      <c r="G290" s="995">
        <v>-5.2689244114306071</v>
      </c>
      <c r="H290" s="92">
        <v>331.28695652173911</v>
      </c>
      <c r="I290" s="92">
        <v>0.91830522516448876</v>
      </c>
      <c r="J290" s="93">
        <v>137.93103448275863</v>
      </c>
      <c r="K290" s="93">
        <v>5.5690072639225177</v>
      </c>
      <c r="L290" s="996">
        <v>1.7731957455979104</v>
      </c>
    </row>
    <row r="291" spans="1:12" ht="15">
      <c r="A291" s="46" t="s">
        <v>116</v>
      </c>
      <c r="B291" s="47" t="s">
        <v>29</v>
      </c>
      <c r="C291" s="79" t="s">
        <v>253</v>
      </c>
      <c r="D291" s="79" t="s">
        <v>253</v>
      </c>
      <c r="E291" s="80" t="s">
        <v>253</v>
      </c>
      <c r="F291" s="80" t="s">
        <v>253</v>
      </c>
      <c r="G291" s="988" t="s">
        <v>99</v>
      </c>
      <c r="H291" s="81" t="s">
        <v>253</v>
      </c>
      <c r="I291" s="81" t="s">
        <v>99</v>
      </c>
      <c r="J291" s="89" t="s">
        <v>99</v>
      </c>
      <c r="K291" s="89">
        <v>1.7756255044390639</v>
      </c>
      <c r="L291" s="994" t="s">
        <v>99</v>
      </c>
    </row>
    <row r="292" spans="1:12" ht="15">
      <c r="A292" s="46" t="s">
        <v>116</v>
      </c>
      <c r="B292" s="47" t="s">
        <v>30</v>
      </c>
      <c r="C292" s="79">
        <v>11372.442156862744</v>
      </c>
      <c r="D292" s="79">
        <v>11943.584313725491</v>
      </c>
      <c r="E292" s="80">
        <v>11599.891</v>
      </c>
      <c r="F292" s="80">
        <v>12182.456</v>
      </c>
      <c r="G292" s="988">
        <v>-4.7819996230645163</v>
      </c>
      <c r="H292" s="81">
        <v>332</v>
      </c>
      <c r="I292" s="81">
        <v>2.1538461538461537</v>
      </c>
      <c r="J292" s="89">
        <v>116.66666666666667</v>
      </c>
      <c r="K292" s="89">
        <v>3.1476997578692498</v>
      </c>
      <c r="L292" s="994">
        <v>0.79167881546087271</v>
      </c>
    </row>
    <row r="293" spans="1:12" ht="15">
      <c r="A293" s="46" t="s">
        <v>116</v>
      </c>
      <c r="B293" s="47" t="s">
        <v>35</v>
      </c>
      <c r="C293" s="79" t="s">
        <v>253</v>
      </c>
      <c r="D293" s="79" t="s">
        <v>253</v>
      </c>
      <c r="E293" s="80">
        <v>13591.445</v>
      </c>
      <c r="F293" s="80">
        <v>13653.226000000001</v>
      </c>
      <c r="G293" s="988" t="s">
        <v>99</v>
      </c>
      <c r="H293" s="81" t="s">
        <v>253</v>
      </c>
      <c r="I293" s="81" t="s">
        <v>99</v>
      </c>
      <c r="J293" s="89" t="s">
        <v>99</v>
      </c>
      <c r="K293" s="89">
        <v>0.64568200161420497</v>
      </c>
      <c r="L293" s="994" t="s">
        <v>99</v>
      </c>
    </row>
    <row r="294" spans="1:12" ht="14.25">
      <c r="A294" s="44" t="s">
        <v>116</v>
      </c>
      <c r="B294" s="48" t="s">
        <v>31</v>
      </c>
      <c r="C294" s="90">
        <v>11874.915705404112</v>
      </c>
      <c r="D294" s="90">
        <v>11578.426591919879</v>
      </c>
      <c r="E294" s="91">
        <v>12112.414019512194</v>
      </c>
      <c r="F294" s="91">
        <v>11862.807272964736</v>
      </c>
      <c r="G294" s="995">
        <v>2.1041119593699471</v>
      </c>
      <c r="H294" s="92">
        <v>298.55242718446601</v>
      </c>
      <c r="I294" s="92">
        <v>1.3685344795707386</v>
      </c>
      <c r="J294" s="93">
        <v>32.051282051282051</v>
      </c>
      <c r="K294" s="93">
        <v>8.3131557707828883</v>
      </c>
      <c r="L294" s="996">
        <v>-1.896268312986745</v>
      </c>
    </row>
    <row r="295" spans="1:12" ht="15">
      <c r="A295" s="46" t="s">
        <v>116</v>
      </c>
      <c r="B295" s="47" t="s">
        <v>32</v>
      </c>
      <c r="C295" s="79" t="s">
        <v>253</v>
      </c>
      <c r="D295" s="79" t="s">
        <v>253</v>
      </c>
      <c r="E295" s="80" t="s">
        <v>253</v>
      </c>
      <c r="F295" s="80" t="s">
        <v>253</v>
      </c>
      <c r="G295" s="988" t="s">
        <v>99</v>
      </c>
      <c r="H295" s="81" t="s">
        <v>253</v>
      </c>
      <c r="I295" s="81" t="s">
        <v>99</v>
      </c>
      <c r="J295" s="89" t="s">
        <v>99</v>
      </c>
      <c r="K295" s="89">
        <v>0.56497175141242939</v>
      </c>
      <c r="L295" s="994" t="s">
        <v>99</v>
      </c>
    </row>
    <row r="296" spans="1:12" ht="15">
      <c r="A296" s="46" t="s">
        <v>116</v>
      </c>
      <c r="B296" s="47" t="s">
        <v>33</v>
      </c>
      <c r="C296" s="79">
        <v>11969.084313725491</v>
      </c>
      <c r="D296" s="79">
        <v>11358.773529411765</v>
      </c>
      <c r="E296" s="80">
        <v>12208.466</v>
      </c>
      <c r="F296" s="80">
        <v>11585.949000000001</v>
      </c>
      <c r="G296" s="988">
        <v>5.3730341813173856</v>
      </c>
      <c r="H296" s="81">
        <v>300</v>
      </c>
      <c r="I296" s="81">
        <v>2.2843504943743564</v>
      </c>
      <c r="J296" s="81">
        <v>58.139534883720934</v>
      </c>
      <c r="K296" s="81">
        <v>5.4882970137207421</v>
      </c>
      <c r="L296" s="989">
        <v>-0.13997523758815777</v>
      </c>
    </row>
    <row r="297" spans="1:12" ht="15.75" thickBot="1">
      <c r="A297" s="56" t="s">
        <v>116</v>
      </c>
      <c r="B297" s="57" t="s">
        <v>36</v>
      </c>
      <c r="C297" s="82">
        <v>11637.179411764706</v>
      </c>
      <c r="D297" s="82" t="s">
        <v>253</v>
      </c>
      <c r="E297" s="83">
        <v>11869.923000000001</v>
      </c>
      <c r="F297" s="83" t="s">
        <v>253</v>
      </c>
      <c r="G297" s="990" t="s">
        <v>99</v>
      </c>
      <c r="H297" s="84">
        <v>307.89999999999998</v>
      </c>
      <c r="I297" s="84" t="s">
        <v>99</v>
      </c>
      <c r="J297" s="84" t="s">
        <v>99</v>
      </c>
      <c r="K297" s="84">
        <v>2.5454545454545454</v>
      </c>
      <c r="L297" s="991" t="s">
        <v>99</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17" t="s">
        <v>483</v>
      </c>
      <c r="B1" s="1417"/>
      <c r="C1" s="1417"/>
      <c r="D1" s="1417"/>
      <c r="E1" s="1417"/>
      <c r="F1" s="1417"/>
      <c r="G1" s="1417"/>
      <c r="H1" s="1417"/>
    </row>
    <row r="2" spans="1:18" ht="40.5">
      <c r="A2" s="1198" t="s">
        <v>126</v>
      </c>
      <c r="B2" s="3" t="s">
        <v>9</v>
      </c>
      <c r="C2" s="3"/>
      <c r="D2" s="833" t="s">
        <v>127</v>
      </c>
      <c r="E2" s="1418" t="s">
        <v>128</v>
      </c>
      <c r="F2" s="1419"/>
      <c r="G2" s="1420"/>
      <c r="H2" s="834" t="s">
        <v>129</v>
      </c>
    </row>
    <row r="3" spans="1:18" ht="41.25" thickBot="1">
      <c r="A3" s="613"/>
      <c r="B3" s="1165" t="s">
        <v>524</v>
      </c>
      <c r="C3" s="1165" t="s">
        <v>511</v>
      </c>
      <c r="D3" s="1166" t="s">
        <v>70</v>
      </c>
      <c r="E3" s="883" t="s">
        <v>524</v>
      </c>
      <c r="F3" s="1167" t="s">
        <v>511</v>
      </c>
      <c r="G3" s="847" t="s">
        <v>130</v>
      </c>
      <c r="H3" s="848" t="s">
        <v>131</v>
      </c>
    </row>
    <row r="4" spans="1:18" ht="15.75">
      <c r="A4" s="653" t="s">
        <v>8</v>
      </c>
      <c r="B4" s="835"/>
      <c r="C4" s="835"/>
      <c r="D4" s="836"/>
      <c r="E4" s="837"/>
      <c r="F4" s="837"/>
      <c r="G4" s="838"/>
      <c r="H4" s="839"/>
    </row>
    <row r="5" spans="1:18" ht="15">
      <c r="A5" s="437" t="s">
        <v>307</v>
      </c>
      <c r="B5" s="128">
        <v>14091.093211253363</v>
      </c>
      <c r="C5" s="128">
        <v>14231.214565965713</v>
      </c>
      <c r="D5" s="812">
        <v>-0.98460573454814837</v>
      </c>
      <c r="E5" s="849">
        <v>100</v>
      </c>
      <c r="F5" s="850">
        <v>100</v>
      </c>
      <c r="G5" s="641" t="s">
        <v>99</v>
      </c>
      <c r="H5" s="644">
        <v>30.250468791856427</v>
      </c>
    </row>
    <row r="6" spans="1:18">
      <c r="A6" s="630" t="s">
        <v>132</v>
      </c>
      <c r="B6" s="79">
        <v>11995.226000000001</v>
      </c>
      <c r="C6" s="79">
        <v>12087.005999999999</v>
      </c>
      <c r="D6" s="813">
        <v>-0.75932782692420964</v>
      </c>
      <c r="E6" s="851">
        <v>7.4759627744357031</v>
      </c>
      <c r="F6" s="852">
        <v>7.1769800875078129</v>
      </c>
      <c r="G6" s="639">
        <v>4.165856436585309</v>
      </c>
      <c r="H6" s="640">
        <v>35.676516329704512</v>
      </c>
    </row>
    <row r="7" spans="1:18">
      <c r="A7" s="630" t="s">
        <v>133</v>
      </c>
      <c r="B7" s="79">
        <v>17391.757000000001</v>
      </c>
      <c r="C7" s="79">
        <v>16958.463</v>
      </c>
      <c r="D7" s="813">
        <v>2.5550310779933398</v>
      </c>
      <c r="E7" s="851">
        <v>14.470324095497627</v>
      </c>
      <c r="F7" s="852">
        <v>11.114831681400124</v>
      </c>
      <c r="G7" s="639">
        <v>30.189322792109209</v>
      </c>
      <c r="H7" s="640">
        <v>69.572203253665407</v>
      </c>
    </row>
    <row r="8" spans="1:18" ht="13.5" thickBot="1">
      <c r="A8" s="631" t="s">
        <v>134</v>
      </c>
      <c r="B8" s="82">
        <v>13679.927</v>
      </c>
      <c r="C8" s="82">
        <v>14048.565000000001</v>
      </c>
      <c r="D8" s="814">
        <v>-2.6240260126212238</v>
      </c>
      <c r="E8" s="853">
        <v>78.053713130066669</v>
      </c>
      <c r="F8" s="854">
        <v>81.708188231092066</v>
      </c>
      <c r="G8" s="642">
        <v>-4.4725934819281381</v>
      </c>
      <c r="H8" s="645">
        <v>24.424894814491022</v>
      </c>
    </row>
    <row r="9" spans="1:18" ht="15">
      <c r="A9" s="614" t="s">
        <v>308</v>
      </c>
      <c r="B9" s="129">
        <v>10641.668006544503</v>
      </c>
      <c r="C9" s="129">
        <v>10608.155050211319</v>
      </c>
      <c r="D9" s="815">
        <v>0.3159169165095978</v>
      </c>
      <c r="E9" s="855">
        <v>100</v>
      </c>
      <c r="F9" s="856">
        <v>100</v>
      </c>
      <c r="G9" s="643" t="s">
        <v>99</v>
      </c>
      <c r="H9" s="646">
        <v>75.48695332598308</v>
      </c>
    </row>
    <row r="10" spans="1:18">
      <c r="A10" s="630" t="s">
        <v>132</v>
      </c>
      <c r="B10" s="79" t="s">
        <v>253</v>
      </c>
      <c r="C10" s="79" t="s">
        <v>253</v>
      </c>
      <c r="D10" s="813" t="s">
        <v>99</v>
      </c>
      <c r="E10" s="851">
        <v>2.0130890052356021</v>
      </c>
      <c r="F10" s="852">
        <v>1.3000735023888277</v>
      </c>
      <c r="G10" s="639" t="s">
        <v>99</v>
      </c>
      <c r="H10" s="640" t="s">
        <v>99</v>
      </c>
    </row>
    <row r="11" spans="1:18">
      <c r="A11" s="630" t="s">
        <v>133</v>
      </c>
      <c r="B11" s="79" t="s">
        <v>253</v>
      </c>
      <c r="C11" s="79" t="s">
        <v>253</v>
      </c>
      <c r="D11" s="813" t="s">
        <v>99</v>
      </c>
      <c r="E11" s="851">
        <v>0.25916230366492149</v>
      </c>
      <c r="F11" s="852">
        <v>3.3902976846747519</v>
      </c>
      <c r="G11" s="639" t="s">
        <v>99</v>
      </c>
      <c r="H11" s="640" t="s">
        <v>99</v>
      </c>
    </row>
    <row r="12" spans="1:18" ht="13.5" thickBot="1">
      <c r="A12" s="632" t="s">
        <v>134</v>
      </c>
      <c r="B12" s="79">
        <v>10637.94</v>
      </c>
      <c r="C12" s="79">
        <v>10411.460999999999</v>
      </c>
      <c r="D12" s="813">
        <v>2.1752854858698623</v>
      </c>
      <c r="E12" s="851">
        <v>97.727748691099464</v>
      </c>
      <c r="F12" s="852">
        <v>95.309628812936424</v>
      </c>
      <c r="G12" s="639">
        <v>2.5371202346292501</v>
      </c>
      <c r="H12" s="640">
        <v>79.939268327951027</v>
      </c>
      <c r="P12"/>
      <c r="Q12"/>
      <c r="R12"/>
    </row>
    <row r="13" spans="1:18" ht="15.75">
      <c r="A13" s="653" t="s">
        <v>135</v>
      </c>
      <c r="B13" s="654"/>
      <c r="C13" s="654"/>
      <c r="D13" s="816"/>
      <c r="E13" s="857"/>
      <c r="F13" s="857"/>
      <c r="G13" s="655"/>
      <c r="H13" s="656"/>
      <c r="P13"/>
      <c r="Q13"/>
      <c r="R13"/>
    </row>
    <row r="14" spans="1:18" ht="15">
      <c r="A14" s="437" t="s">
        <v>307</v>
      </c>
      <c r="B14" s="128">
        <v>14147.291734294633</v>
      </c>
      <c r="C14" s="128">
        <v>14305.934220355492</v>
      </c>
      <c r="D14" s="812">
        <v>-1.1089278310474187</v>
      </c>
      <c r="E14" s="849">
        <v>100</v>
      </c>
      <c r="F14" s="850">
        <v>100</v>
      </c>
      <c r="G14" s="641" t="s">
        <v>99</v>
      </c>
      <c r="H14" s="644">
        <v>38.464816167518869</v>
      </c>
      <c r="P14"/>
      <c r="Q14"/>
      <c r="R14"/>
    </row>
    <row r="15" spans="1:18">
      <c r="A15" s="630" t="s">
        <v>132</v>
      </c>
      <c r="B15" s="79" t="s">
        <v>253</v>
      </c>
      <c r="C15" s="79" t="s">
        <v>253</v>
      </c>
      <c r="D15" s="813" t="s">
        <v>99</v>
      </c>
      <c r="E15" s="851">
        <v>0.69459708972611778</v>
      </c>
      <c r="F15" s="852">
        <v>0.28609690771852936</v>
      </c>
      <c r="G15" s="639" t="s">
        <v>99</v>
      </c>
      <c r="H15" s="640" t="s">
        <v>99</v>
      </c>
    </row>
    <row r="16" spans="1:18">
      <c r="A16" s="630" t="s">
        <v>133</v>
      </c>
      <c r="B16" s="79" t="s">
        <v>253</v>
      </c>
      <c r="C16" s="79" t="s">
        <v>253</v>
      </c>
      <c r="D16" s="813" t="s">
        <v>99</v>
      </c>
      <c r="E16" s="851">
        <v>3.9565657009715566E-2</v>
      </c>
      <c r="F16" s="852">
        <v>3.6523009495982472E-2</v>
      </c>
      <c r="G16" s="639" t="s">
        <v>99</v>
      </c>
      <c r="H16" s="640" t="s">
        <v>99</v>
      </c>
    </row>
    <row r="17" spans="1:13" ht="13.5" thickBot="1">
      <c r="A17" s="631" t="s">
        <v>134</v>
      </c>
      <c r="B17" s="82">
        <v>14151.933000000001</v>
      </c>
      <c r="C17" s="82">
        <v>14308.249</v>
      </c>
      <c r="D17" s="814">
        <v>-1.0924886755884589</v>
      </c>
      <c r="E17" s="853">
        <v>99.265837253264181</v>
      </c>
      <c r="F17" s="854">
        <v>99.677380082785476</v>
      </c>
      <c r="G17" s="642">
        <v>-0.41287484600768465</v>
      </c>
      <c r="H17" s="645">
        <v>37.893129770992374</v>
      </c>
    </row>
    <row r="18" spans="1:13" ht="15">
      <c r="A18" s="614" t="s">
        <v>308</v>
      </c>
      <c r="B18" s="129">
        <v>11123.495000000001</v>
      </c>
      <c r="C18" s="129">
        <v>10676.921</v>
      </c>
      <c r="D18" s="815">
        <v>4.1826103237066237</v>
      </c>
      <c r="E18" s="855">
        <v>100</v>
      </c>
      <c r="F18" s="856">
        <v>100</v>
      </c>
      <c r="G18" s="643" t="s">
        <v>99</v>
      </c>
      <c r="H18" s="646">
        <v>125.40669223647667</v>
      </c>
    </row>
    <row r="19" spans="1:13">
      <c r="A19" s="630" t="s">
        <v>132</v>
      </c>
      <c r="B19" s="79" t="s">
        <v>99</v>
      </c>
      <c r="C19" s="79" t="s">
        <v>99</v>
      </c>
      <c r="D19" s="813" t="s">
        <v>99</v>
      </c>
      <c r="E19" s="851">
        <v>0</v>
      </c>
      <c r="F19" s="852">
        <v>0</v>
      </c>
      <c r="G19" s="639" t="s">
        <v>99</v>
      </c>
      <c r="H19" s="640" t="s">
        <v>99</v>
      </c>
    </row>
    <row r="20" spans="1:13">
      <c r="A20" s="630" t="s">
        <v>133</v>
      </c>
      <c r="B20" s="79" t="s">
        <v>99</v>
      </c>
      <c r="C20" s="79" t="s">
        <v>99</v>
      </c>
      <c r="D20" s="813" t="s">
        <v>99</v>
      </c>
      <c r="E20" s="851">
        <v>0</v>
      </c>
      <c r="F20" s="852">
        <v>0</v>
      </c>
      <c r="G20" s="639" t="s">
        <v>99</v>
      </c>
      <c r="H20" s="640" t="s">
        <v>99</v>
      </c>
    </row>
    <row r="21" spans="1:13" ht="13.5" thickBot="1">
      <c r="A21" s="632" t="s">
        <v>134</v>
      </c>
      <c r="B21" s="79">
        <v>11123.495000000001</v>
      </c>
      <c r="C21" s="79">
        <v>10676.921</v>
      </c>
      <c r="D21" s="813">
        <v>4.1826103237066237</v>
      </c>
      <c r="E21" s="851">
        <v>100</v>
      </c>
      <c r="F21" s="852">
        <v>100</v>
      </c>
      <c r="G21" s="639">
        <v>0</v>
      </c>
      <c r="H21" s="640">
        <v>125.40669223647667</v>
      </c>
    </row>
    <row r="22" spans="1:13" ht="15.75">
      <c r="A22" s="653" t="s">
        <v>136</v>
      </c>
      <c r="B22" s="654"/>
      <c r="C22" s="654"/>
      <c r="D22" s="816"/>
      <c r="E22" s="857"/>
      <c r="F22" s="857"/>
      <c r="G22" s="655"/>
      <c r="H22" s="656"/>
    </row>
    <row r="23" spans="1:13" ht="15">
      <c r="A23" s="437" t="s">
        <v>307</v>
      </c>
      <c r="B23" s="128">
        <v>15107.129103679843</v>
      </c>
      <c r="C23" s="128">
        <v>14573.866572946177</v>
      </c>
      <c r="D23" s="812">
        <v>3.659032612001361</v>
      </c>
      <c r="E23" s="849">
        <v>100</v>
      </c>
      <c r="F23" s="850">
        <v>100</v>
      </c>
      <c r="G23" s="641" t="s">
        <v>99</v>
      </c>
      <c r="H23" s="644">
        <v>-2.4477691218130317</v>
      </c>
    </row>
    <row r="24" spans="1:13">
      <c r="A24" s="630" t="s">
        <v>132</v>
      </c>
      <c r="B24" s="79">
        <v>11941.098</v>
      </c>
      <c r="C24" s="79">
        <v>12067.366</v>
      </c>
      <c r="D24" s="813">
        <v>-1.0463592469143641</v>
      </c>
      <c r="E24" s="851">
        <v>19.075275647715415</v>
      </c>
      <c r="F24" s="852">
        <v>14.022662889518415</v>
      </c>
      <c r="G24" s="639">
        <v>36.031763709970519</v>
      </c>
      <c r="H24" s="640">
        <v>32.702020202020201</v>
      </c>
    </row>
    <row r="25" spans="1:13">
      <c r="A25" s="630" t="s">
        <v>133</v>
      </c>
      <c r="B25" s="79">
        <v>17394.309000000001</v>
      </c>
      <c r="C25" s="79">
        <v>16960.826000000001</v>
      </c>
      <c r="D25" s="813">
        <v>2.5557894409152015</v>
      </c>
      <c r="E25" s="851">
        <v>38.268523980216891</v>
      </c>
      <c r="F25" s="852">
        <v>22.012216713881021</v>
      </c>
      <c r="G25" s="639">
        <v>73.851295749257986</v>
      </c>
      <c r="H25" s="640">
        <v>69.595817414035807</v>
      </c>
    </row>
    <row r="26" spans="1:13" ht="16.5" thickBot="1">
      <c r="A26" s="631" t="s">
        <v>134</v>
      </c>
      <c r="B26" s="82">
        <v>14471.018</v>
      </c>
      <c r="C26" s="82">
        <v>14301.93</v>
      </c>
      <c r="D26" s="814">
        <v>1.1822740007817107</v>
      </c>
      <c r="E26" s="853">
        <v>42.656200372067701</v>
      </c>
      <c r="F26" s="854">
        <v>63.965120396600561</v>
      </c>
      <c r="G26" s="642">
        <v>-33.313343103885295</v>
      </c>
      <c r="H26" s="645">
        <v>-34.94567849975779</v>
      </c>
      <c r="J26" s="112"/>
      <c r="K26" s="106"/>
      <c r="L26" s="106"/>
      <c r="M26" s="106"/>
    </row>
    <row r="27" spans="1:13" ht="15">
      <c r="A27" s="614" t="s">
        <v>308</v>
      </c>
      <c r="B27" s="129">
        <v>11044.746308219179</v>
      </c>
      <c r="C27" s="129">
        <v>11574.673157423525</v>
      </c>
      <c r="D27" s="815">
        <v>-4.5783309990440033</v>
      </c>
      <c r="E27" s="855">
        <v>100</v>
      </c>
      <c r="F27" s="856">
        <v>100</v>
      </c>
      <c r="G27" s="643" t="s">
        <v>99</v>
      </c>
      <c r="H27" s="646">
        <v>19.820940064660526</v>
      </c>
      <c r="J27" s="1416"/>
      <c r="K27" s="1416"/>
      <c r="L27" s="1416"/>
      <c r="M27" s="1416"/>
    </row>
    <row r="28" spans="1:13">
      <c r="A28" s="630" t="s">
        <v>132</v>
      </c>
      <c r="B28" s="79" t="s">
        <v>99</v>
      </c>
      <c r="C28" s="79" t="s">
        <v>253</v>
      </c>
      <c r="D28" s="813" t="s">
        <v>99</v>
      </c>
      <c r="E28" s="851">
        <v>0</v>
      </c>
      <c r="F28" s="852">
        <v>7.0380502362596369</v>
      </c>
      <c r="G28" s="639" t="s">
        <v>99</v>
      </c>
      <c r="H28" s="640" t="s">
        <v>99</v>
      </c>
    </row>
    <row r="29" spans="1:13">
      <c r="A29" s="630" t="s">
        <v>133</v>
      </c>
      <c r="B29" s="79" t="s">
        <v>253</v>
      </c>
      <c r="C29" s="79" t="s">
        <v>253</v>
      </c>
      <c r="D29" s="813" t="s">
        <v>99</v>
      </c>
      <c r="E29" s="851">
        <v>2.054794520547945</v>
      </c>
      <c r="F29" s="852">
        <v>18.353643372295448</v>
      </c>
      <c r="G29" s="639" t="s">
        <v>99</v>
      </c>
      <c r="H29" s="640" t="s">
        <v>99</v>
      </c>
    </row>
    <row r="30" spans="1:13" ht="13.5" thickBot="1">
      <c r="A30" s="632" t="s">
        <v>134</v>
      </c>
      <c r="B30" s="79">
        <v>10844.727000000001</v>
      </c>
      <c r="C30" s="79">
        <v>10543.341</v>
      </c>
      <c r="D30" s="813">
        <v>2.8585436058645963</v>
      </c>
      <c r="E30" s="851">
        <v>97.945205479452042</v>
      </c>
      <c r="F30" s="852">
        <v>74.608306391444913</v>
      </c>
      <c r="G30" s="639">
        <v>31.279223744292224</v>
      </c>
      <c r="H30" s="640">
        <v>57.3</v>
      </c>
    </row>
    <row r="31" spans="1:13" ht="15.75">
      <c r="A31" s="653" t="s">
        <v>137</v>
      </c>
      <c r="B31" s="654"/>
      <c r="C31" s="654"/>
      <c r="D31" s="816"/>
      <c r="E31" s="857"/>
      <c r="F31" s="857"/>
      <c r="G31" s="655"/>
      <c r="H31" s="656"/>
    </row>
    <row r="32" spans="1:13" ht="15">
      <c r="A32" s="437" t="s">
        <v>307</v>
      </c>
      <c r="B32" s="128">
        <v>12345.59</v>
      </c>
      <c r="C32" s="128">
        <v>12678.463</v>
      </c>
      <c r="D32" s="812">
        <v>-2.6254996366673122</v>
      </c>
      <c r="E32" s="849">
        <v>100</v>
      </c>
      <c r="F32" s="850">
        <v>100</v>
      </c>
      <c r="G32" s="641" t="s">
        <v>99</v>
      </c>
      <c r="H32" s="644">
        <v>134.78185595567871</v>
      </c>
    </row>
    <row r="33" spans="1:8">
      <c r="A33" s="630" t="s">
        <v>132</v>
      </c>
      <c r="B33" s="79" t="s">
        <v>99</v>
      </c>
      <c r="C33" s="79" t="s">
        <v>99</v>
      </c>
      <c r="D33" s="813" t="s">
        <v>99</v>
      </c>
      <c r="E33" s="851">
        <v>0</v>
      </c>
      <c r="F33" s="852">
        <v>0</v>
      </c>
      <c r="G33" s="639" t="s">
        <v>99</v>
      </c>
      <c r="H33" s="640" t="s">
        <v>99</v>
      </c>
    </row>
    <row r="34" spans="1:8">
      <c r="A34" s="630" t="s">
        <v>133</v>
      </c>
      <c r="B34" s="79" t="s">
        <v>99</v>
      </c>
      <c r="C34" s="79" t="s">
        <v>99</v>
      </c>
      <c r="D34" s="813" t="s">
        <v>99</v>
      </c>
      <c r="E34" s="851">
        <v>0</v>
      </c>
      <c r="F34" s="852">
        <v>0</v>
      </c>
      <c r="G34" s="639" t="s">
        <v>99</v>
      </c>
      <c r="H34" s="640" t="s">
        <v>99</v>
      </c>
    </row>
    <row r="35" spans="1:8" ht="13.5" thickBot="1">
      <c r="A35" s="631" t="s">
        <v>134</v>
      </c>
      <c r="B35" s="82">
        <v>12345.59</v>
      </c>
      <c r="C35" s="82">
        <v>12678.463</v>
      </c>
      <c r="D35" s="814">
        <v>-2.6254996366673122</v>
      </c>
      <c r="E35" s="853">
        <v>100</v>
      </c>
      <c r="F35" s="854">
        <v>100</v>
      </c>
      <c r="G35" s="642">
        <v>0</v>
      </c>
      <c r="H35" s="645">
        <v>134.78185595567871</v>
      </c>
    </row>
    <row r="36" spans="1:8" ht="15">
      <c r="A36" s="614" t="s">
        <v>308</v>
      </c>
      <c r="B36" s="129">
        <v>10020.222356937389</v>
      </c>
      <c r="C36" s="129">
        <v>10175.571</v>
      </c>
      <c r="D36" s="815">
        <v>-1.5266823165266186</v>
      </c>
      <c r="E36" s="855">
        <v>100</v>
      </c>
      <c r="F36" s="856">
        <v>100</v>
      </c>
      <c r="G36" s="643" t="s">
        <v>99</v>
      </c>
      <c r="H36" s="646">
        <v>60.406440212055742</v>
      </c>
    </row>
    <row r="37" spans="1:8">
      <c r="A37" s="630" t="s">
        <v>132</v>
      </c>
      <c r="B37" s="79" t="s">
        <v>253</v>
      </c>
      <c r="C37" s="79" t="s">
        <v>99</v>
      </c>
      <c r="D37" s="813" t="s">
        <v>99</v>
      </c>
      <c r="E37" s="851">
        <v>4.7065303874166107</v>
      </c>
      <c r="F37" s="852">
        <v>0</v>
      </c>
      <c r="G37" s="639" t="s">
        <v>99</v>
      </c>
      <c r="H37" s="640" t="s">
        <v>99</v>
      </c>
    </row>
    <row r="38" spans="1:8">
      <c r="A38" s="630" t="s">
        <v>133</v>
      </c>
      <c r="B38" s="79" t="s">
        <v>99</v>
      </c>
      <c r="C38" s="79" t="s">
        <v>99</v>
      </c>
      <c r="D38" s="813" t="s">
        <v>99</v>
      </c>
      <c r="E38" s="851">
        <v>0</v>
      </c>
      <c r="F38" s="852">
        <v>0</v>
      </c>
      <c r="G38" s="639" t="s">
        <v>99</v>
      </c>
      <c r="H38" s="640" t="s">
        <v>99</v>
      </c>
    </row>
    <row r="39" spans="1:8" ht="13.5" thickBot="1">
      <c r="A39" s="631" t="s">
        <v>134</v>
      </c>
      <c r="B39" s="82">
        <v>10043.776</v>
      </c>
      <c r="C39" s="82">
        <v>10175.571</v>
      </c>
      <c r="D39" s="814">
        <v>-1.2952098707777684</v>
      </c>
      <c r="E39" s="853">
        <v>95.293469612583394</v>
      </c>
      <c r="F39" s="854">
        <v>100</v>
      </c>
      <c r="G39" s="642">
        <v>-4.7065303874166062</v>
      </c>
      <c r="H39" s="645">
        <v>52.856862360102085</v>
      </c>
    </row>
    <row r="40" spans="1:8" ht="14.25" customHeight="1">
      <c r="A40" s="112" t="s">
        <v>309</v>
      </c>
      <c r="B40" s="106"/>
      <c r="C40" s="112"/>
      <c r="D40" s="106"/>
    </row>
    <row r="41" spans="1:8" ht="5.25" customHeight="1">
      <c r="A41" s="1421"/>
      <c r="B41" s="1421"/>
      <c r="C41" s="1421"/>
      <c r="D41" s="1421"/>
    </row>
    <row r="42" spans="1:8" ht="15">
      <c r="A42" s="113" t="s">
        <v>61</v>
      </c>
      <c r="B42" s="114"/>
    </row>
    <row r="43" spans="1:8" ht="15">
      <c r="A43" s="111" t="s">
        <v>95</v>
      </c>
      <c r="B43" s="1422" t="s">
        <v>62</v>
      </c>
      <c r="C43" s="1423"/>
      <c r="D43" s="1423"/>
      <c r="E43" s="1423"/>
      <c r="F43" s="1423"/>
      <c r="G43" s="1423"/>
      <c r="H43" s="1424"/>
    </row>
    <row r="44" spans="1:8" ht="15">
      <c r="A44" s="111" t="s">
        <v>63</v>
      </c>
      <c r="B44" s="1422" t="s">
        <v>64</v>
      </c>
      <c r="C44" s="1423"/>
      <c r="D44" s="1423"/>
      <c r="E44" s="1423"/>
      <c r="F44" s="1423"/>
      <c r="G44" s="1423"/>
      <c r="H44" s="1424"/>
    </row>
    <row r="45" spans="1:8" ht="15">
      <c r="A45" s="111" t="s">
        <v>65</v>
      </c>
      <c r="B45" s="1422" t="s">
        <v>66</v>
      </c>
      <c r="C45" s="1423"/>
      <c r="D45" s="1423"/>
      <c r="E45" s="1423"/>
      <c r="F45" s="1423"/>
      <c r="G45" s="1423"/>
      <c r="H45" s="1424"/>
    </row>
  </sheetData>
  <mergeCells count="7">
    <mergeCell ref="J27:M27"/>
    <mergeCell ref="A1:H1"/>
    <mergeCell ref="E2:G2"/>
    <mergeCell ref="A41:D41"/>
    <mergeCell ref="B45:H45"/>
    <mergeCell ref="B44:H44"/>
    <mergeCell ref="B43:H43"/>
  </mergeCells>
  <conditionalFormatting sqref="C42">
    <cfRule type="expression" dxfId="29" priority="8" stopIfTrue="1">
      <formula>ISERROR(C42)</formula>
    </cfRule>
  </conditionalFormatting>
  <conditionalFormatting sqref="L26">
    <cfRule type="expression" dxfId="28"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27" t="s">
        <v>525</v>
      </c>
      <c r="B2" s="828"/>
      <c r="C2" s="828"/>
      <c r="D2" s="828"/>
      <c r="E2" s="828"/>
      <c r="F2" s="106"/>
      <c r="G2" s="106"/>
      <c r="H2" s="106"/>
    </row>
    <row r="3" spans="1:8" ht="30.75" customHeight="1">
      <c r="A3" s="1425" t="s">
        <v>138</v>
      </c>
      <c r="B3" s="1427" t="s">
        <v>139</v>
      </c>
      <c r="C3" s="1428"/>
      <c r="D3" s="1429" t="s">
        <v>313</v>
      </c>
      <c r="E3" s="1430"/>
    </row>
    <row r="4" spans="1:8" ht="16.5" thickBot="1">
      <c r="A4" s="1426"/>
      <c r="B4" s="867" t="s">
        <v>140</v>
      </c>
      <c r="C4" s="1095" t="s">
        <v>141</v>
      </c>
      <c r="D4" s="1089" t="s">
        <v>140</v>
      </c>
      <c r="E4" s="868" t="s">
        <v>141</v>
      </c>
      <c r="G4" s="115" t="s">
        <v>142</v>
      </c>
      <c r="H4" s="116"/>
    </row>
    <row r="5" spans="1:8" ht="17.25" customHeight="1" thickBot="1">
      <c r="A5" s="862" t="s">
        <v>143</v>
      </c>
      <c r="B5" s="863">
        <v>28658.769</v>
      </c>
      <c r="C5" s="1096">
        <v>25401.946</v>
      </c>
      <c r="D5" s="1090">
        <v>8.1959866096996183</v>
      </c>
      <c r="E5" s="864">
        <v>-1.6720052613059804</v>
      </c>
      <c r="G5" s="117" t="s">
        <v>59</v>
      </c>
      <c r="H5" s="118" t="s">
        <v>60</v>
      </c>
    </row>
    <row r="6" spans="1:8" ht="18" customHeight="1">
      <c r="A6" s="876" t="s">
        <v>144</v>
      </c>
      <c r="B6" s="937" t="s">
        <v>99</v>
      </c>
      <c r="C6" s="1097" t="s">
        <v>99</v>
      </c>
      <c r="D6" s="1091" t="s">
        <v>99</v>
      </c>
      <c r="E6" s="941" t="s">
        <v>99</v>
      </c>
      <c r="G6" s="119" t="s">
        <v>145</v>
      </c>
      <c r="H6" s="120" t="s">
        <v>146</v>
      </c>
    </row>
    <row r="7" spans="1:8" ht="18" customHeight="1">
      <c r="A7" s="615" t="s">
        <v>147</v>
      </c>
      <c r="B7" s="616" t="s">
        <v>253</v>
      </c>
      <c r="C7" s="1098" t="s">
        <v>253</v>
      </c>
      <c r="D7" s="1092" t="s">
        <v>99</v>
      </c>
      <c r="E7" s="1064" t="s">
        <v>99</v>
      </c>
      <c r="G7" s="121" t="s">
        <v>148</v>
      </c>
      <c r="H7" s="122" t="s">
        <v>149</v>
      </c>
    </row>
    <row r="8" spans="1:8" ht="18" customHeight="1">
      <c r="A8" s="615" t="s">
        <v>150</v>
      </c>
      <c r="B8" s="616" t="s">
        <v>253</v>
      </c>
      <c r="C8" s="1098" t="s">
        <v>253</v>
      </c>
      <c r="D8" s="1093" t="s">
        <v>99</v>
      </c>
      <c r="E8" s="1063" t="s">
        <v>99</v>
      </c>
      <c r="G8" s="121" t="s">
        <v>151</v>
      </c>
      <c r="H8" s="122" t="s">
        <v>152</v>
      </c>
    </row>
    <row r="9" spans="1:8" ht="18" customHeight="1">
      <c r="A9" s="615" t="s">
        <v>153</v>
      </c>
      <c r="B9" s="1197" t="s">
        <v>99</v>
      </c>
      <c r="C9" s="1098" t="s">
        <v>253</v>
      </c>
      <c r="D9" s="1092" t="s">
        <v>99</v>
      </c>
      <c r="E9" s="1064" t="s">
        <v>99</v>
      </c>
      <c r="G9" s="121" t="s">
        <v>154</v>
      </c>
      <c r="H9" s="122" t="s">
        <v>155</v>
      </c>
    </row>
    <row r="10" spans="1:8" ht="18" customHeight="1">
      <c r="A10" s="615" t="s">
        <v>156</v>
      </c>
      <c r="B10" s="616" t="s">
        <v>253</v>
      </c>
      <c r="C10" s="1098">
        <v>22319.608</v>
      </c>
      <c r="D10" s="1093" t="s">
        <v>99</v>
      </c>
      <c r="E10" s="1064">
        <v>-0.10425682393450078</v>
      </c>
      <c r="G10" s="121" t="s">
        <v>157</v>
      </c>
      <c r="H10" s="122" t="s">
        <v>158</v>
      </c>
    </row>
    <row r="11" spans="1:8" ht="18" customHeight="1">
      <c r="A11" s="615" t="s">
        <v>159</v>
      </c>
      <c r="B11" s="616" t="s">
        <v>253</v>
      </c>
      <c r="C11" s="1199" t="s">
        <v>253</v>
      </c>
      <c r="D11" s="1092" t="s">
        <v>99</v>
      </c>
      <c r="E11" s="1064" t="s">
        <v>99</v>
      </c>
      <c r="G11" s="121" t="s">
        <v>160</v>
      </c>
      <c r="H11" s="122" t="s">
        <v>161</v>
      </c>
    </row>
    <row r="12" spans="1:8" ht="18" customHeight="1">
      <c r="A12" s="615" t="s">
        <v>162</v>
      </c>
      <c r="B12" s="616">
        <v>30250.254000000001</v>
      </c>
      <c r="C12" s="1098">
        <v>24433.785</v>
      </c>
      <c r="D12" s="1092" t="s">
        <v>99</v>
      </c>
      <c r="E12" s="1064">
        <v>5.2943430273730145</v>
      </c>
      <c r="G12" s="121" t="s">
        <v>163</v>
      </c>
      <c r="H12" s="122" t="s">
        <v>164</v>
      </c>
    </row>
    <row r="13" spans="1:8" ht="18" customHeight="1" thickBot="1">
      <c r="A13" s="617" t="s">
        <v>165</v>
      </c>
      <c r="B13" s="1031" t="s">
        <v>253</v>
      </c>
      <c r="C13" s="1099" t="s">
        <v>253</v>
      </c>
      <c r="D13" s="1094" t="s">
        <v>99</v>
      </c>
      <c r="E13" s="1065" t="s">
        <v>99</v>
      </c>
      <c r="G13" s="123" t="s">
        <v>166</v>
      </c>
      <c r="H13" s="124" t="s">
        <v>167</v>
      </c>
    </row>
    <row r="14" spans="1:8">
      <c r="A14" s="638" t="s">
        <v>94</v>
      </c>
      <c r="B14" s="125"/>
      <c r="C14" s="125"/>
      <c r="D14" s="125"/>
      <c r="E14" s="125"/>
    </row>
    <row r="15" spans="1:8">
      <c r="A15" s="126"/>
      <c r="B15" s="127"/>
      <c r="C15" s="127"/>
      <c r="D15" s="127"/>
    </row>
    <row r="23" spans="1:4" ht="15">
      <c r="D23" s="869"/>
    </row>
    <row r="24" spans="1:4" ht="15">
      <c r="D24" s="869"/>
    </row>
    <row r="25" spans="1:4" ht="15">
      <c r="A25" s="870"/>
      <c r="D25" s="869"/>
    </row>
    <row r="26" spans="1:4" ht="15">
      <c r="A26" s="870"/>
      <c r="D26" s="869"/>
    </row>
    <row r="27" spans="1:4" ht="15">
      <c r="A27" s="870"/>
      <c r="D27" s="869"/>
    </row>
    <row r="28" spans="1:4" ht="15">
      <c r="A28" s="870"/>
      <c r="D28" s="869"/>
    </row>
    <row r="29" spans="1:4" ht="15">
      <c r="A29" s="870"/>
      <c r="D29" s="869"/>
    </row>
    <row r="30" spans="1:4" ht="15">
      <c r="A30" s="870"/>
      <c r="D30" s="869"/>
    </row>
    <row r="31" spans="1:4" ht="15">
      <c r="A31" s="870"/>
      <c r="D31" s="869"/>
    </row>
    <row r="32" spans="1:4" ht="15">
      <c r="A32" s="870"/>
      <c r="D32" s="869"/>
    </row>
    <row r="33" spans="1:13" ht="15">
      <c r="A33" s="870"/>
      <c r="D33" s="869"/>
    </row>
    <row r="34" spans="1:13" ht="15">
      <c r="A34" s="870"/>
      <c r="D34" s="869"/>
    </row>
    <row r="35" spans="1:13" ht="15">
      <c r="A35" s="870"/>
      <c r="D35" s="869"/>
      <c r="M35" s="110" t="s">
        <v>122</v>
      </c>
    </row>
    <row r="36" spans="1:13" ht="15">
      <c r="A36" s="870"/>
      <c r="D36" s="869"/>
    </row>
    <row r="37" spans="1:13" ht="15">
      <c r="A37" s="870"/>
      <c r="D37" s="869"/>
    </row>
    <row r="38" spans="1:13" ht="15">
      <c r="A38" s="870"/>
      <c r="D38" s="869"/>
    </row>
    <row r="39" spans="1:13" ht="15">
      <c r="A39" s="870"/>
      <c r="D39" s="869"/>
    </row>
    <row r="40" spans="1:13" ht="15">
      <c r="A40" s="870"/>
      <c r="D40" s="869"/>
    </row>
    <row r="41" spans="1:13" ht="15">
      <c r="A41" s="870"/>
      <c r="D41" s="869"/>
    </row>
    <row r="42" spans="1:13" ht="15">
      <c r="A42" s="870"/>
      <c r="D42" s="869"/>
    </row>
    <row r="43" spans="1:13" ht="15">
      <c r="A43" s="870"/>
      <c r="D43" s="869"/>
    </row>
    <row r="44" spans="1:13" ht="15">
      <c r="A44" s="870"/>
      <c r="D44" s="869"/>
    </row>
    <row r="45" spans="1:13" ht="15">
      <c r="D45" s="869"/>
    </row>
    <row r="46" spans="1:13" ht="15">
      <c r="A46" s="870"/>
      <c r="D46" s="869"/>
    </row>
    <row r="47" spans="1:13" ht="15">
      <c r="A47" s="870"/>
      <c r="D47" s="869"/>
    </row>
    <row r="48" spans="1:13" ht="15">
      <c r="A48" s="870"/>
      <c r="D48" s="869"/>
    </row>
    <row r="49" spans="1:4" ht="15">
      <c r="A49" s="870"/>
      <c r="D49" s="869"/>
    </row>
    <row r="50" spans="1:4" ht="15">
      <c r="A50" s="870"/>
      <c r="D50" s="869"/>
    </row>
    <row r="51" spans="1:4" ht="15">
      <c r="A51" s="870"/>
      <c r="D51" s="869"/>
    </row>
    <row r="52" spans="1:4" ht="15">
      <c r="A52" s="870"/>
      <c r="D52" s="869"/>
    </row>
    <row r="53" spans="1:4" ht="15">
      <c r="A53" s="870"/>
      <c r="D53" s="869"/>
    </row>
    <row r="54" spans="1:4" ht="15">
      <c r="A54" s="870"/>
    </row>
    <row r="55" spans="1:4" ht="15">
      <c r="A55" s="87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35" t="s">
        <v>421</v>
      </c>
      <c r="B1" s="1435"/>
      <c r="C1" s="1435"/>
      <c r="D1" s="1435"/>
      <c r="E1" s="1435"/>
      <c r="F1" s="1435"/>
      <c r="G1" s="624"/>
      <c r="H1" s="624"/>
    </row>
    <row r="2" spans="1:8" ht="13.5" customHeight="1" thickBot="1"/>
    <row r="3" spans="1:8" ht="27" customHeight="1">
      <c r="A3" s="1431" t="s">
        <v>73</v>
      </c>
      <c r="B3" s="1431" t="s">
        <v>117</v>
      </c>
      <c r="C3" s="1436" t="s">
        <v>81</v>
      </c>
      <c r="D3" s="1437"/>
      <c r="E3" s="1438"/>
      <c r="F3" s="1433" t="s">
        <v>118</v>
      </c>
      <c r="G3" s="1434"/>
      <c r="H3" s="106"/>
    </row>
    <row r="4" spans="1:8" ht="32.25" customHeight="1" thickBot="1">
      <c r="A4" s="1432"/>
      <c r="B4" s="1432"/>
      <c r="C4" s="1105">
        <v>44304</v>
      </c>
      <c r="D4" s="1106">
        <v>44297</v>
      </c>
      <c r="E4" s="1107">
        <v>43933</v>
      </c>
      <c r="F4" s="858" t="s">
        <v>341</v>
      </c>
      <c r="G4" s="859" t="s">
        <v>119</v>
      </c>
      <c r="H4" s="106"/>
    </row>
    <row r="5" spans="1:8" ht="29.25" customHeight="1">
      <c r="A5" s="904" t="s">
        <v>123</v>
      </c>
      <c r="B5" s="1011" t="s">
        <v>323</v>
      </c>
      <c r="C5" s="860">
        <v>666.81</v>
      </c>
      <c r="D5" s="1071">
        <v>656.9</v>
      </c>
      <c r="E5" s="1058">
        <v>751</v>
      </c>
      <c r="F5" s="1168">
        <v>1.5086010047191305</v>
      </c>
      <c r="G5" s="1169">
        <v>-11.210386151797611</v>
      </c>
      <c r="H5" s="106"/>
    </row>
    <row r="6" spans="1:8" ht="28.5" customHeight="1" thickBot="1">
      <c r="A6" s="905" t="s">
        <v>124</v>
      </c>
      <c r="B6" s="1010" t="s">
        <v>323</v>
      </c>
      <c r="C6" s="1059">
        <v>894.66</v>
      </c>
      <c r="D6" s="1072">
        <v>936.27</v>
      </c>
      <c r="E6" s="1060">
        <v>995</v>
      </c>
      <c r="F6" s="1170">
        <v>-4.4442308308500769</v>
      </c>
      <c r="G6" s="1171">
        <v>-10.084422110552767</v>
      </c>
      <c r="H6" s="106"/>
    </row>
    <row r="7" spans="1:8" ht="32.25" customHeight="1" thickBot="1">
      <c r="A7" s="906" t="s">
        <v>120</v>
      </c>
      <c r="B7" s="1012" t="s">
        <v>121</v>
      </c>
      <c r="C7" s="1059" t="s">
        <v>450</v>
      </c>
      <c r="D7" s="1101" t="s">
        <v>450</v>
      </c>
      <c r="E7" s="1102" t="s">
        <v>450</v>
      </c>
      <c r="F7" s="1103" t="s">
        <v>99</v>
      </c>
      <c r="G7" s="1104" t="s">
        <v>99</v>
      </c>
      <c r="H7" s="106"/>
    </row>
    <row r="8" spans="1:8" s="106" customFormat="1" ht="15.75">
      <c r="A8" s="896"/>
      <c r="B8" s="897"/>
      <c r="D8" s="873"/>
      <c r="E8" s="874"/>
      <c r="F8" s="875"/>
      <c r="G8" s="875"/>
    </row>
    <row r="9" spans="1:8" ht="19.5" customHeight="1">
      <c r="A9" s="610" t="s">
        <v>42</v>
      </c>
      <c r="B9" s="106"/>
      <c r="C9" s="106"/>
      <c r="E9" s="106"/>
      <c r="F9" s="106"/>
      <c r="G9" s="106"/>
      <c r="H9" s="106"/>
    </row>
    <row r="10" spans="1:8" ht="13.5">
      <c r="A10" s="1207" t="s">
        <v>445</v>
      </c>
      <c r="B10" s="106"/>
      <c r="C10" s="106"/>
      <c r="E10" s="106"/>
      <c r="F10" s="106"/>
      <c r="G10" s="106"/>
      <c r="H10" s="106"/>
    </row>
    <row r="11" spans="1:8" ht="15">
      <c r="A11" s="611"/>
      <c r="B11" s="106"/>
      <c r="C11" s="106"/>
      <c r="E11" s="106"/>
      <c r="F11" s="106"/>
      <c r="G11" s="106"/>
      <c r="H11" s="106"/>
    </row>
    <row r="12" spans="1:8" ht="15">
      <c r="A12" s="612"/>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AC12" sqref="AC11:AC12"/>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42" t="s">
        <v>88</v>
      </c>
      <c r="C1" s="1442"/>
      <c r="D1" s="1442"/>
      <c r="E1" s="1442"/>
      <c r="F1" s="8"/>
      <c r="G1" s="7"/>
    </row>
    <row r="2" spans="2:17" ht="20.25" thickBot="1">
      <c r="B2" s="832"/>
      <c r="C2" s="7"/>
      <c r="D2" s="7"/>
      <c r="E2" s="7"/>
      <c r="F2" s="7"/>
      <c r="H2" s="61"/>
      <c r="I2" s="61"/>
      <c r="J2" s="61"/>
      <c r="K2" s="61"/>
      <c r="L2" s="61"/>
      <c r="M2" s="61"/>
      <c r="N2" s="61"/>
      <c r="O2" s="61"/>
      <c r="P2" s="61"/>
      <c r="Q2" s="61"/>
    </row>
    <row r="3" spans="2:17" ht="25.5" customHeight="1">
      <c r="B3" s="1208"/>
      <c r="C3" s="1050" t="s">
        <v>314</v>
      </c>
      <c r="D3" s="1051"/>
      <c r="E3" s="1052" t="s">
        <v>69</v>
      </c>
      <c r="F3" s="1440"/>
    </row>
    <row r="4" spans="2:17" ht="34.5" customHeight="1" thickBot="1">
      <c r="B4" s="1209" t="s">
        <v>43</v>
      </c>
      <c r="C4" s="1210">
        <v>44302</v>
      </c>
      <c r="D4" s="1210">
        <v>44295</v>
      </c>
      <c r="E4" s="1053" t="s">
        <v>310</v>
      </c>
      <c r="F4" s="1441"/>
      <c r="G4" s="634" t="s">
        <v>42</v>
      </c>
      <c r="H4" s="105"/>
      <c r="I4" s="105"/>
      <c r="J4" s="105"/>
      <c r="K4" s="105"/>
      <c r="L4" s="105"/>
      <c r="M4" s="105"/>
      <c r="N4" s="105"/>
      <c r="O4" s="105"/>
      <c r="P4" s="105"/>
      <c r="Q4" s="105"/>
    </row>
    <row r="5" spans="2:17" ht="29.25" customHeight="1">
      <c r="B5" s="1211" t="s">
        <v>315</v>
      </c>
      <c r="C5" s="1212"/>
      <c r="D5" s="1212"/>
      <c r="E5" s="1213"/>
      <c r="F5" s="10"/>
      <c r="G5" s="1439" t="s">
        <v>340</v>
      </c>
      <c r="H5" s="1439"/>
      <c r="I5" s="1439"/>
      <c r="J5" s="1439"/>
      <c r="K5" s="1439"/>
      <c r="L5" s="1439"/>
      <c r="M5" s="1439"/>
      <c r="N5" s="1439"/>
      <c r="O5" s="1439"/>
      <c r="P5" s="1439"/>
      <c r="Q5" s="1439"/>
    </row>
    <row r="6" spans="2:17" ht="18" customHeight="1">
      <c r="B6" s="618" t="s">
        <v>44</v>
      </c>
      <c r="C6" s="1054" t="s">
        <v>99</v>
      </c>
      <c r="D6" s="1054" t="s">
        <v>99</v>
      </c>
      <c r="E6" s="1007" t="s">
        <v>99</v>
      </c>
      <c r="F6" s="10"/>
      <c r="G6" s="1439"/>
      <c r="H6" s="1439"/>
      <c r="I6" s="1439"/>
      <c r="J6" s="1439"/>
      <c r="K6" s="1439"/>
      <c r="L6" s="1439"/>
      <c r="M6" s="1439"/>
      <c r="N6" s="1439"/>
      <c r="O6" s="1439"/>
      <c r="P6" s="1439"/>
      <c r="Q6" s="1439"/>
    </row>
    <row r="7" spans="2:17" ht="15.75">
      <c r="B7" s="618" t="s">
        <v>45</v>
      </c>
      <c r="C7" s="619" t="s">
        <v>99</v>
      </c>
      <c r="D7" s="619" t="s">
        <v>99</v>
      </c>
      <c r="E7" s="1007" t="s">
        <v>99</v>
      </c>
      <c r="F7" s="16"/>
      <c r="G7" s="15"/>
      <c r="H7" s="15"/>
      <c r="I7" s="6"/>
      <c r="J7" s="9"/>
      <c r="K7" s="9"/>
      <c r="L7" s="9"/>
      <c r="M7" s="9"/>
      <c r="N7" s="9"/>
    </row>
    <row r="8" spans="2:17" ht="15.75">
      <c r="B8" s="635" t="s">
        <v>46</v>
      </c>
      <c r="C8" s="625" t="s">
        <v>253</v>
      </c>
      <c r="D8" s="625" t="s">
        <v>253</v>
      </c>
      <c r="E8" s="940" t="s">
        <v>99</v>
      </c>
      <c r="F8" s="10"/>
      <c r="G8" s="17"/>
      <c r="H8" s="17"/>
      <c r="I8" s="18"/>
      <c r="J8" s="9"/>
      <c r="K8" s="9"/>
      <c r="L8" s="9"/>
      <c r="M8" s="9"/>
      <c r="N8" s="9"/>
    </row>
    <row r="9" spans="2:17" ht="15.75">
      <c r="B9" s="636" t="s">
        <v>255</v>
      </c>
      <c r="C9" s="626" t="s">
        <v>99</v>
      </c>
      <c r="D9" s="626" t="s">
        <v>99</v>
      </c>
      <c r="E9" s="1008" t="s">
        <v>99</v>
      </c>
      <c r="F9" s="10"/>
      <c r="G9" s="19"/>
      <c r="H9" s="19"/>
      <c r="I9" s="20"/>
      <c r="J9" s="13"/>
      <c r="K9" s="12"/>
      <c r="L9" s="14"/>
    </row>
    <row r="10" spans="2:17" ht="15.75">
      <c r="B10" s="636" t="s">
        <v>256</v>
      </c>
      <c r="C10" s="626" t="s">
        <v>99</v>
      </c>
      <c r="D10" s="626" t="s">
        <v>99</v>
      </c>
      <c r="E10" s="1008" t="s">
        <v>99</v>
      </c>
      <c r="F10" s="16"/>
      <c r="G10" s="19"/>
      <c r="H10" s="19"/>
      <c r="I10" s="20"/>
      <c r="J10" s="21"/>
      <c r="K10" s="11"/>
      <c r="L10" s="22"/>
    </row>
    <row r="11" spans="2:17" ht="16.5" thickBot="1">
      <c r="B11" s="637" t="s">
        <v>348</v>
      </c>
      <c r="C11" s="633" t="s">
        <v>99</v>
      </c>
      <c r="D11" s="633" t="s">
        <v>99</v>
      </c>
      <c r="E11" s="1009" t="s">
        <v>99</v>
      </c>
      <c r="F11" s="10"/>
      <c r="G11" s="23"/>
      <c r="H11" s="23"/>
      <c r="I11" s="20"/>
      <c r="J11" s="13"/>
      <c r="K11" s="12"/>
      <c r="L11" s="14"/>
    </row>
    <row r="12" spans="2:17" ht="22.5" customHeight="1">
      <c r="B12" s="1211" t="s">
        <v>316</v>
      </c>
      <c r="C12" s="1214"/>
      <c r="D12" s="1214"/>
      <c r="E12" s="1215"/>
      <c r="F12" s="10"/>
      <c r="G12" s="23"/>
      <c r="H12" s="23"/>
      <c r="I12" s="24"/>
      <c r="J12" s="13"/>
      <c r="K12" s="12"/>
      <c r="L12" s="14"/>
    </row>
    <row r="13" spans="2:17" ht="15.75">
      <c r="B13" s="618" t="s">
        <v>44</v>
      </c>
      <c r="C13" s="1055" t="s">
        <v>99</v>
      </c>
      <c r="D13" s="1055" t="s">
        <v>99</v>
      </c>
      <c r="E13" s="1007" t="s">
        <v>99</v>
      </c>
      <c r="F13" s="16"/>
      <c r="G13" s="23"/>
      <c r="H13" s="23"/>
      <c r="I13" s="20"/>
      <c r="J13" s="21"/>
      <c r="K13" s="11"/>
      <c r="L13" s="22"/>
    </row>
    <row r="14" spans="2:17" ht="15.75">
      <c r="B14" s="618" t="s">
        <v>45</v>
      </c>
      <c r="C14" s="1055" t="s">
        <v>99</v>
      </c>
      <c r="D14" s="1055" t="s">
        <v>99</v>
      </c>
      <c r="E14" s="1007" t="s">
        <v>99</v>
      </c>
      <c r="F14" s="16"/>
      <c r="G14" s="23"/>
      <c r="H14" s="23"/>
      <c r="I14" s="20"/>
      <c r="J14" s="21"/>
      <c r="K14" s="11"/>
      <c r="L14" s="22"/>
    </row>
    <row r="15" spans="2:17" ht="15.75">
      <c r="B15" s="635" t="s">
        <v>46</v>
      </c>
      <c r="C15" s="625" t="s">
        <v>253</v>
      </c>
      <c r="D15" s="625" t="s">
        <v>253</v>
      </c>
      <c r="E15" s="940" t="s">
        <v>99</v>
      </c>
      <c r="F15" s="16"/>
      <c r="G15" s="25"/>
      <c r="H15" s="25"/>
      <c r="I15" s="26"/>
      <c r="J15" s="21"/>
      <c r="K15" s="11"/>
      <c r="L15" s="22"/>
    </row>
    <row r="16" spans="2:17" ht="15.75">
      <c r="B16" s="636" t="s">
        <v>255</v>
      </c>
      <c r="C16" s="626" t="s">
        <v>99</v>
      </c>
      <c r="D16" s="626" t="s">
        <v>99</v>
      </c>
      <c r="E16" s="1008" t="s">
        <v>99</v>
      </c>
      <c r="F16" s="16"/>
      <c r="G16" s="19"/>
      <c r="H16" s="19"/>
      <c r="I16" s="20"/>
      <c r="J16" s="21"/>
      <c r="K16" s="11"/>
      <c r="L16" s="22"/>
    </row>
    <row r="17" spans="2:15" ht="15.75">
      <c r="B17" s="636" t="s">
        <v>256</v>
      </c>
      <c r="C17" s="626" t="s">
        <v>99</v>
      </c>
      <c r="D17" s="626" t="s">
        <v>99</v>
      </c>
      <c r="E17" s="1008" t="s">
        <v>99</v>
      </c>
      <c r="F17" s="16"/>
      <c r="G17" s="19"/>
      <c r="H17" s="19"/>
      <c r="I17" s="20"/>
      <c r="J17" s="21"/>
      <c r="K17" s="11"/>
      <c r="L17" s="22"/>
    </row>
    <row r="18" spans="2:15" ht="16.5" thickBot="1">
      <c r="B18" s="637" t="s">
        <v>348</v>
      </c>
      <c r="C18" s="633" t="s">
        <v>99</v>
      </c>
      <c r="D18" s="633" t="s">
        <v>99</v>
      </c>
      <c r="E18" s="1009" t="s">
        <v>99</v>
      </c>
      <c r="F18" s="16"/>
      <c r="G18" s="23"/>
      <c r="H18" s="23"/>
      <c r="I18" s="20"/>
      <c r="J18" s="21"/>
      <c r="K18" s="11"/>
      <c r="L18" s="22"/>
    </row>
    <row r="19" spans="2:15" ht="20.25" customHeight="1">
      <c r="B19" s="1216" t="s">
        <v>317</v>
      </c>
      <c r="C19" s="1217"/>
      <c r="D19" s="1217"/>
      <c r="E19" s="1218"/>
      <c r="F19" s="16"/>
      <c r="G19" s="23"/>
      <c r="H19" s="23"/>
      <c r="I19" s="24"/>
      <c r="J19" s="21"/>
      <c r="K19" s="11"/>
      <c r="L19" s="22"/>
      <c r="O19" t="s">
        <v>122</v>
      </c>
    </row>
    <row r="20" spans="2:15" ht="15.75">
      <c r="B20" s="618" t="s">
        <v>44</v>
      </c>
      <c r="C20" s="1055" t="s">
        <v>99</v>
      </c>
      <c r="D20" s="1055" t="s">
        <v>99</v>
      </c>
      <c r="E20" s="1007" t="s">
        <v>99</v>
      </c>
      <c r="F20" s="16"/>
      <c r="G20" s="23"/>
      <c r="H20" s="23"/>
      <c r="I20" s="20"/>
      <c r="J20" s="21"/>
      <c r="K20" s="11"/>
      <c r="L20" s="22"/>
    </row>
    <row r="21" spans="2:15" ht="15.75">
      <c r="B21" s="618" t="s">
        <v>45</v>
      </c>
      <c r="C21" s="1055" t="s">
        <v>99</v>
      </c>
      <c r="D21" s="1055" t="s">
        <v>99</v>
      </c>
      <c r="E21" s="1007" t="s">
        <v>99</v>
      </c>
      <c r="F21" s="16"/>
      <c r="G21" s="23"/>
      <c r="H21" s="23"/>
      <c r="I21" s="20"/>
      <c r="J21" s="21"/>
      <c r="K21" s="11"/>
      <c r="L21" s="22"/>
    </row>
    <row r="22" spans="2:15" ht="15.75">
      <c r="B22" s="635" t="s">
        <v>46</v>
      </c>
      <c r="C22" s="625" t="s">
        <v>253</v>
      </c>
      <c r="D22" s="625" t="s">
        <v>253</v>
      </c>
      <c r="E22" s="940" t="s">
        <v>99</v>
      </c>
      <c r="F22" s="16"/>
      <c r="G22" s="25"/>
      <c r="H22" s="25"/>
      <c r="I22" s="26"/>
      <c r="J22" s="21"/>
      <c r="K22" s="11"/>
      <c r="L22" s="22"/>
      <c r="O22" s="58"/>
    </row>
    <row r="23" spans="2:15" ht="15.75">
      <c r="B23" s="636" t="s">
        <v>255</v>
      </c>
      <c r="C23" s="626" t="s">
        <v>99</v>
      </c>
      <c r="D23" s="626" t="s">
        <v>99</v>
      </c>
      <c r="E23" s="1008" t="s">
        <v>99</v>
      </c>
      <c r="F23" s="16"/>
      <c r="G23" s="19"/>
      <c r="H23" s="19"/>
      <c r="I23" s="20"/>
      <c r="J23" s="21"/>
      <c r="K23" s="11"/>
      <c r="L23" s="22"/>
    </row>
    <row r="24" spans="2:15" ht="15.75">
      <c r="B24" s="636" t="s">
        <v>256</v>
      </c>
      <c r="C24" s="626" t="s">
        <v>99</v>
      </c>
      <c r="D24" s="626" t="s">
        <v>99</v>
      </c>
      <c r="E24" s="1008" t="s">
        <v>99</v>
      </c>
      <c r="F24" s="16"/>
      <c r="G24" s="19"/>
      <c r="H24" s="19"/>
      <c r="I24" s="20"/>
      <c r="J24" s="21"/>
      <c r="K24" s="11"/>
      <c r="L24" s="22"/>
    </row>
    <row r="25" spans="2:15" ht="16.5" thickBot="1">
      <c r="B25" s="637" t="s">
        <v>348</v>
      </c>
      <c r="C25" s="633" t="s">
        <v>99</v>
      </c>
      <c r="D25" s="633" t="s">
        <v>99</v>
      </c>
      <c r="E25" s="1009" t="s">
        <v>99</v>
      </c>
      <c r="F25" s="16"/>
      <c r="G25" s="23"/>
      <c r="H25" s="23"/>
      <c r="I25" s="20"/>
      <c r="J25" s="21"/>
      <c r="K25" s="11"/>
      <c r="L25" s="22"/>
    </row>
    <row r="26" spans="2:15" ht="15">
      <c r="B26" s="611" t="s">
        <v>94</v>
      </c>
      <c r="C26" s="7"/>
      <c r="D26" s="7"/>
      <c r="E26" s="7"/>
      <c r="F26" s="7"/>
      <c r="G26" s="7"/>
    </row>
    <row r="27" spans="2:15" s="106" customFormat="1" ht="15">
      <c r="B27" s="611"/>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topLeftCell="A16" workbookViewId="0">
      <selection activeCell="AD24" sqref="AD24"/>
    </sheetView>
  </sheetViews>
  <sheetFormatPr defaultColWidth="9.42578125" defaultRowHeight="12.75"/>
  <cols>
    <col min="1" max="1" width="17.42578125" style="1605" customWidth="1"/>
    <col min="2" max="2" width="1" style="1605" customWidth="1"/>
    <col min="3" max="7" width="7.42578125" style="1605" customWidth="1"/>
    <col min="8" max="8" width="7.28515625" style="1605" customWidth="1"/>
    <col min="9" max="9" width="0.5703125" style="1605" customWidth="1"/>
    <col min="10" max="15" width="7.42578125" style="1605" customWidth="1"/>
    <col min="16" max="16" width="0.5703125" style="1605" customWidth="1"/>
    <col min="17" max="22" width="7.42578125" style="1605" customWidth="1"/>
    <col min="23" max="23" width="0.5703125" style="1605" customWidth="1"/>
    <col min="24" max="24" width="7" style="1605" customWidth="1"/>
    <col min="25" max="26" width="7.42578125" style="1605" customWidth="1"/>
    <col min="27" max="27" width="9.42578125" style="1605" customWidth="1"/>
    <col min="28" max="29" width="2.5703125" style="1605" customWidth="1"/>
    <col min="30" max="31" width="9.42578125" style="1605" customWidth="1"/>
    <col min="32" max="33" width="9.42578125" style="1605"/>
    <col min="34" max="34" width="3.42578125" style="1605" customWidth="1"/>
    <col min="35" max="16384" width="9.42578125" style="1605"/>
  </cols>
  <sheetData>
    <row r="1" spans="1:35" s="1593" customFormat="1" ht="56.1" customHeight="1">
      <c r="A1" s="1577" t="s">
        <v>526</v>
      </c>
      <c r="B1" s="1578"/>
      <c r="C1" s="1578"/>
      <c r="D1" s="1579"/>
      <c r="E1" s="1579"/>
      <c r="F1" s="1578"/>
      <c r="G1" s="1578"/>
      <c r="H1" s="1578"/>
      <c r="I1" s="1578"/>
      <c r="J1" s="1578"/>
      <c r="K1" s="1578"/>
      <c r="L1" s="1578"/>
      <c r="M1" s="1578"/>
      <c r="N1" s="1578"/>
      <c r="O1" s="1578"/>
      <c r="P1" s="1578"/>
      <c r="Q1" s="1578"/>
      <c r="R1" s="1578"/>
      <c r="S1" s="1578"/>
      <c r="T1" s="1578"/>
      <c r="U1" s="1578"/>
      <c r="V1" s="1578"/>
      <c r="W1" s="1578"/>
      <c r="X1" s="1578"/>
      <c r="Y1" s="1578"/>
      <c r="Z1" s="1580"/>
      <c r="AA1" s="1580" t="s">
        <v>533</v>
      </c>
      <c r="AD1" s="1594"/>
      <c r="AE1" s="1594"/>
      <c r="AF1" s="1594">
        <v>1</v>
      </c>
      <c r="AG1" s="1594">
        <v>0</v>
      </c>
      <c r="AH1" s="1594">
        <v>0</v>
      </c>
      <c r="AI1" s="1594">
        <v>0</v>
      </c>
    </row>
    <row r="2" spans="1:35" s="1596" customFormat="1" ht="18" customHeight="1">
      <c r="A2" s="1582"/>
      <c r="B2" s="1583"/>
      <c r="C2" s="1583"/>
      <c r="D2" s="1584"/>
      <c r="E2" s="1584"/>
      <c r="F2" s="1583"/>
      <c r="G2" s="1583"/>
      <c r="H2" s="1583"/>
      <c r="I2" s="1583"/>
      <c r="J2" s="1583"/>
      <c r="K2" s="1583"/>
      <c r="L2" s="1583"/>
      <c r="M2" s="1583"/>
      <c r="N2" s="1583"/>
      <c r="O2" s="1583"/>
      <c r="P2" s="1583"/>
      <c r="Q2" s="1583"/>
      <c r="R2" s="1583"/>
      <c r="S2" s="1583"/>
      <c r="T2" s="1583"/>
      <c r="U2" s="1583"/>
      <c r="V2" s="1583"/>
      <c r="W2" s="1583"/>
      <c r="X2" s="1583"/>
      <c r="Y2" s="1583"/>
      <c r="Z2" s="1595"/>
      <c r="AA2" s="1585" t="s">
        <v>528</v>
      </c>
      <c r="AD2" s="1597"/>
      <c r="AF2" s="1598"/>
    </row>
    <row r="3" spans="1:35" s="1593" customFormat="1" ht="15" customHeight="1">
      <c r="A3" s="1599"/>
      <c r="B3" s="1600"/>
      <c r="C3" s="1601"/>
      <c r="D3" s="1602"/>
      <c r="E3" s="1602"/>
      <c r="F3" s="1601"/>
      <c r="G3" s="1601"/>
      <c r="H3" s="1601"/>
      <c r="I3" s="1601"/>
      <c r="J3" s="1601"/>
      <c r="K3" s="1601"/>
      <c r="L3" s="1601"/>
      <c r="M3" s="1601"/>
      <c r="N3" s="1603"/>
      <c r="Y3" s="1604"/>
      <c r="Z3" s="1605"/>
      <c r="AA3" s="1606"/>
    </row>
    <row r="4" spans="1:35" ht="15">
      <c r="A4" s="1599"/>
      <c r="Y4" s="1607">
        <v>14</v>
      </c>
      <c r="Z4" s="1607"/>
      <c r="AA4" s="1607"/>
    </row>
    <row r="5" spans="1:35" s="1609" customFormat="1" ht="15.75">
      <c r="A5" s="1172" t="s">
        <v>534</v>
      </c>
      <c r="B5" s="1608"/>
      <c r="C5" s="1608"/>
      <c r="D5" s="1608"/>
      <c r="E5" s="1608"/>
      <c r="F5" s="1608"/>
      <c r="G5" s="1608"/>
      <c r="H5" s="1608"/>
      <c r="I5" s="1608"/>
      <c r="J5" s="1608"/>
      <c r="Y5" s="1610"/>
      <c r="Z5" s="1611" t="s">
        <v>535</v>
      </c>
      <c r="AA5" s="1612">
        <v>44291</v>
      </c>
      <c r="AE5" s="1613"/>
      <c r="AF5" s="1613"/>
      <c r="AG5" s="1613"/>
      <c r="AH5" s="1613"/>
      <c r="AI5" s="1613"/>
    </row>
    <row r="6" spans="1:35">
      <c r="Y6" s="1610"/>
      <c r="Z6" s="1614" t="s">
        <v>536</v>
      </c>
      <c r="AA6" s="1615">
        <v>44297</v>
      </c>
      <c r="AE6" s="1593"/>
      <c r="AF6" s="1593"/>
      <c r="AG6" s="1593"/>
      <c r="AH6" s="1593"/>
      <c r="AI6" s="1593"/>
    </row>
    <row r="7" spans="1:35" s="1619" customFormat="1" ht="15.75">
      <c r="A7" s="1616" t="s">
        <v>537</v>
      </c>
      <c r="B7" s="1616"/>
      <c r="C7" s="1616"/>
      <c r="D7" s="1616"/>
      <c r="E7" s="1616"/>
      <c r="F7" s="1616"/>
      <c r="G7" s="1616"/>
      <c r="H7" s="1616"/>
      <c r="I7" s="1616"/>
      <c r="J7" s="1616"/>
      <c r="K7" s="1616"/>
      <c r="L7" s="1616"/>
      <c r="M7" s="1616"/>
      <c r="N7" s="1616"/>
      <c r="O7" s="1616"/>
      <c r="P7" s="1616"/>
      <c r="Q7" s="1616"/>
      <c r="R7" s="1616"/>
      <c r="S7" s="1616"/>
      <c r="T7" s="1616"/>
      <c r="U7" s="1616"/>
      <c r="V7" s="1616"/>
      <c r="W7" s="1616"/>
      <c r="X7" s="1616"/>
      <c r="Y7" s="1616"/>
      <c r="Z7" s="1616"/>
      <c r="AA7" s="1617"/>
      <c r="AB7" s="1618"/>
      <c r="AC7" s="1618"/>
      <c r="AD7" s="1618"/>
      <c r="AE7" s="1593"/>
      <c r="AF7" s="1593"/>
      <c r="AG7" s="1593"/>
      <c r="AH7" s="1593"/>
      <c r="AI7" s="1593"/>
    </row>
    <row r="8" spans="1:35" s="1619" customFormat="1" ht="15.75">
      <c r="A8" s="1616" t="s">
        <v>538</v>
      </c>
      <c r="B8" s="1616"/>
      <c r="C8" s="1616"/>
      <c r="D8" s="1616"/>
      <c r="E8" s="1616"/>
      <c r="F8" s="1616"/>
      <c r="G8" s="1616"/>
      <c r="H8" s="1616"/>
      <c r="I8" s="1616"/>
      <c r="J8" s="1616"/>
      <c r="K8" s="1616"/>
      <c r="L8" s="1616"/>
      <c r="M8" s="1616"/>
      <c r="N8" s="1616"/>
      <c r="O8" s="1616"/>
      <c r="P8" s="1616"/>
      <c r="Q8" s="1616"/>
      <c r="R8" s="1616"/>
      <c r="S8" s="1616"/>
      <c r="T8" s="1616"/>
      <c r="U8" s="1616"/>
      <c r="V8" s="1616"/>
      <c r="W8" s="1616"/>
      <c r="X8" s="1616"/>
      <c r="Y8" s="1616"/>
      <c r="Z8" s="1616"/>
      <c r="AA8" s="1617"/>
      <c r="AB8" s="1618"/>
      <c r="AC8" s="1618"/>
      <c r="AD8" s="1618"/>
      <c r="AE8" s="1593"/>
      <c r="AF8" s="1593"/>
      <c r="AG8" s="1593"/>
      <c r="AH8" s="1593"/>
      <c r="AI8" s="1593"/>
    </row>
    <row r="9" spans="1:35" s="1619" customFormat="1" ht="13.5" thickBot="1">
      <c r="A9" s="1266"/>
      <c r="B9" s="1266"/>
      <c r="C9" s="1127"/>
      <c r="D9" s="1127"/>
      <c r="E9" s="1127"/>
      <c r="F9" s="1127"/>
      <c r="G9" s="1127"/>
      <c r="H9" s="1620"/>
      <c r="I9" s="1127"/>
      <c r="J9" s="1127"/>
      <c r="K9" s="1127"/>
      <c r="L9" s="1127"/>
      <c r="M9" s="1127"/>
      <c r="N9" s="1127"/>
      <c r="O9" s="1127"/>
      <c r="P9" s="1127"/>
      <c r="Q9" s="1127"/>
      <c r="R9" s="1127"/>
      <c r="S9" s="1127"/>
      <c r="T9" s="1127"/>
      <c r="U9" s="1127"/>
      <c r="V9" s="1127"/>
      <c r="W9" s="1127"/>
      <c r="X9" s="1127"/>
      <c r="Y9" s="1127"/>
      <c r="Z9" s="1266"/>
      <c r="AA9" s="1266"/>
      <c r="AB9" s="1618"/>
      <c r="AC9" s="1618"/>
      <c r="AD9" s="1618"/>
      <c r="AE9" s="1593"/>
      <c r="AF9" s="1593"/>
      <c r="AG9" s="1593"/>
      <c r="AH9" s="1593"/>
      <c r="AI9" s="1593"/>
    </row>
    <row r="10" spans="1:35" s="1619" customFormat="1" ht="13.5" thickBot="1">
      <c r="A10" s="1128" t="s">
        <v>375</v>
      </c>
      <c r="B10" s="1266"/>
      <c r="C10" s="1446" t="s">
        <v>431</v>
      </c>
      <c r="D10" s="1447"/>
      <c r="E10" s="1447"/>
      <c r="F10" s="1447"/>
      <c r="G10" s="1447"/>
      <c r="H10" s="1448"/>
      <c r="I10" s="1127"/>
      <c r="J10" s="1446" t="s">
        <v>432</v>
      </c>
      <c r="K10" s="1447"/>
      <c r="L10" s="1447"/>
      <c r="M10" s="1447"/>
      <c r="N10" s="1447"/>
      <c r="O10" s="1448"/>
      <c r="P10" s="1127"/>
      <c r="Q10" s="1446" t="s">
        <v>433</v>
      </c>
      <c r="R10" s="1447"/>
      <c r="S10" s="1447"/>
      <c r="T10" s="1447"/>
      <c r="U10" s="1447"/>
      <c r="V10" s="1448"/>
      <c r="W10" s="1127"/>
      <c r="X10" s="1449" t="s">
        <v>434</v>
      </c>
      <c r="Y10" s="1450"/>
      <c r="Z10" s="1450"/>
      <c r="AA10" s="1451"/>
      <c r="AB10" s="1618"/>
      <c r="AC10" s="1618"/>
      <c r="AD10" s="1618"/>
      <c r="AE10" s="1593"/>
      <c r="AF10" s="1593"/>
      <c r="AG10" s="1593"/>
      <c r="AH10" s="1593"/>
      <c r="AI10" s="1593"/>
    </row>
    <row r="11" spans="1:35" s="1619" customFormat="1" ht="12" customHeight="1">
      <c r="A11" s="1266"/>
      <c r="B11" s="1266"/>
      <c r="C11" s="1443" t="s">
        <v>376</v>
      </c>
      <c r="D11" s="1443" t="s">
        <v>377</v>
      </c>
      <c r="E11" s="1443" t="s">
        <v>378</v>
      </c>
      <c r="F11" s="1443" t="s">
        <v>379</v>
      </c>
      <c r="G11" s="1129" t="s">
        <v>425</v>
      </c>
      <c r="H11" s="1130"/>
      <c r="I11" s="1127"/>
      <c r="J11" s="1445" t="s">
        <v>380</v>
      </c>
      <c r="K11" s="1445" t="s">
        <v>381</v>
      </c>
      <c r="L11" s="1445" t="s">
        <v>382</v>
      </c>
      <c r="M11" s="1445" t="s">
        <v>379</v>
      </c>
      <c r="N11" s="1129" t="s">
        <v>425</v>
      </c>
      <c r="O11" s="1129"/>
      <c r="P11" s="1127"/>
      <c r="Q11" s="1443" t="s">
        <v>376</v>
      </c>
      <c r="R11" s="1443" t="s">
        <v>377</v>
      </c>
      <c r="S11" s="1443" t="s">
        <v>378</v>
      </c>
      <c r="T11" s="1443" t="s">
        <v>379</v>
      </c>
      <c r="U11" s="1129" t="s">
        <v>425</v>
      </c>
      <c r="V11" s="1130"/>
      <c r="W11" s="1127"/>
      <c r="X11" s="1452" t="s">
        <v>383</v>
      </c>
      <c r="Y11" s="1131" t="s">
        <v>384</v>
      </c>
      <c r="Z11" s="1129" t="s">
        <v>425</v>
      </c>
      <c r="AA11" s="1129"/>
      <c r="AB11" s="1618"/>
      <c r="AC11" s="1618"/>
      <c r="AD11" s="1618"/>
      <c r="AE11" s="1593"/>
      <c r="AF11" s="1593"/>
      <c r="AG11" s="1593"/>
      <c r="AH11" s="1593"/>
      <c r="AI11" s="1593"/>
    </row>
    <row r="12" spans="1:35" s="1619" customFormat="1" ht="12" customHeight="1" thickBot="1">
      <c r="A12" s="1132" t="s">
        <v>426</v>
      </c>
      <c r="B12" s="1266"/>
      <c r="C12" s="1444"/>
      <c r="D12" s="1444"/>
      <c r="E12" s="1444"/>
      <c r="F12" s="1444"/>
      <c r="G12" s="1133" t="s">
        <v>427</v>
      </c>
      <c r="H12" s="1134" t="s">
        <v>385</v>
      </c>
      <c r="I12" s="1135"/>
      <c r="J12" s="1444"/>
      <c r="K12" s="1444"/>
      <c r="L12" s="1444"/>
      <c r="M12" s="1444"/>
      <c r="N12" s="1133" t="s">
        <v>427</v>
      </c>
      <c r="O12" s="1134" t="s">
        <v>385</v>
      </c>
      <c r="P12" s="1266"/>
      <c r="Q12" s="1444"/>
      <c r="R12" s="1444"/>
      <c r="S12" s="1444"/>
      <c r="T12" s="1444"/>
      <c r="U12" s="1133" t="s">
        <v>427</v>
      </c>
      <c r="V12" s="1134" t="s">
        <v>385</v>
      </c>
      <c r="W12" s="1266"/>
      <c r="X12" s="1453"/>
      <c r="Y12" s="1136" t="s">
        <v>386</v>
      </c>
      <c r="Z12" s="1133" t="s">
        <v>427</v>
      </c>
      <c r="AA12" s="1133" t="s">
        <v>385</v>
      </c>
      <c r="AB12" s="1618"/>
      <c r="AC12" s="1618"/>
      <c r="AD12" s="1618"/>
      <c r="AE12" s="1618"/>
    </row>
    <row r="13" spans="1:35" s="1619" customFormat="1" ht="15.75" thickBot="1">
      <c r="A13" s="1137" t="s">
        <v>428</v>
      </c>
      <c r="B13" s="1266"/>
      <c r="C13" s="1621">
        <v>379.84399999999999</v>
      </c>
      <c r="D13" s="1622">
        <v>373.44499999999999</v>
      </c>
      <c r="E13" s="1623"/>
      <c r="F13" s="1624">
        <v>371.392</v>
      </c>
      <c r="G13" s="1274">
        <v>2.7019999999999982</v>
      </c>
      <c r="H13" s="1275">
        <v>7.3286500854377046E-3</v>
      </c>
      <c r="I13" s="1135"/>
      <c r="J13" s="1621">
        <v>314.09500000000003</v>
      </c>
      <c r="K13" s="1622">
        <v>394.82</v>
      </c>
      <c r="L13" s="1623">
        <v>392.99700000000001</v>
      </c>
      <c r="M13" s="1624">
        <v>386.887</v>
      </c>
      <c r="N13" s="1274">
        <v>3.2010000000000218</v>
      </c>
      <c r="O13" s="1275">
        <v>8.3427594439202668E-3</v>
      </c>
      <c r="P13" s="1266"/>
      <c r="Q13" s="1621">
        <v>374.25900000000001</v>
      </c>
      <c r="R13" s="1622">
        <v>372.04399999999998</v>
      </c>
      <c r="S13" s="1623"/>
      <c r="T13" s="1624">
        <v>365.62</v>
      </c>
      <c r="U13" s="1274">
        <v>1.8100000000000023</v>
      </c>
      <c r="V13" s="1275">
        <v>4.9751243781095411E-3</v>
      </c>
      <c r="W13" s="1266"/>
      <c r="X13" s="1625">
        <v>372.2704</v>
      </c>
      <c r="Y13" s="1626">
        <v>167.38776978417263</v>
      </c>
      <c r="Z13" s="1274">
        <v>2.4472999999999843</v>
      </c>
      <c r="AA13" s="1275">
        <v>6.6174881990874734E-3</v>
      </c>
      <c r="AB13" s="1618"/>
      <c r="AC13" s="1618"/>
      <c r="AD13" s="1618"/>
      <c r="AE13" s="1618"/>
      <c r="AF13" s="1627"/>
    </row>
    <row r="14" spans="1:35" s="1619" customFormat="1" ht="2.1" customHeight="1">
      <c r="A14" s="1138"/>
      <c r="B14" s="1266"/>
      <c r="C14" s="1138"/>
      <c r="D14" s="1239"/>
      <c r="E14" s="1239"/>
      <c r="F14" s="1239"/>
      <c r="G14" s="1239"/>
      <c r="H14" s="1188"/>
      <c r="I14" s="1239"/>
      <c r="J14" s="1239"/>
      <c r="K14" s="1239"/>
      <c r="L14" s="1239"/>
      <c r="M14" s="1239"/>
      <c r="N14" s="1239"/>
      <c r="O14" s="1189"/>
      <c r="P14" s="1266"/>
      <c r="Q14" s="1138"/>
      <c r="R14" s="1239"/>
      <c r="S14" s="1239"/>
      <c r="T14" s="1239"/>
      <c r="U14" s="1239"/>
      <c r="V14" s="1188"/>
      <c r="W14" s="1266"/>
      <c r="X14" s="1139"/>
      <c r="Y14" s="1140"/>
      <c r="Z14" s="1138"/>
      <c r="AA14" s="1138"/>
      <c r="AB14" s="1618"/>
      <c r="AC14" s="1618"/>
      <c r="AD14" s="1618"/>
      <c r="AE14" s="1618"/>
    </row>
    <row r="15" spans="1:35" s="1619" customFormat="1" ht="2.85" customHeight="1">
      <c r="A15" s="1084"/>
      <c r="B15" s="1266"/>
      <c r="C15" s="1084"/>
      <c r="D15" s="1084"/>
      <c r="E15" s="1084"/>
      <c r="F15" s="1084"/>
      <c r="G15" s="1100"/>
      <c r="H15" s="1085"/>
      <c r="I15" s="1084"/>
      <c r="J15" s="1084"/>
      <c r="K15" s="1084"/>
      <c r="L15" s="1084"/>
      <c r="M15" s="1084"/>
      <c r="N15" s="1084"/>
      <c r="O15" s="1628"/>
      <c r="P15" s="1084"/>
      <c r="Q15" s="1084"/>
      <c r="R15" s="1084"/>
      <c r="S15" s="1084"/>
      <c r="T15" s="1084"/>
      <c r="U15" s="1100"/>
      <c r="V15" s="1085"/>
      <c r="W15" s="1084"/>
      <c r="X15" s="1084"/>
      <c r="Y15" s="1084"/>
      <c r="Z15" s="1629"/>
      <c r="AA15" s="1629"/>
      <c r="AB15" s="1618"/>
      <c r="AC15" s="1618"/>
      <c r="AD15" s="1618"/>
      <c r="AE15" s="1618"/>
    </row>
    <row r="16" spans="1:35" s="1619" customFormat="1" ht="13.5" thickBot="1">
      <c r="A16" s="1084"/>
      <c r="B16" s="1266"/>
      <c r="C16" s="1382" t="s">
        <v>387</v>
      </c>
      <c r="D16" s="1382" t="s">
        <v>388</v>
      </c>
      <c r="E16" s="1382" t="s">
        <v>389</v>
      </c>
      <c r="F16" s="1382" t="s">
        <v>390</v>
      </c>
      <c r="G16" s="1382"/>
      <c r="H16" s="1190"/>
      <c r="I16" s="1127"/>
      <c r="J16" s="1382" t="s">
        <v>387</v>
      </c>
      <c r="K16" s="1382" t="s">
        <v>388</v>
      </c>
      <c r="L16" s="1382" t="s">
        <v>389</v>
      </c>
      <c r="M16" s="1382" t="s">
        <v>390</v>
      </c>
      <c r="N16" s="1630"/>
      <c r="O16" s="1191"/>
      <c r="P16" s="1127"/>
      <c r="Q16" s="1382" t="s">
        <v>387</v>
      </c>
      <c r="R16" s="1382" t="s">
        <v>388</v>
      </c>
      <c r="S16" s="1382" t="s">
        <v>389</v>
      </c>
      <c r="T16" s="1382" t="s">
        <v>390</v>
      </c>
      <c r="U16" s="1382"/>
      <c r="V16" s="1190"/>
      <c r="W16" s="1266"/>
      <c r="X16" s="1383" t="s">
        <v>383</v>
      </c>
      <c r="Y16" s="1127"/>
      <c r="Z16" s="1629"/>
      <c r="AA16" s="1629"/>
      <c r="AB16" s="1618"/>
      <c r="AC16" s="1618"/>
      <c r="AD16" s="1618"/>
      <c r="AE16" s="1618"/>
    </row>
    <row r="17" spans="1:31" s="1619" customFormat="1">
      <c r="A17" s="1267" t="s">
        <v>391</v>
      </c>
      <c r="B17" s="1266"/>
      <c r="C17" s="1631">
        <v>339.77010000000001</v>
      </c>
      <c r="D17" s="1632">
        <v>315.35399999999998</v>
      </c>
      <c r="E17" s="1632" t="s">
        <v>447</v>
      </c>
      <c r="F17" s="1633">
        <v>336.62529999999998</v>
      </c>
      <c r="G17" s="1276">
        <v>3.6399999999957799E-2</v>
      </c>
      <c r="H17" s="1277">
        <v>1.0814379202628288E-4</v>
      </c>
      <c r="I17" s="1634"/>
      <c r="J17" s="1631" t="s">
        <v>447</v>
      </c>
      <c r="K17" s="1632" t="s">
        <v>447</v>
      </c>
      <c r="L17" s="1632" t="s">
        <v>447</v>
      </c>
      <c r="M17" s="1633" t="s">
        <v>447</v>
      </c>
      <c r="N17" s="1276"/>
      <c r="O17" s="1277"/>
      <c r="P17" s="1266"/>
      <c r="Q17" s="1631" t="s">
        <v>447</v>
      </c>
      <c r="R17" s="1632" t="s">
        <v>447</v>
      </c>
      <c r="S17" s="1632" t="s">
        <v>447</v>
      </c>
      <c r="T17" s="1633" t="s">
        <v>447</v>
      </c>
      <c r="U17" s="1276" t="s">
        <v>447</v>
      </c>
      <c r="V17" s="1278" t="s">
        <v>447</v>
      </c>
      <c r="W17" s="1266"/>
      <c r="X17" s="1635">
        <v>336.62529999999998</v>
      </c>
      <c r="Y17" s="1636"/>
      <c r="Z17" s="1279">
        <v>3.6399999999957799E-2</v>
      </c>
      <c r="AA17" s="1278">
        <v>1.0814379202628288E-4</v>
      </c>
      <c r="AB17" s="1637"/>
      <c r="AC17" s="1637"/>
      <c r="AD17" s="1637"/>
      <c r="AE17" s="1637"/>
    </row>
    <row r="18" spans="1:31" s="1619" customFormat="1">
      <c r="A18" s="1268" t="s">
        <v>392</v>
      </c>
      <c r="B18" s="1266"/>
      <c r="C18" s="1638" t="s">
        <v>447</v>
      </c>
      <c r="D18" s="1639" t="s">
        <v>447</v>
      </c>
      <c r="E18" s="1639" t="s">
        <v>447</v>
      </c>
      <c r="F18" s="1640" t="s">
        <v>447</v>
      </c>
      <c r="G18" s="1280"/>
      <c r="H18" s="1281" t="s">
        <v>447</v>
      </c>
      <c r="I18" s="1634"/>
      <c r="J18" s="1638" t="s">
        <v>447</v>
      </c>
      <c r="K18" s="1639" t="s">
        <v>447</v>
      </c>
      <c r="L18" s="1639" t="s">
        <v>447</v>
      </c>
      <c r="M18" s="1640" t="s">
        <v>447</v>
      </c>
      <c r="N18" s="1280" t="s">
        <v>447</v>
      </c>
      <c r="O18" s="1282" t="s">
        <v>447</v>
      </c>
      <c r="P18" s="1266"/>
      <c r="Q18" s="1638" t="s">
        <v>447</v>
      </c>
      <c r="R18" s="1639" t="s">
        <v>447</v>
      </c>
      <c r="S18" s="1639" t="s">
        <v>447</v>
      </c>
      <c r="T18" s="1640" t="s">
        <v>447</v>
      </c>
      <c r="U18" s="1280" t="s">
        <v>447</v>
      </c>
      <c r="V18" s="1282" t="s">
        <v>447</v>
      </c>
      <c r="W18" s="1266"/>
      <c r="X18" s="1641" t="s">
        <v>447</v>
      </c>
      <c r="Y18" s="1239"/>
      <c r="Z18" s="1283" t="s">
        <v>447</v>
      </c>
      <c r="AA18" s="1282" t="s">
        <v>447</v>
      </c>
      <c r="AB18" s="1637"/>
      <c r="AC18" s="1637"/>
      <c r="AD18" s="1637"/>
      <c r="AE18" s="1637"/>
    </row>
    <row r="19" spans="1:31" s="1619" customFormat="1">
      <c r="A19" s="1268" t="s">
        <v>393</v>
      </c>
      <c r="B19" s="1266"/>
      <c r="C19" s="1638">
        <v>322.94740000000002</v>
      </c>
      <c r="D19" s="1639">
        <v>325.9502</v>
      </c>
      <c r="E19" s="1639">
        <v>335.46640000000002</v>
      </c>
      <c r="F19" s="1640">
        <v>327.5711</v>
      </c>
      <c r="G19" s="1280">
        <v>3.1704000000000292</v>
      </c>
      <c r="H19" s="1281">
        <v>9.7730985167419071E-3</v>
      </c>
      <c r="I19" s="1634"/>
      <c r="J19" s="1638" t="s">
        <v>447</v>
      </c>
      <c r="K19" s="1639" t="s">
        <v>447</v>
      </c>
      <c r="L19" s="1639" t="s">
        <v>447</v>
      </c>
      <c r="M19" s="1640" t="s">
        <v>447</v>
      </c>
      <c r="N19" s="1280" t="s">
        <v>447</v>
      </c>
      <c r="O19" s="1282" t="s">
        <v>447</v>
      </c>
      <c r="P19" s="1266"/>
      <c r="Q19" s="1638" t="s">
        <v>447</v>
      </c>
      <c r="R19" s="1639" t="s">
        <v>397</v>
      </c>
      <c r="S19" s="1639" t="s">
        <v>397</v>
      </c>
      <c r="T19" s="1640" t="s">
        <v>397</v>
      </c>
      <c r="U19" s="1280" t="s">
        <v>447</v>
      </c>
      <c r="V19" s="1282" t="s">
        <v>447</v>
      </c>
      <c r="W19" s="1266"/>
      <c r="X19" s="1641" t="s">
        <v>397</v>
      </c>
      <c r="Y19" s="1239"/>
      <c r="Z19" s="1283" t="s">
        <v>447</v>
      </c>
      <c r="AA19" s="1282" t="s">
        <v>447</v>
      </c>
      <c r="AB19" s="1637"/>
      <c r="AC19" s="1637"/>
      <c r="AD19" s="1637"/>
      <c r="AE19" s="1637"/>
    </row>
    <row r="20" spans="1:31" s="1619" customFormat="1">
      <c r="A20" s="1268" t="s">
        <v>394</v>
      </c>
      <c r="B20" s="1266"/>
      <c r="C20" s="1638" t="s">
        <v>447</v>
      </c>
      <c r="D20" s="1639">
        <v>325.89550000000003</v>
      </c>
      <c r="E20" s="1639">
        <v>305.06729999999999</v>
      </c>
      <c r="F20" s="1640">
        <v>311.9787</v>
      </c>
      <c r="G20" s="1280">
        <v>-0.49259999999998172</v>
      </c>
      <c r="H20" s="1281">
        <v>-1.5764647825255995E-3</v>
      </c>
      <c r="I20" s="1634"/>
      <c r="J20" s="1638" t="s">
        <v>447</v>
      </c>
      <c r="K20" s="1639" t="s">
        <v>447</v>
      </c>
      <c r="L20" s="1639" t="s">
        <v>447</v>
      </c>
      <c r="M20" s="1640" t="s">
        <v>447</v>
      </c>
      <c r="N20" s="1280" t="s">
        <v>447</v>
      </c>
      <c r="O20" s="1282" t="s">
        <v>447</v>
      </c>
      <c r="P20" s="1266"/>
      <c r="Q20" s="1638" t="s">
        <v>447</v>
      </c>
      <c r="R20" s="1639">
        <v>334.02629999999999</v>
      </c>
      <c r="S20" s="1639">
        <v>342.76220000000001</v>
      </c>
      <c r="T20" s="1640">
        <v>341.0145</v>
      </c>
      <c r="U20" s="1280">
        <v>-1.3602000000000203</v>
      </c>
      <c r="V20" s="1282">
        <v>-3.9728402828831388E-3</v>
      </c>
      <c r="W20" s="1266"/>
      <c r="X20" s="1642">
        <v>330.47789999999998</v>
      </c>
      <c r="Y20" s="1266"/>
      <c r="Z20" s="1283">
        <v>-1.0452999999999975</v>
      </c>
      <c r="AA20" s="1282">
        <v>-3.1530221716006279E-3</v>
      </c>
      <c r="AB20" s="1637"/>
      <c r="AC20" s="1637"/>
      <c r="AD20" s="1637"/>
      <c r="AE20" s="1637"/>
    </row>
    <row r="21" spans="1:31" s="1619" customFormat="1">
      <c r="A21" s="1268" t="s">
        <v>395</v>
      </c>
      <c r="B21" s="1266"/>
      <c r="C21" s="1638">
        <v>383.4151</v>
      </c>
      <c r="D21" s="1639">
        <v>394.82409999999999</v>
      </c>
      <c r="E21" s="1639" t="s">
        <v>447</v>
      </c>
      <c r="F21" s="1640">
        <v>388.70490000000001</v>
      </c>
      <c r="G21" s="1280">
        <v>4.4637000000000171</v>
      </c>
      <c r="H21" s="1281">
        <v>1.161692187094987E-2</v>
      </c>
      <c r="I21" s="1634"/>
      <c r="J21" s="1638" t="s">
        <v>447</v>
      </c>
      <c r="K21" s="1639" t="s">
        <v>447</v>
      </c>
      <c r="L21" s="1639" t="s">
        <v>447</v>
      </c>
      <c r="M21" s="1640" t="s">
        <v>447</v>
      </c>
      <c r="N21" s="1280" t="s">
        <v>447</v>
      </c>
      <c r="O21" s="1282" t="s">
        <v>447</v>
      </c>
      <c r="P21" s="1266"/>
      <c r="Q21" s="1638" t="s">
        <v>447</v>
      </c>
      <c r="R21" s="1639" t="s">
        <v>447</v>
      </c>
      <c r="S21" s="1639" t="s">
        <v>447</v>
      </c>
      <c r="T21" s="1640" t="s">
        <v>447</v>
      </c>
      <c r="U21" s="1280" t="s">
        <v>447</v>
      </c>
      <c r="V21" s="1282" t="s">
        <v>447</v>
      </c>
      <c r="W21" s="1266"/>
      <c r="X21" s="1642">
        <v>388.70490000000001</v>
      </c>
      <c r="Y21" s="1239"/>
      <c r="Z21" s="1283">
        <v>4.4637000000000171</v>
      </c>
      <c r="AA21" s="1282">
        <v>1.161692187094987E-2</v>
      </c>
      <c r="AB21" s="1637"/>
      <c r="AC21" s="1637"/>
      <c r="AD21" s="1637"/>
      <c r="AE21" s="1637"/>
    </row>
    <row r="22" spans="1:31" s="1619" customFormat="1">
      <c r="A22" s="1268" t="s">
        <v>396</v>
      </c>
      <c r="B22" s="1266"/>
      <c r="C22" s="1638" t="s">
        <v>447</v>
      </c>
      <c r="D22" s="1639" t="s">
        <v>397</v>
      </c>
      <c r="E22" s="1639" t="s">
        <v>447</v>
      </c>
      <c r="F22" s="1640" t="s">
        <v>397</v>
      </c>
      <c r="G22" s="1280" t="s">
        <v>447</v>
      </c>
      <c r="H22" s="1281" t="s">
        <v>447</v>
      </c>
      <c r="I22" s="1634"/>
      <c r="J22" s="1638" t="s">
        <v>447</v>
      </c>
      <c r="K22" s="1639" t="s">
        <v>447</v>
      </c>
      <c r="L22" s="1639" t="s">
        <v>447</v>
      </c>
      <c r="M22" s="1640" t="s">
        <v>447</v>
      </c>
      <c r="N22" s="1280" t="s">
        <v>447</v>
      </c>
      <c r="O22" s="1282" t="s">
        <v>447</v>
      </c>
      <c r="P22" s="1266"/>
      <c r="Q22" s="1638" t="s">
        <v>447</v>
      </c>
      <c r="R22" s="1639" t="s">
        <v>447</v>
      </c>
      <c r="S22" s="1639" t="s">
        <v>447</v>
      </c>
      <c r="T22" s="1640" t="s">
        <v>447</v>
      </c>
      <c r="U22" s="1280" t="s">
        <v>447</v>
      </c>
      <c r="V22" s="1282" t="s">
        <v>447</v>
      </c>
      <c r="W22" s="1266"/>
      <c r="X22" s="1642" t="s">
        <v>397</v>
      </c>
      <c r="Y22" s="1239"/>
      <c r="Z22" s="1283" t="s">
        <v>447</v>
      </c>
      <c r="AA22" s="1282" t="s">
        <v>447</v>
      </c>
      <c r="AB22" s="1637"/>
      <c r="AC22" s="1637"/>
      <c r="AD22" s="1637"/>
      <c r="AE22" s="1637"/>
    </row>
    <row r="23" spans="1:31" s="1619" customFormat="1">
      <c r="A23" s="1268" t="s">
        <v>398</v>
      </c>
      <c r="B23" s="1266"/>
      <c r="C23" s="1643" t="s">
        <v>447</v>
      </c>
      <c r="D23" s="1644" t="s">
        <v>447</v>
      </c>
      <c r="E23" s="1644" t="s">
        <v>447</v>
      </c>
      <c r="F23" s="1645" t="s">
        <v>447</v>
      </c>
      <c r="G23" s="1280"/>
      <c r="H23" s="1281"/>
      <c r="I23" s="1646"/>
      <c r="J23" s="1643">
        <v>388.47559999999999</v>
      </c>
      <c r="K23" s="1644">
        <v>395.73230000000001</v>
      </c>
      <c r="L23" s="1644">
        <v>403.9418</v>
      </c>
      <c r="M23" s="1645">
        <v>398.42750000000001</v>
      </c>
      <c r="N23" s="1280">
        <v>5.108600000000024</v>
      </c>
      <c r="O23" s="1282">
        <v>1.2988442711499459E-2</v>
      </c>
      <c r="P23" s="1266"/>
      <c r="Q23" s="1643" t="s">
        <v>447</v>
      </c>
      <c r="R23" s="1644" t="s">
        <v>447</v>
      </c>
      <c r="S23" s="1644" t="s">
        <v>447</v>
      </c>
      <c r="T23" s="1645" t="s">
        <v>447</v>
      </c>
      <c r="U23" s="1280" t="s">
        <v>447</v>
      </c>
      <c r="V23" s="1282" t="s">
        <v>447</v>
      </c>
      <c r="W23" s="1266"/>
      <c r="X23" s="1642">
        <v>398.42750000000001</v>
      </c>
      <c r="Y23" s="1636"/>
      <c r="Z23" s="1283">
        <v>5.108600000000024</v>
      </c>
      <c r="AA23" s="1282">
        <v>1.2988442711499459E-2</v>
      </c>
      <c r="AB23" s="1637"/>
      <c r="AC23" s="1637"/>
      <c r="AD23" s="1637"/>
      <c r="AE23" s="1637"/>
    </row>
    <row r="24" spans="1:31" s="1619" customFormat="1">
      <c r="A24" s="1268" t="s">
        <v>399</v>
      </c>
      <c r="B24" s="1266"/>
      <c r="C24" s="1638" t="s">
        <v>447</v>
      </c>
      <c r="D24" s="1639">
        <v>377.29169999999999</v>
      </c>
      <c r="E24" s="1639">
        <v>429.95240000000001</v>
      </c>
      <c r="F24" s="1640">
        <v>401.64850000000001</v>
      </c>
      <c r="G24" s="1280">
        <v>-22.178999999999974</v>
      </c>
      <c r="H24" s="1281">
        <v>-5.2330252284242929E-2</v>
      </c>
      <c r="I24" s="1634"/>
      <c r="J24" s="1638" t="s">
        <v>447</v>
      </c>
      <c r="K24" s="1639" t="s">
        <v>447</v>
      </c>
      <c r="L24" s="1639" t="s">
        <v>447</v>
      </c>
      <c r="M24" s="1640" t="s">
        <v>447</v>
      </c>
      <c r="N24" s="1280" t="s">
        <v>447</v>
      </c>
      <c r="O24" s="1282" t="s">
        <v>447</v>
      </c>
      <c r="P24" s="1266"/>
      <c r="Q24" s="1638" t="s">
        <v>447</v>
      </c>
      <c r="R24" s="1639" t="s">
        <v>447</v>
      </c>
      <c r="S24" s="1639" t="s">
        <v>447</v>
      </c>
      <c r="T24" s="1640" t="s">
        <v>447</v>
      </c>
      <c r="U24" s="1280" t="s">
        <v>447</v>
      </c>
      <c r="V24" s="1282" t="s">
        <v>447</v>
      </c>
      <c r="W24" s="1266"/>
      <c r="X24" s="1642">
        <v>401.64850000000001</v>
      </c>
      <c r="Y24" s="1636"/>
      <c r="Z24" s="1283">
        <v>-22.178999999999974</v>
      </c>
      <c r="AA24" s="1282">
        <v>-5.2330252284242929E-2</v>
      </c>
      <c r="AB24" s="1637"/>
      <c r="AC24" s="1637"/>
      <c r="AD24" s="1637"/>
      <c r="AE24" s="1637"/>
    </row>
    <row r="25" spans="1:31" s="1619" customFormat="1">
      <c r="A25" s="1268" t="s">
        <v>400</v>
      </c>
      <c r="B25" s="1266"/>
      <c r="C25" s="1638">
        <v>364.62290000000002</v>
      </c>
      <c r="D25" s="1639">
        <v>361.63740000000001</v>
      </c>
      <c r="E25" s="1639" t="s">
        <v>447</v>
      </c>
      <c r="F25" s="1640">
        <v>363.63690000000003</v>
      </c>
      <c r="G25" s="1280">
        <v>2.3143000000000029</v>
      </c>
      <c r="H25" s="1281">
        <v>6.4050795604813082E-3</v>
      </c>
      <c r="I25" s="1634"/>
      <c r="J25" s="1638" t="s">
        <v>447</v>
      </c>
      <c r="K25" s="1639" t="s">
        <v>447</v>
      </c>
      <c r="L25" s="1639" t="s">
        <v>447</v>
      </c>
      <c r="M25" s="1640" t="s">
        <v>447</v>
      </c>
      <c r="N25" s="1280" t="s">
        <v>447</v>
      </c>
      <c r="O25" s="1282" t="s">
        <v>447</v>
      </c>
      <c r="P25" s="1266"/>
      <c r="Q25" s="1638">
        <v>368.30840000000001</v>
      </c>
      <c r="R25" s="1639">
        <v>379.94369999999998</v>
      </c>
      <c r="S25" s="1639" t="s">
        <v>447</v>
      </c>
      <c r="T25" s="1640">
        <v>373.63749999999999</v>
      </c>
      <c r="U25" s="1280">
        <v>2.0876999999999839</v>
      </c>
      <c r="V25" s="1282">
        <v>5.6188968477441925E-3</v>
      </c>
      <c r="W25" s="1266"/>
      <c r="X25" s="1642">
        <v>369.95139999999998</v>
      </c>
      <c r="Y25" s="1636"/>
      <c r="Z25" s="1283">
        <v>2.1711999999999989</v>
      </c>
      <c r="AA25" s="1282">
        <v>5.9035260734536799E-3</v>
      </c>
      <c r="AB25" s="1637"/>
      <c r="AC25" s="1637"/>
      <c r="AD25" s="1637"/>
      <c r="AE25" s="1637"/>
    </row>
    <row r="26" spans="1:31" s="1619" customFormat="1">
      <c r="A26" s="1268" t="s">
        <v>401</v>
      </c>
      <c r="B26" s="1266"/>
      <c r="C26" s="1643">
        <v>386.60390000000001</v>
      </c>
      <c r="D26" s="1644">
        <v>381.75200000000001</v>
      </c>
      <c r="E26" s="1644">
        <v>350.97739999999999</v>
      </c>
      <c r="F26" s="1645">
        <v>379.50670000000002</v>
      </c>
      <c r="G26" s="1280">
        <v>0.64379999999999882</v>
      </c>
      <c r="H26" s="1281">
        <v>1.6992954443415531E-3</v>
      </c>
      <c r="I26" s="1634"/>
      <c r="J26" s="1643">
        <v>241.3793</v>
      </c>
      <c r="K26" s="1644">
        <v>373</v>
      </c>
      <c r="L26" s="1644">
        <v>338.64120000000003</v>
      </c>
      <c r="M26" s="1645">
        <v>338.19709999999998</v>
      </c>
      <c r="N26" s="1280">
        <v>-4.8493000000000279</v>
      </c>
      <c r="O26" s="1282">
        <v>-1.4135988600958993E-2</v>
      </c>
      <c r="P26" s="1266"/>
      <c r="Q26" s="1643" t="s">
        <v>447</v>
      </c>
      <c r="R26" s="1644" t="s">
        <v>447</v>
      </c>
      <c r="S26" s="1644" t="s">
        <v>447</v>
      </c>
      <c r="T26" s="1645" t="s">
        <v>447</v>
      </c>
      <c r="U26" s="1280" t="s">
        <v>447</v>
      </c>
      <c r="V26" s="1282" t="s">
        <v>447</v>
      </c>
      <c r="W26" s="1266"/>
      <c r="X26" s="1642">
        <v>373.70429999999999</v>
      </c>
      <c r="Y26" s="1239"/>
      <c r="Z26" s="1283">
        <v>-0.12770000000000437</v>
      </c>
      <c r="AA26" s="1282">
        <v>-3.4159729504168457E-4</v>
      </c>
      <c r="AB26" s="1637"/>
      <c r="AC26" s="1637"/>
      <c r="AD26" s="1637"/>
      <c r="AE26" s="1637"/>
    </row>
    <row r="27" spans="1:31" s="1619" customFormat="1">
      <c r="A27" s="1268" t="s">
        <v>402</v>
      </c>
      <c r="B27" s="1266"/>
      <c r="C27" s="1643">
        <v>337.60539999999997</v>
      </c>
      <c r="D27" s="1644">
        <v>346.18169999999998</v>
      </c>
      <c r="E27" s="1644" t="s">
        <v>447</v>
      </c>
      <c r="F27" s="1645">
        <v>343.88959999999997</v>
      </c>
      <c r="G27" s="1280">
        <v>-1.6811000000000149</v>
      </c>
      <c r="H27" s="1281">
        <v>-4.8647064117415262E-3</v>
      </c>
      <c r="I27" s="1634"/>
      <c r="J27" s="1643" t="s">
        <v>447</v>
      </c>
      <c r="K27" s="1644" t="s">
        <v>447</v>
      </c>
      <c r="L27" s="1644" t="s">
        <v>447</v>
      </c>
      <c r="M27" s="1645" t="s">
        <v>447</v>
      </c>
      <c r="N27" s="1280" t="s">
        <v>447</v>
      </c>
      <c r="O27" s="1282" t="s">
        <v>447</v>
      </c>
      <c r="P27" s="1266"/>
      <c r="Q27" s="1643" t="s">
        <v>447</v>
      </c>
      <c r="R27" s="1644" t="s">
        <v>447</v>
      </c>
      <c r="S27" s="1644" t="s">
        <v>447</v>
      </c>
      <c r="T27" s="1645" t="s">
        <v>447</v>
      </c>
      <c r="U27" s="1280" t="s">
        <v>447</v>
      </c>
      <c r="V27" s="1282" t="s">
        <v>447</v>
      </c>
      <c r="W27" s="1266"/>
      <c r="X27" s="1642">
        <v>343.88959999999997</v>
      </c>
      <c r="Y27" s="1239"/>
      <c r="Z27" s="1283">
        <v>-1.6811000000000149</v>
      </c>
      <c r="AA27" s="1282">
        <v>-4.8647064117415262E-3</v>
      </c>
      <c r="AB27" s="1637"/>
      <c r="AC27" s="1637"/>
      <c r="AD27" s="1637"/>
      <c r="AE27" s="1637"/>
    </row>
    <row r="28" spans="1:31" s="1619" customFormat="1">
      <c r="A28" s="1268" t="s">
        <v>403</v>
      </c>
      <c r="B28" s="1266"/>
      <c r="C28" s="1638">
        <v>388.56740000000002</v>
      </c>
      <c r="D28" s="1639">
        <v>352.96469999999999</v>
      </c>
      <c r="E28" s="1639">
        <v>319.66320000000002</v>
      </c>
      <c r="F28" s="1640">
        <v>382.54509999999999</v>
      </c>
      <c r="G28" s="1284">
        <v>4.945699999999988</v>
      </c>
      <c r="H28" s="1281">
        <v>1.3097743269719242E-2</v>
      </c>
      <c r="I28" s="1634"/>
      <c r="J28" s="1638" t="s">
        <v>447</v>
      </c>
      <c r="K28" s="1639" t="s">
        <v>447</v>
      </c>
      <c r="L28" s="1639" t="s">
        <v>447</v>
      </c>
      <c r="M28" s="1640" t="s">
        <v>447</v>
      </c>
      <c r="N28" s="1280" t="s">
        <v>447</v>
      </c>
      <c r="O28" s="1282" t="s">
        <v>447</v>
      </c>
      <c r="P28" s="1266"/>
      <c r="Q28" s="1638">
        <v>453.46879999999999</v>
      </c>
      <c r="R28" s="1639">
        <v>393.36950000000002</v>
      </c>
      <c r="S28" s="1639">
        <v>411.29680000000002</v>
      </c>
      <c r="T28" s="1640">
        <v>428.85399999999998</v>
      </c>
      <c r="U28" s="1280">
        <v>-5.1979000000000042</v>
      </c>
      <c r="V28" s="1282">
        <v>-1.1975296041786709E-2</v>
      </c>
      <c r="W28" s="1266"/>
      <c r="X28" s="1642">
        <v>385.2962</v>
      </c>
      <c r="Y28" s="1239"/>
      <c r="Z28" s="1283">
        <v>4.3430999999999926</v>
      </c>
      <c r="AA28" s="1282">
        <v>1.1400615981337348E-2</v>
      </c>
      <c r="AB28" s="1637"/>
      <c r="AC28" s="1637"/>
      <c r="AD28" s="1637"/>
      <c r="AE28" s="1637"/>
    </row>
    <row r="29" spans="1:31" s="1619" customFormat="1">
      <c r="A29" s="1268" t="s">
        <v>404</v>
      </c>
      <c r="B29" s="1266"/>
      <c r="C29" s="1638" t="s">
        <v>447</v>
      </c>
      <c r="D29" s="1639" t="s">
        <v>447</v>
      </c>
      <c r="E29" s="1639" t="s">
        <v>447</v>
      </c>
      <c r="F29" s="1640" t="s">
        <v>447</v>
      </c>
      <c r="G29" s="1280">
        <v>0</v>
      </c>
      <c r="H29" s="1281">
        <v>0</v>
      </c>
      <c r="I29" s="1634"/>
      <c r="J29" s="1638" t="s">
        <v>447</v>
      </c>
      <c r="K29" s="1639" t="s">
        <v>447</v>
      </c>
      <c r="L29" s="1639" t="s">
        <v>447</v>
      </c>
      <c r="M29" s="1640" t="s">
        <v>447</v>
      </c>
      <c r="N29" s="1280" t="s">
        <v>447</v>
      </c>
      <c r="O29" s="1282" t="s">
        <v>447</v>
      </c>
      <c r="P29" s="1266"/>
      <c r="Q29" s="1638" t="s">
        <v>447</v>
      </c>
      <c r="R29" s="1639" t="s">
        <v>447</v>
      </c>
      <c r="S29" s="1639" t="s">
        <v>447</v>
      </c>
      <c r="T29" s="1640" t="s">
        <v>447</v>
      </c>
      <c r="U29" s="1280" t="s">
        <v>447</v>
      </c>
      <c r="V29" s="1282" t="s">
        <v>447</v>
      </c>
      <c r="W29" s="1266"/>
      <c r="X29" s="1642" t="s">
        <v>447</v>
      </c>
      <c r="Y29" s="1636"/>
      <c r="Z29" s="1283" t="s">
        <v>447</v>
      </c>
      <c r="AA29" s="1282" t="s">
        <v>447</v>
      </c>
      <c r="AB29" s="1637"/>
      <c r="AC29" s="1637"/>
      <c r="AD29" s="1637"/>
      <c r="AE29" s="1637"/>
    </row>
    <row r="30" spans="1:31" s="1619" customFormat="1">
      <c r="A30" s="1268" t="s">
        <v>405</v>
      </c>
      <c r="B30" s="1266"/>
      <c r="C30" s="1638" t="s">
        <v>447</v>
      </c>
      <c r="D30" s="1639">
        <v>266.26600000000002</v>
      </c>
      <c r="E30" s="1639" t="s">
        <v>447</v>
      </c>
      <c r="F30" s="1640">
        <v>266.26600000000002</v>
      </c>
      <c r="G30" s="1280">
        <v>22.592300000000023</v>
      </c>
      <c r="H30" s="1281">
        <v>9.2715381266012864E-2</v>
      </c>
      <c r="I30" s="1634"/>
      <c r="J30" s="1638" t="s">
        <v>447</v>
      </c>
      <c r="K30" s="1639" t="s">
        <v>447</v>
      </c>
      <c r="L30" s="1639" t="s">
        <v>447</v>
      </c>
      <c r="M30" s="1640" t="s">
        <v>447</v>
      </c>
      <c r="N30" s="1280" t="s">
        <v>447</v>
      </c>
      <c r="O30" s="1282" t="s">
        <v>447</v>
      </c>
      <c r="P30" s="1266"/>
      <c r="Q30" s="1638" t="s">
        <v>447</v>
      </c>
      <c r="R30" s="1639">
        <v>269.42860000000002</v>
      </c>
      <c r="S30" s="1639" t="s">
        <v>447</v>
      </c>
      <c r="T30" s="1640">
        <v>269.42860000000002</v>
      </c>
      <c r="U30" s="1280">
        <v>6.3547000000000367</v>
      </c>
      <c r="V30" s="1282">
        <v>2.4155569974824598E-2</v>
      </c>
      <c r="W30" s="1266"/>
      <c r="X30" s="1642">
        <v>266.95920000000001</v>
      </c>
      <c r="Y30" s="1636"/>
      <c r="Z30" s="1283">
        <v>19.033000000000015</v>
      </c>
      <c r="AA30" s="1282">
        <v>7.6768812654733676E-2</v>
      </c>
      <c r="AB30" s="1637"/>
      <c r="AC30" s="1637"/>
      <c r="AD30" s="1637"/>
      <c r="AE30" s="1637"/>
    </row>
    <row r="31" spans="1:31" s="1619" customFormat="1">
      <c r="A31" s="1268" t="s">
        <v>406</v>
      </c>
      <c r="B31" s="1266"/>
      <c r="C31" s="1638" t="s">
        <v>447</v>
      </c>
      <c r="D31" s="1639">
        <v>286.55180000000001</v>
      </c>
      <c r="E31" s="1639">
        <v>297.29539999999997</v>
      </c>
      <c r="F31" s="1640">
        <v>294.52300000000002</v>
      </c>
      <c r="G31" s="1280">
        <v>3.571200000000033</v>
      </c>
      <c r="H31" s="1281">
        <v>1.2274197994307068E-2</v>
      </c>
      <c r="I31" s="1634"/>
      <c r="J31" s="1638" t="s">
        <v>447</v>
      </c>
      <c r="K31" s="1639" t="s">
        <v>447</v>
      </c>
      <c r="L31" s="1639" t="s">
        <v>447</v>
      </c>
      <c r="M31" s="1640" t="s">
        <v>447</v>
      </c>
      <c r="N31" s="1280" t="s">
        <v>447</v>
      </c>
      <c r="O31" s="1282" t="s">
        <v>447</v>
      </c>
      <c r="P31" s="1266"/>
      <c r="Q31" s="1638" t="s">
        <v>447</v>
      </c>
      <c r="R31" s="1639" t="s">
        <v>397</v>
      </c>
      <c r="S31" s="1639" t="s">
        <v>447</v>
      </c>
      <c r="T31" s="1640" t="s">
        <v>397</v>
      </c>
      <c r="U31" s="1280" t="s">
        <v>447</v>
      </c>
      <c r="V31" s="1282" t="s">
        <v>447</v>
      </c>
      <c r="W31" s="1266"/>
      <c r="X31" s="1642" t="s">
        <v>397</v>
      </c>
      <c r="Y31" s="1636"/>
      <c r="Z31" s="1283" t="s">
        <v>447</v>
      </c>
      <c r="AA31" s="1282" t="s">
        <v>447</v>
      </c>
      <c r="AB31" s="1637"/>
      <c r="AC31" s="1637"/>
      <c r="AD31" s="1637"/>
      <c r="AE31" s="1637"/>
    </row>
    <row r="32" spans="1:31" s="1619" customFormat="1">
      <c r="A32" s="1268" t="s">
        <v>407</v>
      </c>
      <c r="B32" s="1266"/>
      <c r="C32" s="1638">
        <v>392.88319999999999</v>
      </c>
      <c r="D32" s="1644">
        <v>381.91989999999998</v>
      </c>
      <c r="E32" s="1644" t="s">
        <v>447</v>
      </c>
      <c r="F32" s="1645">
        <v>389.80239999999998</v>
      </c>
      <c r="G32" s="1280">
        <v>3.8651999999999589</v>
      </c>
      <c r="H32" s="1281">
        <v>1.0015100902426521E-2</v>
      </c>
      <c r="I32" s="1634"/>
      <c r="J32" s="1638" t="s">
        <v>447</v>
      </c>
      <c r="K32" s="1644" t="s">
        <v>447</v>
      </c>
      <c r="L32" s="1644" t="s">
        <v>447</v>
      </c>
      <c r="M32" s="1645" t="s">
        <v>447</v>
      </c>
      <c r="N32" s="1280" t="s">
        <v>447</v>
      </c>
      <c r="O32" s="1282" t="s">
        <v>447</v>
      </c>
      <c r="P32" s="1266"/>
      <c r="Q32" s="1638" t="s">
        <v>447</v>
      </c>
      <c r="R32" s="1644" t="s">
        <v>447</v>
      </c>
      <c r="S32" s="1644" t="s">
        <v>447</v>
      </c>
      <c r="T32" s="1645" t="s">
        <v>447</v>
      </c>
      <c r="U32" s="1280" t="s">
        <v>447</v>
      </c>
      <c r="V32" s="1282" t="s">
        <v>447</v>
      </c>
      <c r="W32" s="1266"/>
      <c r="X32" s="1642">
        <v>389.80239999999998</v>
      </c>
      <c r="Y32" s="1636"/>
      <c r="Z32" s="1283">
        <v>3.8651999999999589</v>
      </c>
      <c r="AA32" s="1282">
        <v>1.0015100902426521E-2</v>
      </c>
      <c r="AB32" s="1637"/>
      <c r="AC32" s="1637"/>
      <c r="AD32" s="1637"/>
      <c r="AE32" s="1637"/>
    </row>
    <row r="33" spans="1:31" s="1619" customFormat="1">
      <c r="A33" s="1268" t="s">
        <v>408</v>
      </c>
      <c r="B33" s="1266"/>
      <c r="C33" s="1638" t="s">
        <v>447</v>
      </c>
      <c r="D33" s="1644">
        <v>190.40950000000001</v>
      </c>
      <c r="E33" s="1644" t="s">
        <v>447</v>
      </c>
      <c r="F33" s="1645">
        <v>190.40950000000001</v>
      </c>
      <c r="G33" s="1280">
        <v>-19.04679999999999</v>
      </c>
      <c r="H33" s="1281">
        <v>-9.0934481321402028E-2</v>
      </c>
      <c r="I33" s="1634"/>
      <c r="J33" s="1638" t="s">
        <v>447</v>
      </c>
      <c r="K33" s="1644" t="s">
        <v>447</v>
      </c>
      <c r="L33" s="1644" t="s">
        <v>447</v>
      </c>
      <c r="M33" s="1645" t="s">
        <v>447</v>
      </c>
      <c r="N33" s="1280" t="s">
        <v>447</v>
      </c>
      <c r="O33" s="1282" t="s">
        <v>447</v>
      </c>
      <c r="P33" s="1266"/>
      <c r="Q33" s="1638" t="s">
        <v>447</v>
      </c>
      <c r="R33" s="1644" t="s">
        <v>447</v>
      </c>
      <c r="S33" s="1644" t="s">
        <v>447</v>
      </c>
      <c r="T33" s="1645" t="s">
        <v>447</v>
      </c>
      <c r="U33" s="1280" t="s">
        <v>447</v>
      </c>
      <c r="V33" s="1282" t="s">
        <v>447</v>
      </c>
      <c r="W33" s="1266"/>
      <c r="X33" s="1642">
        <v>190.40950000000001</v>
      </c>
      <c r="Y33" s="1636"/>
      <c r="Z33" s="1283">
        <v>-19.04679999999999</v>
      </c>
      <c r="AA33" s="1282">
        <v>-9.0934481321402028E-2</v>
      </c>
      <c r="AB33" s="1637"/>
      <c r="AC33" s="1637"/>
      <c r="AD33" s="1637"/>
      <c r="AE33" s="1637"/>
    </row>
    <row r="34" spans="1:31" s="1619" customFormat="1">
      <c r="A34" s="1268" t="s">
        <v>409</v>
      </c>
      <c r="B34" s="1266"/>
      <c r="C34" s="1638" t="s">
        <v>447</v>
      </c>
      <c r="D34" s="1644" t="s">
        <v>447</v>
      </c>
      <c r="E34" s="1644" t="s">
        <v>447</v>
      </c>
      <c r="F34" s="1645" t="s">
        <v>447</v>
      </c>
      <c r="G34" s="1280">
        <v>0</v>
      </c>
      <c r="H34" s="1281" t="s">
        <v>447</v>
      </c>
      <c r="I34" s="1634"/>
      <c r="J34" s="1638" t="s">
        <v>447</v>
      </c>
      <c r="K34" s="1644" t="s">
        <v>447</v>
      </c>
      <c r="L34" s="1644" t="s">
        <v>447</v>
      </c>
      <c r="M34" s="1645" t="s">
        <v>447</v>
      </c>
      <c r="N34" s="1280" t="s">
        <v>447</v>
      </c>
      <c r="O34" s="1282" t="s">
        <v>447</v>
      </c>
      <c r="P34" s="1266"/>
      <c r="Q34" s="1638" t="s">
        <v>447</v>
      </c>
      <c r="R34" s="1644" t="s">
        <v>447</v>
      </c>
      <c r="S34" s="1644" t="s">
        <v>447</v>
      </c>
      <c r="T34" s="1645" t="s">
        <v>447</v>
      </c>
      <c r="U34" s="1280" t="s">
        <v>447</v>
      </c>
      <c r="V34" s="1282" t="s">
        <v>447</v>
      </c>
      <c r="W34" s="1266"/>
      <c r="X34" s="1642" t="s">
        <v>447</v>
      </c>
      <c r="Y34" s="1636"/>
      <c r="Z34" s="1283" t="s">
        <v>447</v>
      </c>
      <c r="AA34" s="1282" t="s">
        <v>447</v>
      </c>
      <c r="AB34" s="1637"/>
      <c r="AC34" s="1637"/>
      <c r="AD34" s="1637"/>
      <c r="AE34" s="1637"/>
    </row>
    <row r="35" spans="1:31" s="1619" customFormat="1">
      <c r="A35" s="1268" t="s">
        <v>410</v>
      </c>
      <c r="B35" s="1266"/>
      <c r="C35" s="1638" t="s">
        <v>447</v>
      </c>
      <c r="D35" s="1639">
        <v>346.22109999999998</v>
      </c>
      <c r="E35" s="1639">
        <v>353.5342</v>
      </c>
      <c r="F35" s="1640">
        <v>349.5795</v>
      </c>
      <c r="G35" s="1280">
        <v>4.5996000000000095</v>
      </c>
      <c r="H35" s="1281">
        <v>1.3332950702345192E-2</v>
      </c>
      <c r="I35" s="1634"/>
      <c r="J35" s="1638" t="s">
        <v>447</v>
      </c>
      <c r="K35" s="1639" t="s">
        <v>447</v>
      </c>
      <c r="L35" s="1639" t="s">
        <v>447</v>
      </c>
      <c r="M35" s="1640" t="s">
        <v>447</v>
      </c>
      <c r="N35" s="1280" t="s">
        <v>447</v>
      </c>
      <c r="O35" s="1282" t="s">
        <v>447</v>
      </c>
      <c r="P35" s="1266"/>
      <c r="Q35" s="1638" t="s">
        <v>447</v>
      </c>
      <c r="R35" s="1639">
        <v>347.94510000000002</v>
      </c>
      <c r="S35" s="1639">
        <v>334.5104</v>
      </c>
      <c r="T35" s="1640">
        <v>336.375</v>
      </c>
      <c r="U35" s="1280">
        <v>-4.185799999999972</v>
      </c>
      <c r="V35" s="1282">
        <v>-1.2290903709410994E-2</v>
      </c>
      <c r="W35" s="1266"/>
      <c r="X35" s="1642">
        <v>339.43709999999999</v>
      </c>
      <c r="Y35" s="1239"/>
      <c r="Z35" s="1283">
        <v>-2.1485000000000127</v>
      </c>
      <c r="AA35" s="1282">
        <v>-6.2897850494868512E-3</v>
      </c>
      <c r="AB35" s="1637"/>
      <c r="AC35" s="1637"/>
      <c r="AD35" s="1637"/>
      <c r="AE35" s="1637"/>
    </row>
    <row r="36" spans="1:31" s="1619" customFormat="1">
      <c r="A36" s="1268" t="s">
        <v>411</v>
      </c>
      <c r="B36" s="1266"/>
      <c r="C36" s="1638">
        <v>373.95319999999998</v>
      </c>
      <c r="D36" s="1639">
        <v>376.78500000000003</v>
      </c>
      <c r="E36" s="1639" t="s">
        <v>447</v>
      </c>
      <c r="F36" s="1640">
        <v>374.96030000000002</v>
      </c>
      <c r="G36" s="1280">
        <v>0.34120000000001482</v>
      </c>
      <c r="H36" s="1281">
        <v>9.1079178824582385E-4</v>
      </c>
      <c r="I36" s="1634"/>
      <c r="J36" s="1638" t="s">
        <v>447</v>
      </c>
      <c r="K36" s="1639" t="s">
        <v>447</v>
      </c>
      <c r="L36" s="1639" t="s">
        <v>447</v>
      </c>
      <c r="M36" s="1640" t="s">
        <v>447</v>
      </c>
      <c r="N36" s="1280" t="s">
        <v>447</v>
      </c>
      <c r="O36" s="1282" t="s">
        <v>447</v>
      </c>
      <c r="P36" s="1266"/>
      <c r="Q36" s="1638">
        <v>479.17939999999999</v>
      </c>
      <c r="R36" s="1639">
        <v>448.61790000000002</v>
      </c>
      <c r="S36" s="1639" t="s">
        <v>447</v>
      </c>
      <c r="T36" s="1640">
        <v>465.80799999999999</v>
      </c>
      <c r="U36" s="1280">
        <v>0.20179999999999154</v>
      </c>
      <c r="V36" s="1282">
        <v>4.3341347258696317E-4</v>
      </c>
      <c r="W36" s="1266"/>
      <c r="X36" s="1642">
        <v>374.96039999999999</v>
      </c>
      <c r="Y36" s="1239"/>
      <c r="Z36" s="1283">
        <v>0.34120000000001482</v>
      </c>
      <c r="AA36" s="1282">
        <v>9.1079154512097027E-4</v>
      </c>
      <c r="AB36" s="1637"/>
      <c r="AC36" s="1637"/>
      <c r="AD36" s="1637"/>
      <c r="AE36" s="1637"/>
    </row>
    <row r="37" spans="1:31" s="1619" customFormat="1">
      <c r="A37" s="1268" t="s">
        <v>412</v>
      </c>
      <c r="B37" s="1266"/>
      <c r="C37" s="1638" t="s">
        <v>447</v>
      </c>
      <c r="D37" s="1639">
        <v>318.74079999999998</v>
      </c>
      <c r="E37" s="1639">
        <v>327.26080000000002</v>
      </c>
      <c r="F37" s="1640">
        <v>324.16829999999999</v>
      </c>
      <c r="G37" s="1280">
        <v>5.720799999999997</v>
      </c>
      <c r="H37" s="1281">
        <v>1.7964656654550604E-2</v>
      </c>
      <c r="I37" s="1634"/>
      <c r="J37" s="1638" t="s">
        <v>447</v>
      </c>
      <c r="K37" s="1639" t="s">
        <v>447</v>
      </c>
      <c r="L37" s="1639" t="s">
        <v>447</v>
      </c>
      <c r="M37" s="1640" t="s">
        <v>447</v>
      </c>
      <c r="N37" s="1280" t="s">
        <v>447</v>
      </c>
      <c r="O37" s="1282" t="s">
        <v>447</v>
      </c>
      <c r="P37" s="1266"/>
      <c r="Q37" s="1638" t="s">
        <v>447</v>
      </c>
      <c r="R37" s="1639" t="s">
        <v>447</v>
      </c>
      <c r="S37" s="1639">
        <v>298.92970000000003</v>
      </c>
      <c r="T37" s="1640">
        <v>298.92970000000003</v>
      </c>
      <c r="U37" s="1280">
        <v>5.6432000000000357</v>
      </c>
      <c r="V37" s="1282">
        <v>1.9241253859280993E-2</v>
      </c>
      <c r="W37" s="1266"/>
      <c r="X37" s="1642">
        <v>324.0068</v>
      </c>
      <c r="Y37" s="1239"/>
      <c r="Z37" s="1283">
        <v>5.7203000000000088</v>
      </c>
      <c r="AA37" s="1282">
        <v>1.7972172869411773E-2</v>
      </c>
      <c r="AB37" s="1637"/>
      <c r="AC37" s="1637"/>
      <c r="AD37" s="1637"/>
      <c r="AE37" s="1637"/>
    </row>
    <row r="38" spans="1:31" s="1619" customFormat="1">
      <c r="A38" s="1268" t="s">
        <v>413</v>
      </c>
      <c r="B38" s="1266"/>
      <c r="C38" s="1638">
        <v>358.65629999999999</v>
      </c>
      <c r="D38" s="1639">
        <v>374.39890000000003</v>
      </c>
      <c r="E38" s="1639" t="s">
        <v>447</v>
      </c>
      <c r="F38" s="1640">
        <v>366.0249</v>
      </c>
      <c r="G38" s="1280">
        <v>1.1526999999999816</v>
      </c>
      <c r="H38" s="1281">
        <v>3.1591883404653576E-3</v>
      </c>
      <c r="I38" s="1634"/>
      <c r="J38" s="1638" t="s">
        <v>447</v>
      </c>
      <c r="K38" s="1639" t="s">
        <v>447</v>
      </c>
      <c r="L38" s="1639" t="s">
        <v>447</v>
      </c>
      <c r="M38" s="1640" t="s">
        <v>447</v>
      </c>
      <c r="N38" s="1280" t="s">
        <v>447</v>
      </c>
      <c r="O38" s="1282" t="s">
        <v>447</v>
      </c>
      <c r="P38" s="1266"/>
      <c r="Q38" s="1638">
        <v>359.94959999999998</v>
      </c>
      <c r="R38" s="1639">
        <v>362.32549999999998</v>
      </c>
      <c r="S38" s="1639" t="s">
        <v>447</v>
      </c>
      <c r="T38" s="1640">
        <v>361.98649999999998</v>
      </c>
      <c r="U38" s="1280">
        <v>2.6850999999999772</v>
      </c>
      <c r="V38" s="1282">
        <v>7.4731131022589548E-3</v>
      </c>
      <c r="W38" s="1266"/>
      <c r="X38" s="1642">
        <v>364.22250000000003</v>
      </c>
      <c r="Y38" s="1239"/>
      <c r="Z38" s="1283">
        <v>1.8366000000000327</v>
      </c>
      <c r="AA38" s="1282">
        <v>5.0680779798553122E-3</v>
      </c>
      <c r="AB38" s="1618"/>
      <c r="AC38" s="1618"/>
      <c r="AD38" s="1618"/>
      <c r="AE38" s="1618"/>
    </row>
    <row r="39" spans="1:31" s="1619" customFormat="1">
      <c r="A39" s="1268" t="s">
        <v>414</v>
      </c>
      <c r="B39" s="1266"/>
      <c r="C39" s="1638">
        <v>397.40230000000003</v>
      </c>
      <c r="D39" s="1639">
        <v>309.01609999999999</v>
      </c>
      <c r="E39" s="1639">
        <v>305.32029999999997</v>
      </c>
      <c r="F39" s="1640">
        <v>307.84269999999998</v>
      </c>
      <c r="G39" s="1280">
        <v>-3.5785000000000196</v>
      </c>
      <c r="H39" s="1281">
        <v>-1.1490868315965685E-2</v>
      </c>
      <c r="I39" s="1634"/>
      <c r="J39" s="1638" t="s">
        <v>447</v>
      </c>
      <c r="K39" s="1639" t="s">
        <v>447</v>
      </c>
      <c r="L39" s="1639" t="s">
        <v>447</v>
      </c>
      <c r="M39" s="1640" t="s">
        <v>447</v>
      </c>
      <c r="N39" s="1280" t="s">
        <v>447</v>
      </c>
      <c r="O39" s="1282" t="s">
        <v>447</v>
      </c>
      <c r="P39" s="1266"/>
      <c r="Q39" s="1638" t="s">
        <v>447</v>
      </c>
      <c r="R39" s="1639">
        <v>291.73820000000001</v>
      </c>
      <c r="S39" s="1639">
        <v>327.83499999999998</v>
      </c>
      <c r="T39" s="1640">
        <v>323.55239999999998</v>
      </c>
      <c r="U39" s="1280">
        <v>21.989999999999952</v>
      </c>
      <c r="V39" s="1282">
        <v>7.2920231434687954E-2</v>
      </c>
      <c r="W39" s="1266"/>
      <c r="X39" s="1642">
        <v>318.31099999999998</v>
      </c>
      <c r="Y39" s="1239"/>
      <c r="Z39" s="1283">
        <v>13.459299999999985</v>
      </c>
      <c r="AA39" s="1282">
        <v>4.4150319647225045E-2</v>
      </c>
      <c r="AB39" s="1637"/>
      <c r="AC39" s="1637"/>
      <c r="AD39" s="1637"/>
      <c r="AE39" s="1637"/>
    </row>
    <row r="40" spans="1:31" s="1619" customFormat="1">
      <c r="A40" s="1268" t="s">
        <v>415</v>
      </c>
      <c r="B40" s="1266"/>
      <c r="C40" s="1638">
        <v>317.1096</v>
      </c>
      <c r="D40" s="1639">
        <v>322.90370000000001</v>
      </c>
      <c r="E40" s="1639">
        <v>305.52300000000002</v>
      </c>
      <c r="F40" s="1640">
        <v>318.82279999999997</v>
      </c>
      <c r="G40" s="1280">
        <v>-2.2911000000000286</v>
      </c>
      <c r="H40" s="1281">
        <v>-7.1348515277601665E-3</v>
      </c>
      <c r="I40" s="1634"/>
      <c r="J40" s="1638" t="s">
        <v>447</v>
      </c>
      <c r="K40" s="1639" t="s">
        <v>447</v>
      </c>
      <c r="L40" s="1639" t="s">
        <v>447</v>
      </c>
      <c r="M40" s="1640" t="s">
        <v>447</v>
      </c>
      <c r="N40" s="1280" t="s">
        <v>447</v>
      </c>
      <c r="O40" s="1282" t="s">
        <v>447</v>
      </c>
      <c r="P40" s="1266"/>
      <c r="Q40" s="1638" t="s">
        <v>447</v>
      </c>
      <c r="R40" s="1639">
        <v>282.30540000000002</v>
      </c>
      <c r="S40" s="1639">
        <v>404.33049999999997</v>
      </c>
      <c r="T40" s="1640">
        <v>329.32240000000002</v>
      </c>
      <c r="U40" s="1280">
        <v>-84.202699999999993</v>
      </c>
      <c r="V40" s="1282">
        <v>-0.20362173904316805</v>
      </c>
      <c r="W40" s="1266"/>
      <c r="X40" s="1642">
        <v>319.52210000000002</v>
      </c>
      <c r="Y40" s="1239"/>
      <c r="Z40" s="1283">
        <v>-7.7464999999999691</v>
      </c>
      <c r="AA40" s="1282">
        <v>-2.367015961812402E-2</v>
      </c>
      <c r="AB40" s="1637"/>
      <c r="AC40" s="1637"/>
      <c r="AD40" s="1637"/>
      <c r="AE40" s="1637"/>
    </row>
    <row r="41" spans="1:31" s="1619" customFormat="1">
      <c r="A41" s="1268" t="s">
        <v>416</v>
      </c>
      <c r="B41" s="1266"/>
      <c r="C41" s="1638" t="s">
        <v>447</v>
      </c>
      <c r="D41" s="1639">
        <v>333.09179999999998</v>
      </c>
      <c r="E41" s="1639">
        <v>311.30829999999997</v>
      </c>
      <c r="F41" s="1640">
        <v>319.93669999999997</v>
      </c>
      <c r="G41" s="1280">
        <v>6.9459999999999695</v>
      </c>
      <c r="H41" s="1281">
        <v>2.2192352680127536E-2</v>
      </c>
      <c r="I41" s="1634"/>
      <c r="J41" s="1638" t="s">
        <v>447</v>
      </c>
      <c r="K41" s="1639" t="s">
        <v>447</v>
      </c>
      <c r="L41" s="1639" t="s">
        <v>447</v>
      </c>
      <c r="M41" s="1640" t="s">
        <v>447</v>
      </c>
      <c r="N41" s="1280" t="s">
        <v>447</v>
      </c>
      <c r="O41" s="1282" t="s">
        <v>447</v>
      </c>
      <c r="P41" s="1266"/>
      <c r="Q41" s="1638" t="s">
        <v>447</v>
      </c>
      <c r="R41" s="1639" t="s">
        <v>397</v>
      </c>
      <c r="S41" s="1639" t="s">
        <v>397</v>
      </c>
      <c r="T41" s="1640" t="s">
        <v>397</v>
      </c>
      <c r="U41" s="1280" t="s">
        <v>447</v>
      </c>
      <c r="V41" s="1282" t="s">
        <v>447</v>
      </c>
      <c r="W41" s="1266"/>
      <c r="X41" s="1642" t="s">
        <v>397</v>
      </c>
      <c r="Y41" s="1239"/>
      <c r="Z41" s="1283" t="s">
        <v>447</v>
      </c>
      <c r="AA41" s="1282" t="s">
        <v>447</v>
      </c>
      <c r="AB41" s="1637"/>
      <c r="AC41" s="1637"/>
      <c r="AD41" s="1637"/>
      <c r="AE41" s="1637"/>
    </row>
    <row r="42" spans="1:31" s="1619" customFormat="1">
      <c r="A42" s="1268" t="s">
        <v>417</v>
      </c>
      <c r="B42" s="1266"/>
      <c r="C42" s="1638" t="s">
        <v>447</v>
      </c>
      <c r="D42" s="1639">
        <v>379.69580000000002</v>
      </c>
      <c r="E42" s="1639">
        <v>368.8775</v>
      </c>
      <c r="F42" s="1640">
        <v>370.56990000000002</v>
      </c>
      <c r="G42" s="1280">
        <v>-0.69899999999995543</v>
      </c>
      <c r="H42" s="1281">
        <v>-1.88273243463144E-3</v>
      </c>
      <c r="I42" s="1634"/>
      <c r="J42" s="1638" t="s">
        <v>447</v>
      </c>
      <c r="K42" s="1639" t="s">
        <v>447</v>
      </c>
      <c r="L42" s="1639" t="s">
        <v>447</v>
      </c>
      <c r="M42" s="1640" t="s">
        <v>447</v>
      </c>
      <c r="N42" s="1280" t="s">
        <v>447</v>
      </c>
      <c r="O42" s="1282" t="s">
        <v>447</v>
      </c>
      <c r="P42" s="1266"/>
      <c r="Q42" s="1638" t="s">
        <v>447</v>
      </c>
      <c r="R42" s="1639" t="s">
        <v>447</v>
      </c>
      <c r="S42" s="1639" t="s">
        <v>447</v>
      </c>
      <c r="T42" s="1640" t="s">
        <v>447</v>
      </c>
      <c r="U42" s="1280" t="s">
        <v>447</v>
      </c>
      <c r="V42" s="1282" t="s">
        <v>447</v>
      </c>
      <c r="W42" s="1266"/>
      <c r="X42" s="1642">
        <v>370.56990000000002</v>
      </c>
      <c r="Y42" s="1239"/>
      <c r="Z42" s="1283">
        <v>-0.69899999999995543</v>
      </c>
      <c r="AA42" s="1282">
        <v>-1.88273243463144E-3</v>
      </c>
      <c r="AB42" s="1637"/>
      <c r="AC42" s="1637"/>
      <c r="AD42" s="1637"/>
      <c r="AE42" s="1637"/>
    </row>
    <row r="43" spans="1:31" s="1619" customFormat="1" ht="13.5" thickBot="1">
      <c r="A43" s="1269" t="s">
        <v>418</v>
      </c>
      <c r="B43" s="1266"/>
      <c r="C43" s="1647" t="s">
        <v>447</v>
      </c>
      <c r="D43" s="1648">
        <v>465.36149999999998</v>
      </c>
      <c r="E43" s="1648">
        <v>475.06169999999997</v>
      </c>
      <c r="F43" s="1649">
        <v>471.19330000000002</v>
      </c>
      <c r="G43" s="1285">
        <v>3.8423999999999978</v>
      </c>
      <c r="H43" s="1286">
        <v>8.2216595709989626E-3</v>
      </c>
      <c r="I43" s="1634"/>
      <c r="J43" s="1647" t="s">
        <v>447</v>
      </c>
      <c r="K43" s="1648" t="s">
        <v>447</v>
      </c>
      <c r="L43" s="1648" t="s">
        <v>447</v>
      </c>
      <c r="M43" s="1649" t="s">
        <v>447</v>
      </c>
      <c r="N43" s="1285" t="s">
        <v>447</v>
      </c>
      <c r="O43" s="1287" t="s">
        <v>447</v>
      </c>
      <c r="P43" s="1266"/>
      <c r="Q43" s="1647" t="s">
        <v>447</v>
      </c>
      <c r="R43" s="1648">
        <v>489.98050000000001</v>
      </c>
      <c r="S43" s="1648" t="s">
        <v>447</v>
      </c>
      <c r="T43" s="1649">
        <v>489.98050000000001</v>
      </c>
      <c r="U43" s="1285">
        <v>50.240200000000016</v>
      </c>
      <c r="V43" s="1287">
        <v>0.11424970601966655</v>
      </c>
      <c r="W43" s="1266"/>
      <c r="X43" s="1650">
        <v>472.33640000000003</v>
      </c>
      <c r="Y43" s="1239"/>
      <c r="Z43" s="1288">
        <v>6.6655000000000086</v>
      </c>
      <c r="AA43" s="1287">
        <v>1.4313756775439446E-2</v>
      </c>
      <c r="AB43" s="1618"/>
      <c r="AC43" s="1618"/>
      <c r="AD43" s="1618"/>
      <c r="AE43" s="1618"/>
    </row>
    <row r="44" spans="1:31">
      <c r="A44" s="1651" t="s">
        <v>477</v>
      </c>
    </row>
    <row r="55" spans="3:5" ht="15">
      <c r="D55" s="1618"/>
      <c r="E55" s="1627"/>
    </row>
    <row r="59" spans="3:5" ht="20.85" customHeight="1">
      <c r="C59" s="1593"/>
      <c r="D59" s="1652" t="s">
        <v>539</v>
      </c>
    </row>
    <row r="60" spans="3:5">
      <c r="C60" s="1596"/>
      <c r="D60" s="1598"/>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2" priority="3">
      <formula>$AD$1&gt;0</formula>
    </cfRule>
  </conditionalFormatting>
  <conditionalFormatting sqref="H5:J5">
    <cfRule type="expression" dxfId="1" priority="2">
      <formula>$AD$1&gt;0</formula>
    </cfRule>
  </conditionalFormatting>
  <conditionalFormatting sqref="G5">
    <cfRule type="expression" dxfId="0"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S21" sqref="S21"/>
    </sheetView>
  </sheetViews>
  <sheetFormatPr defaultRowHeight="12.75" outlineLevelCol="1"/>
  <cols>
    <col min="1" max="2" width="8.7109375" style="1240" hidden="1" customWidth="1" outlineLevel="1"/>
    <col min="3" max="3" width="32" style="106" customWidth="1" collapsed="1"/>
    <col min="4" max="18" width="10.42578125" style="106" customWidth="1"/>
    <col min="19" max="16384" width="9.140625" style="106"/>
  </cols>
  <sheetData>
    <row r="1" spans="1:30" ht="53.1" customHeight="1">
      <c r="C1" s="1577" t="s">
        <v>526</v>
      </c>
      <c r="D1" s="1578"/>
      <c r="E1" s="1578"/>
      <c r="F1" s="1579"/>
      <c r="G1" s="1579"/>
      <c r="H1" s="1578"/>
      <c r="I1" s="1578"/>
      <c r="J1" s="1578"/>
      <c r="K1" s="1578"/>
      <c r="L1" s="1578"/>
      <c r="M1" s="1578"/>
      <c r="N1" s="1578"/>
      <c r="O1" s="1578"/>
      <c r="P1" s="1578"/>
      <c r="Q1" s="1578"/>
      <c r="R1" s="1580" t="s">
        <v>527</v>
      </c>
      <c r="T1" s="1240">
        <v>0</v>
      </c>
      <c r="AD1" s="106">
        <v>0</v>
      </c>
    </row>
    <row r="2" spans="1:30" s="1062" customFormat="1" ht="20.85" customHeight="1">
      <c r="A2" s="1581"/>
      <c r="B2" s="1581"/>
      <c r="C2" s="1582"/>
      <c r="D2" s="1583"/>
      <c r="E2" s="1583"/>
      <c r="F2" s="1584"/>
      <c r="G2" s="1584"/>
      <c r="H2" s="1583"/>
      <c r="I2" s="1583"/>
      <c r="J2" s="1583"/>
      <c r="K2" s="1583"/>
      <c r="L2" s="1583"/>
      <c r="M2" s="1583"/>
      <c r="N2" s="1583"/>
      <c r="O2" s="1583"/>
      <c r="P2" s="1583"/>
      <c r="Q2" s="1583"/>
      <c r="R2" s="1585" t="s">
        <v>528</v>
      </c>
      <c r="T2" s="1581"/>
    </row>
    <row r="3" spans="1:30" s="1241" customFormat="1">
      <c r="C3" s="1586"/>
      <c r="P3" s="1587" t="s">
        <v>529</v>
      </c>
      <c r="Q3" s="1588" t="s">
        <v>530</v>
      </c>
      <c r="R3" s="1589">
        <v>44291</v>
      </c>
    </row>
    <row r="4" spans="1:30" s="1241" customFormat="1">
      <c r="C4" s="1586"/>
      <c r="D4" s="1590"/>
      <c r="E4" s="1590"/>
      <c r="F4" s="1590"/>
      <c r="Q4" s="1588" t="s">
        <v>531</v>
      </c>
      <c r="R4" s="1589">
        <v>44297</v>
      </c>
    </row>
    <row r="5" spans="1:30" ht="6.6" customHeight="1">
      <c r="C5" s="1591"/>
    </row>
    <row r="6" spans="1:30" ht="28.35" customHeight="1">
      <c r="C6" s="1592" t="s">
        <v>532</v>
      </c>
      <c r="D6" s="1592"/>
      <c r="E6" s="1592"/>
      <c r="F6" s="1592"/>
      <c r="G6" s="1592"/>
      <c r="H6" s="1592"/>
      <c r="I6" s="1592"/>
      <c r="J6" s="1592"/>
      <c r="K6" s="1592"/>
      <c r="L6" s="1592"/>
      <c r="M6" s="1592"/>
      <c r="N6" s="1592"/>
      <c r="O6" s="1592"/>
      <c r="P6" s="1592"/>
      <c r="Q6" s="1592"/>
    </row>
    <row r="7" spans="1:30" ht="5.85" customHeight="1" thickBot="1">
      <c r="C7" s="1062"/>
      <c r="D7" s="1062"/>
      <c r="E7" s="1062"/>
      <c r="F7" s="1062"/>
      <c r="G7" s="1062"/>
      <c r="H7" s="1062"/>
      <c r="I7" s="1062"/>
      <c r="J7" s="1062"/>
      <c r="K7" s="1062"/>
      <c r="L7" s="1062"/>
      <c r="M7" s="1062"/>
      <c r="N7" s="1062"/>
      <c r="O7" s="1062"/>
      <c r="P7" s="1062"/>
      <c r="Q7" s="1062"/>
      <c r="R7" s="1062"/>
    </row>
    <row r="8" spans="1:30" ht="19.5" thickBot="1">
      <c r="A8" s="1242"/>
      <c r="B8" s="1242"/>
      <c r="C8" s="1243" t="s">
        <v>452</v>
      </c>
      <c r="D8" s="1244"/>
      <c r="E8" s="1244"/>
      <c r="F8" s="1244"/>
      <c r="G8" s="1244"/>
      <c r="H8" s="1244"/>
      <c r="I8" s="1244"/>
      <c r="J8" s="1244"/>
      <c r="K8" s="1244"/>
      <c r="L8" s="1244"/>
      <c r="M8" s="1244"/>
      <c r="N8" s="1244"/>
      <c r="O8" s="1244"/>
      <c r="P8" s="1244"/>
      <c r="Q8" s="1245"/>
    </row>
    <row r="9" spans="1:30" ht="13.5" thickBot="1">
      <c r="A9" s="1242"/>
      <c r="B9" s="1242"/>
      <c r="C9" s="1246"/>
      <c r="D9" s="1247" t="s">
        <v>391</v>
      </c>
      <c r="E9" s="1248" t="s">
        <v>394</v>
      </c>
      <c r="F9" s="1248" t="s">
        <v>395</v>
      </c>
      <c r="G9" s="1248" t="s">
        <v>398</v>
      </c>
      <c r="H9" s="1248" t="s">
        <v>400</v>
      </c>
      <c r="I9" s="1248" t="s">
        <v>401</v>
      </c>
      <c r="J9" s="1248" t="s">
        <v>403</v>
      </c>
      <c r="K9" s="1248" t="s">
        <v>410</v>
      </c>
      <c r="L9" s="1248" t="s">
        <v>411</v>
      </c>
      <c r="M9" s="1248" t="s">
        <v>412</v>
      </c>
      <c r="N9" s="1248" t="s">
        <v>413</v>
      </c>
      <c r="O9" s="1248" t="s">
        <v>414</v>
      </c>
      <c r="P9" s="1249" t="s">
        <v>418</v>
      </c>
      <c r="Q9" s="1250" t="s">
        <v>453</v>
      </c>
    </row>
    <row r="10" spans="1:30" ht="15">
      <c r="A10" s="1240" t="s">
        <v>454</v>
      </c>
      <c r="B10" s="1240" t="s">
        <v>455</v>
      </c>
      <c r="C10" s="1251" t="s">
        <v>456</v>
      </c>
      <c r="D10" s="1252"/>
      <c r="E10" s="1253"/>
      <c r="F10" s="1253"/>
      <c r="G10" s="1253"/>
      <c r="H10" s="1253"/>
      <c r="I10" s="1253"/>
      <c r="J10" s="1253"/>
      <c r="K10" s="1253"/>
      <c r="L10" s="1253"/>
      <c r="M10" s="1253"/>
      <c r="N10" s="1253"/>
      <c r="O10" s="1253"/>
      <c r="P10" s="1253"/>
      <c r="Q10" s="1254"/>
    </row>
    <row r="11" spans="1:30">
      <c r="C11" s="1255" t="s">
        <v>457</v>
      </c>
      <c r="D11" s="1324">
        <v>45.33</v>
      </c>
      <c r="E11" s="1325">
        <v>57.143100000000004</v>
      </c>
      <c r="F11" s="1325">
        <v>63.95</v>
      </c>
      <c r="G11" s="1325">
        <v>116.78</v>
      </c>
      <c r="H11" s="1325">
        <v>91.78</v>
      </c>
      <c r="I11" s="1325">
        <v>58</v>
      </c>
      <c r="J11" s="1325">
        <v>91.02</v>
      </c>
      <c r="K11" s="1325">
        <v>67</v>
      </c>
      <c r="L11" s="1325">
        <v>109.7</v>
      </c>
      <c r="M11" s="1325">
        <v>143.6318</v>
      </c>
      <c r="N11" s="1325"/>
      <c r="O11" s="1325">
        <v>48.818800000000003</v>
      </c>
      <c r="P11" s="1326"/>
      <c r="Q11" s="1327">
        <v>82.52297819171288</v>
      </c>
    </row>
    <row r="12" spans="1:30">
      <c r="C12" s="1256" t="s">
        <v>458</v>
      </c>
      <c r="D12" s="1328">
        <v>42.5</v>
      </c>
      <c r="E12" s="1329">
        <v>57.145600000000002</v>
      </c>
      <c r="F12" s="1329">
        <v>59.76</v>
      </c>
      <c r="G12" s="1329">
        <v>94.76</v>
      </c>
      <c r="H12" s="1329">
        <v>91.320000000000007</v>
      </c>
      <c r="I12" s="1329">
        <v>58</v>
      </c>
      <c r="J12" s="1329">
        <v>89.820000000000007</v>
      </c>
      <c r="K12" s="1329">
        <v>60</v>
      </c>
      <c r="L12" s="1329">
        <v>103.51</v>
      </c>
      <c r="M12" s="1329">
        <v>137.92490000000001</v>
      </c>
      <c r="N12" s="1329"/>
      <c r="O12" s="1329">
        <v>49.647800000000004</v>
      </c>
      <c r="P12" s="1330"/>
      <c r="Q12" s="1331">
        <v>77.868844273176762</v>
      </c>
    </row>
    <row r="13" spans="1:30">
      <c r="A13" s="1257"/>
      <c r="B13" s="1257"/>
      <c r="C13" s="1258" t="s">
        <v>459</v>
      </c>
      <c r="D13" s="1332">
        <f>D12-D11</f>
        <v>-2.8299999999999983</v>
      </c>
      <c r="E13" s="1333">
        <f>E11-E12</f>
        <v>-2.4999999999977263E-3</v>
      </c>
      <c r="F13" s="1333">
        <f t="shared" ref="F13:Q13" si="0">F11-F12</f>
        <v>4.1900000000000048</v>
      </c>
      <c r="G13" s="1333">
        <f t="shared" si="0"/>
        <v>22.019999999999996</v>
      </c>
      <c r="H13" s="1333">
        <f t="shared" si="0"/>
        <v>0.45999999999999375</v>
      </c>
      <c r="I13" s="1333">
        <f t="shared" si="0"/>
        <v>0</v>
      </c>
      <c r="J13" s="1333">
        <f t="shared" si="0"/>
        <v>1.1999999999999886</v>
      </c>
      <c r="K13" s="1333">
        <f t="shared" si="0"/>
        <v>7</v>
      </c>
      <c r="L13" s="1333">
        <f t="shared" si="0"/>
        <v>6.1899999999999977</v>
      </c>
      <c r="M13" s="1333">
        <f t="shared" si="0"/>
        <v>5.7068999999999903</v>
      </c>
      <c r="N13" s="1334">
        <f t="shared" si="0"/>
        <v>0</v>
      </c>
      <c r="O13" s="1333">
        <f t="shared" si="0"/>
        <v>-0.82900000000000063</v>
      </c>
      <c r="P13" s="1335">
        <f t="shared" si="0"/>
        <v>0</v>
      </c>
      <c r="Q13" s="1336">
        <f t="shared" si="0"/>
        <v>4.6541339185361181</v>
      </c>
    </row>
    <row r="14" spans="1:30">
      <c r="A14" s="1257"/>
      <c r="B14" s="1257"/>
      <c r="C14" s="1258" t="s">
        <v>460</v>
      </c>
      <c r="D14" s="1337">
        <f>D11/$Q11*100</f>
        <v>54.930155204398723</v>
      </c>
      <c r="E14" s="1338">
        <f t="shared" ref="E14:O14" si="1">E11/$Q11*100</f>
        <v>69.245077252602627</v>
      </c>
      <c r="F14" s="1338">
        <f t="shared" si="1"/>
        <v>77.493567732656061</v>
      </c>
      <c r="G14" s="1338">
        <f t="shared" si="1"/>
        <v>141.51210070085338</v>
      </c>
      <c r="H14" s="1338">
        <f t="shared" si="1"/>
        <v>111.21750815485805</v>
      </c>
      <c r="I14" s="1338">
        <f t="shared" si="1"/>
        <v>70.283454706709165</v>
      </c>
      <c r="J14" s="1338">
        <f t="shared" si="1"/>
        <v>110.29655254145977</v>
      </c>
      <c r="K14" s="1338">
        <f t="shared" si="1"/>
        <v>81.189508023267479</v>
      </c>
      <c r="L14" s="1338">
        <f t="shared" si="1"/>
        <v>132.9326720918275</v>
      </c>
      <c r="M14" s="1338">
        <f t="shared" si="1"/>
        <v>174.05067430591566</v>
      </c>
      <c r="N14" s="1338"/>
      <c r="O14" s="1338">
        <f t="shared" si="1"/>
        <v>59.157826183377473</v>
      </c>
      <c r="P14" s="1339"/>
      <c r="Q14" s="1340"/>
    </row>
    <row r="15" spans="1:30">
      <c r="A15" s="1259"/>
      <c r="B15" s="1259"/>
      <c r="C15" s="1260" t="s">
        <v>461</v>
      </c>
      <c r="D15" s="1341">
        <v>2.6883294837723763</v>
      </c>
      <c r="E15" s="1342">
        <v>2.8134610368128627</v>
      </c>
      <c r="F15" s="1342">
        <v>20.04738408090774</v>
      </c>
      <c r="G15" s="1342">
        <v>7.1249026782350038</v>
      </c>
      <c r="H15" s="1342">
        <v>4.0621280159752606</v>
      </c>
      <c r="I15" s="1342">
        <v>17.418422123098665</v>
      </c>
      <c r="J15" s="1342">
        <v>9.3734727104273947</v>
      </c>
      <c r="K15" s="1342">
        <v>7.9456537274111048</v>
      </c>
      <c r="L15" s="1342">
        <v>2.618917452153672</v>
      </c>
      <c r="M15" s="1342">
        <v>10.828576768507626</v>
      </c>
      <c r="N15" s="1342"/>
      <c r="O15" s="1342">
        <v>5.6888881781665432</v>
      </c>
      <c r="P15" s="1343"/>
      <c r="Q15" s="1344"/>
    </row>
    <row r="16" spans="1:30" ht="15">
      <c r="A16" s="1240" t="s">
        <v>454</v>
      </c>
      <c r="B16" s="1240" t="s">
        <v>462</v>
      </c>
      <c r="C16" s="1251" t="s">
        <v>463</v>
      </c>
      <c r="D16" s="1345"/>
      <c r="E16" s="1346"/>
      <c r="F16" s="1346"/>
      <c r="G16" s="1346"/>
      <c r="H16" s="1346"/>
      <c r="I16" s="1346"/>
      <c r="J16" s="1346"/>
      <c r="K16" s="1346"/>
      <c r="L16" s="1346"/>
      <c r="M16" s="1346"/>
      <c r="N16" s="1346"/>
      <c r="O16" s="1346"/>
      <c r="P16" s="1346"/>
      <c r="Q16" s="1347"/>
    </row>
    <row r="17" spans="1:17">
      <c r="C17" s="1255" t="s">
        <v>457</v>
      </c>
      <c r="D17" s="1324">
        <v>295.83</v>
      </c>
      <c r="E17" s="1325"/>
      <c r="F17" s="1325">
        <v>163.9</v>
      </c>
      <c r="G17" s="1325">
        <v>199.86</v>
      </c>
      <c r="H17" s="1325">
        <v>207.77</v>
      </c>
      <c r="I17" s="1325">
        <v>190</v>
      </c>
      <c r="J17" s="1325">
        <v>221.81</v>
      </c>
      <c r="K17" s="1325">
        <v>166</v>
      </c>
      <c r="L17" s="1325">
        <v>319.05</v>
      </c>
      <c r="M17" s="1325">
        <v>204.71630000000002</v>
      </c>
      <c r="N17" s="1325" t="e">
        <v>#N/A</v>
      </c>
      <c r="O17" s="1325">
        <v>298.40469999999999</v>
      </c>
      <c r="P17" s="1326"/>
      <c r="Q17" s="1327">
        <v>202.79760241769711</v>
      </c>
    </row>
    <row r="18" spans="1:17">
      <c r="C18" s="1256" t="s">
        <v>458</v>
      </c>
      <c r="D18" s="1328">
        <v>291.39</v>
      </c>
      <c r="E18" s="1329"/>
      <c r="F18" s="1329">
        <v>145.6</v>
      </c>
      <c r="G18" s="1329">
        <v>202.99</v>
      </c>
      <c r="H18" s="1329">
        <v>207.59</v>
      </c>
      <c r="I18" s="1329">
        <v>183</v>
      </c>
      <c r="J18" s="1329">
        <v>217.86</v>
      </c>
      <c r="K18" s="1329">
        <v>162</v>
      </c>
      <c r="L18" s="1329">
        <v>331.64</v>
      </c>
      <c r="M18" s="1329">
        <v>199.9846</v>
      </c>
      <c r="N18" s="1329" t="e">
        <v>#N/A</v>
      </c>
      <c r="O18" s="1329">
        <v>297.43889999999999</v>
      </c>
      <c r="P18" s="1330"/>
      <c r="Q18" s="1331">
        <v>197.00241778573687</v>
      </c>
    </row>
    <row r="19" spans="1:17">
      <c r="A19" s="1257"/>
      <c r="B19" s="1257"/>
      <c r="C19" s="1258" t="s">
        <v>459</v>
      </c>
      <c r="D19" s="1332">
        <f>D18-D17</f>
        <v>-4.4399999999999977</v>
      </c>
      <c r="E19" s="1334">
        <f>E17-E18</f>
        <v>0</v>
      </c>
      <c r="F19" s="1333">
        <f t="shared" ref="F19:Q19" si="2">F17-F18</f>
        <v>18.300000000000011</v>
      </c>
      <c r="G19" s="1333">
        <f t="shared" si="2"/>
        <v>-3.1299999999999955</v>
      </c>
      <c r="H19" s="1333">
        <f t="shared" si="2"/>
        <v>0.18000000000000682</v>
      </c>
      <c r="I19" s="1333">
        <f t="shared" si="2"/>
        <v>7</v>
      </c>
      <c r="J19" s="1333">
        <f t="shared" si="2"/>
        <v>3.9499999999999886</v>
      </c>
      <c r="K19" s="1333">
        <f t="shared" si="2"/>
        <v>4</v>
      </c>
      <c r="L19" s="1333">
        <f t="shared" si="2"/>
        <v>-12.589999999999975</v>
      </c>
      <c r="M19" s="1333">
        <f t="shared" si="2"/>
        <v>4.7317000000000178</v>
      </c>
      <c r="N19" s="1334" t="e">
        <f t="shared" si="2"/>
        <v>#N/A</v>
      </c>
      <c r="O19" s="1333">
        <f t="shared" si="2"/>
        <v>0.96580000000000155</v>
      </c>
      <c r="P19" s="1335">
        <f t="shared" si="2"/>
        <v>0</v>
      </c>
      <c r="Q19" s="1336">
        <f t="shared" si="2"/>
        <v>5.7951846319602396</v>
      </c>
    </row>
    <row r="20" spans="1:17">
      <c r="A20" s="1257"/>
      <c r="B20" s="1257"/>
      <c r="C20" s="1258" t="s">
        <v>460</v>
      </c>
      <c r="D20" s="1337">
        <f>D17/$Q17*100</f>
        <v>145.87450565154433</v>
      </c>
      <c r="E20" s="1338"/>
      <c r="F20" s="1338">
        <f t="shared" ref="F20:O20" si="3">F17/$Q17*100</f>
        <v>80.819495914167334</v>
      </c>
      <c r="G20" s="1338">
        <f t="shared" si="3"/>
        <v>98.551460972577672</v>
      </c>
      <c r="H20" s="1338">
        <f t="shared" si="3"/>
        <v>102.45190156245604</v>
      </c>
      <c r="I20" s="1338">
        <f t="shared" si="3"/>
        <v>93.689470553336136</v>
      </c>
      <c r="J20" s="1338">
        <f t="shared" si="3"/>
        <v>109.37506033387099</v>
      </c>
      <c r="K20" s="1338">
        <f t="shared" si="3"/>
        <v>81.855011115019977</v>
      </c>
      <c r="L20" s="1338">
        <f t="shared" si="3"/>
        <v>157.32434515811522</v>
      </c>
      <c r="M20" s="1338">
        <f t="shared" si="3"/>
        <v>100.94611452967331</v>
      </c>
      <c r="N20" s="1338"/>
      <c r="O20" s="1338">
        <f t="shared" si="3"/>
        <v>147.14409659803735</v>
      </c>
      <c r="P20" s="1339"/>
      <c r="Q20" s="1340"/>
    </row>
    <row r="21" spans="1:17" ht="13.5" thickBot="1">
      <c r="A21" s="1259"/>
      <c r="B21" s="1259"/>
      <c r="C21" s="1261" t="s">
        <v>461</v>
      </c>
      <c r="D21" s="1348">
        <v>3.0711568839714678</v>
      </c>
      <c r="E21" s="1349"/>
      <c r="F21" s="1349">
        <v>15.21243716497526</v>
      </c>
      <c r="G21" s="1349">
        <v>7.7924588158725285</v>
      </c>
      <c r="H21" s="1349">
        <v>9.4226863465255555</v>
      </c>
      <c r="I21" s="1349">
        <v>24.503811800720175</v>
      </c>
      <c r="J21" s="1349">
        <v>7.3170875291485844</v>
      </c>
      <c r="K21" s="1349">
        <v>5.3407726950134258</v>
      </c>
      <c r="L21" s="1349">
        <v>2.3533086299429948</v>
      </c>
      <c r="M21" s="1349">
        <v>7.8698722204597713</v>
      </c>
      <c r="N21" s="1349">
        <v>2.3915084003519089</v>
      </c>
      <c r="O21" s="1349">
        <v>3.811146614512642</v>
      </c>
      <c r="P21" s="1350"/>
      <c r="Q21" s="1351"/>
    </row>
    <row r="22" spans="1:17" ht="13.5" thickBot="1">
      <c r="C22" s="1352"/>
      <c r="D22" s="1352"/>
      <c r="E22" s="1352"/>
      <c r="F22" s="1352"/>
      <c r="G22" s="1352"/>
      <c r="H22" s="1352"/>
      <c r="I22" s="1352"/>
      <c r="J22" s="1352"/>
      <c r="K22" s="1352"/>
      <c r="L22" s="1352"/>
      <c r="M22" s="1352"/>
      <c r="N22" s="1352"/>
      <c r="O22" s="1352"/>
      <c r="P22" s="1352"/>
      <c r="Q22" s="1352"/>
    </row>
    <row r="23" spans="1:17" ht="19.5" thickBot="1">
      <c r="A23" s="1242"/>
      <c r="B23" s="1242"/>
      <c r="C23" s="1262" t="s">
        <v>464</v>
      </c>
      <c r="D23" s="1244"/>
      <c r="E23" s="1244"/>
      <c r="F23" s="1244"/>
      <c r="G23" s="1244"/>
      <c r="H23" s="1244"/>
      <c r="I23" s="1244"/>
      <c r="J23" s="1244"/>
      <c r="K23" s="1244"/>
      <c r="L23" s="1244"/>
      <c r="M23" s="1244"/>
      <c r="N23" s="1244"/>
      <c r="O23" s="1244"/>
      <c r="P23" s="1244"/>
      <c r="Q23" s="1245"/>
    </row>
    <row r="24" spans="1:17" ht="13.5" thickBot="1">
      <c r="A24" s="1242"/>
      <c r="B24" s="1242"/>
      <c r="C24" s="1246"/>
      <c r="D24" s="1247" t="s">
        <v>391</v>
      </c>
      <c r="E24" s="1248" t="s">
        <v>394</v>
      </c>
      <c r="F24" s="1248" t="s">
        <v>395</v>
      </c>
      <c r="G24" s="1248" t="s">
        <v>398</v>
      </c>
      <c r="H24" s="1248" t="s">
        <v>400</v>
      </c>
      <c r="I24" s="1248" t="s">
        <v>401</v>
      </c>
      <c r="J24" s="1248" t="s">
        <v>403</v>
      </c>
      <c r="K24" s="1248" t="s">
        <v>410</v>
      </c>
      <c r="L24" s="1248" t="s">
        <v>411</v>
      </c>
      <c r="M24" s="1248" t="s">
        <v>412</v>
      </c>
      <c r="N24" s="1248" t="s">
        <v>413</v>
      </c>
      <c r="O24" s="1248" t="s">
        <v>414</v>
      </c>
      <c r="P24" s="1249" t="s">
        <v>418</v>
      </c>
      <c r="Q24" s="1250" t="s">
        <v>453</v>
      </c>
    </row>
    <row r="25" spans="1:17" ht="15">
      <c r="A25" s="1240" t="s">
        <v>465</v>
      </c>
      <c r="B25" s="1240" t="s">
        <v>466</v>
      </c>
      <c r="C25" s="1251" t="s">
        <v>467</v>
      </c>
      <c r="D25" s="1252"/>
      <c r="E25" s="1253"/>
      <c r="F25" s="1253"/>
      <c r="G25" s="1253"/>
      <c r="H25" s="1253"/>
      <c r="I25" s="1253"/>
      <c r="J25" s="1253"/>
      <c r="K25" s="1253"/>
      <c r="L25" s="1253"/>
      <c r="M25" s="1253"/>
      <c r="N25" s="1253"/>
      <c r="O25" s="1253"/>
      <c r="P25" s="1253"/>
      <c r="Q25" s="1254"/>
    </row>
    <row r="26" spans="1:17">
      <c r="C26" s="1255" t="s">
        <v>468</v>
      </c>
      <c r="D26" s="1324">
        <v>4.5</v>
      </c>
      <c r="E26" s="1325"/>
      <c r="F26" s="1325">
        <v>1.95</v>
      </c>
      <c r="G26" s="1325">
        <v>2.36</v>
      </c>
      <c r="H26" s="1325">
        <v>2.68</v>
      </c>
      <c r="I26" s="1325">
        <v>2.57</v>
      </c>
      <c r="J26" s="1325">
        <v>2.82</v>
      </c>
      <c r="K26" s="1325"/>
      <c r="L26" s="1325">
        <v>2.2000000000000002</v>
      </c>
      <c r="M26" s="1325">
        <v>2.298</v>
      </c>
      <c r="N26" s="1325"/>
      <c r="O26" s="1325"/>
      <c r="P26" s="1326">
        <v>2.3532000000000002</v>
      </c>
      <c r="Q26" s="1327">
        <v>2.4428307054197389</v>
      </c>
    </row>
    <row r="27" spans="1:17">
      <c r="C27" s="1256" t="s">
        <v>458</v>
      </c>
      <c r="D27" s="1328">
        <v>4.43</v>
      </c>
      <c r="E27" s="1353"/>
      <c r="F27" s="1354">
        <v>1.95</v>
      </c>
      <c r="G27" s="1354">
        <v>2.29</v>
      </c>
      <c r="H27" s="1354">
        <v>2.65</v>
      </c>
      <c r="I27" s="1354">
        <v>2.57</v>
      </c>
      <c r="J27" s="1354">
        <v>2.81</v>
      </c>
      <c r="K27" s="1354" t="e">
        <v>#N/A</v>
      </c>
      <c r="L27" s="1354">
        <v>2.41</v>
      </c>
      <c r="M27" s="1354">
        <v>2.2685</v>
      </c>
      <c r="N27" s="1354"/>
      <c r="O27" s="1354"/>
      <c r="P27" s="1355">
        <v>2.2877000000000001</v>
      </c>
      <c r="Q27" s="1356">
        <v>2.4300350532458261</v>
      </c>
    </row>
    <row r="28" spans="1:17">
      <c r="A28" s="1257"/>
      <c r="B28" s="1257"/>
      <c r="C28" s="1258" t="s">
        <v>459</v>
      </c>
      <c r="D28" s="1332">
        <f>D27-D26</f>
        <v>-7.0000000000000284E-2</v>
      </c>
      <c r="E28" s="1334">
        <f>E26-E27</f>
        <v>0</v>
      </c>
      <c r="F28" s="1333">
        <f t="shared" ref="F28:Q28" si="4">F26-F27</f>
        <v>0</v>
      </c>
      <c r="G28" s="1333">
        <f t="shared" si="4"/>
        <v>6.999999999999984E-2</v>
      </c>
      <c r="H28" s="1333">
        <f t="shared" si="4"/>
        <v>3.0000000000000249E-2</v>
      </c>
      <c r="I28" s="1333">
        <f t="shared" si="4"/>
        <v>0</v>
      </c>
      <c r="J28" s="1333">
        <f t="shared" si="4"/>
        <v>9.9999999999997868E-3</v>
      </c>
      <c r="K28" s="1333" t="e">
        <f t="shared" si="4"/>
        <v>#N/A</v>
      </c>
      <c r="L28" s="1333">
        <f t="shared" si="4"/>
        <v>-0.20999999999999996</v>
      </c>
      <c r="M28" s="1333">
        <f t="shared" si="4"/>
        <v>2.9500000000000082E-2</v>
      </c>
      <c r="N28" s="1334"/>
      <c r="O28" s="1334"/>
      <c r="P28" s="1357">
        <f t="shared" si="4"/>
        <v>6.5500000000000114E-2</v>
      </c>
      <c r="Q28" s="1336">
        <f t="shared" si="4"/>
        <v>1.2795652173912764E-2</v>
      </c>
    </row>
    <row r="29" spans="1:17">
      <c r="A29" s="1257"/>
      <c r="B29" s="1257"/>
      <c r="C29" s="1258" t="s">
        <v>460</v>
      </c>
      <c r="D29" s="1337">
        <f t="shared" ref="D29:P29" si="5">D26/$Q26*100</f>
        <v>184.21251992682761</v>
      </c>
      <c r="E29" s="1358"/>
      <c r="F29" s="1338">
        <f t="shared" si="5"/>
        <v>79.825425301625302</v>
      </c>
      <c r="G29" s="1338">
        <f t="shared" si="5"/>
        <v>96.609232672736255</v>
      </c>
      <c r="H29" s="1338">
        <f t="shared" si="5"/>
        <v>109.70878964531067</v>
      </c>
      <c r="I29" s="1338">
        <f t="shared" si="5"/>
        <v>105.20581693598821</v>
      </c>
      <c r="J29" s="1338">
        <f t="shared" si="5"/>
        <v>115.43984582081197</v>
      </c>
      <c r="K29" s="1338"/>
      <c r="L29" s="1338">
        <f t="shared" si="5"/>
        <v>90.059454186449059</v>
      </c>
      <c r="M29" s="1338">
        <f t="shared" si="5"/>
        <v>94.07119350929996</v>
      </c>
      <c r="N29" s="1338"/>
      <c r="O29" s="1338"/>
      <c r="P29" s="1339">
        <f t="shared" si="5"/>
        <v>96.330867087069066</v>
      </c>
      <c r="Q29" s="1340"/>
    </row>
    <row r="30" spans="1:17">
      <c r="A30" s="1259"/>
      <c r="B30" s="1259"/>
      <c r="C30" s="1260" t="s">
        <v>461</v>
      </c>
      <c r="D30" s="1341">
        <v>3.2143732993892407</v>
      </c>
      <c r="E30" s="1342"/>
      <c r="F30" s="1342">
        <v>19.120528780465023</v>
      </c>
      <c r="G30" s="1342">
        <v>11.266247036704</v>
      </c>
      <c r="H30" s="1342">
        <v>3.8340087117982979</v>
      </c>
      <c r="I30" s="1342">
        <v>26.68776494493817</v>
      </c>
      <c r="J30" s="1342">
        <v>4.5213182141981303</v>
      </c>
      <c r="K30" s="1342"/>
      <c r="L30" s="1342">
        <v>2.6462963179222481</v>
      </c>
      <c r="M30" s="1342">
        <v>9.6366969905758459</v>
      </c>
      <c r="N30" s="1342"/>
      <c r="O30" s="1342"/>
      <c r="P30" s="1343">
        <v>2.5250201445738112</v>
      </c>
      <c r="Q30" s="1344"/>
    </row>
    <row r="31" spans="1:17" ht="15">
      <c r="A31" s="1240" t="s">
        <v>465</v>
      </c>
      <c r="B31" s="1240" t="s">
        <v>469</v>
      </c>
      <c r="C31" s="1251" t="s">
        <v>470</v>
      </c>
      <c r="D31" s="1345"/>
      <c r="E31" s="1346"/>
      <c r="F31" s="1346"/>
      <c r="G31" s="1346"/>
      <c r="H31" s="1346"/>
      <c r="I31" s="1346"/>
      <c r="J31" s="1346"/>
      <c r="K31" s="1346"/>
      <c r="L31" s="1346"/>
      <c r="M31" s="1346"/>
      <c r="N31" s="1346"/>
      <c r="O31" s="1346"/>
      <c r="P31" s="1346"/>
      <c r="Q31" s="1347"/>
    </row>
    <row r="32" spans="1:17">
      <c r="C32" s="1255" t="s">
        <v>468</v>
      </c>
      <c r="D32" s="1324">
        <v>4.1399999999999997</v>
      </c>
      <c r="E32" s="1325"/>
      <c r="F32" s="1325"/>
      <c r="G32" s="1325">
        <v>2.0499999999999998</v>
      </c>
      <c r="H32" s="1359" t="e">
        <v>#N/A</v>
      </c>
      <c r="I32" s="1325">
        <v>2.12</v>
      </c>
      <c r="J32" s="1325">
        <v>2.64</v>
      </c>
      <c r="K32" s="1325"/>
      <c r="L32" s="1325">
        <v>2.23</v>
      </c>
      <c r="M32" s="1325"/>
      <c r="N32" s="1325"/>
      <c r="O32" s="1325"/>
      <c r="P32" s="1326">
        <v>2.2672000000000003</v>
      </c>
      <c r="Q32" s="1327">
        <v>2.3088820639292811</v>
      </c>
    </row>
    <row r="33" spans="1:17">
      <c r="C33" s="1256" t="s">
        <v>458</v>
      </c>
      <c r="D33" s="1328">
        <v>4.08</v>
      </c>
      <c r="E33" s="1354"/>
      <c r="F33" s="1354"/>
      <c r="G33" s="1354">
        <v>2.02</v>
      </c>
      <c r="H33" s="1354" t="e">
        <v>#N/A</v>
      </c>
      <c r="I33" s="1354">
        <v>2.12</v>
      </c>
      <c r="J33" s="1354">
        <v>2.62</v>
      </c>
      <c r="K33" s="1354"/>
      <c r="L33" s="1354">
        <v>2.12</v>
      </c>
      <c r="M33" s="1354"/>
      <c r="N33" s="1354"/>
      <c r="O33" s="1354"/>
      <c r="P33" s="1355">
        <v>1.8056000000000001</v>
      </c>
      <c r="Q33" s="1356">
        <v>2.262616693357248</v>
      </c>
    </row>
    <row r="34" spans="1:17">
      <c r="A34" s="1257"/>
      <c r="B34" s="1257"/>
      <c r="C34" s="1258" t="s">
        <v>459</v>
      </c>
      <c r="D34" s="1332">
        <f>D33-D32</f>
        <v>-5.9999999999999609E-2</v>
      </c>
      <c r="E34" s="1334"/>
      <c r="F34" s="1334">
        <f t="shared" ref="F34:Q34" si="6">F32-F33</f>
        <v>0</v>
      </c>
      <c r="G34" s="1333">
        <f t="shared" si="6"/>
        <v>2.9999999999999805E-2</v>
      </c>
      <c r="H34" s="1333" t="e">
        <f t="shared" si="6"/>
        <v>#N/A</v>
      </c>
      <c r="I34" s="1333">
        <f t="shared" si="6"/>
        <v>0</v>
      </c>
      <c r="J34" s="1333">
        <f t="shared" si="6"/>
        <v>2.0000000000000018E-2</v>
      </c>
      <c r="K34" s="1333"/>
      <c r="L34" s="1333">
        <f t="shared" si="6"/>
        <v>0.10999999999999988</v>
      </c>
      <c r="M34" s="1334">
        <f t="shared" si="6"/>
        <v>0</v>
      </c>
      <c r="N34" s="1334"/>
      <c r="O34" s="1334"/>
      <c r="P34" s="1357">
        <f t="shared" si="6"/>
        <v>0.46160000000000023</v>
      </c>
      <c r="Q34" s="1336">
        <f t="shared" si="6"/>
        <v>4.626537057203306E-2</v>
      </c>
    </row>
    <row r="35" spans="1:17">
      <c r="A35" s="1257"/>
      <c r="B35" s="1257"/>
      <c r="C35" s="1258" t="s">
        <v>460</v>
      </c>
      <c r="D35" s="1337">
        <f t="shared" ref="D35:P35" si="7">D32/$Q32*100</f>
        <v>179.30755601065661</v>
      </c>
      <c r="E35" s="1358"/>
      <c r="F35" s="1358"/>
      <c r="G35" s="1338">
        <f t="shared" si="7"/>
        <v>88.787557927982135</v>
      </c>
      <c r="H35" s="1338" t="e">
        <f t="shared" si="7"/>
        <v>#N/A</v>
      </c>
      <c r="I35" s="1338">
        <f t="shared" si="7"/>
        <v>91.819328198693725</v>
      </c>
      <c r="J35" s="1338">
        <f t="shared" si="7"/>
        <v>114.34105020969407</v>
      </c>
      <c r="K35" s="1338"/>
      <c r="L35" s="1338">
        <f t="shared" si="7"/>
        <v>96.583538624097642</v>
      </c>
      <c r="M35" s="1338"/>
      <c r="N35" s="1338"/>
      <c r="O35" s="1338"/>
      <c r="P35" s="1339">
        <f t="shared" si="7"/>
        <v>98.19470796796152</v>
      </c>
      <c r="Q35" s="1340"/>
    </row>
    <row r="36" spans="1:17">
      <c r="A36" s="1259"/>
      <c r="B36" s="1259"/>
      <c r="C36" s="1260" t="s">
        <v>461</v>
      </c>
      <c r="D36" s="1341">
        <v>2.6988532315430511</v>
      </c>
      <c r="E36" s="1342"/>
      <c r="F36" s="1342"/>
      <c r="G36" s="1342">
        <v>21.145086421360766</v>
      </c>
      <c r="H36" s="1342">
        <v>7.0333504249852821</v>
      </c>
      <c r="I36" s="1342">
        <v>21.015406903399612</v>
      </c>
      <c r="J36" s="1342">
        <v>15.082433308645394</v>
      </c>
      <c r="K36" s="1342"/>
      <c r="L36" s="1342">
        <v>4.4744859617852368</v>
      </c>
      <c r="M36" s="1342"/>
      <c r="N36" s="1342"/>
      <c r="O36" s="1342"/>
      <c r="P36" s="1343">
        <v>3.3469795252861498</v>
      </c>
      <c r="Q36" s="1344"/>
    </row>
    <row r="37" spans="1:17" ht="15">
      <c r="A37" s="1240" t="s">
        <v>465</v>
      </c>
      <c r="B37" s="1240" t="s">
        <v>471</v>
      </c>
      <c r="C37" s="1251" t="s">
        <v>472</v>
      </c>
      <c r="D37" s="1345"/>
      <c r="E37" s="1346"/>
      <c r="F37" s="1346"/>
      <c r="G37" s="1346"/>
      <c r="H37" s="1346"/>
      <c r="I37" s="1346"/>
      <c r="J37" s="1346"/>
      <c r="K37" s="1346"/>
      <c r="L37" s="1346"/>
      <c r="M37" s="1346"/>
      <c r="N37" s="1346"/>
      <c r="O37" s="1346"/>
      <c r="P37" s="1346"/>
      <c r="Q37" s="1347"/>
    </row>
    <row r="38" spans="1:17">
      <c r="C38" s="1255" t="s">
        <v>468</v>
      </c>
      <c r="D38" s="1324">
        <v>2.73</v>
      </c>
      <c r="E38" s="1325"/>
      <c r="F38" s="1325"/>
      <c r="G38" s="1325">
        <v>2.17</v>
      </c>
      <c r="H38" s="1360" t="e">
        <v>#N/A</v>
      </c>
      <c r="I38" s="1325">
        <v>2.54</v>
      </c>
      <c r="J38" s="1325">
        <v>2.97</v>
      </c>
      <c r="K38" s="1325"/>
      <c r="L38" s="1325">
        <v>1.84</v>
      </c>
      <c r="M38" s="1325"/>
      <c r="N38" s="1325"/>
      <c r="O38" s="1325"/>
      <c r="P38" s="1326">
        <v>2.2446999999999999</v>
      </c>
      <c r="Q38" s="1327">
        <v>2.5228996913509589</v>
      </c>
    </row>
    <row r="39" spans="1:17">
      <c r="C39" s="1256" t="s">
        <v>458</v>
      </c>
      <c r="D39" s="1328">
        <v>2.73</v>
      </c>
      <c r="E39" s="1361"/>
      <c r="F39" s="1361"/>
      <c r="G39" s="1361">
        <v>2.12</v>
      </c>
      <c r="H39" s="1329" t="e">
        <v>#N/A</v>
      </c>
      <c r="I39" s="1329">
        <v>2.54</v>
      </c>
      <c r="J39" s="1329">
        <v>2.96</v>
      </c>
      <c r="K39" s="1329"/>
      <c r="L39" s="1329">
        <v>1.8800000000000001</v>
      </c>
      <c r="M39" s="1329"/>
      <c r="N39" s="1329"/>
      <c r="O39" s="1329"/>
      <c r="P39" s="1330">
        <v>2.2770000000000001</v>
      </c>
      <c r="Q39" s="1331">
        <v>2.515078596772347</v>
      </c>
    </row>
    <row r="40" spans="1:17">
      <c r="A40" s="1257"/>
      <c r="B40" s="1257"/>
      <c r="C40" s="1258" t="s">
        <v>459</v>
      </c>
      <c r="D40" s="1332">
        <f>D39-D38</f>
        <v>0</v>
      </c>
      <c r="E40" s="1334"/>
      <c r="F40" s="1334"/>
      <c r="G40" s="1333">
        <f t="shared" ref="G40:Q40" si="8">G38-G39</f>
        <v>4.9999999999999822E-2</v>
      </c>
      <c r="H40" s="1333" t="e">
        <f t="shared" si="8"/>
        <v>#N/A</v>
      </c>
      <c r="I40" s="1333">
        <f t="shared" si="8"/>
        <v>0</v>
      </c>
      <c r="J40" s="1333">
        <f t="shared" si="8"/>
        <v>1.0000000000000231E-2</v>
      </c>
      <c r="K40" s="1333"/>
      <c r="L40" s="1333">
        <f t="shared" si="8"/>
        <v>-4.0000000000000036E-2</v>
      </c>
      <c r="M40" s="1334"/>
      <c r="N40" s="1334"/>
      <c r="O40" s="1334"/>
      <c r="P40" s="1357">
        <f t="shared" si="8"/>
        <v>-3.2300000000000217E-2</v>
      </c>
      <c r="Q40" s="1336">
        <f t="shared" si="8"/>
        <v>7.821094578611909E-3</v>
      </c>
    </row>
    <row r="41" spans="1:17">
      <c r="A41" s="1257"/>
      <c r="B41" s="1257"/>
      <c r="C41" s="1258" t="s">
        <v>460</v>
      </c>
      <c r="D41" s="1337">
        <f t="shared" ref="D41:P41" si="9">D38/$Q38*100</f>
        <v>108.20882056306182</v>
      </c>
      <c r="E41" s="1358"/>
      <c r="F41" s="1358"/>
      <c r="G41" s="1338">
        <f t="shared" si="9"/>
        <v>86.012139421920935</v>
      </c>
      <c r="H41" s="1338" t="e">
        <f t="shared" si="9"/>
        <v>#N/A</v>
      </c>
      <c r="I41" s="1338">
        <f t="shared" si="9"/>
        <v>100.67780374731761</v>
      </c>
      <c r="J41" s="1338">
        <f t="shared" si="9"/>
        <v>117.72168390926507</v>
      </c>
      <c r="K41" s="1338"/>
      <c r="L41" s="1338">
        <f t="shared" si="9"/>
        <v>72.931952320891497</v>
      </c>
      <c r="M41" s="1338"/>
      <c r="N41" s="1338"/>
      <c r="O41" s="1338"/>
      <c r="P41" s="1339">
        <f t="shared" si="9"/>
        <v>88.973018138426696</v>
      </c>
      <c r="Q41" s="1340"/>
    </row>
    <row r="42" spans="1:17" ht="13.5" thickBot="1">
      <c r="A42" s="1259"/>
      <c r="B42" s="1259"/>
      <c r="C42" s="1261" t="s">
        <v>461</v>
      </c>
      <c r="D42" s="1348">
        <v>5.0252587991718434</v>
      </c>
      <c r="E42" s="1349"/>
      <c r="F42" s="1349" t="e">
        <v>#N/A</v>
      </c>
      <c r="G42" s="1349">
        <v>13.277708764665288</v>
      </c>
      <c r="H42" s="1349">
        <v>8.2512077294686001</v>
      </c>
      <c r="I42" s="1349">
        <v>33.224706694271916</v>
      </c>
      <c r="J42" s="1349">
        <v>14.245134575569359</v>
      </c>
      <c r="K42" s="1349" t="e">
        <v>#N/A</v>
      </c>
      <c r="L42" s="1349">
        <v>3.6093857832988276</v>
      </c>
      <c r="M42" s="1349" t="e">
        <v>#N/A</v>
      </c>
      <c r="N42" s="1349" t="e">
        <v>#N/A</v>
      </c>
      <c r="O42" s="1349" t="e">
        <v>#N/A</v>
      </c>
      <c r="P42" s="1350">
        <v>2.9739130434782615</v>
      </c>
      <c r="Q42" s="1351"/>
    </row>
    <row r="43" spans="1:17" ht="13.5" thickBot="1">
      <c r="C43" s="1352"/>
      <c r="D43" s="1352"/>
      <c r="E43" s="1352"/>
      <c r="F43" s="1352"/>
      <c r="G43" s="1352"/>
      <c r="H43" s="1352"/>
      <c r="I43" s="1352"/>
      <c r="J43" s="1352"/>
      <c r="K43" s="1352"/>
      <c r="L43" s="1352"/>
      <c r="M43" s="1352"/>
      <c r="N43" s="1352"/>
      <c r="O43" s="1352"/>
      <c r="P43" s="1352"/>
      <c r="Q43" s="1352"/>
    </row>
    <row r="44" spans="1:17" ht="19.5" thickBot="1">
      <c r="A44" s="1242" t="s">
        <v>473</v>
      </c>
      <c r="B44" s="1242" t="s">
        <v>474</v>
      </c>
      <c r="C44" s="1243" t="s">
        <v>475</v>
      </c>
      <c r="D44" s="1244"/>
      <c r="E44" s="1244"/>
      <c r="F44" s="1244"/>
      <c r="G44" s="1244"/>
      <c r="H44" s="1244"/>
      <c r="I44" s="1244"/>
      <c r="J44" s="1244"/>
      <c r="K44" s="1244"/>
      <c r="L44" s="1244"/>
      <c r="M44" s="1244"/>
      <c r="N44" s="1244"/>
      <c r="O44" s="1244"/>
      <c r="P44" s="1244"/>
      <c r="Q44" s="1245"/>
    </row>
    <row r="45" spans="1:17" ht="13.5" thickBot="1">
      <c r="A45" s="1242"/>
      <c r="B45" s="1242"/>
      <c r="C45" s="1246"/>
      <c r="D45" s="1247" t="s">
        <v>391</v>
      </c>
      <c r="E45" s="1248" t="s">
        <v>394</v>
      </c>
      <c r="F45" s="1248" t="s">
        <v>395</v>
      </c>
      <c r="G45" s="1248" t="s">
        <v>398</v>
      </c>
      <c r="H45" s="1248" t="s">
        <v>400</v>
      </c>
      <c r="I45" s="1248" t="s">
        <v>401</v>
      </c>
      <c r="J45" s="1248" t="s">
        <v>403</v>
      </c>
      <c r="K45" s="1248" t="s">
        <v>410</v>
      </c>
      <c r="L45" s="1248" t="s">
        <v>411</v>
      </c>
      <c r="M45" s="1248" t="s">
        <v>412</v>
      </c>
      <c r="N45" s="1248" t="s">
        <v>413</v>
      </c>
      <c r="O45" s="1248" t="s">
        <v>414</v>
      </c>
      <c r="P45" s="1248" t="s">
        <v>418</v>
      </c>
      <c r="Q45" s="1362" t="s">
        <v>453</v>
      </c>
    </row>
    <row r="46" spans="1:17">
      <c r="C46" s="1263" t="s">
        <v>476</v>
      </c>
      <c r="D46" s="1363">
        <v>552.75</v>
      </c>
      <c r="E46" s="1364"/>
      <c r="F46" s="1365">
        <v>415</v>
      </c>
      <c r="G46" s="1365"/>
      <c r="H46" s="1365" t="e">
        <v>#N/A</v>
      </c>
      <c r="I46" s="1365">
        <v>579</v>
      </c>
      <c r="J46" s="1365">
        <v>467.37</v>
      </c>
      <c r="K46" s="1364">
        <v>426.95</v>
      </c>
      <c r="L46" s="1364"/>
      <c r="M46" s="1364"/>
      <c r="N46" s="1364"/>
      <c r="O46" s="1364"/>
      <c r="P46" s="1364"/>
      <c r="Q46" s="1327">
        <v>489.90936238594918</v>
      </c>
    </row>
    <row r="47" spans="1:17">
      <c r="C47" s="1256" t="s">
        <v>458</v>
      </c>
      <c r="D47" s="1366">
        <v>552.75</v>
      </c>
      <c r="E47" s="1354"/>
      <c r="F47" s="1354">
        <v>424</v>
      </c>
      <c r="G47" s="1354" t="e">
        <v>#N/A</v>
      </c>
      <c r="H47" s="1354" t="e">
        <v>#N/A</v>
      </c>
      <c r="I47" s="1354">
        <v>582</v>
      </c>
      <c r="J47" s="1354">
        <v>479.38</v>
      </c>
      <c r="K47" s="1354">
        <v>426.95</v>
      </c>
      <c r="L47" s="1354"/>
      <c r="M47" s="1354"/>
      <c r="N47" s="1354"/>
      <c r="O47" s="1354"/>
      <c r="P47" s="1354"/>
      <c r="Q47" s="1367">
        <v>493.43218409948093</v>
      </c>
    </row>
    <row r="48" spans="1:17">
      <c r="A48" s="1257"/>
      <c r="B48" s="1257"/>
      <c r="C48" s="1258" t="s">
        <v>459</v>
      </c>
      <c r="D48" s="1332">
        <f>D46-D47</f>
        <v>0</v>
      </c>
      <c r="E48" s="1334">
        <f>E46-E47</f>
        <v>0</v>
      </c>
      <c r="F48" s="1333">
        <f t="shared" ref="F48:Q48" si="10">F46-F47</f>
        <v>-9</v>
      </c>
      <c r="G48" s="1333" t="e">
        <f t="shared" si="10"/>
        <v>#N/A</v>
      </c>
      <c r="H48" s="1333" t="e">
        <f t="shared" si="10"/>
        <v>#N/A</v>
      </c>
      <c r="I48" s="1333">
        <f t="shared" si="10"/>
        <v>-3</v>
      </c>
      <c r="J48" s="1333">
        <f t="shared" si="10"/>
        <v>-12.009999999999991</v>
      </c>
      <c r="K48" s="1333">
        <f t="shared" si="10"/>
        <v>0</v>
      </c>
      <c r="L48" s="1334">
        <f t="shared" si="10"/>
        <v>0</v>
      </c>
      <c r="M48" s="1334">
        <f t="shared" si="10"/>
        <v>0</v>
      </c>
      <c r="N48" s="1334">
        <f t="shared" si="10"/>
        <v>0</v>
      </c>
      <c r="O48" s="1334">
        <f t="shared" si="10"/>
        <v>0</v>
      </c>
      <c r="P48" s="1334">
        <f t="shared" si="10"/>
        <v>0</v>
      </c>
      <c r="Q48" s="1368">
        <f t="shared" si="10"/>
        <v>-3.522821713531755</v>
      </c>
    </row>
    <row r="49" spans="1:17">
      <c r="A49" s="1257"/>
      <c r="B49" s="1257"/>
      <c r="C49" s="1258" t="s">
        <v>460</v>
      </c>
      <c r="D49" s="1337">
        <f t="shared" ref="D49" si="11">D46/$Q46*100</f>
        <v>112.8269925906305</v>
      </c>
      <c r="E49" s="1338"/>
      <c r="F49" s="1338">
        <f t="shared" ref="F49:K49" si="12">F46/$Q46*100</f>
        <v>84.709546675914353</v>
      </c>
      <c r="G49" s="1338"/>
      <c r="H49" s="1338" t="e">
        <f t="shared" si="12"/>
        <v>#N/A</v>
      </c>
      <c r="I49" s="1338">
        <f t="shared" si="12"/>
        <v>118.18512656711906</v>
      </c>
      <c r="J49" s="1338">
        <f t="shared" si="12"/>
        <v>95.399279108246006</v>
      </c>
      <c r="K49" s="1338">
        <f t="shared" si="12"/>
        <v>87.148773381401526</v>
      </c>
      <c r="L49" s="1338"/>
      <c r="M49" s="1338"/>
      <c r="N49" s="1338"/>
      <c r="O49" s="1338"/>
      <c r="P49" s="1338"/>
      <c r="Q49" s="1369"/>
    </row>
    <row r="50" spans="1:17" ht="13.5" thickBot="1">
      <c r="A50" s="1259"/>
      <c r="B50" s="1259"/>
      <c r="C50" s="1261" t="s">
        <v>461</v>
      </c>
      <c r="D50" s="1348">
        <v>8.1475975808755514</v>
      </c>
      <c r="E50" s="1349"/>
      <c r="F50" s="1349">
        <v>7.8442386004328863</v>
      </c>
      <c r="G50" s="1349"/>
      <c r="H50" s="1349">
        <v>2.7495993143554407</v>
      </c>
      <c r="I50" s="1349">
        <v>30.123813074699424</v>
      </c>
      <c r="J50" s="1349">
        <v>15.122917282019745</v>
      </c>
      <c r="K50" s="1349">
        <v>36.011834147616952</v>
      </c>
      <c r="L50" s="1349"/>
      <c r="M50" s="1349"/>
      <c r="N50" s="1349"/>
      <c r="O50" s="1349"/>
      <c r="P50" s="1349"/>
      <c r="Q50" s="1370"/>
    </row>
    <row r="51" spans="1:17">
      <c r="C51" s="1264" t="s">
        <v>477</v>
      </c>
    </row>
  </sheetData>
  <mergeCells count="1">
    <mergeCell ref="C6:Q6"/>
  </mergeCells>
  <conditionalFormatting sqref="D18:Q18 D21:Q21 D26:O30 D33:O36 D39:O42 Q26:Q30 D11:Q15 Q39:Q42 Q33:Q36 D46:P46 D47:Q50">
    <cfRule type="containsErrors" dxfId="13" priority="11" stopIfTrue="1">
      <formula>ISERROR(D11)</formula>
    </cfRule>
  </conditionalFormatting>
  <conditionalFormatting sqref="D17:Q17">
    <cfRule type="containsErrors" dxfId="12" priority="10" stopIfTrue="1">
      <formula>ISERROR(D17)</formula>
    </cfRule>
  </conditionalFormatting>
  <conditionalFormatting sqref="D32:O32 Q32">
    <cfRule type="containsErrors" dxfId="11" priority="9" stopIfTrue="1">
      <formula>ISERROR(D32)</formula>
    </cfRule>
  </conditionalFormatting>
  <conditionalFormatting sqref="D38:O38 Q38">
    <cfRule type="containsErrors" dxfId="10" priority="8" stopIfTrue="1">
      <formula>ISERROR(D38)</formula>
    </cfRule>
  </conditionalFormatting>
  <conditionalFormatting sqref="D19:Q19 Q20">
    <cfRule type="containsErrors" dxfId="9" priority="7" stopIfTrue="1">
      <formula>ISERROR(D19)</formula>
    </cfRule>
  </conditionalFormatting>
  <conditionalFormatting sqref="D4:G4">
    <cfRule type="expression" dxfId="8" priority="6">
      <formula>$T$1&gt;0</formula>
    </cfRule>
  </conditionalFormatting>
  <conditionalFormatting sqref="P26:P30 P33:P36 P39:P42">
    <cfRule type="containsErrors" dxfId="7" priority="5" stopIfTrue="1">
      <formula>ISERROR(P26)</formula>
    </cfRule>
  </conditionalFormatting>
  <conditionalFormatting sqref="P32">
    <cfRule type="containsErrors" dxfId="6" priority="4" stopIfTrue="1">
      <formula>ISERROR(P32)</formula>
    </cfRule>
  </conditionalFormatting>
  <conditionalFormatting sqref="P38">
    <cfRule type="containsErrors" dxfId="5" priority="3" stopIfTrue="1">
      <formula>ISERROR(P38)</formula>
    </cfRule>
  </conditionalFormatting>
  <conditionalFormatting sqref="D20:P20">
    <cfRule type="containsErrors" dxfId="4" priority="2" stopIfTrue="1">
      <formula>ISERROR(D20)</formula>
    </cfRule>
  </conditionalFormatting>
  <conditionalFormatting sqref="Q46">
    <cfRule type="containsErrors" dxfId="3"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I20" sqref="I20"/>
    </sheetView>
  </sheetViews>
  <sheetFormatPr defaultRowHeight="12.75"/>
  <cols>
    <col min="1" max="1" width="18.85546875" style="1108" customWidth="1"/>
    <col min="2" max="2" width="14.28515625" style="1108" customWidth="1"/>
    <col min="3" max="3" width="13.7109375" style="1108" customWidth="1"/>
    <col min="4" max="4" width="15" style="1108" customWidth="1"/>
    <col min="5" max="5" width="14.28515625" style="1108" customWidth="1"/>
    <col min="6" max="6" width="17.5703125" style="1108" customWidth="1"/>
    <col min="7" max="7" width="9.140625" style="1108"/>
    <col min="8" max="8" width="18.85546875" style="1108" bestFit="1" customWidth="1"/>
    <col min="9" max="9" width="12.5703125" style="1108" customWidth="1"/>
    <col min="10" max="251" width="9.140625" style="1108"/>
    <col min="252" max="252" width="4.42578125" style="1108" customWidth="1"/>
    <col min="253" max="253" width="20.85546875" style="1108" customWidth="1"/>
    <col min="254" max="255" width="12" style="1108" customWidth="1"/>
    <col min="256" max="256" width="14.5703125" style="1108" customWidth="1"/>
    <col min="257" max="257" width="12.42578125" style="1108" customWidth="1"/>
    <col min="258" max="258" width="19.7109375" style="1108" customWidth="1"/>
    <col min="259" max="259" width="9.140625" style="1108"/>
    <col min="260" max="260" width="16.85546875" style="1108" customWidth="1"/>
    <col min="261" max="261" width="12.5703125" style="1108" customWidth="1"/>
    <col min="262" max="262" width="11.7109375" style="1108" customWidth="1"/>
    <col min="263" max="263" width="12.28515625" style="1108" customWidth="1"/>
    <col min="264" max="507" width="9.140625" style="1108"/>
    <col min="508" max="508" width="4.42578125" style="1108" customWidth="1"/>
    <col min="509" max="509" width="20.85546875" style="1108" customWidth="1"/>
    <col min="510" max="511" width="12" style="1108" customWidth="1"/>
    <col min="512" max="512" width="14.5703125" style="1108" customWidth="1"/>
    <col min="513" max="513" width="12.42578125" style="1108" customWidth="1"/>
    <col min="514" max="514" width="19.7109375" style="1108" customWidth="1"/>
    <col min="515" max="515" width="9.140625" style="1108"/>
    <col min="516" max="516" width="16.85546875" style="1108" customWidth="1"/>
    <col min="517" max="517" width="12.5703125" style="1108" customWidth="1"/>
    <col min="518" max="518" width="11.7109375" style="1108" customWidth="1"/>
    <col min="519" max="519" width="12.28515625" style="1108" customWidth="1"/>
    <col min="520" max="763" width="9.140625" style="1108"/>
    <col min="764" max="764" width="4.42578125" style="1108" customWidth="1"/>
    <col min="765" max="765" width="20.85546875" style="1108" customWidth="1"/>
    <col min="766" max="767" width="12" style="1108" customWidth="1"/>
    <col min="768" max="768" width="14.5703125" style="1108" customWidth="1"/>
    <col min="769" max="769" width="12.42578125" style="1108" customWidth="1"/>
    <col min="770" max="770" width="19.7109375" style="1108" customWidth="1"/>
    <col min="771" max="771" width="9.140625" style="1108"/>
    <col min="772" max="772" width="16.85546875" style="1108" customWidth="1"/>
    <col min="773" max="773" width="12.5703125" style="1108" customWidth="1"/>
    <col min="774" max="774" width="11.7109375" style="1108" customWidth="1"/>
    <col min="775" max="775" width="12.28515625" style="1108" customWidth="1"/>
    <col min="776" max="1019" width="9.140625" style="1108"/>
    <col min="1020" max="1020" width="4.42578125" style="1108" customWidth="1"/>
    <col min="1021" max="1021" width="20.85546875" style="1108" customWidth="1"/>
    <col min="1022" max="1023" width="12" style="1108" customWidth="1"/>
    <col min="1024" max="1024" width="14.5703125" style="1108" customWidth="1"/>
    <col min="1025" max="1025" width="12.42578125" style="1108" customWidth="1"/>
    <col min="1026" max="1026" width="19.7109375" style="1108" customWidth="1"/>
    <col min="1027" max="1027" width="9.140625" style="1108"/>
    <col min="1028" max="1028" width="16.85546875" style="1108" customWidth="1"/>
    <col min="1029" max="1029" width="12.5703125" style="1108" customWidth="1"/>
    <col min="1030" max="1030" width="11.7109375" style="1108" customWidth="1"/>
    <col min="1031" max="1031" width="12.28515625" style="1108" customWidth="1"/>
    <col min="1032" max="1275" width="9.140625" style="1108"/>
    <col min="1276" max="1276" width="4.42578125" style="1108" customWidth="1"/>
    <col min="1277" max="1277" width="20.85546875" style="1108" customWidth="1"/>
    <col min="1278" max="1279" width="12" style="1108" customWidth="1"/>
    <col min="1280" max="1280" width="14.5703125" style="1108" customWidth="1"/>
    <col min="1281" max="1281" width="12.42578125" style="1108" customWidth="1"/>
    <col min="1282" max="1282" width="19.7109375" style="1108" customWidth="1"/>
    <col min="1283" max="1283" width="9.140625" style="1108"/>
    <col min="1284" max="1284" width="16.85546875" style="1108" customWidth="1"/>
    <col min="1285" max="1285" width="12.5703125" style="1108" customWidth="1"/>
    <col min="1286" max="1286" width="11.7109375" style="1108" customWidth="1"/>
    <col min="1287" max="1287" width="12.28515625" style="1108" customWidth="1"/>
    <col min="1288" max="1531" width="9.140625" style="1108"/>
    <col min="1532" max="1532" width="4.42578125" style="1108" customWidth="1"/>
    <col min="1533" max="1533" width="20.85546875" style="1108" customWidth="1"/>
    <col min="1534" max="1535" width="12" style="1108" customWidth="1"/>
    <col min="1536" max="1536" width="14.5703125" style="1108" customWidth="1"/>
    <col min="1537" max="1537" width="12.42578125" style="1108" customWidth="1"/>
    <col min="1538" max="1538" width="19.7109375" style="1108" customWidth="1"/>
    <col min="1539" max="1539" width="9.140625" style="1108"/>
    <col min="1540" max="1540" width="16.85546875" style="1108" customWidth="1"/>
    <col min="1541" max="1541" width="12.5703125" style="1108" customWidth="1"/>
    <col min="1542" max="1542" width="11.7109375" style="1108" customWidth="1"/>
    <col min="1543" max="1543" width="12.28515625" style="1108" customWidth="1"/>
    <col min="1544" max="1787" width="9.140625" style="1108"/>
    <col min="1788" max="1788" width="4.42578125" style="1108" customWidth="1"/>
    <col min="1789" max="1789" width="20.85546875" style="1108" customWidth="1"/>
    <col min="1790" max="1791" width="12" style="1108" customWidth="1"/>
    <col min="1792" max="1792" width="14.5703125" style="1108" customWidth="1"/>
    <col min="1793" max="1793" width="12.42578125" style="1108" customWidth="1"/>
    <col min="1794" max="1794" width="19.7109375" style="1108" customWidth="1"/>
    <col min="1795" max="1795" width="9.140625" style="1108"/>
    <col min="1796" max="1796" width="16.85546875" style="1108" customWidth="1"/>
    <col min="1797" max="1797" width="12.5703125" style="1108" customWidth="1"/>
    <col min="1798" max="1798" width="11.7109375" style="1108" customWidth="1"/>
    <col min="1799" max="1799" width="12.28515625" style="1108" customWidth="1"/>
    <col min="1800" max="2043" width="9.140625" style="1108"/>
    <col min="2044" max="2044" width="4.42578125" style="1108" customWidth="1"/>
    <col min="2045" max="2045" width="20.85546875" style="1108" customWidth="1"/>
    <col min="2046" max="2047" width="12" style="1108" customWidth="1"/>
    <col min="2048" max="2048" width="14.5703125" style="1108" customWidth="1"/>
    <col min="2049" max="2049" width="12.42578125" style="1108" customWidth="1"/>
    <col min="2050" max="2050" width="19.7109375" style="1108" customWidth="1"/>
    <col min="2051" max="2051" width="9.140625" style="1108"/>
    <col min="2052" max="2052" width="16.85546875" style="1108" customWidth="1"/>
    <col min="2053" max="2053" width="12.5703125" style="1108" customWidth="1"/>
    <col min="2054" max="2054" width="11.7109375" style="1108" customWidth="1"/>
    <col min="2055" max="2055" width="12.28515625" style="1108" customWidth="1"/>
    <col min="2056" max="2299" width="9.140625" style="1108"/>
    <col min="2300" max="2300" width="4.42578125" style="1108" customWidth="1"/>
    <col min="2301" max="2301" width="20.85546875" style="1108" customWidth="1"/>
    <col min="2302" max="2303" width="12" style="1108" customWidth="1"/>
    <col min="2304" max="2304" width="14.5703125" style="1108" customWidth="1"/>
    <col min="2305" max="2305" width="12.42578125" style="1108" customWidth="1"/>
    <col min="2306" max="2306" width="19.7109375" style="1108" customWidth="1"/>
    <col min="2307" max="2307" width="9.140625" style="1108"/>
    <col min="2308" max="2308" width="16.85546875" style="1108" customWidth="1"/>
    <col min="2309" max="2309" width="12.5703125" style="1108" customWidth="1"/>
    <col min="2310" max="2310" width="11.7109375" style="1108" customWidth="1"/>
    <col min="2311" max="2311" width="12.28515625" style="1108" customWidth="1"/>
    <col min="2312" max="2555" width="9.140625" style="1108"/>
    <col min="2556" max="2556" width="4.42578125" style="1108" customWidth="1"/>
    <col min="2557" max="2557" width="20.85546875" style="1108" customWidth="1"/>
    <col min="2558" max="2559" width="12" style="1108" customWidth="1"/>
    <col min="2560" max="2560" width="14.5703125" style="1108" customWidth="1"/>
    <col min="2561" max="2561" width="12.42578125" style="1108" customWidth="1"/>
    <col min="2562" max="2562" width="19.7109375" style="1108" customWidth="1"/>
    <col min="2563" max="2563" width="9.140625" style="1108"/>
    <col min="2564" max="2564" width="16.85546875" style="1108" customWidth="1"/>
    <col min="2565" max="2565" width="12.5703125" style="1108" customWidth="1"/>
    <col min="2566" max="2566" width="11.7109375" style="1108" customWidth="1"/>
    <col min="2567" max="2567" width="12.28515625" style="1108" customWidth="1"/>
    <col min="2568" max="2811" width="9.140625" style="1108"/>
    <col min="2812" max="2812" width="4.42578125" style="1108" customWidth="1"/>
    <col min="2813" max="2813" width="20.85546875" style="1108" customWidth="1"/>
    <col min="2814" max="2815" width="12" style="1108" customWidth="1"/>
    <col min="2816" max="2816" width="14.5703125" style="1108" customWidth="1"/>
    <col min="2817" max="2817" width="12.42578125" style="1108" customWidth="1"/>
    <col min="2818" max="2818" width="19.7109375" style="1108" customWidth="1"/>
    <col min="2819" max="2819" width="9.140625" style="1108"/>
    <col min="2820" max="2820" width="16.85546875" style="1108" customWidth="1"/>
    <col min="2821" max="2821" width="12.5703125" style="1108" customWidth="1"/>
    <col min="2822" max="2822" width="11.7109375" style="1108" customWidth="1"/>
    <col min="2823" max="2823" width="12.28515625" style="1108" customWidth="1"/>
    <col min="2824" max="3067" width="9.140625" style="1108"/>
    <col min="3068" max="3068" width="4.42578125" style="1108" customWidth="1"/>
    <col min="3069" max="3069" width="20.85546875" style="1108" customWidth="1"/>
    <col min="3070" max="3071" width="12" style="1108" customWidth="1"/>
    <col min="3072" max="3072" width="14.5703125" style="1108" customWidth="1"/>
    <col min="3073" max="3073" width="12.42578125" style="1108" customWidth="1"/>
    <col min="3074" max="3074" width="19.7109375" style="1108" customWidth="1"/>
    <col min="3075" max="3075" width="9.140625" style="1108"/>
    <col min="3076" max="3076" width="16.85546875" style="1108" customWidth="1"/>
    <col min="3077" max="3077" width="12.5703125" style="1108" customWidth="1"/>
    <col min="3078" max="3078" width="11.7109375" style="1108" customWidth="1"/>
    <col min="3079" max="3079" width="12.28515625" style="1108" customWidth="1"/>
    <col min="3080" max="3323" width="9.140625" style="1108"/>
    <col min="3324" max="3324" width="4.42578125" style="1108" customWidth="1"/>
    <col min="3325" max="3325" width="20.85546875" style="1108" customWidth="1"/>
    <col min="3326" max="3327" width="12" style="1108" customWidth="1"/>
    <col min="3328" max="3328" width="14.5703125" style="1108" customWidth="1"/>
    <col min="3329" max="3329" width="12.42578125" style="1108" customWidth="1"/>
    <col min="3330" max="3330" width="19.7109375" style="1108" customWidth="1"/>
    <col min="3331" max="3331" width="9.140625" style="1108"/>
    <col min="3332" max="3332" width="16.85546875" style="1108" customWidth="1"/>
    <col min="3333" max="3333" width="12.5703125" style="1108" customWidth="1"/>
    <col min="3334" max="3334" width="11.7109375" style="1108" customWidth="1"/>
    <col min="3335" max="3335" width="12.28515625" style="1108" customWidth="1"/>
    <col min="3336" max="3579" width="9.140625" style="1108"/>
    <col min="3580" max="3580" width="4.42578125" style="1108" customWidth="1"/>
    <col min="3581" max="3581" width="20.85546875" style="1108" customWidth="1"/>
    <col min="3582" max="3583" width="12" style="1108" customWidth="1"/>
    <col min="3584" max="3584" width="14.5703125" style="1108" customWidth="1"/>
    <col min="3585" max="3585" width="12.42578125" style="1108" customWidth="1"/>
    <col min="3586" max="3586" width="19.7109375" style="1108" customWidth="1"/>
    <col min="3587" max="3587" width="9.140625" style="1108"/>
    <col min="3588" max="3588" width="16.85546875" style="1108" customWidth="1"/>
    <col min="3589" max="3589" width="12.5703125" style="1108" customWidth="1"/>
    <col min="3590" max="3590" width="11.7109375" style="1108" customWidth="1"/>
    <col min="3591" max="3591" width="12.28515625" style="1108" customWidth="1"/>
    <col min="3592" max="3835" width="9.140625" style="1108"/>
    <col min="3836" max="3836" width="4.42578125" style="1108" customWidth="1"/>
    <col min="3837" max="3837" width="20.85546875" style="1108" customWidth="1"/>
    <col min="3838" max="3839" width="12" style="1108" customWidth="1"/>
    <col min="3840" max="3840" width="14.5703125" style="1108" customWidth="1"/>
    <col min="3841" max="3841" width="12.42578125" style="1108" customWidth="1"/>
    <col min="3842" max="3842" width="19.7109375" style="1108" customWidth="1"/>
    <col min="3843" max="3843" width="9.140625" style="1108"/>
    <col min="3844" max="3844" width="16.85546875" style="1108" customWidth="1"/>
    <col min="3845" max="3845" width="12.5703125" style="1108" customWidth="1"/>
    <col min="3846" max="3846" width="11.7109375" style="1108" customWidth="1"/>
    <col min="3847" max="3847" width="12.28515625" style="1108" customWidth="1"/>
    <col min="3848" max="4091" width="9.140625" style="1108"/>
    <col min="4092" max="4092" width="4.42578125" style="1108" customWidth="1"/>
    <col min="4093" max="4093" width="20.85546875" style="1108" customWidth="1"/>
    <col min="4094" max="4095" width="12" style="1108" customWidth="1"/>
    <col min="4096" max="4096" width="14.5703125" style="1108" customWidth="1"/>
    <col min="4097" max="4097" width="12.42578125" style="1108" customWidth="1"/>
    <col min="4098" max="4098" width="19.7109375" style="1108" customWidth="1"/>
    <col min="4099" max="4099" width="9.140625" style="1108"/>
    <col min="4100" max="4100" width="16.85546875" style="1108" customWidth="1"/>
    <col min="4101" max="4101" width="12.5703125" style="1108" customWidth="1"/>
    <col min="4102" max="4102" width="11.7109375" style="1108" customWidth="1"/>
    <col min="4103" max="4103" width="12.28515625" style="1108" customWidth="1"/>
    <col min="4104" max="4347" width="9.140625" style="1108"/>
    <col min="4348" max="4348" width="4.42578125" style="1108" customWidth="1"/>
    <col min="4349" max="4349" width="20.85546875" style="1108" customWidth="1"/>
    <col min="4350" max="4351" width="12" style="1108" customWidth="1"/>
    <col min="4352" max="4352" width="14.5703125" style="1108" customWidth="1"/>
    <col min="4353" max="4353" width="12.42578125" style="1108" customWidth="1"/>
    <col min="4354" max="4354" width="19.7109375" style="1108" customWidth="1"/>
    <col min="4355" max="4355" width="9.140625" style="1108"/>
    <col min="4356" max="4356" width="16.85546875" style="1108" customWidth="1"/>
    <col min="4357" max="4357" width="12.5703125" style="1108" customWidth="1"/>
    <col min="4358" max="4358" width="11.7109375" style="1108" customWidth="1"/>
    <col min="4359" max="4359" width="12.28515625" style="1108" customWidth="1"/>
    <col min="4360" max="4603" width="9.140625" style="1108"/>
    <col min="4604" max="4604" width="4.42578125" style="1108" customWidth="1"/>
    <col min="4605" max="4605" width="20.85546875" style="1108" customWidth="1"/>
    <col min="4606" max="4607" width="12" style="1108" customWidth="1"/>
    <col min="4608" max="4608" width="14.5703125" style="1108" customWidth="1"/>
    <col min="4609" max="4609" width="12.42578125" style="1108" customWidth="1"/>
    <col min="4610" max="4610" width="19.7109375" style="1108" customWidth="1"/>
    <col min="4611" max="4611" width="9.140625" style="1108"/>
    <col min="4612" max="4612" width="16.85546875" style="1108" customWidth="1"/>
    <col min="4613" max="4613" width="12.5703125" style="1108" customWidth="1"/>
    <col min="4614" max="4614" width="11.7109375" style="1108" customWidth="1"/>
    <col min="4615" max="4615" width="12.28515625" style="1108" customWidth="1"/>
    <col min="4616" max="4859" width="9.140625" style="1108"/>
    <col min="4860" max="4860" width="4.42578125" style="1108" customWidth="1"/>
    <col min="4861" max="4861" width="20.85546875" style="1108" customWidth="1"/>
    <col min="4862" max="4863" width="12" style="1108" customWidth="1"/>
    <col min="4864" max="4864" width="14.5703125" style="1108" customWidth="1"/>
    <col min="4865" max="4865" width="12.42578125" style="1108" customWidth="1"/>
    <col min="4866" max="4866" width="19.7109375" style="1108" customWidth="1"/>
    <col min="4867" max="4867" width="9.140625" style="1108"/>
    <col min="4868" max="4868" width="16.85546875" style="1108" customWidth="1"/>
    <col min="4869" max="4869" width="12.5703125" style="1108" customWidth="1"/>
    <col min="4870" max="4870" width="11.7109375" style="1108" customWidth="1"/>
    <col min="4871" max="4871" width="12.28515625" style="1108" customWidth="1"/>
    <col min="4872" max="5115" width="9.140625" style="1108"/>
    <col min="5116" max="5116" width="4.42578125" style="1108" customWidth="1"/>
    <col min="5117" max="5117" width="20.85546875" style="1108" customWidth="1"/>
    <col min="5118" max="5119" width="12" style="1108" customWidth="1"/>
    <col min="5120" max="5120" width="14.5703125" style="1108" customWidth="1"/>
    <col min="5121" max="5121" width="12.42578125" style="1108" customWidth="1"/>
    <col min="5122" max="5122" width="19.7109375" style="1108" customWidth="1"/>
    <col min="5123" max="5123" width="9.140625" style="1108"/>
    <col min="5124" max="5124" width="16.85546875" style="1108" customWidth="1"/>
    <col min="5125" max="5125" width="12.5703125" style="1108" customWidth="1"/>
    <col min="5126" max="5126" width="11.7109375" style="1108" customWidth="1"/>
    <col min="5127" max="5127" width="12.28515625" style="1108" customWidth="1"/>
    <col min="5128" max="5371" width="9.140625" style="1108"/>
    <col min="5372" max="5372" width="4.42578125" style="1108" customWidth="1"/>
    <col min="5373" max="5373" width="20.85546875" style="1108" customWidth="1"/>
    <col min="5374" max="5375" width="12" style="1108" customWidth="1"/>
    <col min="5376" max="5376" width="14.5703125" style="1108" customWidth="1"/>
    <col min="5377" max="5377" width="12.42578125" style="1108" customWidth="1"/>
    <col min="5378" max="5378" width="19.7109375" style="1108" customWidth="1"/>
    <col min="5379" max="5379" width="9.140625" style="1108"/>
    <col min="5380" max="5380" width="16.85546875" style="1108" customWidth="1"/>
    <col min="5381" max="5381" width="12.5703125" style="1108" customWidth="1"/>
    <col min="5382" max="5382" width="11.7109375" style="1108" customWidth="1"/>
    <col min="5383" max="5383" width="12.28515625" style="1108" customWidth="1"/>
    <col min="5384" max="5627" width="9.140625" style="1108"/>
    <col min="5628" max="5628" width="4.42578125" style="1108" customWidth="1"/>
    <col min="5629" max="5629" width="20.85546875" style="1108" customWidth="1"/>
    <col min="5630" max="5631" width="12" style="1108" customWidth="1"/>
    <col min="5632" max="5632" width="14.5703125" style="1108" customWidth="1"/>
    <col min="5633" max="5633" width="12.42578125" style="1108" customWidth="1"/>
    <col min="5634" max="5634" width="19.7109375" style="1108" customWidth="1"/>
    <col min="5635" max="5635" width="9.140625" style="1108"/>
    <col min="5636" max="5636" width="16.85546875" style="1108" customWidth="1"/>
    <col min="5637" max="5637" width="12.5703125" style="1108" customWidth="1"/>
    <col min="5638" max="5638" width="11.7109375" style="1108" customWidth="1"/>
    <col min="5639" max="5639" width="12.28515625" style="1108" customWidth="1"/>
    <col min="5640" max="5883" width="9.140625" style="1108"/>
    <col min="5884" max="5884" width="4.42578125" style="1108" customWidth="1"/>
    <col min="5885" max="5885" width="20.85546875" style="1108" customWidth="1"/>
    <col min="5886" max="5887" width="12" style="1108" customWidth="1"/>
    <col min="5888" max="5888" width="14.5703125" style="1108" customWidth="1"/>
    <col min="5889" max="5889" width="12.42578125" style="1108" customWidth="1"/>
    <col min="5890" max="5890" width="19.7109375" style="1108" customWidth="1"/>
    <col min="5891" max="5891" width="9.140625" style="1108"/>
    <col min="5892" max="5892" width="16.85546875" style="1108" customWidth="1"/>
    <col min="5893" max="5893" width="12.5703125" style="1108" customWidth="1"/>
    <col min="5894" max="5894" width="11.7109375" style="1108" customWidth="1"/>
    <col min="5895" max="5895" width="12.28515625" style="1108" customWidth="1"/>
    <col min="5896" max="6139" width="9.140625" style="1108"/>
    <col min="6140" max="6140" width="4.42578125" style="1108" customWidth="1"/>
    <col min="6141" max="6141" width="20.85546875" style="1108" customWidth="1"/>
    <col min="6142" max="6143" width="12" style="1108" customWidth="1"/>
    <col min="6144" max="6144" width="14.5703125" style="1108" customWidth="1"/>
    <col min="6145" max="6145" width="12.42578125" style="1108" customWidth="1"/>
    <col min="6146" max="6146" width="19.7109375" style="1108" customWidth="1"/>
    <col min="6147" max="6147" width="9.140625" style="1108"/>
    <col min="6148" max="6148" width="16.85546875" style="1108" customWidth="1"/>
    <col min="6149" max="6149" width="12.5703125" style="1108" customWidth="1"/>
    <col min="6150" max="6150" width="11.7109375" style="1108" customWidth="1"/>
    <col min="6151" max="6151" width="12.28515625" style="1108" customWidth="1"/>
    <col min="6152" max="6395" width="9.140625" style="1108"/>
    <col min="6396" max="6396" width="4.42578125" style="1108" customWidth="1"/>
    <col min="6397" max="6397" width="20.85546875" style="1108" customWidth="1"/>
    <col min="6398" max="6399" width="12" style="1108" customWidth="1"/>
    <col min="6400" max="6400" width="14.5703125" style="1108" customWidth="1"/>
    <col min="6401" max="6401" width="12.42578125" style="1108" customWidth="1"/>
    <col min="6402" max="6402" width="19.7109375" style="1108" customWidth="1"/>
    <col min="6403" max="6403" width="9.140625" style="1108"/>
    <col min="6404" max="6404" width="16.85546875" style="1108" customWidth="1"/>
    <col min="6405" max="6405" width="12.5703125" style="1108" customWidth="1"/>
    <col min="6406" max="6406" width="11.7109375" style="1108" customWidth="1"/>
    <col min="6407" max="6407" width="12.28515625" style="1108" customWidth="1"/>
    <col min="6408" max="6651" width="9.140625" style="1108"/>
    <col min="6652" max="6652" width="4.42578125" style="1108" customWidth="1"/>
    <col min="6653" max="6653" width="20.85546875" style="1108" customWidth="1"/>
    <col min="6654" max="6655" width="12" style="1108" customWidth="1"/>
    <col min="6656" max="6656" width="14.5703125" style="1108" customWidth="1"/>
    <col min="6657" max="6657" width="12.42578125" style="1108" customWidth="1"/>
    <col min="6658" max="6658" width="19.7109375" style="1108" customWidth="1"/>
    <col min="6659" max="6659" width="9.140625" style="1108"/>
    <col min="6660" max="6660" width="16.85546875" style="1108" customWidth="1"/>
    <col min="6661" max="6661" width="12.5703125" style="1108" customWidth="1"/>
    <col min="6662" max="6662" width="11.7109375" style="1108" customWidth="1"/>
    <col min="6663" max="6663" width="12.28515625" style="1108" customWidth="1"/>
    <col min="6664" max="6907" width="9.140625" style="1108"/>
    <col min="6908" max="6908" width="4.42578125" style="1108" customWidth="1"/>
    <col min="6909" max="6909" width="20.85546875" style="1108" customWidth="1"/>
    <col min="6910" max="6911" width="12" style="1108" customWidth="1"/>
    <col min="6912" max="6912" width="14.5703125" style="1108" customWidth="1"/>
    <col min="6913" max="6913" width="12.42578125" style="1108" customWidth="1"/>
    <col min="6914" max="6914" width="19.7109375" style="1108" customWidth="1"/>
    <col min="6915" max="6915" width="9.140625" style="1108"/>
    <col min="6916" max="6916" width="16.85546875" style="1108" customWidth="1"/>
    <col min="6917" max="6917" width="12.5703125" style="1108" customWidth="1"/>
    <col min="6918" max="6918" width="11.7109375" style="1108" customWidth="1"/>
    <col min="6919" max="6919" width="12.28515625" style="1108" customWidth="1"/>
    <col min="6920" max="7163" width="9.140625" style="1108"/>
    <col min="7164" max="7164" width="4.42578125" style="1108" customWidth="1"/>
    <col min="7165" max="7165" width="20.85546875" style="1108" customWidth="1"/>
    <col min="7166" max="7167" width="12" style="1108" customWidth="1"/>
    <col min="7168" max="7168" width="14.5703125" style="1108" customWidth="1"/>
    <col min="7169" max="7169" width="12.42578125" style="1108" customWidth="1"/>
    <col min="7170" max="7170" width="19.7109375" style="1108" customWidth="1"/>
    <col min="7171" max="7171" width="9.140625" style="1108"/>
    <col min="7172" max="7172" width="16.85546875" style="1108" customWidth="1"/>
    <col min="7173" max="7173" width="12.5703125" style="1108" customWidth="1"/>
    <col min="7174" max="7174" width="11.7109375" style="1108" customWidth="1"/>
    <col min="7175" max="7175" width="12.28515625" style="1108" customWidth="1"/>
    <col min="7176" max="7419" width="9.140625" style="1108"/>
    <col min="7420" max="7420" width="4.42578125" style="1108" customWidth="1"/>
    <col min="7421" max="7421" width="20.85546875" style="1108" customWidth="1"/>
    <col min="7422" max="7423" width="12" style="1108" customWidth="1"/>
    <col min="7424" max="7424" width="14.5703125" style="1108" customWidth="1"/>
    <col min="7425" max="7425" width="12.42578125" style="1108" customWidth="1"/>
    <col min="7426" max="7426" width="19.7109375" style="1108" customWidth="1"/>
    <col min="7427" max="7427" width="9.140625" style="1108"/>
    <col min="7428" max="7428" width="16.85546875" style="1108" customWidth="1"/>
    <col min="7429" max="7429" width="12.5703125" style="1108" customWidth="1"/>
    <col min="7430" max="7430" width="11.7109375" style="1108" customWidth="1"/>
    <col min="7431" max="7431" width="12.28515625" style="1108" customWidth="1"/>
    <col min="7432" max="7675" width="9.140625" style="1108"/>
    <col min="7676" max="7676" width="4.42578125" style="1108" customWidth="1"/>
    <col min="7677" max="7677" width="20.85546875" style="1108" customWidth="1"/>
    <col min="7678" max="7679" width="12" style="1108" customWidth="1"/>
    <col min="7680" max="7680" width="14.5703125" style="1108" customWidth="1"/>
    <col min="7681" max="7681" width="12.42578125" style="1108" customWidth="1"/>
    <col min="7682" max="7682" width="19.7109375" style="1108" customWidth="1"/>
    <col min="7683" max="7683" width="9.140625" style="1108"/>
    <col min="7684" max="7684" width="16.85546875" style="1108" customWidth="1"/>
    <col min="7685" max="7685" width="12.5703125" style="1108" customWidth="1"/>
    <col min="7686" max="7686" width="11.7109375" style="1108" customWidth="1"/>
    <col min="7687" max="7687" width="12.28515625" style="1108" customWidth="1"/>
    <col min="7688" max="7931" width="9.140625" style="1108"/>
    <col min="7932" max="7932" width="4.42578125" style="1108" customWidth="1"/>
    <col min="7933" max="7933" width="20.85546875" style="1108" customWidth="1"/>
    <col min="7934" max="7935" width="12" style="1108" customWidth="1"/>
    <col min="7936" max="7936" width="14.5703125" style="1108" customWidth="1"/>
    <col min="7937" max="7937" width="12.42578125" style="1108" customWidth="1"/>
    <col min="7938" max="7938" width="19.7109375" style="1108" customWidth="1"/>
    <col min="7939" max="7939" width="9.140625" style="1108"/>
    <col min="7940" max="7940" width="16.85546875" style="1108" customWidth="1"/>
    <col min="7941" max="7941" width="12.5703125" style="1108" customWidth="1"/>
    <col min="7942" max="7942" width="11.7109375" style="1108" customWidth="1"/>
    <col min="7943" max="7943" width="12.28515625" style="1108" customWidth="1"/>
    <col min="7944" max="8187" width="9.140625" style="1108"/>
    <col min="8188" max="8188" width="4.42578125" style="1108" customWidth="1"/>
    <col min="8189" max="8189" width="20.85546875" style="1108" customWidth="1"/>
    <col min="8190" max="8191" width="12" style="1108" customWidth="1"/>
    <col min="8192" max="8192" width="14.5703125" style="1108" customWidth="1"/>
    <col min="8193" max="8193" width="12.42578125" style="1108" customWidth="1"/>
    <col min="8194" max="8194" width="19.7109375" style="1108" customWidth="1"/>
    <col min="8195" max="8195" width="9.140625" style="1108"/>
    <col min="8196" max="8196" width="16.85546875" style="1108" customWidth="1"/>
    <col min="8197" max="8197" width="12.5703125" style="1108" customWidth="1"/>
    <col min="8198" max="8198" width="11.7109375" style="1108" customWidth="1"/>
    <col min="8199" max="8199" width="12.28515625" style="1108" customWidth="1"/>
    <col min="8200" max="8443" width="9.140625" style="1108"/>
    <col min="8444" max="8444" width="4.42578125" style="1108" customWidth="1"/>
    <col min="8445" max="8445" width="20.85546875" style="1108" customWidth="1"/>
    <col min="8446" max="8447" width="12" style="1108" customWidth="1"/>
    <col min="8448" max="8448" width="14.5703125" style="1108" customWidth="1"/>
    <col min="8449" max="8449" width="12.42578125" style="1108" customWidth="1"/>
    <col min="8450" max="8450" width="19.7109375" style="1108" customWidth="1"/>
    <col min="8451" max="8451" width="9.140625" style="1108"/>
    <col min="8452" max="8452" width="16.85546875" style="1108" customWidth="1"/>
    <col min="8453" max="8453" width="12.5703125" style="1108" customWidth="1"/>
    <col min="8454" max="8454" width="11.7109375" style="1108" customWidth="1"/>
    <col min="8455" max="8455" width="12.28515625" style="1108" customWidth="1"/>
    <col min="8456" max="8699" width="9.140625" style="1108"/>
    <col min="8700" max="8700" width="4.42578125" style="1108" customWidth="1"/>
    <col min="8701" max="8701" width="20.85546875" style="1108" customWidth="1"/>
    <col min="8702" max="8703" width="12" style="1108" customWidth="1"/>
    <col min="8704" max="8704" width="14.5703125" style="1108" customWidth="1"/>
    <col min="8705" max="8705" width="12.42578125" style="1108" customWidth="1"/>
    <col min="8706" max="8706" width="19.7109375" style="1108" customWidth="1"/>
    <col min="8707" max="8707" width="9.140625" style="1108"/>
    <col min="8708" max="8708" width="16.85546875" style="1108" customWidth="1"/>
    <col min="8709" max="8709" width="12.5703125" style="1108" customWidth="1"/>
    <col min="8710" max="8710" width="11.7109375" style="1108" customWidth="1"/>
    <col min="8711" max="8711" width="12.28515625" style="1108" customWidth="1"/>
    <col min="8712" max="8955" width="9.140625" style="1108"/>
    <col min="8956" max="8956" width="4.42578125" style="1108" customWidth="1"/>
    <col min="8957" max="8957" width="20.85546875" style="1108" customWidth="1"/>
    <col min="8958" max="8959" width="12" style="1108" customWidth="1"/>
    <col min="8960" max="8960" width="14.5703125" style="1108" customWidth="1"/>
    <col min="8961" max="8961" width="12.42578125" style="1108" customWidth="1"/>
    <col min="8962" max="8962" width="19.7109375" style="1108" customWidth="1"/>
    <col min="8963" max="8963" width="9.140625" style="1108"/>
    <col min="8964" max="8964" width="16.85546875" style="1108" customWidth="1"/>
    <col min="8965" max="8965" width="12.5703125" style="1108" customWidth="1"/>
    <col min="8966" max="8966" width="11.7109375" style="1108" customWidth="1"/>
    <col min="8967" max="8967" width="12.28515625" style="1108" customWidth="1"/>
    <col min="8968" max="9211" width="9.140625" style="1108"/>
    <col min="9212" max="9212" width="4.42578125" style="1108" customWidth="1"/>
    <col min="9213" max="9213" width="20.85546875" style="1108" customWidth="1"/>
    <col min="9214" max="9215" width="12" style="1108" customWidth="1"/>
    <col min="9216" max="9216" width="14.5703125" style="1108" customWidth="1"/>
    <col min="9217" max="9217" width="12.42578125" style="1108" customWidth="1"/>
    <col min="9218" max="9218" width="19.7109375" style="1108" customWidth="1"/>
    <col min="9219" max="9219" width="9.140625" style="1108"/>
    <col min="9220" max="9220" width="16.85546875" style="1108" customWidth="1"/>
    <col min="9221" max="9221" width="12.5703125" style="1108" customWidth="1"/>
    <col min="9222" max="9222" width="11.7109375" style="1108" customWidth="1"/>
    <col min="9223" max="9223" width="12.28515625" style="1108" customWidth="1"/>
    <col min="9224" max="9467" width="9.140625" style="1108"/>
    <col min="9468" max="9468" width="4.42578125" style="1108" customWidth="1"/>
    <col min="9469" max="9469" width="20.85546875" style="1108" customWidth="1"/>
    <col min="9470" max="9471" width="12" style="1108" customWidth="1"/>
    <col min="9472" max="9472" width="14.5703125" style="1108" customWidth="1"/>
    <col min="9473" max="9473" width="12.42578125" style="1108" customWidth="1"/>
    <col min="9474" max="9474" width="19.7109375" style="1108" customWidth="1"/>
    <col min="9475" max="9475" width="9.140625" style="1108"/>
    <col min="9476" max="9476" width="16.85546875" style="1108" customWidth="1"/>
    <col min="9477" max="9477" width="12.5703125" style="1108" customWidth="1"/>
    <col min="9478" max="9478" width="11.7109375" style="1108" customWidth="1"/>
    <col min="9479" max="9479" width="12.28515625" style="1108" customWidth="1"/>
    <col min="9480" max="9723" width="9.140625" style="1108"/>
    <col min="9724" max="9724" width="4.42578125" style="1108" customWidth="1"/>
    <col min="9725" max="9725" width="20.85546875" style="1108" customWidth="1"/>
    <col min="9726" max="9727" width="12" style="1108" customWidth="1"/>
    <col min="9728" max="9728" width="14.5703125" style="1108" customWidth="1"/>
    <col min="9729" max="9729" width="12.42578125" style="1108" customWidth="1"/>
    <col min="9730" max="9730" width="19.7109375" style="1108" customWidth="1"/>
    <col min="9731" max="9731" width="9.140625" style="1108"/>
    <col min="9732" max="9732" width="16.85546875" style="1108" customWidth="1"/>
    <col min="9733" max="9733" width="12.5703125" style="1108" customWidth="1"/>
    <col min="9734" max="9734" width="11.7109375" style="1108" customWidth="1"/>
    <col min="9735" max="9735" width="12.28515625" style="1108" customWidth="1"/>
    <col min="9736" max="9979" width="9.140625" style="1108"/>
    <col min="9980" max="9980" width="4.42578125" style="1108" customWidth="1"/>
    <col min="9981" max="9981" width="20.85546875" style="1108" customWidth="1"/>
    <col min="9982" max="9983" width="12" style="1108" customWidth="1"/>
    <col min="9984" max="9984" width="14.5703125" style="1108" customWidth="1"/>
    <col min="9985" max="9985" width="12.42578125" style="1108" customWidth="1"/>
    <col min="9986" max="9986" width="19.7109375" style="1108" customWidth="1"/>
    <col min="9987" max="9987" width="9.140625" style="1108"/>
    <col min="9988" max="9988" width="16.85546875" style="1108" customWidth="1"/>
    <col min="9989" max="9989" width="12.5703125" style="1108" customWidth="1"/>
    <col min="9990" max="9990" width="11.7109375" style="1108" customWidth="1"/>
    <col min="9991" max="9991" width="12.28515625" style="1108" customWidth="1"/>
    <col min="9992" max="10235" width="9.140625" style="1108"/>
    <col min="10236" max="10236" width="4.42578125" style="1108" customWidth="1"/>
    <col min="10237" max="10237" width="20.85546875" style="1108" customWidth="1"/>
    <col min="10238" max="10239" width="12" style="1108" customWidth="1"/>
    <col min="10240" max="10240" width="14.5703125" style="1108" customWidth="1"/>
    <col min="10241" max="10241" width="12.42578125" style="1108" customWidth="1"/>
    <col min="10242" max="10242" width="19.7109375" style="1108" customWidth="1"/>
    <col min="10243" max="10243" width="9.140625" style="1108"/>
    <col min="10244" max="10244" width="16.85546875" style="1108" customWidth="1"/>
    <col min="10245" max="10245" width="12.5703125" style="1108" customWidth="1"/>
    <col min="10246" max="10246" width="11.7109375" style="1108" customWidth="1"/>
    <col min="10247" max="10247" width="12.28515625" style="1108" customWidth="1"/>
    <col min="10248" max="10491" width="9.140625" style="1108"/>
    <col min="10492" max="10492" width="4.42578125" style="1108" customWidth="1"/>
    <col min="10493" max="10493" width="20.85546875" style="1108" customWidth="1"/>
    <col min="10494" max="10495" width="12" style="1108" customWidth="1"/>
    <col min="10496" max="10496" width="14.5703125" style="1108" customWidth="1"/>
    <col min="10497" max="10497" width="12.42578125" style="1108" customWidth="1"/>
    <col min="10498" max="10498" width="19.7109375" style="1108" customWidth="1"/>
    <col min="10499" max="10499" width="9.140625" style="1108"/>
    <col min="10500" max="10500" width="16.85546875" style="1108" customWidth="1"/>
    <col min="10501" max="10501" width="12.5703125" style="1108" customWidth="1"/>
    <col min="10502" max="10502" width="11.7109375" style="1108" customWidth="1"/>
    <col min="10503" max="10503" width="12.28515625" style="1108" customWidth="1"/>
    <col min="10504" max="10747" width="9.140625" style="1108"/>
    <col min="10748" max="10748" width="4.42578125" style="1108" customWidth="1"/>
    <col min="10749" max="10749" width="20.85546875" style="1108" customWidth="1"/>
    <col min="10750" max="10751" width="12" style="1108" customWidth="1"/>
    <col min="10752" max="10752" width="14.5703125" style="1108" customWidth="1"/>
    <col min="10753" max="10753" width="12.42578125" style="1108" customWidth="1"/>
    <col min="10754" max="10754" width="19.7109375" style="1108" customWidth="1"/>
    <col min="10755" max="10755" width="9.140625" style="1108"/>
    <col min="10756" max="10756" width="16.85546875" style="1108" customWidth="1"/>
    <col min="10757" max="10757" width="12.5703125" style="1108" customWidth="1"/>
    <col min="10758" max="10758" width="11.7109375" style="1108" customWidth="1"/>
    <col min="10759" max="10759" width="12.28515625" style="1108" customWidth="1"/>
    <col min="10760" max="11003" width="9.140625" style="1108"/>
    <col min="11004" max="11004" width="4.42578125" style="1108" customWidth="1"/>
    <col min="11005" max="11005" width="20.85546875" style="1108" customWidth="1"/>
    <col min="11006" max="11007" width="12" style="1108" customWidth="1"/>
    <col min="11008" max="11008" width="14.5703125" style="1108" customWidth="1"/>
    <col min="11009" max="11009" width="12.42578125" style="1108" customWidth="1"/>
    <col min="11010" max="11010" width="19.7109375" style="1108" customWidth="1"/>
    <col min="11011" max="11011" width="9.140625" style="1108"/>
    <col min="11012" max="11012" width="16.85546875" style="1108" customWidth="1"/>
    <col min="11013" max="11013" width="12.5703125" style="1108" customWidth="1"/>
    <col min="11014" max="11014" width="11.7109375" style="1108" customWidth="1"/>
    <col min="11015" max="11015" width="12.28515625" style="1108" customWidth="1"/>
    <col min="11016" max="11259" width="9.140625" style="1108"/>
    <col min="11260" max="11260" width="4.42578125" style="1108" customWidth="1"/>
    <col min="11261" max="11261" width="20.85546875" style="1108" customWidth="1"/>
    <col min="11262" max="11263" width="12" style="1108" customWidth="1"/>
    <col min="11264" max="11264" width="14.5703125" style="1108" customWidth="1"/>
    <col min="11265" max="11265" width="12.42578125" style="1108" customWidth="1"/>
    <col min="11266" max="11266" width="19.7109375" style="1108" customWidth="1"/>
    <col min="11267" max="11267" width="9.140625" style="1108"/>
    <col min="11268" max="11268" width="16.85546875" style="1108" customWidth="1"/>
    <col min="11269" max="11269" width="12.5703125" style="1108" customWidth="1"/>
    <col min="11270" max="11270" width="11.7109375" style="1108" customWidth="1"/>
    <col min="11271" max="11271" width="12.28515625" style="1108" customWidth="1"/>
    <col min="11272" max="11515" width="9.140625" style="1108"/>
    <col min="11516" max="11516" width="4.42578125" style="1108" customWidth="1"/>
    <col min="11517" max="11517" width="20.85546875" style="1108" customWidth="1"/>
    <col min="11518" max="11519" width="12" style="1108" customWidth="1"/>
    <col min="11520" max="11520" width="14.5703125" style="1108" customWidth="1"/>
    <col min="11521" max="11521" width="12.42578125" style="1108" customWidth="1"/>
    <col min="11522" max="11522" width="19.7109375" style="1108" customWidth="1"/>
    <col min="11523" max="11523" width="9.140625" style="1108"/>
    <col min="11524" max="11524" width="16.85546875" style="1108" customWidth="1"/>
    <col min="11525" max="11525" width="12.5703125" style="1108" customWidth="1"/>
    <col min="11526" max="11526" width="11.7109375" style="1108" customWidth="1"/>
    <col min="11527" max="11527" width="12.28515625" style="1108" customWidth="1"/>
    <col min="11528" max="11771" width="9.140625" style="1108"/>
    <col min="11772" max="11772" width="4.42578125" style="1108" customWidth="1"/>
    <col min="11773" max="11773" width="20.85546875" style="1108" customWidth="1"/>
    <col min="11774" max="11775" width="12" style="1108" customWidth="1"/>
    <col min="11776" max="11776" width="14.5703125" style="1108" customWidth="1"/>
    <col min="11777" max="11777" width="12.42578125" style="1108" customWidth="1"/>
    <col min="11778" max="11778" width="19.7109375" style="1108" customWidth="1"/>
    <col min="11779" max="11779" width="9.140625" style="1108"/>
    <col min="11780" max="11780" width="16.85546875" style="1108" customWidth="1"/>
    <col min="11781" max="11781" width="12.5703125" style="1108" customWidth="1"/>
    <col min="11782" max="11782" width="11.7109375" style="1108" customWidth="1"/>
    <col min="11783" max="11783" width="12.28515625" style="1108" customWidth="1"/>
    <col min="11784" max="12027" width="9.140625" style="1108"/>
    <col min="12028" max="12028" width="4.42578125" style="1108" customWidth="1"/>
    <col min="12029" max="12029" width="20.85546875" style="1108" customWidth="1"/>
    <col min="12030" max="12031" width="12" style="1108" customWidth="1"/>
    <col min="12032" max="12032" width="14.5703125" style="1108" customWidth="1"/>
    <col min="12033" max="12033" width="12.42578125" style="1108" customWidth="1"/>
    <col min="12034" max="12034" width="19.7109375" style="1108" customWidth="1"/>
    <col min="12035" max="12035" width="9.140625" style="1108"/>
    <col min="12036" max="12036" width="16.85546875" style="1108" customWidth="1"/>
    <col min="12037" max="12037" width="12.5703125" style="1108" customWidth="1"/>
    <col min="12038" max="12038" width="11.7109375" style="1108" customWidth="1"/>
    <col min="12039" max="12039" width="12.28515625" style="1108" customWidth="1"/>
    <col min="12040" max="12283" width="9.140625" style="1108"/>
    <col min="12284" max="12284" width="4.42578125" style="1108" customWidth="1"/>
    <col min="12285" max="12285" width="20.85546875" style="1108" customWidth="1"/>
    <col min="12286" max="12287" width="12" style="1108" customWidth="1"/>
    <col min="12288" max="12288" width="14.5703125" style="1108" customWidth="1"/>
    <col min="12289" max="12289" width="12.42578125" style="1108" customWidth="1"/>
    <col min="12290" max="12290" width="19.7109375" style="1108" customWidth="1"/>
    <col min="12291" max="12291" width="9.140625" style="1108"/>
    <col min="12292" max="12292" width="16.85546875" style="1108" customWidth="1"/>
    <col min="12293" max="12293" width="12.5703125" style="1108" customWidth="1"/>
    <col min="12294" max="12294" width="11.7109375" style="1108" customWidth="1"/>
    <col min="12295" max="12295" width="12.28515625" style="1108" customWidth="1"/>
    <col min="12296" max="12539" width="9.140625" style="1108"/>
    <col min="12540" max="12540" width="4.42578125" style="1108" customWidth="1"/>
    <col min="12541" max="12541" width="20.85546875" style="1108" customWidth="1"/>
    <col min="12542" max="12543" width="12" style="1108" customWidth="1"/>
    <col min="12544" max="12544" width="14.5703125" style="1108" customWidth="1"/>
    <col min="12545" max="12545" width="12.42578125" style="1108" customWidth="1"/>
    <col min="12546" max="12546" width="19.7109375" style="1108" customWidth="1"/>
    <col min="12547" max="12547" width="9.140625" style="1108"/>
    <col min="12548" max="12548" width="16.85546875" style="1108" customWidth="1"/>
    <col min="12549" max="12549" width="12.5703125" style="1108" customWidth="1"/>
    <col min="12550" max="12550" width="11.7109375" style="1108" customWidth="1"/>
    <col min="12551" max="12551" width="12.28515625" style="1108" customWidth="1"/>
    <col min="12552" max="12795" width="9.140625" style="1108"/>
    <col min="12796" max="12796" width="4.42578125" style="1108" customWidth="1"/>
    <col min="12797" max="12797" width="20.85546875" style="1108" customWidth="1"/>
    <col min="12798" max="12799" width="12" style="1108" customWidth="1"/>
    <col min="12800" max="12800" width="14.5703125" style="1108" customWidth="1"/>
    <col min="12801" max="12801" width="12.42578125" style="1108" customWidth="1"/>
    <col min="12802" max="12802" width="19.7109375" style="1108" customWidth="1"/>
    <col min="12803" max="12803" width="9.140625" style="1108"/>
    <col min="12804" max="12804" width="16.85546875" style="1108" customWidth="1"/>
    <col min="12805" max="12805" width="12.5703125" style="1108" customWidth="1"/>
    <col min="12806" max="12806" width="11.7109375" style="1108" customWidth="1"/>
    <col min="12807" max="12807" width="12.28515625" style="1108" customWidth="1"/>
    <col min="12808" max="13051" width="9.140625" style="1108"/>
    <col min="13052" max="13052" width="4.42578125" style="1108" customWidth="1"/>
    <col min="13053" max="13053" width="20.85546875" style="1108" customWidth="1"/>
    <col min="13054" max="13055" width="12" style="1108" customWidth="1"/>
    <col min="13056" max="13056" width="14.5703125" style="1108" customWidth="1"/>
    <col min="13057" max="13057" width="12.42578125" style="1108" customWidth="1"/>
    <col min="13058" max="13058" width="19.7109375" style="1108" customWidth="1"/>
    <col min="13059" max="13059" width="9.140625" style="1108"/>
    <col min="13060" max="13060" width="16.85546875" style="1108" customWidth="1"/>
    <col min="13061" max="13061" width="12.5703125" style="1108" customWidth="1"/>
    <col min="13062" max="13062" width="11.7109375" style="1108" customWidth="1"/>
    <col min="13063" max="13063" width="12.28515625" style="1108" customWidth="1"/>
    <col min="13064" max="13307" width="9.140625" style="1108"/>
    <col min="13308" max="13308" width="4.42578125" style="1108" customWidth="1"/>
    <col min="13309" max="13309" width="20.85546875" style="1108" customWidth="1"/>
    <col min="13310" max="13311" width="12" style="1108" customWidth="1"/>
    <col min="13312" max="13312" width="14.5703125" style="1108" customWidth="1"/>
    <col min="13313" max="13313" width="12.42578125" style="1108" customWidth="1"/>
    <col min="13314" max="13314" width="19.7109375" style="1108" customWidth="1"/>
    <col min="13315" max="13315" width="9.140625" style="1108"/>
    <col min="13316" max="13316" width="16.85546875" style="1108" customWidth="1"/>
    <col min="13317" max="13317" width="12.5703125" style="1108" customWidth="1"/>
    <col min="13318" max="13318" width="11.7109375" style="1108" customWidth="1"/>
    <col min="13319" max="13319" width="12.28515625" style="1108" customWidth="1"/>
    <col min="13320" max="13563" width="9.140625" style="1108"/>
    <col min="13564" max="13564" width="4.42578125" style="1108" customWidth="1"/>
    <col min="13565" max="13565" width="20.85546875" style="1108" customWidth="1"/>
    <col min="13566" max="13567" width="12" style="1108" customWidth="1"/>
    <col min="13568" max="13568" width="14.5703125" style="1108" customWidth="1"/>
    <col min="13569" max="13569" width="12.42578125" style="1108" customWidth="1"/>
    <col min="13570" max="13570" width="19.7109375" style="1108" customWidth="1"/>
    <col min="13571" max="13571" width="9.140625" style="1108"/>
    <col min="13572" max="13572" width="16.85546875" style="1108" customWidth="1"/>
    <col min="13573" max="13573" width="12.5703125" style="1108" customWidth="1"/>
    <col min="13574" max="13574" width="11.7109375" style="1108" customWidth="1"/>
    <col min="13575" max="13575" width="12.28515625" style="1108" customWidth="1"/>
    <col min="13576" max="13819" width="9.140625" style="1108"/>
    <col min="13820" max="13820" width="4.42578125" style="1108" customWidth="1"/>
    <col min="13821" max="13821" width="20.85546875" style="1108" customWidth="1"/>
    <col min="13822" max="13823" width="12" style="1108" customWidth="1"/>
    <col min="13824" max="13824" width="14.5703125" style="1108" customWidth="1"/>
    <col min="13825" max="13825" width="12.42578125" style="1108" customWidth="1"/>
    <col min="13826" max="13826" width="19.7109375" style="1108" customWidth="1"/>
    <col min="13827" max="13827" width="9.140625" style="1108"/>
    <col min="13828" max="13828" width="16.85546875" style="1108" customWidth="1"/>
    <col min="13829" max="13829" width="12.5703125" style="1108" customWidth="1"/>
    <col min="13830" max="13830" width="11.7109375" style="1108" customWidth="1"/>
    <col min="13831" max="13831" width="12.28515625" style="1108" customWidth="1"/>
    <col min="13832" max="14075" width="9.140625" style="1108"/>
    <col min="14076" max="14076" width="4.42578125" style="1108" customWidth="1"/>
    <col min="14077" max="14077" width="20.85546875" style="1108" customWidth="1"/>
    <col min="14078" max="14079" width="12" style="1108" customWidth="1"/>
    <col min="14080" max="14080" width="14.5703125" style="1108" customWidth="1"/>
    <col min="14081" max="14081" width="12.42578125" style="1108" customWidth="1"/>
    <col min="14082" max="14082" width="19.7109375" style="1108" customWidth="1"/>
    <col min="14083" max="14083" width="9.140625" style="1108"/>
    <col min="14084" max="14084" width="16.85546875" style="1108" customWidth="1"/>
    <col min="14085" max="14085" width="12.5703125" style="1108" customWidth="1"/>
    <col min="14086" max="14086" width="11.7109375" style="1108" customWidth="1"/>
    <col min="14087" max="14087" width="12.28515625" style="1108" customWidth="1"/>
    <col min="14088" max="14331" width="9.140625" style="1108"/>
    <col min="14332" max="14332" width="4.42578125" style="1108" customWidth="1"/>
    <col min="14333" max="14333" width="20.85546875" style="1108" customWidth="1"/>
    <col min="14334" max="14335" width="12" style="1108" customWidth="1"/>
    <col min="14336" max="14336" width="14.5703125" style="1108" customWidth="1"/>
    <col min="14337" max="14337" width="12.42578125" style="1108" customWidth="1"/>
    <col min="14338" max="14338" width="19.7109375" style="1108" customWidth="1"/>
    <col min="14339" max="14339" width="9.140625" style="1108"/>
    <col min="14340" max="14340" width="16.85546875" style="1108" customWidth="1"/>
    <col min="14341" max="14341" width="12.5703125" style="1108" customWidth="1"/>
    <col min="14342" max="14342" width="11.7109375" style="1108" customWidth="1"/>
    <col min="14343" max="14343" width="12.28515625" style="1108" customWidth="1"/>
    <col min="14344" max="14587" width="9.140625" style="1108"/>
    <col min="14588" max="14588" width="4.42578125" style="1108" customWidth="1"/>
    <col min="14589" max="14589" width="20.85546875" style="1108" customWidth="1"/>
    <col min="14590" max="14591" width="12" style="1108" customWidth="1"/>
    <col min="14592" max="14592" width="14.5703125" style="1108" customWidth="1"/>
    <col min="14593" max="14593" width="12.42578125" style="1108" customWidth="1"/>
    <col min="14594" max="14594" width="19.7109375" style="1108" customWidth="1"/>
    <col min="14595" max="14595" width="9.140625" style="1108"/>
    <col min="14596" max="14596" width="16.85546875" style="1108" customWidth="1"/>
    <col min="14597" max="14597" width="12.5703125" style="1108" customWidth="1"/>
    <col min="14598" max="14598" width="11.7109375" style="1108" customWidth="1"/>
    <col min="14599" max="14599" width="12.28515625" style="1108" customWidth="1"/>
    <col min="14600" max="14843" width="9.140625" style="1108"/>
    <col min="14844" max="14844" width="4.42578125" style="1108" customWidth="1"/>
    <col min="14845" max="14845" width="20.85546875" style="1108" customWidth="1"/>
    <col min="14846" max="14847" width="12" style="1108" customWidth="1"/>
    <col min="14848" max="14848" width="14.5703125" style="1108" customWidth="1"/>
    <col min="14849" max="14849" width="12.42578125" style="1108" customWidth="1"/>
    <col min="14850" max="14850" width="19.7109375" style="1108" customWidth="1"/>
    <col min="14851" max="14851" width="9.140625" style="1108"/>
    <col min="14852" max="14852" width="16.85546875" style="1108" customWidth="1"/>
    <col min="14853" max="14853" width="12.5703125" style="1108" customWidth="1"/>
    <col min="14854" max="14854" width="11.7109375" style="1108" customWidth="1"/>
    <col min="14855" max="14855" width="12.28515625" style="1108" customWidth="1"/>
    <col min="14856" max="15099" width="9.140625" style="1108"/>
    <col min="15100" max="15100" width="4.42578125" style="1108" customWidth="1"/>
    <col min="15101" max="15101" width="20.85546875" style="1108" customWidth="1"/>
    <col min="15102" max="15103" width="12" style="1108" customWidth="1"/>
    <col min="15104" max="15104" width="14.5703125" style="1108" customWidth="1"/>
    <col min="15105" max="15105" width="12.42578125" style="1108" customWidth="1"/>
    <col min="15106" max="15106" width="19.7109375" style="1108" customWidth="1"/>
    <col min="15107" max="15107" width="9.140625" style="1108"/>
    <col min="15108" max="15108" width="16.85546875" style="1108" customWidth="1"/>
    <col min="15109" max="15109" width="12.5703125" style="1108" customWidth="1"/>
    <col min="15110" max="15110" width="11.7109375" style="1108" customWidth="1"/>
    <col min="15111" max="15111" width="12.28515625" style="1108" customWidth="1"/>
    <col min="15112" max="15355" width="9.140625" style="1108"/>
    <col min="15356" max="15356" width="4.42578125" style="1108" customWidth="1"/>
    <col min="15357" max="15357" width="20.85546875" style="1108" customWidth="1"/>
    <col min="15358" max="15359" width="12" style="1108" customWidth="1"/>
    <col min="15360" max="15360" width="14.5703125" style="1108" customWidth="1"/>
    <col min="15361" max="15361" width="12.42578125" style="1108" customWidth="1"/>
    <col min="15362" max="15362" width="19.7109375" style="1108" customWidth="1"/>
    <col min="15363" max="15363" width="9.140625" style="1108"/>
    <col min="15364" max="15364" width="16.85546875" style="1108" customWidth="1"/>
    <col min="15365" max="15365" width="12.5703125" style="1108" customWidth="1"/>
    <col min="15366" max="15366" width="11.7109375" style="1108" customWidth="1"/>
    <col min="15367" max="15367" width="12.28515625" style="1108" customWidth="1"/>
    <col min="15368" max="15611" width="9.140625" style="1108"/>
    <col min="15612" max="15612" width="4.42578125" style="1108" customWidth="1"/>
    <col min="15613" max="15613" width="20.85546875" style="1108" customWidth="1"/>
    <col min="15614" max="15615" width="12" style="1108" customWidth="1"/>
    <col min="15616" max="15616" width="14.5703125" style="1108" customWidth="1"/>
    <col min="15617" max="15617" width="12.42578125" style="1108" customWidth="1"/>
    <col min="15618" max="15618" width="19.7109375" style="1108" customWidth="1"/>
    <col min="15619" max="15619" width="9.140625" style="1108"/>
    <col min="15620" max="15620" width="16.85546875" style="1108" customWidth="1"/>
    <col min="15621" max="15621" width="12.5703125" style="1108" customWidth="1"/>
    <col min="15622" max="15622" width="11.7109375" style="1108" customWidth="1"/>
    <col min="15623" max="15623" width="12.28515625" style="1108" customWidth="1"/>
    <col min="15624" max="15867" width="9.140625" style="1108"/>
    <col min="15868" max="15868" width="4.42578125" style="1108" customWidth="1"/>
    <col min="15869" max="15869" width="20.85546875" style="1108" customWidth="1"/>
    <col min="15870" max="15871" width="12" style="1108" customWidth="1"/>
    <col min="15872" max="15872" width="14.5703125" style="1108" customWidth="1"/>
    <col min="15873" max="15873" width="12.42578125" style="1108" customWidth="1"/>
    <col min="15874" max="15874" width="19.7109375" style="1108" customWidth="1"/>
    <col min="15875" max="15875" width="9.140625" style="1108"/>
    <col min="15876" max="15876" width="16.85546875" style="1108" customWidth="1"/>
    <col min="15877" max="15877" width="12.5703125" style="1108" customWidth="1"/>
    <col min="15878" max="15878" width="11.7109375" style="1108" customWidth="1"/>
    <col min="15879" max="15879" width="12.28515625" style="1108" customWidth="1"/>
    <col min="15880" max="16123" width="9.140625" style="1108"/>
    <col min="16124" max="16124" width="4.42578125" style="1108" customWidth="1"/>
    <col min="16125" max="16125" width="20.85546875" style="1108" customWidth="1"/>
    <col min="16126" max="16127" width="12" style="1108" customWidth="1"/>
    <col min="16128" max="16128" width="14.5703125" style="1108" customWidth="1"/>
    <col min="16129" max="16129" width="12.42578125" style="1108" customWidth="1"/>
    <col min="16130" max="16130" width="19.7109375" style="1108" customWidth="1"/>
    <col min="16131" max="16131" width="9.140625" style="1108"/>
    <col min="16132" max="16132" width="16.85546875" style="1108" customWidth="1"/>
    <col min="16133" max="16133" width="12.5703125" style="1108" customWidth="1"/>
    <col min="16134" max="16134" width="11.7109375" style="1108" customWidth="1"/>
    <col min="16135" max="16135" width="12.28515625" style="1108" customWidth="1"/>
    <col min="16136" max="16384" width="9.140625" style="1108"/>
  </cols>
  <sheetData>
    <row r="1" spans="1:20" ht="15.75">
      <c r="A1" s="566" t="s">
        <v>303</v>
      </c>
    </row>
    <row r="2" spans="1:20" ht="26.25" customHeight="1">
      <c r="A2" s="567" t="s">
        <v>304</v>
      </c>
    </row>
    <row r="5" spans="1:20" ht="38.25" customHeight="1" thickBot="1">
      <c r="A5" s="1454" t="s">
        <v>512</v>
      </c>
      <c r="B5" s="1454"/>
      <c r="C5" s="1454"/>
      <c r="D5" s="1454"/>
      <c r="E5" s="1454"/>
      <c r="F5" s="1454"/>
      <c r="H5" s="648" t="s">
        <v>330</v>
      </c>
    </row>
    <row r="6" spans="1:20" ht="15.75" customHeight="1" thickBot="1">
      <c r="A6" s="1455" t="s">
        <v>169</v>
      </c>
      <c r="B6" s="1457" t="s">
        <v>515</v>
      </c>
      <c r="C6" s="1458"/>
      <c r="D6" s="1459"/>
      <c r="E6" s="1460" t="s">
        <v>516</v>
      </c>
      <c r="F6" s="1462" t="s">
        <v>517</v>
      </c>
    </row>
    <row r="7" spans="1:20" ht="21" customHeight="1" thickBot="1">
      <c r="A7" s="1456"/>
      <c r="B7" s="1122" t="s">
        <v>311</v>
      </c>
      <c r="C7" s="1122" t="s">
        <v>319</v>
      </c>
      <c r="D7" s="1122" t="s">
        <v>320</v>
      </c>
      <c r="E7" s="1461"/>
      <c r="F7" s="1463"/>
    </row>
    <row r="8" spans="1:20" ht="17.25" customHeight="1" thickBot="1">
      <c r="A8" s="843" t="s">
        <v>170</v>
      </c>
      <c r="B8" s="1299">
        <v>1654.8230000000001</v>
      </c>
      <c r="C8" s="731">
        <v>345.483</v>
      </c>
      <c r="D8" s="877">
        <f t="shared" ref="D8:D13" si="0">(C8/B8)*100</f>
        <v>20.877338543155368</v>
      </c>
      <c r="E8" s="731">
        <v>2114.3339999999998</v>
      </c>
      <c r="F8" s="877">
        <f t="shared" ref="F8:F13" si="1">((B8-E8)/E8)*100</f>
        <v>-21.733132040633116</v>
      </c>
      <c r="H8" s="676" t="s">
        <v>171</v>
      </c>
    </row>
    <row r="9" spans="1:20" ht="18" customHeight="1" thickBot="1">
      <c r="A9" s="844" t="s">
        <v>172</v>
      </c>
      <c r="B9" s="1299">
        <v>4956</v>
      </c>
      <c r="C9" s="732">
        <v>877</v>
      </c>
      <c r="D9" s="878">
        <f t="shared" si="0"/>
        <v>17.695722356739303</v>
      </c>
      <c r="E9" s="732">
        <v>6038</v>
      </c>
      <c r="F9" s="878">
        <f t="shared" si="1"/>
        <v>-17.919841006955945</v>
      </c>
      <c r="H9" s="647">
        <f>B9-E9</f>
        <v>-1082</v>
      </c>
      <c r="O9" s="106"/>
      <c r="P9" s="106"/>
      <c r="Q9" s="106"/>
      <c r="R9" s="106"/>
      <c r="S9" s="106"/>
      <c r="T9" s="106"/>
    </row>
    <row r="10" spans="1:20" ht="15" customHeight="1" thickBot="1">
      <c r="A10" s="845" t="s">
        <v>305</v>
      </c>
      <c r="B10" s="1299">
        <v>1059</v>
      </c>
      <c r="C10" s="1073">
        <v>0</v>
      </c>
      <c r="D10" s="878">
        <f t="shared" si="0"/>
        <v>0</v>
      </c>
      <c r="E10" s="734">
        <v>1760</v>
      </c>
      <c r="F10" s="878">
        <f t="shared" si="1"/>
        <v>-39.829545454545453</v>
      </c>
      <c r="O10" s="106"/>
      <c r="P10" s="106"/>
      <c r="Q10" s="106"/>
      <c r="R10" s="106"/>
      <c r="S10" s="106"/>
      <c r="T10" s="106"/>
    </row>
    <row r="11" spans="1:20" ht="17.25" customHeight="1" thickBot="1">
      <c r="A11" s="844" t="s">
        <v>173</v>
      </c>
      <c r="B11" s="1299">
        <v>36792.758999999998</v>
      </c>
      <c r="C11" s="735">
        <v>3334.7840000000001</v>
      </c>
      <c r="D11" s="879">
        <f t="shared" si="0"/>
        <v>9.0636964735370906</v>
      </c>
      <c r="E11" s="735">
        <v>45904.466</v>
      </c>
      <c r="F11" s="879">
        <f t="shared" si="1"/>
        <v>-19.849282202738188</v>
      </c>
      <c r="J11" s="840"/>
      <c r="O11" s="106"/>
      <c r="P11" s="106"/>
      <c r="Q11" s="106"/>
      <c r="R11" s="106"/>
      <c r="S11" s="106"/>
      <c r="T11" s="106"/>
    </row>
    <row r="12" spans="1:20" ht="15" customHeight="1" thickBot="1">
      <c r="A12" s="843" t="s">
        <v>174</v>
      </c>
      <c r="B12" s="1299">
        <v>14474.962</v>
      </c>
      <c r="C12" s="731">
        <v>4042.8270000000002</v>
      </c>
      <c r="D12" s="878">
        <f t="shared" si="0"/>
        <v>27.929793528991649</v>
      </c>
      <c r="E12" s="731">
        <v>18441.825000000001</v>
      </c>
      <c r="F12" s="878">
        <f t="shared" si="1"/>
        <v>-21.510143383314833</v>
      </c>
      <c r="O12" s="106"/>
      <c r="P12" s="106"/>
      <c r="Q12" s="106"/>
      <c r="R12" s="106"/>
      <c r="S12" s="106"/>
      <c r="T12" s="106"/>
    </row>
    <row r="13" spans="1:20" ht="15" customHeight="1" thickBot="1">
      <c r="A13" s="843" t="s">
        <v>175</v>
      </c>
      <c r="B13" s="1299">
        <f>B11+B12</f>
        <v>51267.720999999998</v>
      </c>
      <c r="C13" s="731">
        <f>C11+C12</f>
        <v>7377.6110000000008</v>
      </c>
      <c r="D13" s="880">
        <f t="shared" si="0"/>
        <v>14.390362700148113</v>
      </c>
      <c r="E13" s="731">
        <f>E11+E12</f>
        <v>64346.290999999997</v>
      </c>
      <c r="F13" s="880">
        <f t="shared" si="1"/>
        <v>-20.325289611486699</v>
      </c>
      <c r="O13" s="106"/>
      <c r="P13" s="106"/>
      <c r="Q13" s="106"/>
      <c r="R13" s="106"/>
      <c r="S13" s="106"/>
      <c r="T13" s="106"/>
    </row>
    <row r="14" spans="1:20">
      <c r="E14" s="1061"/>
      <c r="O14" s="106"/>
      <c r="P14" s="106"/>
      <c r="Q14" s="106"/>
      <c r="R14" s="106"/>
      <c r="S14" s="106"/>
      <c r="T14" s="106"/>
    </row>
    <row r="15" spans="1:20">
      <c r="L15" s="106"/>
      <c r="M15" s="106"/>
      <c r="O15" s="106"/>
      <c r="P15" s="106"/>
      <c r="Q15" s="106"/>
      <c r="R15" s="106"/>
      <c r="S15" s="106"/>
      <c r="T15" s="106"/>
    </row>
    <row r="16" spans="1:20" ht="15.75">
      <c r="A16" s="570" t="s">
        <v>306</v>
      </c>
      <c r="L16" s="106"/>
      <c r="M16" s="106"/>
      <c r="O16" s="106"/>
      <c r="P16" s="106"/>
      <c r="Q16" s="106"/>
      <c r="R16" s="106"/>
      <c r="S16" s="106"/>
      <c r="T16" s="106"/>
    </row>
    <row r="17" spans="1:20">
      <c r="L17" s="106"/>
      <c r="M17" s="106"/>
      <c r="O17" s="106"/>
      <c r="P17" s="106"/>
      <c r="Q17" s="106"/>
      <c r="R17" s="106"/>
      <c r="S17" s="106"/>
      <c r="T17" s="106"/>
    </row>
    <row r="18" spans="1:20" ht="33" customHeight="1" thickBot="1">
      <c r="A18" s="1454" t="s">
        <v>518</v>
      </c>
      <c r="B18" s="1454"/>
      <c r="C18" s="1454"/>
      <c r="D18" s="1454"/>
      <c r="E18" s="1454"/>
      <c r="F18" s="1454"/>
      <c r="L18" s="106"/>
      <c r="M18" s="106"/>
      <c r="O18" s="106"/>
      <c r="P18" s="106"/>
      <c r="Q18" s="106"/>
      <c r="R18" s="106"/>
      <c r="S18" s="106"/>
      <c r="T18" s="106"/>
    </row>
    <row r="19" spans="1:20" ht="16.5" customHeight="1" thickBot="1">
      <c r="A19" s="1465" t="s">
        <v>176</v>
      </c>
      <c r="B19" s="1457" t="s">
        <v>515</v>
      </c>
      <c r="C19" s="1458"/>
      <c r="D19" s="1459"/>
      <c r="E19" s="1460" t="s">
        <v>516</v>
      </c>
      <c r="F19" s="1462" t="s">
        <v>517</v>
      </c>
      <c r="O19" s="106"/>
      <c r="P19" s="106"/>
      <c r="Q19" s="106"/>
      <c r="R19" s="106"/>
      <c r="S19" s="106"/>
      <c r="T19" s="106"/>
    </row>
    <row r="20" spans="1:20" ht="21" customHeight="1" thickBot="1">
      <c r="A20" s="1466"/>
      <c r="B20" s="842" t="s">
        <v>311</v>
      </c>
      <c r="C20" s="842" t="s">
        <v>435</v>
      </c>
      <c r="D20" s="842" t="s">
        <v>436</v>
      </c>
      <c r="E20" s="1461"/>
      <c r="F20" s="1463"/>
      <c r="L20" s="106"/>
      <c r="M20" s="106"/>
      <c r="O20" s="106"/>
      <c r="P20" s="106"/>
      <c r="Q20" s="106"/>
      <c r="R20" s="106"/>
      <c r="S20" s="106"/>
      <c r="T20" s="106"/>
    </row>
    <row r="21" spans="1:20" ht="15.75" thickBot="1">
      <c r="A21" s="568" t="s">
        <v>170</v>
      </c>
      <c r="B21" s="1299">
        <v>5451.973</v>
      </c>
      <c r="C21" s="736">
        <v>0</v>
      </c>
      <c r="D21" s="877">
        <f t="shared" ref="D21:D26" si="2">(C21/B21)*100</f>
        <v>0</v>
      </c>
      <c r="E21" s="731">
        <v>5641.415</v>
      </c>
      <c r="F21" s="877">
        <f t="shared" ref="F21:F26" si="3">((B21-E21)/E21)*100</f>
        <v>-3.3580582176634768</v>
      </c>
      <c r="H21" s="676" t="s">
        <v>177</v>
      </c>
      <c r="L21" s="106"/>
      <c r="M21" s="106"/>
      <c r="O21" s="106"/>
      <c r="P21" s="106"/>
      <c r="Q21" s="106"/>
      <c r="R21" s="106"/>
      <c r="S21" s="106"/>
      <c r="T21" s="106"/>
    </row>
    <row r="22" spans="1:20" ht="15.75" thickBot="1">
      <c r="A22" s="568" t="s">
        <v>172</v>
      </c>
      <c r="B22" s="1299">
        <v>23856</v>
      </c>
      <c r="C22" s="736">
        <v>0</v>
      </c>
      <c r="D22" s="878">
        <f t="shared" si="2"/>
        <v>0</v>
      </c>
      <c r="E22" s="731">
        <v>19902</v>
      </c>
      <c r="F22" s="878">
        <f t="shared" si="3"/>
        <v>19.86735001507386</v>
      </c>
      <c r="H22" s="647">
        <f>B22-E22</f>
        <v>3954</v>
      </c>
      <c r="O22" s="106"/>
      <c r="P22" s="106"/>
      <c r="Q22" s="106"/>
      <c r="R22" s="106"/>
      <c r="S22" s="106"/>
      <c r="T22" s="106"/>
    </row>
    <row r="23" spans="1:20" ht="15.75" thickBot="1">
      <c r="A23" s="569" t="s">
        <v>305</v>
      </c>
      <c r="B23" s="1299">
        <v>6928</v>
      </c>
      <c r="C23" s="737">
        <v>0</v>
      </c>
      <c r="D23" s="878">
        <f t="shared" si="2"/>
        <v>0</v>
      </c>
      <c r="E23" s="734">
        <v>4029</v>
      </c>
      <c r="F23" s="878">
        <f t="shared" si="3"/>
        <v>71.953338297344246</v>
      </c>
      <c r="O23" s="106"/>
      <c r="P23" s="106"/>
      <c r="Q23" s="106"/>
      <c r="R23" s="106"/>
      <c r="S23" s="106"/>
      <c r="T23" s="106"/>
    </row>
    <row r="24" spans="1:20" ht="15.75" thickBot="1">
      <c r="A24" s="568" t="s">
        <v>173</v>
      </c>
      <c r="B24" s="1299">
        <v>2636.1559999999999</v>
      </c>
      <c r="C24" s="738">
        <v>68.350999999999999</v>
      </c>
      <c r="D24" s="879">
        <f t="shared" si="2"/>
        <v>2.5928283455152124</v>
      </c>
      <c r="E24" s="731">
        <v>2836.1529999999998</v>
      </c>
      <c r="F24" s="879">
        <f t="shared" si="3"/>
        <v>-7.0516999611798044</v>
      </c>
      <c r="O24" s="106"/>
      <c r="P24" s="106"/>
      <c r="Q24" s="106"/>
      <c r="R24" s="106"/>
      <c r="S24" s="106"/>
      <c r="T24" s="106"/>
    </row>
    <row r="25" spans="1:20" ht="15.75" thickBot="1">
      <c r="A25" s="568" t="s">
        <v>174</v>
      </c>
      <c r="B25" s="1299">
        <v>2636.1559999999999</v>
      </c>
      <c r="C25" s="738">
        <v>15.218999999999999</v>
      </c>
      <c r="D25" s="878">
        <f t="shared" si="2"/>
        <v>0.5773178825532328</v>
      </c>
      <c r="E25" s="731">
        <v>1038.171</v>
      </c>
      <c r="F25" s="878">
        <f t="shared" si="3"/>
        <v>153.92310130026746</v>
      </c>
      <c r="O25" s="106"/>
      <c r="P25" s="106"/>
      <c r="Q25" s="106"/>
      <c r="R25" s="106"/>
      <c r="S25" s="106"/>
      <c r="T25" s="106"/>
    </row>
    <row r="26" spans="1:20" ht="15.75" thickBot="1">
      <c r="A26" s="568" t="s">
        <v>175</v>
      </c>
      <c r="B26" s="1299">
        <f>B24+B25</f>
        <v>5272.3119999999999</v>
      </c>
      <c r="C26" s="739">
        <f>C24+C25</f>
        <v>83.57</v>
      </c>
      <c r="D26" s="880">
        <f t="shared" si="2"/>
        <v>1.5850731140342225</v>
      </c>
      <c r="E26" s="731">
        <f>E24+E25</f>
        <v>3874.3239999999996</v>
      </c>
      <c r="F26" s="880">
        <f t="shared" si="3"/>
        <v>36.083404485530906</v>
      </c>
      <c r="O26" s="106"/>
      <c r="P26" s="106"/>
      <c r="Q26" s="106"/>
      <c r="R26" s="106"/>
      <c r="S26" s="106"/>
      <c r="T26" s="106"/>
    </row>
    <row r="27" spans="1:20" ht="16.5" customHeight="1">
      <c r="A27" s="1467"/>
      <c r="B27" s="1467"/>
      <c r="C27" s="1467"/>
      <c r="D27" s="1467"/>
      <c r="E27" s="1467"/>
      <c r="F27" s="1467"/>
      <c r="H27" s="106"/>
      <c r="I27" s="106"/>
      <c r="J27" s="106"/>
      <c r="K27" s="106"/>
      <c r="L27" s="106"/>
      <c r="M27" s="106"/>
      <c r="N27" s="106"/>
      <c r="O27" s="106"/>
      <c r="P27" s="106"/>
      <c r="Q27" s="106"/>
      <c r="R27" s="106"/>
      <c r="S27" s="106"/>
      <c r="T27" s="106"/>
    </row>
    <row r="28" spans="1:20">
      <c r="B28" s="573"/>
      <c r="C28" s="574"/>
      <c r="D28" s="574"/>
      <c r="E28" s="574"/>
      <c r="F28" s="575"/>
      <c r="H28" s="106"/>
      <c r="I28" s="106"/>
      <c r="J28" s="106"/>
      <c r="K28" s="106"/>
      <c r="L28" s="106"/>
      <c r="M28" s="106"/>
      <c r="N28" s="106"/>
      <c r="O28" s="106"/>
      <c r="P28" s="106"/>
      <c r="Q28" s="106"/>
      <c r="R28" s="106"/>
      <c r="S28" s="106"/>
      <c r="T28" s="106"/>
    </row>
    <row r="29" spans="1:20">
      <c r="A29" s="1173" t="s">
        <v>440</v>
      </c>
      <c r="B29" s="576"/>
      <c r="C29" s="577"/>
      <c r="D29" s="577"/>
      <c r="E29" s="577"/>
      <c r="F29" s="575"/>
      <c r="H29" s="106"/>
      <c r="I29" s="106"/>
      <c r="J29" s="106"/>
      <c r="K29" s="106"/>
      <c r="L29" s="106"/>
      <c r="M29" s="106"/>
      <c r="N29" s="106"/>
      <c r="O29" s="106"/>
      <c r="P29" s="106"/>
      <c r="Q29" s="106"/>
      <c r="R29" s="106"/>
      <c r="S29" s="106"/>
      <c r="T29" s="106"/>
    </row>
    <row r="30" spans="1:20">
      <c r="A30" s="573"/>
      <c r="B30" s="581"/>
      <c r="C30" s="571"/>
      <c r="D30" s="571"/>
      <c r="E30" s="571"/>
      <c r="F30" s="571"/>
      <c r="G30" s="571"/>
      <c r="H30" s="106"/>
      <c r="I30" s="106"/>
      <c r="J30" s="106"/>
      <c r="K30" s="106"/>
      <c r="L30" s="106"/>
      <c r="M30" s="106"/>
      <c r="N30" s="106"/>
      <c r="O30" s="106"/>
      <c r="P30" s="106"/>
      <c r="Q30" s="106"/>
      <c r="R30" s="106"/>
      <c r="S30" s="106"/>
      <c r="T30" s="106"/>
    </row>
    <row r="31" spans="1:20">
      <c r="A31" s="573"/>
      <c r="B31" s="582"/>
      <c r="C31" s="571"/>
      <c r="D31" s="583"/>
      <c r="E31" s="584"/>
      <c r="F31" s="571"/>
      <c r="G31" s="571"/>
      <c r="H31" s="106"/>
      <c r="I31" s="106"/>
      <c r="J31" s="106"/>
      <c r="K31" s="106"/>
      <c r="L31" s="106"/>
      <c r="M31" s="106"/>
      <c r="N31" s="106"/>
      <c r="O31" s="106"/>
      <c r="P31" s="106"/>
      <c r="Q31" s="106"/>
      <c r="R31" s="106"/>
      <c r="S31" s="106"/>
      <c r="T31" s="106"/>
    </row>
    <row r="32" spans="1:20">
      <c r="A32" s="576"/>
      <c r="B32" s="571"/>
      <c r="C32" s="1464"/>
      <c r="D32" s="1464"/>
      <c r="E32" s="571"/>
      <c r="F32" s="571"/>
      <c r="G32" s="571"/>
      <c r="H32" s="106"/>
      <c r="I32" s="106"/>
      <c r="J32" s="106"/>
      <c r="K32" s="106"/>
      <c r="L32" s="106"/>
      <c r="M32" s="106"/>
      <c r="N32" s="106"/>
      <c r="O32" s="106"/>
      <c r="P32" s="106"/>
      <c r="Q32" s="106"/>
      <c r="R32" s="106"/>
      <c r="S32" s="106"/>
      <c r="T32" s="106"/>
    </row>
    <row r="33" spans="1:20">
      <c r="A33" s="571"/>
      <c r="B33" s="583"/>
      <c r="C33" s="571"/>
      <c r="D33" s="571"/>
      <c r="E33" s="571"/>
      <c r="F33" s="571"/>
      <c r="G33" s="571"/>
      <c r="H33" s="106"/>
      <c r="I33" s="106"/>
      <c r="J33" s="106"/>
      <c r="K33" s="106"/>
      <c r="L33" s="106"/>
      <c r="M33" s="106"/>
      <c r="N33" s="106"/>
      <c r="O33" s="106"/>
      <c r="P33" s="106"/>
      <c r="Q33" s="106"/>
      <c r="R33" s="106"/>
      <c r="S33" s="106"/>
      <c r="T33" s="106"/>
    </row>
    <row r="34" spans="1:20" ht="15.75">
      <c r="A34" s="578"/>
      <c r="B34" s="583"/>
      <c r="C34" s="580"/>
      <c r="D34" s="106"/>
      <c r="E34" s="106"/>
      <c r="F34" s="571"/>
      <c r="G34" s="571"/>
      <c r="H34" s="106"/>
      <c r="I34" s="106"/>
      <c r="J34" s="106"/>
      <c r="K34" s="106"/>
      <c r="L34" s="106"/>
      <c r="M34" s="106"/>
      <c r="N34" s="106"/>
      <c r="O34" s="106"/>
      <c r="P34" s="106"/>
      <c r="Q34" s="106"/>
      <c r="R34" s="106"/>
      <c r="S34" s="106"/>
      <c r="T34" s="106"/>
    </row>
    <row r="35" spans="1:20">
      <c r="A35" s="571"/>
      <c r="B35" s="585"/>
      <c r="C35" s="571"/>
      <c r="D35" s="106"/>
      <c r="E35" s="106"/>
      <c r="F35" s="571">
        <v>117257673</v>
      </c>
      <c r="G35" s="571"/>
      <c r="H35" s="106">
        <f>F35/1000</f>
        <v>117257.673</v>
      </c>
      <c r="I35" s="106"/>
      <c r="J35" s="106"/>
      <c r="K35" s="106"/>
      <c r="L35" s="106"/>
      <c r="M35" s="106"/>
      <c r="N35" s="106"/>
      <c r="O35" s="106"/>
      <c r="P35" s="106"/>
      <c r="Q35" s="106"/>
      <c r="R35" s="106"/>
      <c r="S35" s="106"/>
      <c r="T35" s="106"/>
    </row>
    <row r="36" spans="1:20">
      <c r="A36" s="572"/>
      <c r="B36" s="585"/>
      <c r="C36" s="571"/>
      <c r="D36" s="106"/>
      <c r="E36" s="106"/>
      <c r="F36" s="571"/>
      <c r="G36" s="571"/>
      <c r="H36" s="106"/>
      <c r="I36" s="106"/>
      <c r="J36" s="106"/>
      <c r="K36" s="106"/>
      <c r="L36" s="106"/>
      <c r="M36" s="106"/>
      <c r="N36" s="106"/>
      <c r="O36" s="106"/>
      <c r="P36" s="106"/>
      <c r="Q36" s="106"/>
      <c r="R36" s="106"/>
      <c r="S36" s="106"/>
      <c r="T36" s="106"/>
    </row>
    <row r="37" spans="1:20">
      <c r="A37" s="572"/>
      <c r="B37" s="571"/>
      <c r="C37" s="571"/>
      <c r="D37" s="106"/>
      <c r="E37" s="106"/>
      <c r="F37" s="571"/>
      <c r="G37" s="571"/>
      <c r="H37" s="106"/>
      <c r="I37" s="106"/>
      <c r="J37" s="106"/>
      <c r="K37" s="106"/>
      <c r="L37" s="106"/>
      <c r="M37" s="106"/>
      <c r="N37" s="106"/>
      <c r="O37" s="106"/>
      <c r="P37" s="106"/>
      <c r="Q37" s="106"/>
      <c r="R37" s="106"/>
      <c r="S37" s="106"/>
      <c r="T37" s="106"/>
    </row>
    <row r="38" spans="1:20">
      <c r="A38" s="573"/>
      <c r="B38" s="574"/>
      <c r="C38" s="574"/>
      <c r="D38" s="106"/>
      <c r="E38" s="106"/>
      <c r="F38" s="575"/>
      <c r="G38" s="571"/>
      <c r="H38" s="106"/>
      <c r="I38" s="106"/>
      <c r="J38" s="106"/>
      <c r="K38" s="106"/>
      <c r="L38" s="106"/>
      <c r="M38" s="106"/>
      <c r="N38" s="106"/>
      <c r="O38" s="106"/>
      <c r="P38" s="106"/>
      <c r="Q38" s="106"/>
      <c r="R38" s="106"/>
    </row>
    <row r="39" spans="1:20">
      <c r="A39" s="573"/>
      <c r="B39" s="574"/>
      <c r="C39" s="574"/>
      <c r="D39" s="106"/>
      <c r="E39" s="106"/>
      <c r="F39" s="575"/>
      <c r="G39" s="571"/>
      <c r="H39" s="106"/>
      <c r="I39" s="106"/>
      <c r="J39" s="106"/>
      <c r="K39" s="106"/>
      <c r="L39" s="106"/>
      <c r="M39" s="106"/>
      <c r="N39" s="106"/>
      <c r="O39" s="106"/>
      <c r="P39" s="106"/>
      <c r="Q39" s="106"/>
      <c r="R39" s="106"/>
    </row>
    <row r="40" spans="1:20">
      <c r="A40" s="576"/>
      <c r="B40" s="577"/>
      <c r="C40" s="577"/>
      <c r="D40" s="106"/>
      <c r="E40" s="106"/>
      <c r="F40" s="575"/>
      <c r="G40" s="579"/>
      <c r="H40" s="106"/>
      <c r="I40" s="106"/>
      <c r="J40" s="106"/>
      <c r="K40" s="106"/>
      <c r="L40" s="106"/>
      <c r="M40" s="106"/>
      <c r="N40" s="106"/>
      <c r="O40" s="106"/>
      <c r="P40" s="106"/>
      <c r="Q40" s="106"/>
      <c r="R40" s="106"/>
    </row>
    <row r="41" spans="1:20">
      <c r="A41" s="581"/>
      <c r="B41" s="571"/>
      <c r="C41" s="571"/>
      <c r="D41" s="106"/>
      <c r="E41" s="106"/>
      <c r="F41" s="571"/>
      <c r="G41" s="571"/>
      <c r="H41" s="106"/>
      <c r="I41" s="106"/>
      <c r="J41" s="106"/>
      <c r="K41" s="106"/>
      <c r="L41" s="106"/>
      <c r="M41" s="106"/>
      <c r="N41" s="106"/>
      <c r="O41" s="106"/>
      <c r="P41" s="106"/>
      <c r="Q41" s="106"/>
      <c r="R41" s="106"/>
    </row>
    <row r="42" spans="1:20">
      <c r="A42" s="582"/>
      <c r="B42" s="571"/>
      <c r="C42" s="583"/>
      <c r="D42" s="106"/>
      <c r="E42" s="106"/>
      <c r="F42" s="571"/>
      <c r="G42" s="571"/>
      <c r="H42" s="571"/>
    </row>
    <row r="43" spans="1:20">
      <c r="A43" s="571"/>
      <c r="B43" s="1464"/>
      <c r="C43" s="1464"/>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election activeCell="R53" sqref="R53"/>
    </sheetView>
  </sheetViews>
  <sheetFormatPr defaultRowHeight="12.75"/>
  <cols>
    <col min="1" max="1" width="21.7109375" style="1108" customWidth="1"/>
    <col min="2" max="2" width="11.140625" style="1108" customWidth="1"/>
    <col min="3" max="3" width="12.140625" style="1108" customWidth="1"/>
    <col min="4" max="4" width="8.85546875" style="1108" bestFit="1" customWidth="1"/>
    <col min="5" max="5" width="3" style="1108" customWidth="1"/>
    <col min="6" max="6" width="20.28515625" style="1108" customWidth="1"/>
    <col min="7" max="7" width="10.5703125" style="1108" customWidth="1"/>
    <col min="8" max="8" width="9.85546875" style="840" bestFit="1" customWidth="1"/>
    <col min="9" max="9" width="8.85546875" style="1108" bestFit="1" customWidth="1"/>
    <col min="10" max="10" width="2.85546875" style="1108" customWidth="1"/>
    <col min="11" max="11" width="19.85546875" style="1108" customWidth="1"/>
    <col min="12" max="12" width="12.140625" style="1108" customWidth="1"/>
    <col min="13" max="13" width="11.7109375" style="1108" customWidth="1"/>
    <col min="14" max="14" width="8.85546875" style="1108" bestFit="1" customWidth="1"/>
    <col min="15" max="15" width="4.42578125" style="1108" customWidth="1"/>
    <col min="16" max="16" width="16.7109375" style="1108" customWidth="1"/>
    <col min="17" max="17" width="12.42578125" style="1108" customWidth="1"/>
    <col min="18" max="18" width="15" style="1108" customWidth="1"/>
    <col min="19" max="19" width="8.85546875" style="1108" bestFit="1" customWidth="1"/>
    <col min="20" max="252" width="9.140625" style="1108"/>
    <col min="253" max="253" width="5" style="1108" customWidth="1"/>
    <col min="254" max="254" width="17.7109375" style="1108" customWidth="1"/>
    <col min="255" max="255" width="13.85546875" style="1108" customWidth="1"/>
    <col min="256" max="256" width="13.140625" style="1108" customWidth="1"/>
    <col min="257" max="257" width="12.28515625" style="1108" customWidth="1"/>
    <col min="258" max="258" width="3" style="1108" customWidth="1"/>
    <col min="259" max="259" width="20.28515625" style="1108" customWidth="1"/>
    <col min="260" max="260" width="12.5703125" style="1108" customWidth="1"/>
    <col min="261" max="261" width="11.7109375" style="1108" customWidth="1"/>
    <col min="262" max="262" width="9.140625" style="1108"/>
    <col min="263" max="263" width="2.85546875" style="1108" customWidth="1"/>
    <col min="264" max="264" width="18.5703125" style="1108" customWidth="1"/>
    <col min="265" max="265" width="14.42578125" style="1108" customWidth="1"/>
    <col min="266" max="266" width="13.7109375" style="1108" customWidth="1"/>
    <col min="267" max="267" width="10.140625" style="1108" customWidth="1"/>
    <col min="268" max="268" width="4.42578125" style="1108" customWidth="1"/>
    <col min="269" max="269" width="24" style="1108" customWidth="1"/>
    <col min="270" max="270" width="13.140625" style="1108" customWidth="1"/>
    <col min="271" max="271" width="13" style="1108" customWidth="1"/>
    <col min="272" max="272" width="10.42578125" style="1108" customWidth="1"/>
    <col min="273" max="508" width="9.140625" style="1108"/>
    <col min="509" max="509" width="5" style="1108" customWidth="1"/>
    <col min="510" max="510" width="17.7109375" style="1108" customWidth="1"/>
    <col min="511" max="511" width="13.85546875" style="1108" customWidth="1"/>
    <col min="512" max="512" width="13.140625" style="1108" customWidth="1"/>
    <col min="513" max="513" width="12.28515625" style="1108" customWidth="1"/>
    <col min="514" max="514" width="3" style="1108" customWidth="1"/>
    <col min="515" max="515" width="20.28515625" style="1108" customWidth="1"/>
    <col min="516" max="516" width="12.5703125" style="1108" customWidth="1"/>
    <col min="517" max="517" width="11.7109375" style="1108" customWidth="1"/>
    <col min="518" max="518" width="9.140625" style="1108"/>
    <col min="519" max="519" width="2.85546875" style="1108" customWidth="1"/>
    <col min="520" max="520" width="18.5703125" style="1108" customWidth="1"/>
    <col min="521" max="521" width="14.42578125" style="1108" customWidth="1"/>
    <col min="522" max="522" width="13.7109375" style="1108" customWidth="1"/>
    <col min="523" max="523" width="10.140625" style="1108" customWidth="1"/>
    <col min="524" max="524" width="4.42578125" style="1108" customWidth="1"/>
    <col min="525" max="525" width="24" style="1108" customWidth="1"/>
    <col min="526" max="526" width="13.140625" style="1108" customWidth="1"/>
    <col min="527" max="527" width="13" style="1108" customWidth="1"/>
    <col min="528" max="528" width="10.42578125" style="1108" customWidth="1"/>
    <col min="529" max="764" width="9.140625" style="1108"/>
    <col min="765" max="765" width="5" style="1108" customWidth="1"/>
    <col min="766" max="766" width="17.7109375" style="1108" customWidth="1"/>
    <col min="767" max="767" width="13.85546875" style="1108" customWidth="1"/>
    <col min="768" max="768" width="13.140625" style="1108" customWidth="1"/>
    <col min="769" max="769" width="12.28515625" style="1108" customWidth="1"/>
    <col min="770" max="770" width="3" style="1108" customWidth="1"/>
    <col min="771" max="771" width="20.28515625" style="1108" customWidth="1"/>
    <col min="772" max="772" width="12.5703125" style="1108" customWidth="1"/>
    <col min="773" max="773" width="11.7109375" style="1108" customWidth="1"/>
    <col min="774" max="774" width="9.140625" style="1108"/>
    <col min="775" max="775" width="2.85546875" style="1108" customWidth="1"/>
    <col min="776" max="776" width="18.5703125" style="1108" customWidth="1"/>
    <col min="777" max="777" width="14.42578125" style="1108" customWidth="1"/>
    <col min="778" max="778" width="13.7109375" style="1108" customWidth="1"/>
    <col min="779" max="779" width="10.140625" style="1108" customWidth="1"/>
    <col min="780" max="780" width="4.42578125" style="1108" customWidth="1"/>
    <col min="781" max="781" width="24" style="1108" customWidth="1"/>
    <col min="782" max="782" width="13.140625" style="1108" customWidth="1"/>
    <col min="783" max="783" width="13" style="1108" customWidth="1"/>
    <col min="784" max="784" width="10.42578125" style="1108" customWidth="1"/>
    <col min="785" max="1020" width="9.140625" style="1108"/>
    <col min="1021" max="1021" width="5" style="1108" customWidth="1"/>
    <col min="1022" max="1022" width="17.7109375" style="1108" customWidth="1"/>
    <col min="1023" max="1023" width="13.85546875" style="1108" customWidth="1"/>
    <col min="1024" max="1024" width="13.140625" style="1108" customWidth="1"/>
    <col min="1025" max="1025" width="12.28515625" style="1108" customWidth="1"/>
    <col min="1026" max="1026" width="3" style="1108" customWidth="1"/>
    <col min="1027" max="1027" width="20.28515625" style="1108" customWidth="1"/>
    <col min="1028" max="1028" width="12.5703125" style="1108" customWidth="1"/>
    <col min="1029" max="1029" width="11.7109375" style="1108" customWidth="1"/>
    <col min="1030" max="1030" width="9.140625" style="1108"/>
    <col min="1031" max="1031" width="2.85546875" style="1108" customWidth="1"/>
    <col min="1032" max="1032" width="18.5703125" style="1108" customWidth="1"/>
    <col min="1033" max="1033" width="14.42578125" style="1108" customWidth="1"/>
    <col min="1034" max="1034" width="13.7109375" style="1108" customWidth="1"/>
    <col min="1035" max="1035" width="10.140625" style="1108" customWidth="1"/>
    <col min="1036" max="1036" width="4.42578125" style="1108" customWidth="1"/>
    <col min="1037" max="1037" width="24" style="1108" customWidth="1"/>
    <col min="1038" max="1038" width="13.140625" style="1108" customWidth="1"/>
    <col min="1039" max="1039" width="13" style="1108" customWidth="1"/>
    <col min="1040" max="1040" width="10.42578125" style="1108" customWidth="1"/>
    <col min="1041" max="1276" width="9.140625" style="1108"/>
    <col min="1277" max="1277" width="5" style="1108" customWidth="1"/>
    <col min="1278" max="1278" width="17.7109375" style="1108" customWidth="1"/>
    <col min="1279" max="1279" width="13.85546875" style="1108" customWidth="1"/>
    <col min="1280" max="1280" width="13.140625" style="1108" customWidth="1"/>
    <col min="1281" max="1281" width="12.28515625" style="1108" customWidth="1"/>
    <col min="1282" max="1282" width="3" style="1108" customWidth="1"/>
    <col min="1283" max="1283" width="20.28515625" style="1108" customWidth="1"/>
    <col min="1284" max="1284" width="12.5703125" style="1108" customWidth="1"/>
    <col min="1285" max="1285" width="11.7109375" style="1108" customWidth="1"/>
    <col min="1286" max="1286" width="9.140625" style="1108"/>
    <col min="1287" max="1287" width="2.85546875" style="1108" customWidth="1"/>
    <col min="1288" max="1288" width="18.5703125" style="1108" customWidth="1"/>
    <col min="1289" max="1289" width="14.42578125" style="1108" customWidth="1"/>
    <col min="1290" max="1290" width="13.7109375" style="1108" customWidth="1"/>
    <col min="1291" max="1291" width="10.140625" style="1108" customWidth="1"/>
    <col min="1292" max="1292" width="4.42578125" style="1108" customWidth="1"/>
    <col min="1293" max="1293" width="24" style="1108" customWidth="1"/>
    <col min="1294" max="1294" width="13.140625" style="1108" customWidth="1"/>
    <col min="1295" max="1295" width="13" style="1108" customWidth="1"/>
    <col min="1296" max="1296" width="10.42578125" style="1108" customWidth="1"/>
    <col min="1297" max="1532" width="9.140625" style="1108"/>
    <col min="1533" max="1533" width="5" style="1108" customWidth="1"/>
    <col min="1534" max="1534" width="17.7109375" style="1108" customWidth="1"/>
    <col min="1535" max="1535" width="13.85546875" style="1108" customWidth="1"/>
    <col min="1536" max="1536" width="13.140625" style="1108" customWidth="1"/>
    <col min="1537" max="1537" width="12.28515625" style="1108" customWidth="1"/>
    <col min="1538" max="1538" width="3" style="1108" customWidth="1"/>
    <col min="1539" max="1539" width="20.28515625" style="1108" customWidth="1"/>
    <col min="1540" max="1540" width="12.5703125" style="1108" customWidth="1"/>
    <col min="1541" max="1541" width="11.7109375" style="1108" customWidth="1"/>
    <col min="1542" max="1542" width="9.140625" style="1108"/>
    <col min="1543" max="1543" width="2.85546875" style="1108" customWidth="1"/>
    <col min="1544" max="1544" width="18.5703125" style="1108" customWidth="1"/>
    <col min="1545" max="1545" width="14.42578125" style="1108" customWidth="1"/>
    <col min="1546" max="1546" width="13.7109375" style="1108" customWidth="1"/>
    <col min="1547" max="1547" width="10.140625" style="1108" customWidth="1"/>
    <col min="1548" max="1548" width="4.42578125" style="1108" customWidth="1"/>
    <col min="1549" max="1549" width="24" style="1108" customWidth="1"/>
    <col min="1550" max="1550" width="13.140625" style="1108" customWidth="1"/>
    <col min="1551" max="1551" width="13" style="1108" customWidth="1"/>
    <col min="1552" max="1552" width="10.42578125" style="1108" customWidth="1"/>
    <col min="1553" max="1788" width="9.140625" style="1108"/>
    <col min="1789" max="1789" width="5" style="1108" customWidth="1"/>
    <col min="1790" max="1790" width="17.7109375" style="1108" customWidth="1"/>
    <col min="1791" max="1791" width="13.85546875" style="1108" customWidth="1"/>
    <col min="1792" max="1792" width="13.140625" style="1108" customWidth="1"/>
    <col min="1793" max="1793" width="12.28515625" style="1108" customWidth="1"/>
    <col min="1794" max="1794" width="3" style="1108" customWidth="1"/>
    <col min="1795" max="1795" width="20.28515625" style="1108" customWidth="1"/>
    <col min="1796" max="1796" width="12.5703125" style="1108" customWidth="1"/>
    <col min="1797" max="1797" width="11.7109375" style="1108" customWidth="1"/>
    <col min="1798" max="1798" width="9.140625" style="1108"/>
    <col min="1799" max="1799" width="2.85546875" style="1108" customWidth="1"/>
    <col min="1800" max="1800" width="18.5703125" style="1108" customWidth="1"/>
    <col min="1801" max="1801" width="14.42578125" style="1108" customWidth="1"/>
    <col min="1802" max="1802" width="13.7109375" style="1108" customWidth="1"/>
    <col min="1803" max="1803" width="10.140625" style="1108" customWidth="1"/>
    <col min="1804" max="1804" width="4.42578125" style="1108" customWidth="1"/>
    <col min="1805" max="1805" width="24" style="1108" customWidth="1"/>
    <col min="1806" max="1806" width="13.140625" style="1108" customWidth="1"/>
    <col min="1807" max="1807" width="13" style="1108" customWidth="1"/>
    <col min="1808" max="1808" width="10.42578125" style="1108" customWidth="1"/>
    <col min="1809" max="2044" width="9.140625" style="1108"/>
    <col min="2045" max="2045" width="5" style="1108" customWidth="1"/>
    <col min="2046" max="2046" width="17.7109375" style="1108" customWidth="1"/>
    <col min="2047" max="2047" width="13.85546875" style="1108" customWidth="1"/>
    <col min="2048" max="2048" width="13.140625" style="1108" customWidth="1"/>
    <col min="2049" max="2049" width="12.28515625" style="1108" customWidth="1"/>
    <col min="2050" max="2050" width="3" style="1108" customWidth="1"/>
    <col min="2051" max="2051" width="20.28515625" style="1108" customWidth="1"/>
    <col min="2052" max="2052" width="12.5703125" style="1108" customWidth="1"/>
    <col min="2053" max="2053" width="11.7109375" style="1108" customWidth="1"/>
    <col min="2054" max="2054" width="9.140625" style="1108"/>
    <col min="2055" max="2055" width="2.85546875" style="1108" customWidth="1"/>
    <col min="2056" max="2056" width="18.5703125" style="1108" customWidth="1"/>
    <col min="2057" max="2057" width="14.42578125" style="1108" customWidth="1"/>
    <col min="2058" max="2058" width="13.7109375" style="1108" customWidth="1"/>
    <col min="2059" max="2059" width="10.140625" style="1108" customWidth="1"/>
    <col min="2060" max="2060" width="4.42578125" style="1108" customWidth="1"/>
    <col min="2061" max="2061" width="24" style="1108" customWidth="1"/>
    <col min="2062" max="2062" width="13.140625" style="1108" customWidth="1"/>
    <col min="2063" max="2063" width="13" style="1108" customWidth="1"/>
    <col min="2064" max="2064" width="10.42578125" style="1108" customWidth="1"/>
    <col min="2065" max="2300" width="9.140625" style="1108"/>
    <col min="2301" max="2301" width="5" style="1108" customWidth="1"/>
    <col min="2302" max="2302" width="17.7109375" style="1108" customWidth="1"/>
    <col min="2303" max="2303" width="13.85546875" style="1108" customWidth="1"/>
    <col min="2304" max="2304" width="13.140625" style="1108" customWidth="1"/>
    <col min="2305" max="2305" width="12.28515625" style="1108" customWidth="1"/>
    <col min="2306" max="2306" width="3" style="1108" customWidth="1"/>
    <col min="2307" max="2307" width="20.28515625" style="1108" customWidth="1"/>
    <col min="2308" max="2308" width="12.5703125" style="1108" customWidth="1"/>
    <col min="2309" max="2309" width="11.7109375" style="1108" customWidth="1"/>
    <col min="2310" max="2310" width="9.140625" style="1108"/>
    <col min="2311" max="2311" width="2.85546875" style="1108" customWidth="1"/>
    <col min="2312" max="2312" width="18.5703125" style="1108" customWidth="1"/>
    <col min="2313" max="2313" width="14.42578125" style="1108" customWidth="1"/>
    <col min="2314" max="2314" width="13.7109375" style="1108" customWidth="1"/>
    <col min="2315" max="2315" width="10.140625" style="1108" customWidth="1"/>
    <col min="2316" max="2316" width="4.42578125" style="1108" customWidth="1"/>
    <col min="2317" max="2317" width="24" style="1108" customWidth="1"/>
    <col min="2318" max="2318" width="13.140625" style="1108" customWidth="1"/>
    <col min="2319" max="2319" width="13" style="1108" customWidth="1"/>
    <col min="2320" max="2320" width="10.42578125" style="1108" customWidth="1"/>
    <col min="2321" max="2556" width="9.140625" style="1108"/>
    <col min="2557" max="2557" width="5" style="1108" customWidth="1"/>
    <col min="2558" max="2558" width="17.7109375" style="1108" customWidth="1"/>
    <col min="2559" max="2559" width="13.85546875" style="1108" customWidth="1"/>
    <col min="2560" max="2560" width="13.140625" style="1108" customWidth="1"/>
    <col min="2561" max="2561" width="12.28515625" style="1108" customWidth="1"/>
    <col min="2562" max="2562" width="3" style="1108" customWidth="1"/>
    <col min="2563" max="2563" width="20.28515625" style="1108" customWidth="1"/>
    <col min="2564" max="2564" width="12.5703125" style="1108" customWidth="1"/>
    <col min="2565" max="2565" width="11.7109375" style="1108" customWidth="1"/>
    <col min="2566" max="2566" width="9.140625" style="1108"/>
    <col min="2567" max="2567" width="2.85546875" style="1108" customWidth="1"/>
    <col min="2568" max="2568" width="18.5703125" style="1108" customWidth="1"/>
    <col min="2569" max="2569" width="14.42578125" style="1108" customWidth="1"/>
    <col min="2570" max="2570" width="13.7109375" style="1108" customWidth="1"/>
    <col min="2571" max="2571" width="10.140625" style="1108" customWidth="1"/>
    <col min="2572" max="2572" width="4.42578125" style="1108" customWidth="1"/>
    <col min="2573" max="2573" width="24" style="1108" customWidth="1"/>
    <col min="2574" max="2574" width="13.140625" style="1108" customWidth="1"/>
    <col min="2575" max="2575" width="13" style="1108" customWidth="1"/>
    <col min="2576" max="2576" width="10.42578125" style="1108" customWidth="1"/>
    <col min="2577" max="2812" width="9.140625" style="1108"/>
    <col min="2813" max="2813" width="5" style="1108" customWidth="1"/>
    <col min="2814" max="2814" width="17.7109375" style="1108" customWidth="1"/>
    <col min="2815" max="2815" width="13.85546875" style="1108" customWidth="1"/>
    <col min="2816" max="2816" width="13.140625" style="1108" customWidth="1"/>
    <col min="2817" max="2817" width="12.28515625" style="1108" customWidth="1"/>
    <col min="2818" max="2818" width="3" style="1108" customWidth="1"/>
    <col min="2819" max="2819" width="20.28515625" style="1108" customWidth="1"/>
    <col min="2820" max="2820" width="12.5703125" style="1108" customWidth="1"/>
    <col min="2821" max="2821" width="11.7109375" style="1108" customWidth="1"/>
    <col min="2822" max="2822" width="9.140625" style="1108"/>
    <col min="2823" max="2823" width="2.85546875" style="1108" customWidth="1"/>
    <col min="2824" max="2824" width="18.5703125" style="1108" customWidth="1"/>
    <col min="2825" max="2825" width="14.42578125" style="1108" customWidth="1"/>
    <col min="2826" max="2826" width="13.7109375" style="1108" customWidth="1"/>
    <col min="2827" max="2827" width="10.140625" style="1108" customWidth="1"/>
    <col min="2828" max="2828" width="4.42578125" style="1108" customWidth="1"/>
    <col min="2829" max="2829" width="24" style="1108" customWidth="1"/>
    <col min="2830" max="2830" width="13.140625" style="1108" customWidth="1"/>
    <col min="2831" max="2831" width="13" style="1108" customWidth="1"/>
    <col min="2832" max="2832" width="10.42578125" style="1108" customWidth="1"/>
    <col min="2833" max="3068" width="9.140625" style="1108"/>
    <col min="3069" max="3069" width="5" style="1108" customWidth="1"/>
    <col min="3070" max="3070" width="17.7109375" style="1108" customWidth="1"/>
    <col min="3071" max="3071" width="13.85546875" style="1108" customWidth="1"/>
    <col min="3072" max="3072" width="13.140625" style="1108" customWidth="1"/>
    <col min="3073" max="3073" width="12.28515625" style="1108" customWidth="1"/>
    <col min="3074" max="3074" width="3" style="1108" customWidth="1"/>
    <col min="3075" max="3075" width="20.28515625" style="1108" customWidth="1"/>
    <col min="3076" max="3076" width="12.5703125" style="1108" customWidth="1"/>
    <col min="3077" max="3077" width="11.7109375" style="1108" customWidth="1"/>
    <col min="3078" max="3078" width="9.140625" style="1108"/>
    <col min="3079" max="3079" width="2.85546875" style="1108" customWidth="1"/>
    <col min="3080" max="3080" width="18.5703125" style="1108" customWidth="1"/>
    <col min="3081" max="3081" width="14.42578125" style="1108" customWidth="1"/>
    <col min="3082" max="3082" width="13.7109375" style="1108" customWidth="1"/>
    <col min="3083" max="3083" width="10.140625" style="1108" customWidth="1"/>
    <col min="3084" max="3084" width="4.42578125" style="1108" customWidth="1"/>
    <col min="3085" max="3085" width="24" style="1108" customWidth="1"/>
    <col min="3086" max="3086" width="13.140625" style="1108" customWidth="1"/>
    <col min="3087" max="3087" width="13" style="1108" customWidth="1"/>
    <col min="3088" max="3088" width="10.42578125" style="1108" customWidth="1"/>
    <col min="3089" max="3324" width="9.140625" style="1108"/>
    <col min="3325" max="3325" width="5" style="1108" customWidth="1"/>
    <col min="3326" max="3326" width="17.7109375" style="1108" customWidth="1"/>
    <col min="3327" max="3327" width="13.85546875" style="1108" customWidth="1"/>
    <col min="3328" max="3328" width="13.140625" style="1108" customWidth="1"/>
    <col min="3329" max="3329" width="12.28515625" style="1108" customWidth="1"/>
    <col min="3330" max="3330" width="3" style="1108" customWidth="1"/>
    <col min="3331" max="3331" width="20.28515625" style="1108" customWidth="1"/>
    <col min="3332" max="3332" width="12.5703125" style="1108" customWidth="1"/>
    <col min="3333" max="3333" width="11.7109375" style="1108" customWidth="1"/>
    <col min="3334" max="3334" width="9.140625" style="1108"/>
    <col min="3335" max="3335" width="2.85546875" style="1108" customWidth="1"/>
    <col min="3336" max="3336" width="18.5703125" style="1108" customWidth="1"/>
    <col min="3337" max="3337" width="14.42578125" style="1108" customWidth="1"/>
    <col min="3338" max="3338" width="13.7109375" style="1108" customWidth="1"/>
    <col min="3339" max="3339" width="10.140625" style="1108" customWidth="1"/>
    <col min="3340" max="3340" width="4.42578125" style="1108" customWidth="1"/>
    <col min="3341" max="3341" width="24" style="1108" customWidth="1"/>
    <col min="3342" max="3342" width="13.140625" style="1108" customWidth="1"/>
    <col min="3343" max="3343" width="13" style="1108" customWidth="1"/>
    <col min="3344" max="3344" width="10.42578125" style="1108" customWidth="1"/>
    <col min="3345" max="3580" width="9.140625" style="1108"/>
    <col min="3581" max="3581" width="5" style="1108" customWidth="1"/>
    <col min="3582" max="3582" width="17.7109375" style="1108" customWidth="1"/>
    <col min="3583" max="3583" width="13.85546875" style="1108" customWidth="1"/>
    <col min="3584" max="3584" width="13.140625" style="1108" customWidth="1"/>
    <col min="3585" max="3585" width="12.28515625" style="1108" customWidth="1"/>
    <col min="3586" max="3586" width="3" style="1108" customWidth="1"/>
    <col min="3587" max="3587" width="20.28515625" style="1108" customWidth="1"/>
    <col min="3588" max="3588" width="12.5703125" style="1108" customWidth="1"/>
    <col min="3589" max="3589" width="11.7109375" style="1108" customWidth="1"/>
    <col min="3590" max="3590" width="9.140625" style="1108"/>
    <col min="3591" max="3591" width="2.85546875" style="1108" customWidth="1"/>
    <col min="3592" max="3592" width="18.5703125" style="1108" customWidth="1"/>
    <col min="3593" max="3593" width="14.42578125" style="1108" customWidth="1"/>
    <col min="3594" max="3594" width="13.7109375" style="1108" customWidth="1"/>
    <col min="3595" max="3595" width="10.140625" style="1108" customWidth="1"/>
    <col min="3596" max="3596" width="4.42578125" style="1108" customWidth="1"/>
    <col min="3597" max="3597" width="24" style="1108" customWidth="1"/>
    <col min="3598" max="3598" width="13.140625" style="1108" customWidth="1"/>
    <col min="3599" max="3599" width="13" style="1108" customWidth="1"/>
    <col min="3600" max="3600" width="10.42578125" style="1108" customWidth="1"/>
    <col min="3601" max="3836" width="9.140625" style="1108"/>
    <col min="3837" max="3837" width="5" style="1108" customWidth="1"/>
    <col min="3838" max="3838" width="17.7109375" style="1108" customWidth="1"/>
    <col min="3839" max="3839" width="13.85546875" style="1108" customWidth="1"/>
    <col min="3840" max="3840" width="13.140625" style="1108" customWidth="1"/>
    <col min="3841" max="3841" width="12.28515625" style="1108" customWidth="1"/>
    <col min="3842" max="3842" width="3" style="1108" customWidth="1"/>
    <col min="3843" max="3843" width="20.28515625" style="1108" customWidth="1"/>
    <col min="3844" max="3844" width="12.5703125" style="1108" customWidth="1"/>
    <col min="3845" max="3845" width="11.7109375" style="1108" customWidth="1"/>
    <col min="3846" max="3846" width="9.140625" style="1108"/>
    <col min="3847" max="3847" width="2.85546875" style="1108" customWidth="1"/>
    <col min="3848" max="3848" width="18.5703125" style="1108" customWidth="1"/>
    <col min="3849" max="3849" width="14.42578125" style="1108" customWidth="1"/>
    <col min="3850" max="3850" width="13.7109375" style="1108" customWidth="1"/>
    <col min="3851" max="3851" width="10.140625" style="1108" customWidth="1"/>
    <col min="3852" max="3852" width="4.42578125" style="1108" customWidth="1"/>
    <col min="3853" max="3853" width="24" style="1108" customWidth="1"/>
    <col min="3854" max="3854" width="13.140625" style="1108" customWidth="1"/>
    <col min="3855" max="3855" width="13" style="1108" customWidth="1"/>
    <col min="3856" max="3856" width="10.42578125" style="1108" customWidth="1"/>
    <col min="3857" max="4092" width="9.140625" style="1108"/>
    <col min="4093" max="4093" width="5" style="1108" customWidth="1"/>
    <col min="4094" max="4094" width="17.7109375" style="1108" customWidth="1"/>
    <col min="4095" max="4095" width="13.85546875" style="1108" customWidth="1"/>
    <col min="4096" max="4096" width="13.140625" style="1108" customWidth="1"/>
    <col min="4097" max="4097" width="12.28515625" style="1108" customWidth="1"/>
    <col min="4098" max="4098" width="3" style="1108" customWidth="1"/>
    <col min="4099" max="4099" width="20.28515625" style="1108" customWidth="1"/>
    <col min="4100" max="4100" width="12.5703125" style="1108" customWidth="1"/>
    <col min="4101" max="4101" width="11.7109375" style="1108" customWidth="1"/>
    <col min="4102" max="4102" width="9.140625" style="1108"/>
    <col min="4103" max="4103" width="2.85546875" style="1108" customWidth="1"/>
    <col min="4104" max="4104" width="18.5703125" style="1108" customWidth="1"/>
    <col min="4105" max="4105" width="14.42578125" style="1108" customWidth="1"/>
    <col min="4106" max="4106" width="13.7109375" style="1108" customWidth="1"/>
    <col min="4107" max="4107" width="10.140625" style="1108" customWidth="1"/>
    <col min="4108" max="4108" width="4.42578125" style="1108" customWidth="1"/>
    <col min="4109" max="4109" width="24" style="1108" customWidth="1"/>
    <col min="4110" max="4110" width="13.140625" style="1108" customWidth="1"/>
    <col min="4111" max="4111" width="13" style="1108" customWidth="1"/>
    <col min="4112" max="4112" width="10.42578125" style="1108" customWidth="1"/>
    <col min="4113" max="4348" width="9.140625" style="1108"/>
    <col min="4349" max="4349" width="5" style="1108" customWidth="1"/>
    <col min="4350" max="4350" width="17.7109375" style="1108" customWidth="1"/>
    <col min="4351" max="4351" width="13.85546875" style="1108" customWidth="1"/>
    <col min="4352" max="4352" width="13.140625" style="1108" customWidth="1"/>
    <col min="4353" max="4353" width="12.28515625" style="1108" customWidth="1"/>
    <col min="4354" max="4354" width="3" style="1108" customWidth="1"/>
    <col min="4355" max="4355" width="20.28515625" style="1108" customWidth="1"/>
    <col min="4356" max="4356" width="12.5703125" style="1108" customWidth="1"/>
    <col min="4357" max="4357" width="11.7109375" style="1108" customWidth="1"/>
    <col min="4358" max="4358" width="9.140625" style="1108"/>
    <col min="4359" max="4359" width="2.85546875" style="1108" customWidth="1"/>
    <col min="4360" max="4360" width="18.5703125" style="1108" customWidth="1"/>
    <col min="4361" max="4361" width="14.42578125" style="1108" customWidth="1"/>
    <col min="4362" max="4362" width="13.7109375" style="1108" customWidth="1"/>
    <col min="4363" max="4363" width="10.140625" style="1108" customWidth="1"/>
    <col min="4364" max="4364" width="4.42578125" style="1108" customWidth="1"/>
    <col min="4365" max="4365" width="24" style="1108" customWidth="1"/>
    <col min="4366" max="4366" width="13.140625" style="1108" customWidth="1"/>
    <col min="4367" max="4367" width="13" style="1108" customWidth="1"/>
    <col min="4368" max="4368" width="10.42578125" style="1108" customWidth="1"/>
    <col min="4369" max="4604" width="9.140625" style="1108"/>
    <col min="4605" max="4605" width="5" style="1108" customWidth="1"/>
    <col min="4606" max="4606" width="17.7109375" style="1108" customWidth="1"/>
    <col min="4607" max="4607" width="13.85546875" style="1108" customWidth="1"/>
    <col min="4608" max="4608" width="13.140625" style="1108" customWidth="1"/>
    <col min="4609" max="4609" width="12.28515625" style="1108" customWidth="1"/>
    <col min="4610" max="4610" width="3" style="1108" customWidth="1"/>
    <col min="4611" max="4611" width="20.28515625" style="1108" customWidth="1"/>
    <col min="4612" max="4612" width="12.5703125" style="1108" customWidth="1"/>
    <col min="4613" max="4613" width="11.7109375" style="1108" customWidth="1"/>
    <col min="4614" max="4614" width="9.140625" style="1108"/>
    <col min="4615" max="4615" width="2.85546875" style="1108" customWidth="1"/>
    <col min="4616" max="4616" width="18.5703125" style="1108" customWidth="1"/>
    <col min="4617" max="4617" width="14.42578125" style="1108" customWidth="1"/>
    <col min="4618" max="4618" width="13.7109375" style="1108" customWidth="1"/>
    <col min="4619" max="4619" width="10.140625" style="1108" customWidth="1"/>
    <col min="4620" max="4620" width="4.42578125" style="1108" customWidth="1"/>
    <col min="4621" max="4621" width="24" style="1108" customWidth="1"/>
    <col min="4622" max="4622" width="13.140625" style="1108" customWidth="1"/>
    <col min="4623" max="4623" width="13" style="1108" customWidth="1"/>
    <col min="4624" max="4624" width="10.42578125" style="1108" customWidth="1"/>
    <col min="4625" max="4860" width="9.140625" style="1108"/>
    <col min="4861" max="4861" width="5" style="1108" customWidth="1"/>
    <col min="4862" max="4862" width="17.7109375" style="1108" customWidth="1"/>
    <col min="4863" max="4863" width="13.85546875" style="1108" customWidth="1"/>
    <col min="4864" max="4864" width="13.140625" style="1108" customWidth="1"/>
    <col min="4865" max="4865" width="12.28515625" style="1108" customWidth="1"/>
    <col min="4866" max="4866" width="3" style="1108" customWidth="1"/>
    <col min="4867" max="4867" width="20.28515625" style="1108" customWidth="1"/>
    <col min="4868" max="4868" width="12.5703125" style="1108" customWidth="1"/>
    <col min="4869" max="4869" width="11.7109375" style="1108" customWidth="1"/>
    <col min="4870" max="4870" width="9.140625" style="1108"/>
    <col min="4871" max="4871" width="2.85546875" style="1108" customWidth="1"/>
    <col min="4872" max="4872" width="18.5703125" style="1108" customWidth="1"/>
    <col min="4873" max="4873" width="14.42578125" style="1108" customWidth="1"/>
    <col min="4874" max="4874" width="13.7109375" style="1108" customWidth="1"/>
    <col min="4875" max="4875" width="10.140625" style="1108" customWidth="1"/>
    <col min="4876" max="4876" width="4.42578125" style="1108" customWidth="1"/>
    <col min="4877" max="4877" width="24" style="1108" customWidth="1"/>
    <col min="4878" max="4878" width="13.140625" style="1108" customWidth="1"/>
    <col min="4879" max="4879" width="13" style="1108" customWidth="1"/>
    <col min="4880" max="4880" width="10.42578125" style="1108" customWidth="1"/>
    <col min="4881" max="5116" width="9.140625" style="1108"/>
    <col min="5117" max="5117" width="5" style="1108" customWidth="1"/>
    <col min="5118" max="5118" width="17.7109375" style="1108" customWidth="1"/>
    <col min="5119" max="5119" width="13.85546875" style="1108" customWidth="1"/>
    <col min="5120" max="5120" width="13.140625" style="1108" customWidth="1"/>
    <col min="5121" max="5121" width="12.28515625" style="1108" customWidth="1"/>
    <col min="5122" max="5122" width="3" style="1108" customWidth="1"/>
    <col min="5123" max="5123" width="20.28515625" style="1108" customWidth="1"/>
    <col min="5124" max="5124" width="12.5703125" style="1108" customWidth="1"/>
    <col min="5125" max="5125" width="11.7109375" style="1108" customWidth="1"/>
    <col min="5126" max="5126" width="9.140625" style="1108"/>
    <col min="5127" max="5127" width="2.85546875" style="1108" customWidth="1"/>
    <col min="5128" max="5128" width="18.5703125" style="1108" customWidth="1"/>
    <col min="5129" max="5129" width="14.42578125" style="1108" customWidth="1"/>
    <col min="5130" max="5130" width="13.7109375" style="1108" customWidth="1"/>
    <col min="5131" max="5131" width="10.140625" style="1108" customWidth="1"/>
    <col min="5132" max="5132" width="4.42578125" style="1108" customWidth="1"/>
    <col min="5133" max="5133" width="24" style="1108" customWidth="1"/>
    <col min="5134" max="5134" width="13.140625" style="1108" customWidth="1"/>
    <col min="5135" max="5135" width="13" style="1108" customWidth="1"/>
    <col min="5136" max="5136" width="10.42578125" style="1108" customWidth="1"/>
    <col min="5137" max="5372" width="9.140625" style="1108"/>
    <col min="5373" max="5373" width="5" style="1108" customWidth="1"/>
    <col min="5374" max="5374" width="17.7109375" style="1108" customWidth="1"/>
    <col min="5375" max="5375" width="13.85546875" style="1108" customWidth="1"/>
    <col min="5376" max="5376" width="13.140625" style="1108" customWidth="1"/>
    <col min="5377" max="5377" width="12.28515625" style="1108" customWidth="1"/>
    <col min="5378" max="5378" width="3" style="1108" customWidth="1"/>
    <col min="5379" max="5379" width="20.28515625" style="1108" customWidth="1"/>
    <col min="5380" max="5380" width="12.5703125" style="1108" customWidth="1"/>
    <col min="5381" max="5381" width="11.7109375" style="1108" customWidth="1"/>
    <col min="5382" max="5382" width="9.140625" style="1108"/>
    <col min="5383" max="5383" width="2.85546875" style="1108" customWidth="1"/>
    <col min="5384" max="5384" width="18.5703125" style="1108" customWidth="1"/>
    <col min="5385" max="5385" width="14.42578125" style="1108" customWidth="1"/>
    <col min="5386" max="5386" width="13.7109375" style="1108" customWidth="1"/>
    <col min="5387" max="5387" width="10.140625" style="1108" customWidth="1"/>
    <col min="5388" max="5388" width="4.42578125" style="1108" customWidth="1"/>
    <col min="5389" max="5389" width="24" style="1108" customWidth="1"/>
    <col min="5390" max="5390" width="13.140625" style="1108" customWidth="1"/>
    <col min="5391" max="5391" width="13" style="1108" customWidth="1"/>
    <col min="5392" max="5392" width="10.42578125" style="1108" customWidth="1"/>
    <col min="5393" max="5628" width="9.140625" style="1108"/>
    <col min="5629" max="5629" width="5" style="1108" customWidth="1"/>
    <col min="5630" max="5630" width="17.7109375" style="1108" customWidth="1"/>
    <col min="5631" max="5631" width="13.85546875" style="1108" customWidth="1"/>
    <col min="5632" max="5632" width="13.140625" style="1108" customWidth="1"/>
    <col min="5633" max="5633" width="12.28515625" style="1108" customWidth="1"/>
    <col min="5634" max="5634" width="3" style="1108" customWidth="1"/>
    <col min="5635" max="5635" width="20.28515625" style="1108" customWidth="1"/>
    <col min="5636" max="5636" width="12.5703125" style="1108" customWidth="1"/>
    <col min="5637" max="5637" width="11.7109375" style="1108" customWidth="1"/>
    <col min="5638" max="5638" width="9.140625" style="1108"/>
    <col min="5639" max="5639" width="2.85546875" style="1108" customWidth="1"/>
    <col min="5640" max="5640" width="18.5703125" style="1108" customWidth="1"/>
    <col min="5641" max="5641" width="14.42578125" style="1108" customWidth="1"/>
    <col min="5642" max="5642" width="13.7109375" style="1108" customWidth="1"/>
    <col min="5643" max="5643" width="10.140625" style="1108" customWidth="1"/>
    <col min="5644" max="5644" width="4.42578125" style="1108" customWidth="1"/>
    <col min="5645" max="5645" width="24" style="1108" customWidth="1"/>
    <col min="5646" max="5646" width="13.140625" style="1108" customWidth="1"/>
    <col min="5647" max="5647" width="13" style="1108" customWidth="1"/>
    <col min="5648" max="5648" width="10.42578125" style="1108" customWidth="1"/>
    <col min="5649" max="5884" width="9.140625" style="1108"/>
    <col min="5885" max="5885" width="5" style="1108" customWidth="1"/>
    <col min="5886" max="5886" width="17.7109375" style="1108" customWidth="1"/>
    <col min="5887" max="5887" width="13.85546875" style="1108" customWidth="1"/>
    <col min="5888" max="5888" width="13.140625" style="1108" customWidth="1"/>
    <col min="5889" max="5889" width="12.28515625" style="1108" customWidth="1"/>
    <col min="5890" max="5890" width="3" style="1108" customWidth="1"/>
    <col min="5891" max="5891" width="20.28515625" style="1108" customWidth="1"/>
    <col min="5892" max="5892" width="12.5703125" style="1108" customWidth="1"/>
    <col min="5893" max="5893" width="11.7109375" style="1108" customWidth="1"/>
    <col min="5894" max="5894" width="9.140625" style="1108"/>
    <col min="5895" max="5895" width="2.85546875" style="1108" customWidth="1"/>
    <col min="5896" max="5896" width="18.5703125" style="1108" customWidth="1"/>
    <col min="5897" max="5897" width="14.42578125" style="1108" customWidth="1"/>
    <col min="5898" max="5898" width="13.7109375" style="1108" customWidth="1"/>
    <col min="5899" max="5899" width="10.140625" style="1108" customWidth="1"/>
    <col min="5900" max="5900" width="4.42578125" style="1108" customWidth="1"/>
    <col min="5901" max="5901" width="24" style="1108" customWidth="1"/>
    <col min="5902" max="5902" width="13.140625" style="1108" customWidth="1"/>
    <col min="5903" max="5903" width="13" style="1108" customWidth="1"/>
    <col min="5904" max="5904" width="10.42578125" style="1108" customWidth="1"/>
    <col min="5905" max="6140" width="9.140625" style="1108"/>
    <col min="6141" max="6141" width="5" style="1108" customWidth="1"/>
    <col min="6142" max="6142" width="17.7109375" style="1108" customWidth="1"/>
    <col min="6143" max="6143" width="13.85546875" style="1108" customWidth="1"/>
    <col min="6144" max="6144" width="13.140625" style="1108" customWidth="1"/>
    <col min="6145" max="6145" width="12.28515625" style="1108" customWidth="1"/>
    <col min="6146" max="6146" width="3" style="1108" customWidth="1"/>
    <col min="6147" max="6147" width="20.28515625" style="1108" customWidth="1"/>
    <col min="6148" max="6148" width="12.5703125" style="1108" customWidth="1"/>
    <col min="6149" max="6149" width="11.7109375" style="1108" customWidth="1"/>
    <col min="6150" max="6150" width="9.140625" style="1108"/>
    <col min="6151" max="6151" width="2.85546875" style="1108" customWidth="1"/>
    <col min="6152" max="6152" width="18.5703125" style="1108" customWidth="1"/>
    <col min="6153" max="6153" width="14.42578125" style="1108" customWidth="1"/>
    <col min="6154" max="6154" width="13.7109375" style="1108" customWidth="1"/>
    <col min="6155" max="6155" width="10.140625" style="1108" customWidth="1"/>
    <col min="6156" max="6156" width="4.42578125" style="1108" customWidth="1"/>
    <col min="6157" max="6157" width="24" style="1108" customWidth="1"/>
    <col min="6158" max="6158" width="13.140625" style="1108" customWidth="1"/>
    <col min="6159" max="6159" width="13" style="1108" customWidth="1"/>
    <col min="6160" max="6160" width="10.42578125" style="1108" customWidth="1"/>
    <col min="6161" max="6396" width="9.140625" style="1108"/>
    <col min="6397" max="6397" width="5" style="1108" customWidth="1"/>
    <col min="6398" max="6398" width="17.7109375" style="1108" customWidth="1"/>
    <col min="6399" max="6399" width="13.85546875" style="1108" customWidth="1"/>
    <col min="6400" max="6400" width="13.140625" style="1108" customWidth="1"/>
    <col min="6401" max="6401" width="12.28515625" style="1108" customWidth="1"/>
    <col min="6402" max="6402" width="3" style="1108" customWidth="1"/>
    <col min="6403" max="6403" width="20.28515625" style="1108" customWidth="1"/>
    <col min="6404" max="6404" width="12.5703125" style="1108" customWidth="1"/>
    <col min="6405" max="6405" width="11.7109375" style="1108" customWidth="1"/>
    <col min="6406" max="6406" width="9.140625" style="1108"/>
    <col min="6407" max="6407" width="2.85546875" style="1108" customWidth="1"/>
    <col min="6408" max="6408" width="18.5703125" style="1108" customWidth="1"/>
    <col min="6409" max="6409" width="14.42578125" style="1108" customWidth="1"/>
    <col min="6410" max="6410" width="13.7109375" style="1108" customWidth="1"/>
    <col min="6411" max="6411" width="10.140625" style="1108" customWidth="1"/>
    <col min="6412" max="6412" width="4.42578125" style="1108" customWidth="1"/>
    <col min="6413" max="6413" width="24" style="1108" customWidth="1"/>
    <col min="6414" max="6414" width="13.140625" style="1108" customWidth="1"/>
    <col min="6415" max="6415" width="13" style="1108" customWidth="1"/>
    <col min="6416" max="6416" width="10.42578125" style="1108" customWidth="1"/>
    <col min="6417" max="6652" width="9.140625" style="1108"/>
    <col min="6653" max="6653" width="5" style="1108" customWidth="1"/>
    <col min="6654" max="6654" width="17.7109375" style="1108" customWidth="1"/>
    <col min="6655" max="6655" width="13.85546875" style="1108" customWidth="1"/>
    <col min="6656" max="6656" width="13.140625" style="1108" customWidth="1"/>
    <col min="6657" max="6657" width="12.28515625" style="1108" customWidth="1"/>
    <col min="6658" max="6658" width="3" style="1108" customWidth="1"/>
    <col min="6659" max="6659" width="20.28515625" style="1108" customWidth="1"/>
    <col min="6660" max="6660" width="12.5703125" style="1108" customWidth="1"/>
    <col min="6661" max="6661" width="11.7109375" style="1108" customWidth="1"/>
    <col min="6662" max="6662" width="9.140625" style="1108"/>
    <col min="6663" max="6663" width="2.85546875" style="1108" customWidth="1"/>
    <col min="6664" max="6664" width="18.5703125" style="1108" customWidth="1"/>
    <col min="6665" max="6665" width="14.42578125" style="1108" customWidth="1"/>
    <col min="6666" max="6666" width="13.7109375" style="1108" customWidth="1"/>
    <col min="6667" max="6667" width="10.140625" style="1108" customWidth="1"/>
    <col min="6668" max="6668" width="4.42578125" style="1108" customWidth="1"/>
    <col min="6669" max="6669" width="24" style="1108" customWidth="1"/>
    <col min="6670" max="6670" width="13.140625" style="1108" customWidth="1"/>
    <col min="6671" max="6671" width="13" style="1108" customWidth="1"/>
    <col min="6672" max="6672" width="10.42578125" style="1108" customWidth="1"/>
    <col min="6673" max="6908" width="9.140625" style="1108"/>
    <col min="6909" max="6909" width="5" style="1108" customWidth="1"/>
    <col min="6910" max="6910" width="17.7109375" style="1108" customWidth="1"/>
    <col min="6911" max="6911" width="13.85546875" style="1108" customWidth="1"/>
    <col min="6912" max="6912" width="13.140625" style="1108" customWidth="1"/>
    <col min="6913" max="6913" width="12.28515625" style="1108" customWidth="1"/>
    <col min="6914" max="6914" width="3" style="1108" customWidth="1"/>
    <col min="6915" max="6915" width="20.28515625" style="1108" customWidth="1"/>
    <col min="6916" max="6916" width="12.5703125" style="1108" customWidth="1"/>
    <col min="6917" max="6917" width="11.7109375" style="1108" customWidth="1"/>
    <col min="6918" max="6918" width="9.140625" style="1108"/>
    <col min="6919" max="6919" width="2.85546875" style="1108" customWidth="1"/>
    <col min="6920" max="6920" width="18.5703125" style="1108" customWidth="1"/>
    <col min="6921" max="6921" width="14.42578125" style="1108" customWidth="1"/>
    <col min="6922" max="6922" width="13.7109375" style="1108" customWidth="1"/>
    <col min="6923" max="6923" width="10.140625" style="1108" customWidth="1"/>
    <col min="6924" max="6924" width="4.42578125" style="1108" customWidth="1"/>
    <col min="6925" max="6925" width="24" style="1108" customWidth="1"/>
    <col min="6926" max="6926" width="13.140625" style="1108" customWidth="1"/>
    <col min="6927" max="6927" width="13" style="1108" customWidth="1"/>
    <col min="6928" max="6928" width="10.42578125" style="1108" customWidth="1"/>
    <col min="6929" max="7164" width="9.140625" style="1108"/>
    <col min="7165" max="7165" width="5" style="1108" customWidth="1"/>
    <col min="7166" max="7166" width="17.7109375" style="1108" customWidth="1"/>
    <col min="7167" max="7167" width="13.85546875" style="1108" customWidth="1"/>
    <col min="7168" max="7168" width="13.140625" style="1108" customWidth="1"/>
    <col min="7169" max="7169" width="12.28515625" style="1108" customWidth="1"/>
    <col min="7170" max="7170" width="3" style="1108" customWidth="1"/>
    <col min="7171" max="7171" width="20.28515625" style="1108" customWidth="1"/>
    <col min="7172" max="7172" width="12.5703125" style="1108" customWidth="1"/>
    <col min="7173" max="7173" width="11.7109375" style="1108" customWidth="1"/>
    <col min="7174" max="7174" width="9.140625" style="1108"/>
    <col min="7175" max="7175" width="2.85546875" style="1108" customWidth="1"/>
    <col min="7176" max="7176" width="18.5703125" style="1108" customWidth="1"/>
    <col min="7177" max="7177" width="14.42578125" style="1108" customWidth="1"/>
    <col min="7178" max="7178" width="13.7109375" style="1108" customWidth="1"/>
    <col min="7179" max="7179" width="10.140625" style="1108" customWidth="1"/>
    <col min="7180" max="7180" width="4.42578125" style="1108" customWidth="1"/>
    <col min="7181" max="7181" width="24" style="1108" customWidth="1"/>
    <col min="7182" max="7182" width="13.140625" style="1108" customWidth="1"/>
    <col min="7183" max="7183" width="13" style="1108" customWidth="1"/>
    <col min="7184" max="7184" width="10.42578125" style="1108" customWidth="1"/>
    <col min="7185" max="7420" width="9.140625" style="1108"/>
    <col min="7421" max="7421" width="5" style="1108" customWidth="1"/>
    <col min="7422" max="7422" width="17.7109375" style="1108" customWidth="1"/>
    <col min="7423" max="7423" width="13.85546875" style="1108" customWidth="1"/>
    <col min="7424" max="7424" width="13.140625" style="1108" customWidth="1"/>
    <col min="7425" max="7425" width="12.28515625" style="1108" customWidth="1"/>
    <col min="7426" max="7426" width="3" style="1108" customWidth="1"/>
    <col min="7427" max="7427" width="20.28515625" style="1108" customWidth="1"/>
    <col min="7428" max="7428" width="12.5703125" style="1108" customWidth="1"/>
    <col min="7429" max="7429" width="11.7109375" style="1108" customWidth="1"/>
    <col min="7430" max="7430" width="9.140625" style="1108"/>
    <col min="7431" max="7431" width="2.85546875" style="1108" customWidth="1"/>
    <col min="7432" max="7432" width="18.5703125" style="1108" customWidth="1"/>
    <col min="7433" max="7433" width="14.42578125" style="1108" customWidth="1"/>
    <col min="7434" max="7434" width="13.7109375" style="1108" customWidth="1"/>
    <col min="7435" max="7435" width="10.140625" style="1108" customWidth="1"/>
    <col min="7436" max="7436" width="4.42578125" style="1108" customWidth="1"/>
    <col min="7437" max="7437" width="24" style="1108" customWidth="1"/>
    <col min="7438" max="7438" width="13.140625" style="1108" customWidth="1"/>
    <col min="7439" max="7439" width="13" style="1108" customWidth="1"/>
    <col min="7440" max="7440" width="10.42578125" style="1108" customWidth="1"/>
    <col min="7441" max="7676" width="9.140625" style="1108"/>
    <col min="7677" max="7677" width="5" style="1108" customWidth="1"/>
    <col min="7678" max="7678" width="17.7109375" style="1108" customWidth="1"/>
    <col min="7679" max="7679" width="13.85546875" style="1108" customWidth="1"/>
    <col min="7680" max="7680" width="13.140625" style="1108" customWidth="1"/>
    <col min="7681" max="7681" width="12.28515625" style="1108" customWidth="1"/>
    <col min="7682" max="7682" width="3" style="1108" customWidth="1"/>
    <col min="7683" max="7683" width="20.28515625" style="1108" customWidth="1"/>
    <col min="7684" max="7684" width="12.5703125" style="1108" customWidth="1"/>
    <col min="7685" max="7685" width="11.7109375" style="1108" customWidth="1"/>
    <col min="7686" max="7686" width="9.140625" style="1108"/>
    <col min="7687" max="7687" width="2.85546875" style="1108" customWidth="1"/>
    <col min="7688" max="7688" width="18.5703125" style="1108" customWidth="1"/>
    <col min="7689" max="7689" width="14.42578125" style="1108" customWidth="1"/>
    <col min="7690" max="7690" width="13.7109375" style="1108" customWidth="1"/>
    <col min="7691" max="7691" width="10.140625" style="1108" customWidth="1"/>
    <col min="7692" max="7692" width="4.42578125" style="1108" customWidth="1"/>
    <col min="7693" max="7693" width="24" style="1108" customWidth="1"/>
    <col min="7694" max="7694" width="13.140625" style="1108" customWidth="1"/>
    <col min="7695" max="7695" width="13" style="1108" customWidth="1"/>
    <col min="7696" max="7696" width="10.42578125" style="1108" customWidth="1"/>
    <col min="7697" max="7932" width="9.140625" style="1108"/>
    <col min="7933" max="7933" width="5" style="1108" customWidth="1"/>
    <col min="7934" max="7934" width="17.7109375" style="1108" customWidth="1"/>
    <col min="7935" max="7935" width="13.85546875" style="1108" customWidth="1"/>
    <col min="7936" max="7936" width="13.140625" style="1108" customWidth="1"/>
    <col min="7937" max="7937" width="12.28515625" style="1108" customWidth="1"/>
    <col min="7938" max="7938" width="3" style="1108" customWidth="1"/>
    <col min="7939" max="7939" width="20.28515625" style="1108" customWidth="1"/>
    <col min="7940" max="7940" width="12.5703125" style="1108" customWidth="1"/>
    <col min="7941" max="7941" width="11.7109375" style="1108" customWidth="1"/>
    <col min="7942" max="7942" width="9.140625" style="1108"/>
    <col min="7943" max="7943" width="2.85546875" style="1108" customWidth="1"/>
    <col min="7944" max="7944" width="18.5703125" style="1108" customWidth="1"/>
    <col min="7945" max="7945" width="14.42578125" style="1108" customWidth="1"/>
    <col min="7946" max="7946" width="13.7109375" style="1108" customWidth="1"/>
    <col min="7947" max="7947" width="10.140625" style="1108" customWidth="1"/>
    <col min="7948" max="7948" width="4.42578125" style="1108" customWidth="1"/>
    <col min="7949" max="7949" width="24" style="1108" customWidth="1"/>
    <col min="7950" max="7950" width="13.140625" style="1108" customWidth="1"/>
    <col min="7951" max="7951" width="13" style="1108" customWidth="1"/>
    <col min="7952" max="7952" width="10.42578125" style="1108" customWidth="1"/>
    <col min="7953" max="8188" width="9.140625" style="1108"/>
    <col min="8189" max="8189" width="5" style="1108" customWidth="1"/>
    <col min="8190" max="8190" width="17.7109375" style="1108" customWidth="1"/>
    <col min="8191" max="8191" width="13.85546875" style="1108" customWidth="1"/>
    <col min="8192" max="8192" width="13.140625" style="1108" customWidth="1"/>
    <col min="8193" max="8193" width="12.28515625" style="1108" customWidth="1"/>
    <col min="8194" max="8194" width="3" style="1108" customWidth="1"/>
    <col min="8195" max="8195" width="20.28515625" style="1108" customWidth="1"/>
    <col min="8196" max="8196" width="12.5703125" style="1108" customWidth="1"/>
    <col min="8197" max="8197" width="11.7109375" style="1108" customWidth="1"/>
    <col min="8198" max="8198" width="9.140625" style="1108"/>
    <col min="8199" max="8199" width="2.85546875" style="1108" customWidth="1"/>
    <col min="8200" max="8200" width="18.5703125" style="1108" customWidth="1"/>
    <col min="8201" max="8201" width="14.42578125" style="1108" customWidth="1"/>
    <col min="8202" max="8202" width="13.7109375" style="1108" customWidth="1"/>
    <col min="8203" max="8203" width="10.140625" style="1108" customWidth="1"/>
    <col min="8204" max="8204" width="4.42578125" style="1108" customWidth="1"/>
    <col min="8205" max="8205" width="24" style="1108" customWidth="1"/>
    <col min="8206" max="8206" width="13.140625" style="1108" customWidth="1"/>
    <col min="8207" max="8207" width="13" style="1108" customWidth="1"/>
    <col min="8208" max="8208" width="10.42578125" style="1108" customWidth="1"/>
    <col min="8209" max="8444" width="9.140625" style="1108"/>
    <col min="8445" max="8445" width="5" style="1108" customWidth="1"/>
    <col min="8446" max="8446" width="17.7109375" style="1108" customWidth="1"/>
    <col min="8447" max="8447" width="13.85546875" style="1108" customWidth="1"/>
    <col min="8448" max="8448" width="13.140625" style="1108" customWidth="1"/>
    <col min="8449" max="8449" width="12.28515625" style="1108" customWidth="1"/>
    <col min="8450" max="8450" width="3" style="1108" customWidth="1"/>
    <col min="8451" max="8451" width="20.28515625" style="1108" customWidth="1"/>
    <col min="8452" max="8452" width="12.5703125" style="1108" customWidth="1"/>
    <col min="8453" max="8453" width="11.7109375" style="1108" customWidth="1"/>
    <col min="8454" max="8454" width="9.140625" style="1108"/>
    <col min="8455" max="8455" width="2.85546875" style="1108" customWidth="1"/>
    <col min="8456" max="8456" width="18.5703125" style="1108" customWidth="1"/>
    <col min="8457" max="8457" width="14.42578125" style="1108" customWidth="1"/>
    <col min="8458" max="8458" width="13.7109375" style="1108" customWidth="1"/>
    <col min="8459" max="8459" width="10.140625" style="1108" customWidth="1"/>
    <col min="8460" max="8460" width="4.42578125" style="1108" customWidth="1"/>
    <col min="8461" max="8461" width="24" style="1108" customWidth="1"/>
    <col min="8462" max="8462" width="13.140625" style="1108" customWidth="1"/>
    <col min="8463" max="8463" width="13" style="1108" customWidth="1"/>
    <col min="8464" max="8464" width="10.42578125" style="1108" customWidth="1"/>
    <col min="8465" max="8700" width="9.140625" style="1108"/>
    <col min="8701" max="8701" width="5" style="1108" customWidth="1"/>
    <col min="8702" max="8702" width="17.7109375" style="1108" customWidth="1"/>
    <col min="8703" max="8703" width="13.85546875" style="1108" customWidth="1"/>
    <col min="8704" max="8704" width="13.140625" style="1108" customWidth="1"/>
    <col min="8705" max="8705" width="12.28515625" style="1108" customWidth="1"/>
    <col min="8706" max="8706" width="3" style="1108" customWidth="1"/>
    <col min="8707" max="8707" width="20.28515625" style="1108" customWidth="1"/>
    <col min="8708" max="8708" width="12.5703125" style="1108" customWidth="1"/>
    <col min="8709" max="8709" width="11.7109375" style="1108" customWidth="1"/>
    <col min="8710" max="8710" width="9.140625" style="1108"/>
    <col min="8711" max="8711" width="2.85546875" style="1108" customWidth="1"/>
    <col min="8712" max="8712" width="18.5703125" style="1108" customWidth="1"/>
    <col min="8713" max="8713" width="14.42578125" style="1108" customWidth="1"/>
    <col min="8714" max="8714" width="13.7109375" style="1108" customWidth="1"/>
    <col min="8715" max="8715" width="10.140625" style="1108" customWidth="1"/>
    <col min="8716" max="8716" width="4.42578125" style="1108" customWidth="1"/>
    <col min="8717" max="8717" width="24" style="1108" customWidth="1"/>
    <col min="8718" max="8718" width="13.140625" style="1108" customWidth="1"/>
    <col min="8719" max="8719" width="13" style="1108" customWidth="1"/>
    <col min="8720" max="8720" width="10.42578125" style="1108" customWidth="1"/>
    <col min="8721" max="8956" width="9.140625" style="1108"/>
    <col min="8957" max="8957" width="5" style="1108" customWidth="1"/>
    <col min="8958" max="8958" width="17.7109375" style="1108" customWidth="1"/>
    <col min="8959" max="8959" width="13.85546875" style="1108" customWidth="1"/>
    <col min="8960" max="8960" width="13.140625" style="1108" customWidth="1"/>
    <col min="8961" max="8961" width="12.28515625" style="1108" customWidth="1"/>
    <col min="8962" max="8962" width="3" style="1108" customWidth="1"/>
    <col min="8963" max="8963" width="20.28515625" style="1108" customWidth="1"/>
    <col min="8964" max="8964" width="12.5703125" style="1108" customWidth="1"/>
    <col min="8965" max="8965" width="11.7109375" style="1108" customWidth="1"/>
    <col min="8966" max="8966" width="9.140625" style="1108"/>
    <col min="8967" max="8967" width="2.85546875" style="1108" customWidth="1"/>
    <col min="8968" max="8968" width="18.5703125" style="1108" customWidth="1"/>
    <col min="8969" max="8969" width="14.42578125" style="1108" customWidth="1"/>
    <col min="8970" max="8970" width="13.7109375" style="1108" customWidth="1"/>
    <col min="8971" max="8971" width="10.140625" style="1108" customWidth="1"/>
    <col min="8972" max="8972" width="4.42578125" style="1108" customWidth="1"/>
    <col min="8973" max="8973" width="24" style="1108" customWidth="1"/>
    <col min="8974" max="8974" width="13.140625" style="1108" customWidth="1"/>
    <col min="8975" max="8975" width="13" style="1108" customWidth="1"/>
    <col min="8976" max="8976" width="10.42578125" style="1108" customWidth="1"/>
    <col min="8977" max="9212" width="9.140625" style="1108"/>
    <col min="9213" max="9213" width="5" style="1108" customWidth="1"/>
    <col min="9214" max="9214" width="17.7109375" style="1108" customWidth="1"/>
    <col min="9215" max="9215" width="13.85546875" style="1108" customWidth="1"/>
    <col min="9216" max="9216" width="13.140625" style="1108" customWidth="1"/>
    <col min="9217" max="9217" width="12.28515625" style="1108" customWidth="1"/>
    <col min="9218" max="9218" width="3" style="1108" customWidth="1"/>
    <col min="9219" max="9219" width="20.28515625" style="1108" customWidth="1"/>
    <col min="9220" max="9220" width="12.5703125" style="1108" customWidth="1"/>
    <col min="9221" max="9221" width="11.7109375" style="1108" customWidth="1"/>
    <col min="9222" max="9222" width="9.140625" style="1108"/>
    <col min="9223" max="9223" width="2.85546875" style="1108" customWidth="1"/>
    <col min="9224" max="9224" width="18.5703125" style="1108" customWidth="1"/>
    <col min="9225" max="9225" width="14.42578125" style="1108" customWidth="1"/>
    <col min="9226" max="9226" width="13.7109375" style="1108" customWidth="1"/>
    <col min="9227" max="9227" width="10.140625" style="1108" customWidth="1"/>
    <col min="9228" max="9228" width="4.42578125" style="1108" customWidth="1"/>
    <col min="9229" max="9229" width="24" style="1108" customWidth="1"/>
    <col min="9230" max="9230" width="13.140625" style="1108" customWidth="1"/>
    <col min="9231" max="9231" width="13" style="1108" customWidth="1"/>
    <col min="9232" max="9232" width="10.42578125" style="1108" customWidth="1"/>
    <col min="9233" max="9468" width="9.140625" style="1108"/>
    <col min="9469" max="9469" width="5" style="1108" customWidth="1"/>
    <col min="9470" max="9470" width="17.7109375" style="1108" customWidth="1"/>
    <col min="9471" max="9471" width="13.85546875" style="1108" customWidth="1"/>
    <col min="9472" max="9472" width="13.140625" style="1108" customWidth="1"/>
    <col min="9473" max="9473" width="12.28515625" style="1108" customWidth="1"/>
    <col min="9474" max="9474" width="3" style="1108" customWidth="1"/>
    <col min="9475" max="9475" width="20.28515625" style="1108" customWidth="1"/>
    <col min="9476" max="9476" width="12.5703125" style="1108" customWidth="1"/>
    <col min="9477" max="9477" width="11.7109375" style="1108" customWidth="1"/>
    <col min="9478" max="9478" width="9.140625" style="1108"/>
    <col min="9479" max="9479" width="2.85546875" style="1108" customWidth="1"/>
    <col min="9480" max="9480" width="18.5703125" style="1108" customWidth="1"/>
    <col min="9481" max="9481" width="14.42578125" style="1108" customWidth="1"/>
    <col min="9482" max="9482" width="13.7109375" style="1108" customWidth="1"/>
    <col min="9483" max="9483" width="10.140625" style="1108" customWidth="1"/>
    <col min="9484" max="9484" width="4.42578125" style="1108" customWidth="1"/>
    <col min="9485" max="9485" width="24" style="1108" customWidth="1"/>
    <col min="9486" max="9486" width="13.140625" style="1108" customWidth="1"/>
    <col min="9487" max="9487" width="13" style="1108" customWidth="1"/>
    <col min="9488" max="9488" width="10.42578125" style="1108" customWidth="1"/>
    <col min="9489" max="9724" width="9.140625" style="1108"/>
    <col min="9725" max="9725" width="5" style="1108" customWidth="1"/>
    <col min="9726" max="9726" width="17.7109375" style="1108" customWidth="1"/>
    <col min="9727" max="9727" width="13.85546875" style="1108" customWidth="1"/>
    <col min="9728" max="9728" width="13.140625" style="1108" customWidth="1"/>
    <col min="9729" max="9729" width="12.28515625" style="1108" customWidth="1"/>
    <col min="9730" max="9730" width="3" style="1108" customWidth="1"/>
    <col min="9731" max="9731" width="20.28515625" style="1108" customWidth="1"/>
    <col min="9732" max="9732" width="12.5703125" style="1108" customWidth="1"/>
    <col min="9733" max="9733" width="11.7109375" style="1108" customWidth="1"/>
    <col min="9734" max="9734" width="9.140625" style="1108"/>
    <col min="9735" max="9735" width="2.85546875" style="1108" customWidth="1"/>
    <col min="9736" max="9736" width="18.5703125" style="1108" customWidth="1"/>
    <col min="9737" max="9737" width="14.42578125" style="1108" customWidth="1"/>
    <col min="9738" max="9738" width="13.7109375" style="1108" customWidth="1"/>
    <col min="9739" max="9739" width="10.140625" style="1108" customWidth="1"/>
    <col min="9740" max="9740" width="4.42578125" style="1108" customWidth="1"/>
    <col min="9741" max="9741" width="24" style="1108" customWidth="1"/>
    <col min="9742" max="9742" width="13.140625" style="1108" customWidth="1"/>
    <col min="9743" max="9743" width="13" style="1108" customWidth="1"/>
    <col min="9744" max="9744" width="10.42578125" style="1108" customWidth="1"/>
    <col min="9745" max="9980" width="9.140625" style="1108"/>
    <col min="9981" max="9981" width="5" style="1108" customWidth="1"/>
    <col min="9982" max="9982" width="17.7109375" style="1108" customWidth="1"/>
    <col min="9983" max="9983" width="13.85546875" style="1108" customWidth="1"/>
    <col min="9984" max="9984" width="13.140625" style="1108" customWidth="1"/>
    <col min="9985" max="9985" width="12.28515625" style="1108" customWidth="1"/>
    <col min="9986" max="9986" width="3" style="1108" customWidth="1"/>
    <col min="9987" max="9987" width="20.28515625" style="1108" customWidth="1"/>
    <col min="9988" max="9988" width="12.5703125" style="1108" customWidth="1"/>
    <col min="9989" max="9989" width="11.7109375" style="1108" customWidth="1"/>
    <col min="9990" max="9990" width="9.140625" style="1108"/>
    <col min="9991" max="9991" width="2.85546875" style="1108" customWidth="1"/>
    <col min="9992" max="9992" width="18.5703125" style="1108" customWidth="1"/>
    <col min="9993" max="9993" width="14.42578125" style="1108" customWidth="1"/>
    <col min="9994" max="9994" width="13.7109375" style="1108" customWidth="1"/>
    <col min="9995" max="9995" width="10.140625" style="1108" customWidth="1"/>
    <col min="9996" max="9996" width="4.42578125" style="1108" customWidth="1"/>
    <col min="9997" max="9997" width="24" style="1108" customWidth="1"/>
    <col min="9998" max="9998" width="13.140625" style="1108" customWidth="1"/>
    <col min="9999" max="9999" width="13" style="1108" customWidth="1"/>
    <col min="10000" max="10000" width="10.42578125" style="1108" customWidth="1"/>
    <col min="10001" max="10236" width="9.140625" style="1108"/>
    <col min="10237" max="10237" width="5" style="1108" customWidth="1"/>
    <col min="10238" max="10238" width="17.7109375" style="1108" customWidth="1"/>
    <col min="10239" max="10239" width="13.85546875" style="1108" customWidth="1"/>
    <col min="10240" max="10240" width="13.140625" style="1108" customWidth="1"/>
    <col min="10241" max="10241" width="12.28515625" style="1108" customWidth="1"/>
    <col min="10242" max="10242" width="3" style="1108" customWidth="1"/>
    <col min="10243" max="10243" width="20.28515625" style="1108" customWidth="1"/>
    <col min="10244" max="10244" width="12.5703125" style="1108" customWidth="1"/>
    <col min="10245" max="10245" width="11.7109375" style="1108" customWidth="1"/>
    <col min="10246" max="10246" width="9.140625" style="1108"/>
    <col min="10247" max="10247" width="2.85546875" style="1108" customWidth="1"/>
    <col min="10248" max="10248" width="18.5703125" style="1108" customWidth="1"/>
    <col min="10249" max="10249" width="14.42578125" style="1108" customWidth="1"/>
    <col min="10250" max="10250" width="13.7109375" style="1108" customWidth="1"/>
    <col min="10251" max="10251" width="10.140625" style="1108" customWidth="1"/>
    <col min="10252" max="10252" width="4.42578125" style="1108" customWidth="1"/>
    <col min="10253" max="10253" width="24" style="1108" customWidth="1"/>
    <col min="10254" max="10254" width="13.140625" style="1108" customWidth="1"/>
    <col min="10255" max="10255" width="13" style="1108" customWidth="1"/>
    <col min="10256" max="10256" width="10.42578125" style="1108" customWidth="1"/>
    <col min="10257" max="10492" width="9.140625" style="1108"/>
    <col min="10493" max="10493" width="5" style="1108" customWidth="1"/>
    <col min="10494" max="10494" width="17.7109375" style="1108" customWidth="1"/>
    <col min="10495" max="10495" width="13.85546875" style="1108" customWidth="1"/>
    <col min="10496" max="10496" width="13.140625" style="1108" customWidth="1"/>
    <col min="10497" max="10497" width="12.28515625" style="1108" customWidth="1"/>
    <col min="10498" max="10498" width="3" style="1108" customWidth="1"/>
    <col min="10499" max="10499" width="20.28515625" style="1108" customWidth="1"/>
    <col min="10500" max="10500" width="12.5703125" style="1108" customWidth="1"/>
    <col min="10501" max="10501" width="11.7109375" style="1108" customWidth="1"/>
    <col min="10502" max="10502" width="9.140625" style="1108"/>
    <col min="10503" max="10503" width="2.85546875" style="1108" customWidth="1"/>
    <col min="10504" max="10504" width="18.5703125" style="1108" customWidth="1"/>
    <col min="10505" max="10505" width="14.42578125" style="1108" customWidth="1"/>
    <col min="10506" max="10506" width="13.7109375" style="1108" customWidth="1"/>
    <col min="10507" max="10507" width="10.140625" style="1108" customWidth="1"/>
    <col min="10508" max="10508" width="4.42578125" style="1108" customWidth="1"/>
    <col min="10509" max="10509" width="24" style="1108" customWidth="1"/>
    <col min="10510" max="10510" width="13.140625" style="1108" customWidth="1"/>
    <col min="10511" max="10511" width="13" style="1108" customWidth="1"/>
    <col min="10512" max="10512" width="10.42578125" style="1108" customWidth="1"/>
    <col min="10513" max="10748" width="9.140625" style="1108"/>
    <col min="10749" max="10749" width="5" style="1108" customWidth="1"/>
    <col min="10750" max="10750" width="17.7109375" style="1108" customWidth="1"/>
    <col min="10751" max="10751" width="13.85546875" style="1108" customWidth="1"/>
    <col min="10752" max="10752" width="13.140625" style="1108" customWidth="1"/>
    <col min="10753" max="10753" width="12.28515625" style="1108" customWidth="1"/>
    <col min="10754" max="10754" width="3" style="1108" customWidth="1"/>
    <col min="10755" max="10755" width="20.28515625" style="1108" customWidth="1"/>
    <col min="10756" max="10756" width="12.5703125" style="1108" customWidth="1"/>
    <col min="10757" max="10757" width="11.7109375" style="1108" customWidth="1"/>
    <col min="10758" max="10758" width="9.140625" style="1108"/>
    <col min="10759" max="10759" width="2.85546875" style="1108" customWidth="1"/>
    <col min="10760" max="10760" width="18.5703125" style="1108" customWidth="1"/>
    <col min="10761" max="10761" width="14.42578125" style="1108" customWidth="1"/>
    <col min="10762" max="10762" width="13.7109375" style="1108" customWidth="1"/>
    <col min="10763" max="10763" width="10.140625" style="1108" customWidth="1"/>
    <col min="10764" max="10764" width="4.42578125" style="1108" customWidth="1"/>
    <col min="10765" max="10765" width="24" style="1108" customWidth="1"/>
    <col min="10766" max="10766" width="13.140625" style="1108" customWidth="1"/>
    <col min="10767" max="10767" width="13" style="1108" customWidth="1"/>
    <col min="10768" max="10768" width="10.42578125" style="1108" customWidth="1"/>
    <col min="10769" max="11004" width="9.140625" style="1108"/>
    <col min="11005" max="11005" width="5" style="1108" customWidth="1"/>
    <col min="11006" max="11006" width="17.7109375" style="1108" customWidth="1"/>
    <col min="11007" max="11007" width="13.85546875" style="1108" customWidth="1"/>
    <col min="11008" max="11008" width="13.140625" style="1108" customWidth="1"/>
    <col min="11009" max="11009" width="12.28515625" style="1108" customWidth="1"/>
    <col min="11010" max="11010" width="3" style="1108" customWidth="1"/>
    <col min="11011" max="11011" width="20.28515625" style="1108" customWidth="1"/>
    <col min="11012" max="11012" width="12.5703125" style="1108" customWidth="1"/>
    <col min="11013" max="11013" width="11.7109375" style="1108" customWidth="1"/>
    <col min="11014" max="11014" width="9.140625" style="1108"/>
    <col min="11015" max="11015" width="2.85546875" style="1108" customWidth="1"/>
    <col min="11016" max="11016" width="18.5703125" style="1108" customWidth="1"/>
    <col min="11017" max="11017" width="14.42578125" style="1108" customWidth="1"/>
    <col min="11018" max="11018" width="13.7109375" style="1108" customWidth="1"/>
    <col min="11019" max="11019" width="10.140625" style="1108" customWidth="1"/>
    <col min="11020" max="11020" width="4.42578125" style="1108" customWidth="1"/>
    <col min="11021" max="11021" width="24" style="1108" customWidth="1"/>
    <col min="11022" max="11022" width="13.140625" style="1108" customWidth="1"/>
    <col min="11023" max="11023" width="13" style="1108" customWidth="1"/>
    <col min="11024" max="11024" width="10.42578125" style="1108" customWidth="1"/>
    <col min="11025" max="11260" width="9.140625" style="1108"/>
    <col min="11261" max="11261" width="5" style="1108" customWidth="1"/>
    <col min="11262" max="11262" width="17.7109375" style="1108" customWidth="1"/>
    <col min="11263" max="11263" width="13.85546875" style="1108" customWidth="1"/>
    <col min="11264" max="11264" width="13.140625" style="1108" customWidth="1"/>
    <col min="11265" max="11265" width="12.28515625" style="1108" customWidth="1"/>
    <col min="11266" max="11266" width="3" style="1108" customWidth="1"/>
    <col min="11267" max="11267" width="20.28515625" style="1108" customWidth="1"/>
    <col min="11268" max="11268" width="12.5703125" style="1108" customWidth="1"/>
    <col min="11269" max="11269" width="11.7109375" style="1108" customWidth="1"/>
    <col min="11270" max="11270" width="9.140625" style="1108"/>
    <col min="11271" max="11271" width="2.85546875" style="1108" customWidth="1"/>
    <col min="11272" max="11272" width="18.5703125" style="1108" customWidth="1"/>
    <col min="11273" max="11273" width="14.42578125" style="1108" customWidth="1"/>
    <col min="11274" max="11274" width="13.7109375" style="1108" customWidth="1"/>
    <col min="11275" max="11275" width="10.140625" style="1108" customWidth="1"/>
    <col min="11276" max="11276" width="4.42578125" style="1108" customWidth="1"/>
    <col min="11277" max="11277" width="24" style="1108" customWidth="1"/>
    <col min="11278" max="11278" width="13.140625" style="1108" customWidth="1"/>
    <col min="11279" max="11279" width="13" style="1108" customWidth="1"/>
    <col min="11280" max="11280" width="10.42578125" style="1108" customWidth="1"/>
    <col min="11281" max="11516" width="9.140625" style="1108"/>
    <col min="11517" max="11517" width="5" style="1108" customWidth="1"/>
    <col min="11518" max="11518" width="17.7109375" style="1108" customWidth="1"/>
    <col min="11519" max="11519" width="13.85546875" style="1108" customWidth="1"/>
    <col min="11520" max="11520" width="13.140625" style="1108" customWidth="1"/>
    <col min="11521" max="11521" width="12.28515625" style="1108" customWidth="1"/>
    <col min="11522" max="11522" width="3" style="1108" customWidth="1"/>
    <col min="11523" max="11523" width="20.28515625" style="1108" customWidth="1"/>
    <col min="11524" max="11524" width="12.5703125" style="1108" customWidth="1"/>
    <col min="11525" max="11525" width="11.7109375" style="1108" customWidth="1"/>
    <col min="11526" max="11526" width="9.140625" style="1108"/>
    <col min="11527" max="11527" width="2.85546875" style="1108" customWidth="1"/>
    <col min="11528" max="11528" width="18.5703125" style="1108" customWidth="1"/>
    <col min="11529" max="11529" width="14.42578125" style="1108" customWidth="1"/>
    <col min="11530" max="11530" width="13.7109375" style="1108" customWidth="1"/>
    <col min="11531" max="11531" width="10.140625" style="1108" customWidth="1"/>
    <col min="11532" max="11532" width="4.42578125" style="1108" customWidth="1"/>
    <col min="11533" max="11533" width="24" style="1108" customWidth="1"/>
    <col min="11534" max="11534" width="13.140625" style="1108" customWidth="1"/>
    <col min="11535" max="11535" width="13" style="1108" customWidth="1"/>
    <col min="11536" max="11536" width="10.42578125" style="1108" customWidth="1"/>
    <col min="11537" max="11772" width="9.140625" style="1108"/>
    <col min="11773" max="11773" width="5" style="1108" customWidth="1"/>
    <col min="11774" max="11774" width="17.7109375" style="1108" customWidth="1"/>
    <col min="11775" max="11775" width="13.85546875" style="1108" customWidth="1"/>
    <col min="11776" max="11776" width="13.140625" style="1108" customWidth="1"/>
    <col min="11777" max="11777" width="12.28515625" style="1108" customWidth="1"/>
    <col min="11778" max="11778" width="3" style="1108" customWidth="1"/>
    <col min="11779" max="11779" width="20.28515625" style="1108" customWidth="1"/>
    <col min="11780" max="11780" width="12.5703125" style="1108" customWidth="1"/>
    <col min="11781" max="11781" width="11.7109375" style="1108" customWidth="1"/>
    <col min="11782" max="11782" width="9.140625" style="1108"/>
    <col min="11783" max="11783" width="2.85546875" style="1108" customWidth="1"/>
    <col min="11784" max="11784" width="18.5703125" style="1108" customWidth="1"/>
    <col min="11785" max="11785" width="14.42578125" style="1108" customWidth="1"/>
    <col min="11786" max="11786" width="13.7109375" style="1108" customWidth="1"/>
    <col min="11787" max="11787" width="10.140625" style="1108" customWidth="1"/>
    <col min="11788" max="11788" width="4.42578125" style="1108" customWidth="1"/>
    <col min="11789" max="11789" width="24" style="1108" customWidth="1"/>
    <col min="11790" max="11790" width="13.140625" style="1108" customWidth="1"/>
    <col min="11791" max="11791" width="13" style="1108" customWidth="1"/>
    <col min="11792" max="11792" width="10.42578125" style="1108" customWidth="1"/>
    <col min="11793" max="12028" width="9.140625" style="1108"/>
    <col min="12029" max="12029" width="5" style="1108" customWidth="1"/>
    <col min="12030" max="12030" width="17.7109375" style="1108" customWidth="1"/>
    <col min="12031" max="12031" width="13.85546875" style="1108" customWidth="1"/>
    <col min="12032" max="12032" width="13.140625" style="1108" customWidth="1"/>
    <col min="12033" max="12033" width="12.28515625" style="1108" customWidth="1"/>
    <col min="12034" max="12034" width="3" style="1108" customWidth="1"/>
    <col min="12035" max="12035" width="20.28515625" style="1108" customWidth="1"/>
    <col min="12036" max="12036" width="12.5703125" style="1108" customWidth="1"/>
    <col min="12037" max="12037" width="11.7109375" style="1108" customWidth="1"/>
    <col min="12038" max="12038" width="9.140625" style="1108"/>
    <col min="12039" max="12039" width="2.85546875" style="1108" customWidth="1"/>
    <col min="12040" max="12040" width="18.5703125" style="1108" customWidth="1"/>
    <col min="12041" max="12041" width="14.42578125" style="1108" customWidth="1"/>
    <col min="12042" max="12042" width="13.7109375" style="1108" customWidth="1"/>
    <col min="12043" max="12043" width="10.140625" style="1108" customWidth="1"/>
    <col min="12044" max="12044" width="4.42578125" style="1108" customWidth="1"/>
    <col min="12045" max="12045" width="24" style="1108" customWidth="1"/>
    <col min="12046" max="12046" width="13.140625" style="1108" customWidth="1"/>
    <col min="12047" max="12047" width="13" style="1108" customWidth="1"/>
    <col min="12048" max="12048" width="10.42578125" style="1108" customWidth="1"/>
    <col min="12049" max="12284" width="9.140625" style="1108"/>
    <col min="12285" max="12285" width="5" style="1108" customWidth="1"/>
    <col min="12286" max="12286" width="17.7109375" style="1108" customWidth="1"/>
    <col min="12287" max="12287" width="13.85546875" style="1108" customWidth="1"/>
    <col min="12288" max="12288" width="13.140625" style="1108" customWidth="1"/>
    <col min="12289" max="12289" width="12.28515625" style="1108" customWidth="1"/>
    <col min="12290" max="12290" width="3" style="1108" customWidth="1"/>
    <col min="12291" max="12291" width="20.28515625" style="1108" customWidth="1"/>
    <col min="12292" max="12292" width="12.5703125" style="1108" customWidth="1"/>
    <col min="12293" max="12293" width="11.7109375" style="1108" customWidth="1"/>
    <col min="12294" max="12294" width="9.140625" style="1108"/>
    <col min="12295" max="12295" width="2.85546875" style="1108" customWidth="1"/>
    <col min="12296" max="12296" width="18.5703125" style="1108" customWidth="1"/>
    <col min="12297" max="12297" width="14.42578125" style="1108" customWidth="1"/>
    <col min="12298" max="12298" width="13.7109375" style="1108" customWidth="1"/>
    <col min="12299" max="12299" width="10.140625" style="1108" customWidth="1"/>
    <col min="12300" max="12300" width="4.42578125" style="1108" customWidth="1"/>
    <col min="12301" max="12301" width="24" style="1108" customWidth="1"/>
    <col min="12302" max="12302" width="13.140625" style="1108" customWidth="1"/>
    <col min="12303" max="12303" width="13" style="1108" customWidth="1"/>
    <col min="12304" max="12304" width="10.42578125" style="1108" customWidth="1"/>
    <col min="12305" max="12540" width="9.140625" style="1108"/>
    <col min="12541" max="12541" width="5" style="1108" customWidth="1"/>
    <col min="12542" max="12542" width="17.7109375" style="1108" customWidth="1"/>
    <col min="12543" max="12543" width="13.85546875" style="1108" customWidth="1"/>
    <col min="12544" max="12544" width="13.140625" style="1108" customWidth="1"/>
    <col min="12545" max="12545" width="12.28515625" style="1108" customWidth="1"/>
    <col min="12546" max="12546" width="3" style="1108" customWidth="1"/>
    <col min="12547" max="12547" width="20.28515625" style="1108" customWidth="1"/>
    <col min="12548" max="12548" width="12.5703125" style="1108" customWidth="1"/>
    <col min="12549" max="12549" width="11.7109375" style="1108" customWidth="1"/>
    <col min="12550" max="12550" width="9.140625" style="1108"/>
    <col min="12551" max="12551" width="2.85546875" style="1108" customWidth="1"/>
    <col min="12552" max="12552" width="18.5703125" style="1108" customWidth="1"/>
    <col min="12553" max="12553" width="14.42578125" style="1108" customWidth="1"/>
    <col min="12554" max="12554" width="13.7109375" style="1108" customWidth="1"/>
    <col min="12555" max="12555" width="10.140625" style="1108" customWidth="1"/>
    <col min="12556" max="12556" width="4.42578125" style="1108" customWidth="1"/>
    <col min="12557" max="12557" width="24" style="1108" customWidth="1"/>
    <col min="12558" max="12558" width="13.140625" style="1108" customWidth="1"/>
    <col min="12559" max="12559" width="13" style="1108" customWidth="1"/>
    <col min="12560" max="12560" width="10.42578125" style="1108" customWidth="1"/>
    <col min="12561" max="12796" width="9.140625" style="1108"/>
    <col min="12797" max="12797" width="5" style="1108" customWidth="1"/>
    <col min="12798" max="12798" width="17.7109375" style="1108" customWidth="1"/>
    <col min="12799" max="12799" width="13.85546875" style="1108" customWidth="1"/>
    <col min="12800" max="12800" width="13.140625" style="1108" customWidth="1"/>
    <col min="12801" max="12801" width="12.28515625" style="1108" customWidth="1"/>
    <col min="12802" max="12802" width="3" style="1108" customWidth="1"/>
    <col min="12803" max="12803" width="20.28515625" style="1108" customWidth="1"/>
    <col min="12804" max="12804" width="12.5703125" style="1108" customWidth="1"/>
    <col min="12805" max="12805" width="11.7109375" style="1108" customWidth="1"/>
    <col min="12806" max="12806" width="9.140625" style="1108"/>
    <col min="12807" max="12807" width="2.85546875" style="1108" customWidth="1"/>
    <col min="12808" max="12808" width="18.5703125" style="1108" customWidth="1"/>
    <col min="12809" max="12809" width="14.42578125" style="1108" customWidth="1"/>
    <col min="12810" max="12810" width="13.7109375" style="1108" customWidth="1"/>
    <col min="12811" max="12811" width="10.140625" style="1108" customWidth="1"/>
    <col min="12812" max="12812" width="4.42578125" style="1108" customWidth="1"/>
    <col min="12813" max="12813" width="24" style="1108" customWidth="1"/>
    <col min="12814" max="12814" width="13.140625" style="1108" customWidth="1"/>
    <col min="12815" max="12815" width="13" style="1108" customWidth="1"/>
    <col min="12816" max="12816" width="10.42578125" style="1108" customWidth="1"/>
    <col min="12817" max="13052" width="9.140625" style="1108"/>
    <col min="13053" max="13053" width="5" style="1108" customWidth="1"/>
    <col min="13054" max="13054" width="17.7109375" style="1108" customWidth="1"/>
    <col min="13055" max="13055" width="13.85546875" style="1108" customWidth="1"/>
    <col min="13056" max="13056" width="13.140625" style="1108" customWidth="1"/>
    <col min="13057" max="13057" width="12.28515625" style="1108" customWidth="1"/>
    <col min="13058" max="13058" width="3" style="1108" customWidth="1"/>
    <col min="13059" max="13059" width="20.28515625" style="1108" customWidth="1"/>
    <col min="13060" max="13060" width="12.5703125" style="1108" customWidth="1"/>
    <col min="13061" max="13061" width="11.7109375" style="1108" customWidth="1"/>
    <col min="13062" max="13062" width="9.140625" style="1108"/>
    <col min="13063" max="13063" width="2.85546875" style="1108" customWidth="1"/>
    <col min="13064" max="13064" width="18.5703125" style="1108" customWidth="1"/>
    <col min="13065" max="13065" width="14.42578125" style="1108" customWidth="1"/>
    <col min="13066" max="13066" width="13.7109375" style="1108" customWidth="1"/>
    <col min="13067" max="13067" width="10.140625" style="1108" customWidth="1"/>
    <col min="13068" max="13068" width="4.42578125" style="1108" customWidth="1"/>
    <col min="13069" max="13069" width="24" style="1108" customWidth="1"/>
    <col min="13070" max="13070" width="13.140625" style="1108" customWidth="1"/>
    <col min="13071" max="13071" width="13" style="1108" customWidth="1"/>
    <col min="13072" max="13072" width="10.42578125" style="1108" customWidth="1"/>
    <col min="13073" max="13308" width="9.140625" style="1108"/>
    <col min="13309" max="13309" width="5" style="1108" customWidth="1"/>
    <col min="13310" max="13310" width="17.7109375" style="1108" customWidth="1"/>
    <col min="13311" max="13311" width="13.85546875" style="1108" customWidth="1"/>
    <col min="13312" max="13312" width="13.140625" style="1108" customWidth="1"/>
    <col min="13313" max="13313" width="12.28515625" style="1108" customWidth="1"/>
    <col min="13314" max="13314" width="3" style="1108" customWidth="1"/>
    <col min="13315" max="13315" width="20.28515625" style="1108" customWidth="1"/>
    <col min="13316" max="13316" width="12.5703125" style="1108" customWidth="1"/>
    <col min="13317" max="13317" width="11.7109375" style="1108" customWidth="1"/>
    <col min="13318" max="13318" width="9.140625" style="1108"/>
    <col min="13319" max="13319" width="2.85546875" style="1108" customWidth="1"/>
    <col min="13320" max="13320" width="18.5703125" style="1108" customWidth="1"/>
    <col min="13321" max="13321" width="14.42578125" style="1108" customWidth="1"/>
    <col min="13322" max="13322" width="13.7109375" style="1108" customWidth="1"/>
    <col min="13323" max="13323" width="10.140625" style="1108" customWidth="1"/>
    <col min="13324" max="13324" width="4.42578125" style="1108" customWidth="1"/>
    <col min="13325" max="13325" width="24" style="1108" customWidth="1"/>
    <col min="13326" max="13326" width="13.140625" style="1108" customWidth="1"/>
    <col min="13327" max="13327" width="13" style="1108" customWidth="1"/>
    <col min="13328" max="13328" width="10.42578125" style="1108" customWidth="1"/>
    <col min="13329" max="13564" width="9.140625" style="1108"/>
    <col min="13565" max="13565" width="5" style="1108" customWidth="1"/>
    <col min="13566" max="13566" width="17.7109375" style="1108" customWidth="1"/>
    <col min="13567" max="13567" width="13.85546875" style="1108" customWidth="1"/>
    <col min="13568" max="13568" width="13.140625" style="1108" customWidth="1"/>
    <col min="13569" max="13569" width="12.28515625" style="1108" customWidth="1"/>
    <col min="13570" max="13570" width="3" style="1108" customWidth="1"/>
    <col min="13571" max="13571" width="20.28515625" style="1108" customWidth="1"/>
    <col min="13572" max="13572" width="12.5703125" style="1108" customWidth="1"/>
    <col min="13573" max="13573" width="11.7109375" style="1108" customWidth="1"/>
    <col min="13574" max="13574" width="9.140625" style="1108"/>
    <col min="13575" max="13575" width="2.85546875" style="1108" customWidth="1"/>
    <col min="13576" max="13576" width="18.5703125" style="1108" customWidth="1"/>
    <col min="13577" max="13577" width="14.42578125" style="1108" customWidth="1"/>
    <col min="13578" max="13578" width="13.7109375" style="1108" customWidth="1"/>
    <col min="13579" max="13579" width="10.140625" style="1108" customWidth="1"/>
    <col min="13580" max="13580" width="4.42578125" style="1108" customWidth="1"/>
    <col min="13581" max="13581" width="24" style="1108" customWidth="1"/>
    <col min="13582" max="13582" width="13.140625" style="1108" customWidth="1"/>
    <col min="13583" max="13583" width="13" style="1108" customWidth="1"/>
    <col min="13584" max="13584" width="10.42578125" style="1108" customWidth="1"/>
    <col min="13585" max="13820" width="9.140625" style="1108"/>
    <col min="13821" max="13821" width="5" style="1108" customWidth="1"/>
    <col min="13822" max="13822" width="17.7109375" style="1108" customWidth="1"/>
    <col min="13823" max="13823" width="13.85546875" style="1108" customWidth="1"/>
    <col min="13824" max="13824" width="13.140625" style="1108" customWidth="1"/>
    <col min="13825" max="13825" width="12.28515625" style="1108" customWidth="1"/>
    <col min="13826" max="13826" width="3" style="1108" customWidth="1"/>
    <col min="13827" max="13827" width="20.28515625" style="1108" customWidth="1"/>
    <col min="13828" max="13828" width="12.5703125" style="1108" customWidth="1"/>
    <col min="13829" max="13829" width="11.7109375" style="1108" customWidth="1"/>
    <col min="13830" max="13830" width="9.140625" style="1108"/>
    <col min="13831" max="13831" width="2.85546875" style="1108" customWidth="1"/>
    <col min="13832" max="13832" width="18.5703125" style="1108" customWidth="1"/>
    <col min="13833" max="13833" width="14.42578125" style="1108" customWidth="1"/>
    <col min="13834" max="13834" width="13.7109375" style="1108" customWidth="1"/>
    <col min="13835" max="13835" width="10.140625" style="1108" customWidth="1"/>
    <col min="13836" max="13836" width="4.42578125" style="1108" customWidth="1"/>
    <col min="13837" max="13837" width="24" style="1108" customWidth="1"/>
    <col min="13838" max="13838" width="13.140625" style="1108" customWidth="1"/>
    <col min="13839" max="13839" width="13" style="1108" customWidth="1"/>
    <col min="13840" max="13840" width="10.42578125" style="1108" customWidth="1"/>
    <col min="13841" max="14076" width="9.140625" style="1108"/>
    <col min="14077" max="14077" width="5" style="1108" customWidth="1"/>
    <col min="14078" max="14078" width="17.7109375" style="1108" customWidth="1"/>
    <col min="14079" max="14079" width="13.85546875" style="1108" customWidth="1"/>
    <col min="14080" max="14080" width="13.140625" style="1108" customWidth="1"/>
    <col min="14081" max="14081" width="12.28515625" style="1108" customWidth="1"/>
    <col min="14082" max="14082" width="3" style="1108" customWidth="1"/>
    <col min="14083" max="14083" width="20.28515625" style="1108" customWidth="1"/>
    <col min="14084" max="14084" width="12.5703125" style="1108" customWidth="1"/>
    <col min="14085" max="14085" width="11.7109375" style="1108" customWidth="1"/>
    <col min="14086" max="14086" width="9.140625" style="1108"/>
    <col min="14087" max="14087" width="2.85546875" style="1108" customWidth="1"/>
    <col min="14088" max="14088" width="18.5703125" style="1108" customWidth="1"/>
    <col min="14089" max="14089" width="14.42578125" style="1108" customWidth="1"/>
    <col min="14090" max="14090" width="13.7109375" style="1108" customWidth="1"/>
    <col min="14091" max="14091" width="10.140625" style="1108" customWidth="1"/>
    <col min="14092" max="14092" width="4.42578125" style="1108" customWidth="1"/>
    <col min="14093" max="14093" width="24" style="1108" customWidth="1"/>
    <col min="14094" max="14094" width="13.140625" style="1108" customWidth="1"/>
    <col min="14095" max="14095" width="13" style="1108" customWidth="1"/>
    <col min="14096" max="14096" width="10.42578125" style="1108" customWidth="1"/>
    <col min="14097" max="14332" width="9.140625" style="1108"/>
    <col min="14333" max="14333" width="5" style="1108" customWidth="1"/>
    <col min="14334" max="14334" width="17.7109375" style="1108" customWidth="1"/>
    <col min="14335" max="14335" width="13.85546875" style="1108" customWidth="1"/>
    <col min="14336" max="14336" width="13.140625" style="1108" customWidth="1"/>
    <col min="14337" max="14337" width="12.28515625" style="1108" customWidth="1"/>
    <col min="14338" max="14338" width="3" style="1108" customWidth="1"/>
    <col min="14339" max="14339" width="20.28515625" style="1108" customWidth="1"/>
    <col min="14340" max="14340" width="12.5703125" style="1108" customWidth="1"/>
    <col min="14341" max="14341" width="11.7109375" style="1108" customWidth="1"/>
    <col min="14342" max="14342" width="9.140625" style="1108"/>
    <col min="14343" max="14343" width="2.85546875" style="1108" customWidth="1"/>
    <col min="14344" max="14344" width="18.5703125" style="1108" customWidth="1"/>
    <col min="14345" max="14345" width="14.42578125" style="1108" customWidth="1"/>
    <col min="14346" max="14346" width="13.7109375" style="1108" customWidth="1"/>
    <col min="14347" max="14347" width="10.140625" style="1108" customWidth="1"/>
    <col min="14348" max="14348" width="4.42578125" style="1108" customWidth="1"/>
    <col min="14349" max="14349" width="24" style="1108" customWidth="1"/>
    <col min="14350" max="14350" width="13.140625" style="1108" customWidth="1"/>
    <col min="14351" max="14351" width="13" style="1108" customWidth="1"/>
    <col min="14352" max="14352" width="10.42578125" style="1108" customWidth="1"/>
    <col min="14353" max="14588" width="9.140625" style="1108"/>
    <col min="14589" max="14589" width="5" style="1108" customWidth="1"/>
    <col min="14590" max="14590" width="17.7109375" style="1108" customWidth="1"/>
    <col min="14591" max="14591" width="13.85546875" style="1108" customWidth="1"/>
    <col min="14592" max="14592" width="13.140625" style="1108" customWidth="1"/>
    <col min="14593" max="14593" width="12.28515625" style="1108" customWidth="1"/>
    <col min="14594" max="14594" width="3" style="1108" customWidth="1"/>
    <col min="14595" max="14595" width="20.28515625" style="1108" customWidth="1"/>
    <col min="14596" max="14596" width="12.5703125" style="1108" customWidth="1"/>
    <col min="14597" max="14597" width="11.7109375" style="1108" customWidth="1"/>
    <col min="14598" max="14598" width="9.140625" style="1108"/>
    <col min="14599" max="14599" width="2.85546875" style="1108" customWidth="1"/>
    <col min="14600" max="14600" width="18.5703125" style="1108" customWidth="1"/>
    <col min="14601" max="14601" width="14.42578125" style="1108" customWidth="1"/>
    <col min="14602" max="14602" width="13.7109375" style="1108" customWidth="1"/>
    <col min="14603" max="14603" width="10.140625" style="1108" customWidth="1"/>
    <col min="14604" max="14604" width="4.42578125" style="1108" customWidth="1"/>
    <col min="14605" max="14605" width="24" style="1108" customWidth="1"/>
    <col min="14606" max="14606" width="13.140625" style="1108" customWidth="1"/>
    <col min="14607" max="14607" width="13" style="1108" customWidth="1"/>
    <col min="14608" max="14608" width="10.42578125" style="1108" customWidth="1"/>
    <col min="14609" max="14844" width="9.140625" style="1108"/>
    <col min="14845" max="14845" width="5" style="1108" customWidth="1"/>
    <col min="14846" max="14846" width="17.7109375" style="1108" customWidth="1"/>
    <col min="14847" max="14847" width="13.85546875" style="1108" customWidth="1"/>
    <col min="14848" max="14848" width="13.140625" style="1108" customWidth="1"/>
    <col min="14849" max="14849" width="12.28515625" style="1108" customWidth="1"/>
    <col min="14850" max="14850" width="3" style="1108" customWidth="1"/>
    <col min="14851" max="14851" width="20.28515625" style="1108" customWidth="1"/>
    <col min="14852" max="14852" width="12.5703125" style="1108" customWidth="1"/>
    <col min="14853" max="14853" width="11.7109375" style="1108" customWidth="1"/>
    <col min="14854" max="14854" width="9.140625" style="1108"/>
    <col min="14855" max="14855" width="2.85546875" style="1108" customWidth="1"/>
    <col min="14856" max="14856" width="18.5703125" style="1108" customWidth="1"/>
    <col min="14857" max="14857" width="14.42578125" style="1108" customWidth="1"/>
    <col min="14858" max="14858" width="13.7109375" style="1108" customWidth="1"/>
    <col min="14859" max="14859" width="10.140625" style="1108" customWidth="1"/>
    <col min="14860" max="14860" width="4.42578125" style="1108" customWidth="1"/>
    <col min="14861" max="14861" width="24" style="1108" customWidth="1"/>
    <col min="14862" max="14862" width="13.140625" style="1108" customWidth="1"/>
    <col min="14863" max="14863" width="13" style="1108" customWidth="1"/>
    <col min="14864" max="14864" width="10.42578125" style="1108" customWidth="1"/>
    <col min="14865" max="15100" width="9.140625" style="1108"/>
    <col min="15101" max="15101" width="5" style="1108" customWidth="1"/>
    <col min="15102" max="15102" width="17.7109375" style="1108" customWidth="1"/>
    <col min="15103" max="15103" width="13.85546875" style="1108" customWidth="1"/>
    <col min="15104" max="15104" width="13.140625" style="1108" customWidth="1"/>
    <col min="15105" max="15105" width="12.28515625" style="1108" customWidth="1"/>
    <col min="15106" max="15106" width="3" style="1108" customWidth="1"/>
    <col min="15107" max="15107" width="20.28515625" style="1108" customWidth="1"/>
    <col min="15108" max="15108" width="12.5703125" style="1108" customWidth="1"/>
    <col min="15109" max="15109" width="11.7109375" style="1108" customWidth="1"/>
    <col min="15110" max="15110" width="9.140625" style="1108"/>
    <col min="15111" max="15111" width="2.85546875" style="1108" customWidth="1"/>
    <col min="15112" max="15112" width="18.5703125" style="1108" customWidth="1"/>
    <col min="15113" max="15113" width="14.42578125" style="1108" customWidth="1"/>
    <col min="15114" max="15114" width="13.7109375" style="1108" customWidth="1"/>
    <col min="15115" max="15115" width="10.140625" style="1108" customWidth="1"/>
    <col min="15116" max="15116" width="4.42578125" style="1108" customWidth="1"/>
    <col min="15117" max="15117" width="24" style="1108" customWidth="1"/>
    <col min="15118" max="15118" width="13.140625" style="1108" customWidth="1"/>
    <col min="15119" max="15119" width="13" style="1108" customWidth="1"/>
    <col min="15120" max="15120" width="10.42578125" style="1108" customWidth="1"/>
    <col min="15121" max="15356" width="9.140625" style="1108"/>
    <col min="15357" max="15357" width="5" style="1108" customWidth="1"/>
    <col min="15358" max="15358" width="17.7109375" style="1108" customWidth="1"/>
    <col min="15359" max="15359" width="13.85546875" style="1108" customWidth="1"/>
    <col min="15360" max="15360" width="13.140625" style="1108" customWidth="1"/>
    <col min="15361" max="15361" width="12.28515625" style="1108" customWidth="1"/>
    <col min="15362" max="15362" width="3" style="1108" customWidth="1"/>
    <col min="15363" max="15363" width="20.28515625" style="1108" customWidth="1"/>
    <col min="15364" max="15364" width="12.5703125" style="1108" customWidth="1"/>
    <col min="15365" max="15365" width="11.7109375" style="1108" customWidth="1"/>
    <col min="15366" max="15366" width="9.140625" style="1108"/>
    <col min="15367" max="15367" width="2.85546875" style="1108" customWidth="1"/>
    <col min="15368" max="15368" width="18.5703125" style="1108" customWidth="1"/>
    <col min="15369" max="15369" width="14.42578125" style="1108" customWidth="1"/>
    <col min="15370" max="15370" width="13.7109375" style="1108" customWidth="1"/>
    <col min="15371" max="15371" width="10.140625" style="1108" customWidth="1"/>
    <col min="15372" max="15372" width="4.42578125" style="1108" customWidth="1"/>
    <col min="15373" max="15373" width="24" style="1108" customWidth="1"/>
    <col min="15374" max="15374" width="13.140625" style="1108" customWidth="1"/>
    <col min="15375" max="15375" width="13" style="1108" customWidth="1"/>
    <col min="15376" max="15376" width="10.42578125" style="1108" customWidth="1"/>
    <col min="15377" max="15612" width="9.140625" style="1108"/>
    <col min="15613" max="15613" width="5" style="1108" customWidth="1"/>
    <col min="15614" max="15614" width="17.7109375" style="1108" customWidth="1"/>
    <col min="15615" max="15615" width="13.85546875" style="1108" customWidth="1"/>
    <col min="15616" max="15616" width="13.140625" style="1108" customWidth="1"/>
    <col min="15617" max="15617" width="12.28515625" style="1108" customWidth="1"/>
    <col min="15618" max="15618" width="3" style="1108" customWidth="1"/>
    <col min="15619" max="15619" width="20.28515625" style="1108" customWidth="1"/>
    <col min="15620" max="15620" width="12.5703125" style="1108" customWidth="1"/>
    <col min="15621" max="15621" width="11.7109375" style="1108" customWidth="1"/>
    <col min="15622" max="15622" width="9.140625" style="1108"/>
    <col min="15623" max="15623" width="2.85546875" style="1108" customWidth="1"/>
    <col min="15624" max="15624" width="18.5703125" style="1108" customWidth="1"/>
    <col min="15625" max="15625" width="14.42578125" style="1108" customWidth="1"/>
    <col min="15626" max="15626" width="13.7109375" style="1108" customWidth="1"/>
    <col min="15627" max="15627" width="10.140625" style="1108" customWidth="1"/>
    <col min="15628" max="15628" width="4.42578125" style="1108" customWidth="1"/>
    <col min="15629" max="15629" width="24" style="1108" customWidth="1"/>
    <col min="15630" max="15630" width="13.140625" style="1108" customWidth="1"/>
    <col min="15631" max="15631" width="13" style="1108" customWidth="1"/>
    <col min="15632" max="15632" width="10.42578125" style="1108" customWidth="1"/>
    <col min="15633" max="15868" width="9.140625" style="1108"/>
    <col min="15869" max="15869" width="5" style="1108" customWidth="1"/>
    <col min="15870" max="15870" width="17.7109375" style="1108" customWidth="1"/>
    <col min="15871" max="15871" width="13.85546875" style="1108" customWidth="1"/>
    <col min="15872" max="15872" width="13.140625" style="1108" customWidth="1"/>
    <col min="15873" max="15873" width="12.28515625" style="1108" customWidth="1"/>
    <col min="15874" max="15874" width="3" style="1108" customWidth="1"/>
    <col min="15875" max="15875" width="20.28515625" style="1108" customWidth="1"/>
    <col min="15876" max="15876" width="12.5703125" style="1108" customWidth="1"/>
    <col min="15877" max="15877" width="11.7109375" style="1108" customWidth="1"/>
    <col min="15878" max="15878" width="9.140625" style="1108"/>
    <col min="15879" max="15879" width="2.85546875" style="1108" customWidth="1"/>
    <col min="15880" max="15880" width="18.5703125" style="1108" customWidth="1"/>
    <col min="15881" max="15881" width="14.42578125" style="1108" customWidth="1"/>
    <col min="15882" max="15882" width="13.7109375" style="1108" customWidth="1"/>
    <col min="15883" max="15883" width="10.140625" style="1108" customWidth="1"/>
    <col min="15884" max="15884" width="4.42578125" style="1108" customWidth="1"/>
    <col min="15885" max="15885" width="24" style="1108" customWidth="1"/>
    <col min="15886" max="15886" width="13.140625" style="1108" customWidth="1"/>
    <col min="15887" max="15887" width="13" style="1108" customWidth="1"/>
    <col min="15888" max="15888" width="10.42578125" style="1108" customWidth="1"/>
    <col min="15889" max="16124" width="9.140625" style="1108"/>
    <col min="16125" max="16125" width="5" style="1108" customWidth="1"/>
    <col min="16126" max="16126" width="17.7109375" style="1108" customWidth="1"/>
    <col min="16127" max="16127" width="13.85546875" style="1108" customWidth="1"/>
    <col min="16128" max="16128" width="13.140625" style="1108" customWidth="1"/>
    <col min="16129" max="16129" width="12.28515625" style="1108" customWidth="1"/>
    <col min="16130" max="16130" width="3" style="1108" customWidth="1"/>
    <col min="16131" max="16131" width="20.28515625" style="1108" customWidth="1"/>
    <col min="16132" max="16132" width="12.5703125" style="1108" customWidth="1"/>
    <col min="16133" max="16133" width="11.7109375" style="1108" customWidth="1"/>
    <col min="16134" max="16134" width="9.140625" style="1108"/>
    <col min="16135" max="16135" width="2.85546875" style="1108" customWidth="1"/>
    <col min="16136" max="16136" width="18.5703125" style="1108" customWidth="1"/>
    <col min="16137" max="16137" width="14.42578125" style="1108" customWidth="1"/>
    <col min="16138" max="16138" width="13.7109375" style="1108" customWidth="1"/>
    <col min="16139" max="16139" width="10.140625" style="1108" customWidth="1"/>
    <col min="16140" max="16140" width="4.42578125" style="1108" customWidth="1"/>
    <col min="16141" max="16141" width="24" style="1108" customWidth="1"/>
    <col min="16142" max="16142" width="13.140625" style="1108" customWidth="1"/>
    <col min="16143" max="16143" width="13" style="1108" customWidth="1"/>
    <col min="16144" max="16144" width="10.42578125" style="1108" customWidth="1"/>
    <col min="16145" max="16384" width="9.140625" style="1108"/>
  </cols>
  <sheetData>
    <row r="1" spans="1:24" ht="18.75">
      <c r="A1" s="586"/>
    </row>
    <row r="2" spans="1:24" ht="28.5" customHeight="1">
      <c r="A2" s="1468" t="s">
        <v>514</v>
      </c>
      <c r="B2" s="1468"/>
      <c r="C2" s="1468"/>
      <c r="D2" s="1468"/>
      <c r="E2" s="1468"/>
      <c r="F2" s="1468"/>
      <c r="G2" s="1468"/>
      <c r="H2" s="1468"/>
      <c r="I2" s="1468"/>
      <c r="J2" s="1468"/>
      <c r="K2" s="1468"/>
      <c r="L2" s="1468"/>
      <c r="M2" s="1468"/>
      <c r="N2" s="1468"/>
      <c r="O2" s="1468"/>
      <c r="P2" s="1468"/>
      <c r="Q2" s="1468"/>
      <c r="R2" s="1468"/>
      <c r="S2" s="1468"/>
      <c r="T2" s="1468"/>
      <c r="U2" s="1468"/>
      <c r="V2" s="1468"/>
      <c r="W2" s="1468"/>
      <c r="X2" s="1468"/>
    </row>
    <row r="3" spans="1:24" ht="15.75" customHeight="1">
      <c r="A3" s="1469" t="s">
        <v>513</v>
      </c>
      <c r="B3" s="1469"/>
      <c r="C3" s="1469"/>
      <c r="D3" s="1469"/>
      <c r="E3" s="1469"/>
      <c r="F3" s="1469"/>
      <c r="P3" s="588"/>
    </row>
    <row r="4" spans="1:24" ht="4.5" customHeight="1">
      <c r="A4" s="589"/>
      <c r="B4" s="589"/>
      <c r="C4" s="587"/>
      <c r="D4" s="587"/>
    </row>
    <row r="5" spans="1:24" ht="15.75" thickBot="1">
      <c r="A5" s="590" t="s">
        <v>178</v>
      </c>
      <c r="B5" s="1470" t="s">
        <v>179</v>
      </c>
      <c r="C5" s="1470"/>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1543.76</v>
      </c>
      <c r="C7" s="604">
        <v>1836</v>
      </c>
      <c r="D7" s="649">
        <v>2.5062747784751558</v>
      </c>
      <c r="F7" s="740" t="s">
        <v>193</v>
      </c>
      <c r="G7" s="602">
        <v>112.21299999999999</v>
      </c>
      <c r="H7" s="602">
        <v>652</v>
      </c>
      <c r="I7" s="861">
        <v>2.3478470100849478</v>
      </c>
      <c r="K7" s="740" t="s">
        <v>191</v>
      </c>
      <c r="L7" s="602">
        <v>37796.002</v>
      </c>
      <c r="M7" s="602">
        <v>10015.612999999999</v>
      </c>
      <c r="N7" s="729">
        <v>3.7737083092168198</v>
      </c>
      <c r="P7" s="740" t="s">
        <v>192</v>
      </c>
      <c r="Q7" s="602">
        <v>8145.07</v>
      </c>
      <c r="R7" s="602">
        <v>2272.386</v>
      </c>
      <c r="S7" s="729">
        <v>3.5843690288533727</v>
      </c>
    </row>
    <row r="8" spans="1:24" ht="16.5" thickBot="1">
      <c r="A8" s="603" t="s">
        <v>201</v>
      </c>
      <c r="B8" s="604">
        <v>935.39099999999996</v>
      </c>
      <c r="C8" s="604">
        <v>702</v>
      </c>
      <c r="D8" s="649">
        <v>2.3017247106821821</v>
      </c>
      <c r="F8" s="603" t="s">
        <v>191</v>
      </c>
      <c r="G8" s="604">
        <v>102.34</v>
      </c>
      <c r="H8" s="604">
        <v>407</v>
      </c>
      <c r="I8" s="846">
        <v>3.2604817127564676</v>
      </c>
      <c r="K8" s="603" t="s">
        <v>194</v>
      </c>
      <c r="L8" s="604">
        <v>30266.365000000002</v>
      </c>
      <c r="M8" s="604">
        <v>7838.7430000000004</v>
      </c>
      <c r="N8" s="649">
        <v>3.8611248002390179</v>
      </c>
      <c r="P8" s="603" t="s">
        <v>198</v>
      </c>
      <c r="Q8" s="604">
        <v>5668.2079999999996</v>
      </c>
      <c r="R8" s="604">
        <v>1001.034</v>
      </c>
      <c r="S8" s="649">
        <v>5.6623531268668197</v>
      </c>
    </row>
    <row r="9" spans="1:24" ht="16.5" thickBot="1">
      <c r="A9" s="603" t="s">
        <v>443</v>
      </c>
      <c r="B9" s="604">
        <v>695.726</v>
      </c>
      <c r="C9" s="604">
        <v>304</v>
      </c>
      <c r="D9" s="649">
        <v>5.3715719579987651</v>
      </c>
      <c r="F9" s="934" t="s">
        <v>321</v>
      </c>
      <c r="G9" s="607">
        <v>214.553</v>
      </c>
      <c r="H9" s="607">
        <v>1059</v>
      </c>
      <c r="I9" s="935">
        <v>2.7096183476042537</v>
      </c>
      <c r="K9" s="603" t="s">
        <v>444</v>
      </c>
      <c r="L9" s="604">
        <v>11185.043</v>
      </c>
      <c r="M9" s="604">
        <v>3579.3879999999999</v>
      </c>
      <c r="N9" s="649">
        <v>3.1248478790228944</v>
      </c>
      <c r="P9" s="603" t="s">
        <v>194</v>
      </c>
      <c r="Q9" s="604">
        <v>4340.78</v>
      </c>
      <c r="R9" s="604">
        <v>1386.6590000000001</v>
      </c>
      <c r="S9" s="649">
        <v>3.1303874997385801</v>
      </c>
    </row>
    <row r="10" spans="1:24" ht="15.75">
      <c r="A10" s="603" t="s">
        <v>199</v>
      </c>
      <c r="B10" s="604">
        <v>340.35399999999998</v>
      </c>
      <c r="C10" s="604">
        <v>419</v>
      </c>
      <c r="D10" s="649">
        <v>2.8121225140666439</v>
      </c>
      <c r="H10" s="1108"/>
      <c r="K10" s="603" t="s">
        <v>193</v>
      </c>
      <c r="L10" s="604">
        <v>9016.9240000000009</v>
      </c>
      <c r="M10" s="604">
        <v>2210.748</v>
      </c>
      <c r="N10" s="649">
        <v>4.0786756337673946</v>
      </c>
      <c r="P10" s="603" t="s">
        <v>195</v>
      </c>
      <c r="Q10" s="604">
        <v>4039.3829999999998</v>
      </c>
      <c r="R10" s="604">
        <v>933.31299999999999</v>
      </c>
      <c r="S10" s="649">
        <v>4.3280046458154979</v>
      </c>
    </row>
    <row r="11" spans="1:24" ht="15.75">
      <c r="A11" s="603" t="s">
        <v>373</v>
      </c>
      <c r="B11" s="604">
        <v>300</v>
      </c>
      <c r="C11" s="604">
        <v>158</v>
      </c>
      <c r="D11" s="649">
        <v>3.358334266203963</v>
      </c>
      <c r="K11" s="603" t="s">
        <v>200</v>
      </c>
      <c r="L11" s="604">
        <v>7992.6850000000004</v>
      </c>
      <c r="M11" s="604">
        <v>1517.011</v>
      </c>
      <c r="N11" s="649">
        <v>5.2687060278402731</v>
      </c>
      <c r="P11" s="603" t="s">
        <v>193</v>
      </c>
      <c r="Q11" s="604">
        <v>3185.6529999999998</v>
      </c>
      <c r="R11" s="604">
        <v>999.85599999999999</v>
      </c>
      <c r="S11" s="649">
        <v>3.1861118000992144</v>
      </c>
    </row>
    <row r="12" spans="1:24" ht="15.75">
      <c r="A12" s="603" t="s">
        <v>451</v>
      </c>
      <c r="B12" s="604">
        <v>169.8</v>
      </c>
      <c r="C12" s="604">
        <v>84</v>
      </c>
      <c r="D12" s="649">
        <v>4.715487794717987</v>
      </c>
      <c r="H12" s="1108"/>
      <c r="K12" s="603" t="s">
        <v>198</v>
      </c>
      <c r="L12" s="604">
        <v>6358.4669999999996</v>
      </c>
      <c r="M12" s="604">
        <v>983.55600000000004</v>
      </c>
      <c r="N12" s="649">
        <v>6.4647737393702034</v>
      </c>
      <c r="P12" s="603" t="s">
        <v>191</v>
      </c>
      <c r="Q12" s="604">
        <v>2612.5810000000001</v>
      </c>
      <c r="R12" s="604">
        <v>826.60400000000004</v>
      </c>
      <c r="S12" s="649">
        <v>3.1606198373102479</v>
      </c>
    </row>
    <row r="13" spans="1:24" ht="15.75">
      <c r="A13" s="603" t="s">
        <v>193</v>
      </c>
      <c r="B13" s="604">
        <v>163.036</v>
      </c>
      <c r="C13" s="604">
        <v>801</v>
      </c>
      <c r="D13" s="649">
        <v>2.5397389164096333</v>
      </c>
      <c r="H13" s="1108"/>
      <c r="K13" s="603" t="s">
        <v>201</v>
      </c>
      <c r="L13" s="604">
        <v>6154.0780000000004</v>
      </c>
      <c r="M13" s="604">
        <v>1596.048</v>
      </c>
      <c r="N13" s="649">
        <v>3.8558226319007951</v>
      </c>
      <c r="P13" s="603" t="s">
        <v>338</v>
      </c>
      <c r="Q13" s="604">
        <v>2510.3119999999999</v>
      </c>
      <c r="R13" s="604">
        <v>694.66899999999998</v>
      </c>
      <c r="S13" s="649">
        <v>3.6136807601893852</v>
      </c>
    </row>
    <row r="14" spans="1:24" ht="15.75">
      <c r="A14" s="603" t="s">
        <v>203</v>
      </c>
      <c r="B14" s="604">
        <v>137.72800000000001</v>
      </c>
      <c r="C14" s="604">
        <v>93</v>
      </c>
      <c r="D14" s="649">
        <v>2.4018694848453142</v>
      </c>
      <c r="K14" s="603" t="s">
        <v>196</v>
      </c>
      <c r="L14" s="604">
        <v>5411.9639999999999</v>
      </c>
      <c r="M14" s="604">
        <v>1173.5450000000001</v>
      </c>
      <c r="N14" s="649">
        <v>4.6116373892777869</v>
      </c>
      <c r="P14" s="603" t="s">
        <v>444</v>
      </c>
      <c r="Q14" s="604">
        <v>2501.837</v>
      </c>
      <c r="R14" s="604">
        <v>801.69200000000001</v>
      </c>
      <c r="S14" s="649">
        <v>3.1206959780065162</v>
      </c>
    </row>
    <row r="15" spans="1:24" ht="16.5" thickBot="1">
      <c r="A15" s="1029" t="s">
        <v>194</v>
      </c>
      <c r="B15" s="933">
        <v>127.108</v>
      </c>
      <c r="C15" s="933">
        <v>108</v>
      </c>
      <c r="D15" s="1030">
        <v>3.163306953362202</v>
      </c>
      <c r="E15" s="819"/>
      <c r="K15" s="603" t="s">
        <v>192</v>
      </c>
      <c r="L15" s="604">
        <v>4367.2250000000004</v>
      </c>
      <c r="M15" s="604">
        <v>1077.296</v>
      </c>
      <c r="N15" s="649">
        <v>4.0538765576034814</v>
      </c>
      <c r="P15" s="603" t="s">
        <v>202</v>
      </c>
      <c r="Q15" s="604">
        <v>2485.31</v>
      </c>
      <c r="R15" s="604">
        <v>688.00800000000004</v>
      </c>
      <c r="S15" s="649">
        <v>3.6123271822420668</v>
      </c>
    </row>
    <row r="16" spans="1:24" ht="16.5" thickBot="1">
      <c r="A16" s="934" t="s">
        <v>321</v>
      </c>
      <c r="B16" s="607">
        <v>4666.8760000000002</v>
      </c>
      <c r="C16" s="607">
        <v>4956</v>
      </c>
      <c r="D16" s="728">
        <v>2.82016626551601</v>
      </c>
      <c r="E16" s="657"/>
      <c r="K16" s="603" t="s">
        <v>351</v>
      </c>
      <c r="L16" s="604">
        <v>3910.7150000000001</v>
      </c>
      <c r="M16" s="604">
        <v>758.62099999999998</v>
      </c>
      <c r="N16" s="649">
        <v>5.1550313002144685</v>
      </c>
      <c r="P16" s="603" t="s">
        <v>480</v>
      </c>
      <c r="Q16" s="604">
        <v>1648.173</v>
      </c>
      <c r="R16" s="604">
        <v>671.08799999999997</v>
      </c>
      <c r="S16" s="649">
        <v>2.4559714970316859</v>
      </c>
    </row>
    <row r="17" spans="1:19" ht="15.75">
      <c r="A17"/>
      <c r="B17"/>
      <c r="C17"/>
      <c r="D17"/>
      <c r="K17" s="603" t="s">
        <v>208</v>
      </c>
      <c r="L17" s="604">
        <v>3844.3980000000001</v>
      </c>
      <c r="M17" s="604">
        <v>1124.354</v>
      </c>
      <c r="N17" s="649">
        <v>3.4192060507633717</v>
      </c>
      <c r="P17" s="603" t="s">
        <v>207</v>
      </c>
      <c r="Q17" s="604">
        <v>1474.7149999999999</v>
      </c>
      <c r="R17" s="604">
        <v>505.66500000000002</v>
      </c>
      <c r="S17" s="649">
        <v>2.916387331533723</v>
      </c>
    </row>
    <row r="18" spans="1:19" ht="15.75">
      <c r="A18"/>
      <c r="B18"/>
      <c r="C18"/>
      <c r="D18"/>
      <c r="K18" s="603" t="s">
        <v>205</v>
      </c>
      <c r="L18" s="604">
        <v>2216.797</v>
      </c>
      <c r="M18" s="604">
        <v>600.45500000000004</v>
      </c>
      <c r="N18" s="649">
        <v>3.6918620046464765</v>
      </c>
      <c r="P18" s="603" t="s">
        <v>350</v>
      </c>
      <c r="Q18" s="604">
        <v>1228.7570000000001</v>
      </c>
      <c r="R18" s="604">
        <v>350.67700000000002</v>
      </c>
      <c r="S18" s="649">
        <v>3.503956632456648</v>
      </c>
    </row>
    <row r="19" spans="1:19" ht="15.75">
      <c r="K19" s="603" t="s">
        <v>206</v>
      </c>
      <c r="L19" s="604">
        <v>2060.2420000000002</v>
      </c>
      <c r="M19" s="604">
        <v>500.32</v>
      </c>
      <c r="N19" s="649">
        <v>4.1178485769107773</v>
      </c>
      <c r="P19" s="603" t="s">
        <v>200</v>
      </c>
      <c r="Q19" s="604">
        <v>1025.6980000000001</v>
      </c>
      <c r="R19" s="604">
        <v>306.601</v>
      </c>
      <c r="S19" s="649">
        <v>3.3453837397790616</v>
      </c>
    </row>
    <row r="20" spans="1:19" ht="15.75">
      <c r="A20" s="106"/>
      <c r="B20" s="106"/>
      <c r="C20" s="106"/>
      <c r="D20" s="106"/>
      <c r="K20" s="603" t="s">
        <v>350</v>
      </c>
      <c r="L20" s="604">
        <v>1945.0050000000001</v>
      </c>
      <c r="M20" s="604">
        <v>548.20799999999997</v>
      </c>
      <c r="N20" s="649">
        <v>3.5479325365554679</v>
      </c>
      <c r="P20" s="603" t="s">
        <v>201</v>
      </c>
      <c r="Q20" s="604">
        <v>938.21900000000005</v>
      </c>
      <c r="R20" s="604">
        <v>257.97699999999998</v>
      </c>
      <c r="S20" s="649">
        <v>3.6368319656403476</v>
      </c>
    </row>
    <row r="21" spans="1:19" ht="15.75">
      <c r="A21" s="106"/>
      <c r="B21" s="106"/>
      <c r="C21" s="106"/>
      <c r="D21" s="106"/>
      <c r="K21" s="603" t="s">
        <v>199</v>
      </c>
      <c r="L21" s="604">
        <v>1850.989</v>
      </c>
      <c r="M21" s="604">
        <v>583.69399999999996</v>
      </c>
      <c r="N21" s="649">
        <v>3.1711633150246534</v>
      </c>
      <c r="P21" s="603" t="s">
        <v>479</v>
      </c>
      <c r="Q21" s="604">
        <v>800.61099999999999</v>
      </c>
      <c r="R21" s="604">
        <v>275.99200000000002</v>
      </c>
      <c r="S21" s="649">
        <v>2.9008485753210236</v>
      </c>
    </row>
    <row r="22" spans="1:19" ht="15.75">
      <c r="A22" s="106"/>
      <c r="B22" s="106"/>
      <c r="C22" s="106"/>
      <c r="D22" s="106"/>
      <c r="H22" s="1108"/>
      <c r="K22" s="603" t="s">
        <v>195</v>
      </c>
      <c r="L22" s="604">
        <v>1407.643</v>
      </c>
      <c r="M22" s="604">
        <v>304.55500000000001</v>
      </c>
      <c r="N22" s="649">
        <v>4.6219664756776284</v>
      </c>
      <c r="P22" s="603" t="s">
        <v>210</v>
      </c>
      <c r="Q22" s="604">
        <v>703.59299999999996</v>
      </c>
      <c r="R22" s="604">
        <v>237.61</v>
      </c>
      <c r="S22" s="649">
        <v>2.9611253735112157</v>
      </c>
    </row>
    <row r="23" spans="1:19" ht="15.75">
      <c r="A23" s="106"/>
      <c r="B23" s="106"/>
      <c r="C23" s="106"/>
      <c r="D23" s="106"/>
      <c r="H23" s="1108"/>
      <c r="K23" s="603" t="s">
        <v>352</v>
      </c>
      <c r="L23" s="604">
        <v>1384.5530000000001</v>
      </c>
      <c r="M23" s="604">
        <v>412.685</v>
      </c>
      <c r="N23" s="649">
        <v>3.3549874601693785</v>
      </c>
      <c r="P23" s="603" t="s">
        <v>212</v>
      </c>
      <c r="Q23" s="604">
        <v>629.98199999999997</v>
      </c>
      <c r="R23" s="604">
        <v>228.02500000000001</v>
      </c>
      <c r="S23" s="649">
        <v>2.7627760114022584</v>
      </c>
    </row>
    <row r="24" spans="1:19" ht="15.75">
      <c r="A24" s="106"/>
      <c r="B24" s="106"/>
      <c r="C24" s="106"/>
      <c r="D24" s="106"/>
      <c r="H24" s="1108"/>
      <c r="K24" s="603" t="s">
        <v>209</v>
      </c>
      <c r="L24" s="604">
        <v>1026.3900000000001</v>
      </c>
      <c r="M24" s="604">
        <v>408.37599999999998</v>
      </c>
      <c r="N24" s="649">
        <v>2.5133455443023096</v>
      </c>
      <c r="P24" s="603" t="s">
        <v>205</v>
      </c>
      <c r="Q24" s="604">
        <v>620.24199999999996</v>
      </c>
      <c r="R24" s="604">
        <v>176.27699999999999</v>
      </c>
      <c r="S24" s="649">
        <v>3.5185645319582251</v>
      </c>
    </row>
    <row r="25" spans="1:19" ht="15.75">
      <c r="A25" s="106"/>
      <c r="B25" s="106"/>
      <c r="C25" s="106"/>
      <c r="D25" s="106"/>
      <c r="H25" s="1108"/>
      <c r="K25" s="603" t="s">
        <v>479</v>
      </c>
      <c r="L25" s="604">
        <v>990.70600000000002</v>
      </c>
      <c r="M25" s="604">
        <v>328.04300000000001</v>
      </c>
      <c r="N25" s="649">
        <v>3.0200492008669597</v>
      </c>
      <c r="P25" s="603" t="s">
        <v>211</v>
      </c>
      <c r="Q25" s="604">
        <v>598.49199999999996</v>
      </c>
      <c r="R25" s="604">
        <v>222.059</v>
      </c>
      <c r="S25" s="649">
        <v>2.6951936197136797</v>
      </c>
    </row>
    <row r="26" spans="1:19" ht="15.75">
      <c r="A26" s="106"/>
      <c r="B26" s="106"/>
      <c r="C26" s="106"/>
      <c r="D26" s="106"/>
      <c r="H26" s="1108"/>
      <c r="K26" s="603" t="s">
        <v>204</v>
      </c>
      <c r="L26" s="604">
        <v>878.55799999999999</v>
      </c>
      <c r="M26" s="604">
        <v>192.78700000000001</v>
      </c>
      <c r="N26" s="649">
        <v>4.557143375850031</v>
      </c>
      <c r="P26" s="603" t="s">
        <v>204</v>
      </c>
      <c r="Q26" s="604">
        <v>593.94500000000005</v>
      </c>
      <c r="R26" s="604">
        <v>229.44300000000001</v>
      </c>
      <c r="S26" s="649">
        <v>2.5886385725430716</v>
      </c>
    </row>
    <row r="27" spans="1:19" ht="16.5" thickBot="1">
      <c r="A27" s="106"/>
      <c r="B27" s="106"/>
      <c r="C27" s="106"/>
      <c r="D27" s="106"/>
      <c r="H27" s="1108"/>
      <c r="K27" s="1029" t="s">
        <v>197</v>
      </c>
      <c r="L27" s="933">
        <v>773.17499999999995</v>
      </c>
      <c r="M27" s="933">
        <v>297.33499999999998</v>
      </c>
      <c r="N27" s="1030">
        <v>2.6003497738241377</v>
      </c>
      <c r="P27" s="603" t="s">
        <v>209</v>
      </c>
      <c r="Q27" s="604">
        <v>549.505</v>
      </c>
      <c r="R27" s="604">
        <v>136.41</v>
      </c>
      <c r="S27" s="649">
        <v>4.0283336998753754</v>
      </c>
    </row>
    <row r="28" spans="1:19" ht="16.5" thickBot="1">
      <c r="H28" s="1108"/>
      <c r="K28" s="934" t="s">
        <v>321</v>
      </c>
      <c r="L28" s="607">
        <v>143735.73499999999</v>
      </c>
      <c r="M28" s="607">
        <v>36792.758999999998</v>
      </c>
      <c r="N28" s="728">
        <v>3.9066310574860665</v>
      </c>
      <c r="P28" s="603" t="s">
        <v>196</v>
      </c>
      <c r="Q28" s="604">
        <v>543.89499999999998</v>
      </c>
      <c r="R28" s="604">
        <v>162.09200000000001</v>
      </c>
      <c r="S28" s="649">
        <v>3.3554709671051008</v>
      </c>
    </row>
    <row r="29" spans="1:19" ht="15.75">
      <c r="H29" s="1108"/>
      <c r="K29"/>
      <c r="L29"/>
      <c r="M29"/>
      <c r="N29"/>
      <c r="P29" s="603" t="s">
        <v>206</v>
      </c>
      <c r="Q29" s="604">
        <v>528.30999999999995</v>
      </c>
      <c r="R29" s="604">
        <v>177.44800000000001</v>
      </c>
      <c r="S29" s="649">
        <v>2.9772665795049815</v>
      </c>
    </row>
    <row r="30" spans="1:19" ht="15.75">
      <c r="A30" s="106"/>
      <c r="B30" s="106"/>
      <c r="C30" s="106"/>
      <c r="D30" s="106"/>
      <c r="E30" s="106"/>
      <c r="F30" s="106"/>
      <c r="G30" s="106"/>
      <c r="H30" s="106"/>
      <c r="I30" s="106"/>
      <c r="J30" s="106"/>
      <c r="K30"/>
      <c r="L30"/>
      <c r="M30"/>
      <c r="N30"/>
      <c r="P30" s="603" t="s">
        <v>208</v>
      </c>
      <c r="Q30" s="604">
        <v>528.21299999999997</v>
      </c>
      <c r="R30" s="604">
        <v>191.86099999999999</v>
      </c>
      <c r="S30" s="649">
        <v>2.7531025065021031</v>
      </c>
    </row>
    <row r="31" spans="1:19" ht="16.5" thickBot="1">
      <c r="A31" s="106"/>
      <c r="B31" s="106"/>
      <c r="C31" s="106"/>
      <c r="D31" s="106"/>
      <c r="E31" s="106"/>
      <c r="F31" s="106"/>
      <c r="G31" s="106"/>
      <c r="H31" s="106"/>
      <c r="I31" s="106"/>
      <c r="J31" s="106"/>
      <c r="K31"/>
      <c r="L31"/>
      <c r="M31"/>
      <c r="N31"/>
      <c r="P31" s="1029" t="s">
        <v>351</v>
      </c>
      <c r="Q31" s="933">
        <v>463.47399999999999</v>
      </c>
      <c r="R31" s="933">
        <v>130.38900000000001</v>
      </c>
      <c r="S31" s="1030">
        <v>3.5545483131245734</v>
      </c>
    </row>
    <row r="32" spans="1:19" ht="16.5" thickBot="1">
      <c r="A32" s="106"/>
      <c r="B32" s="106"/>
      <c r="C32" s="106"/>
      <c r="D32" s="106"/>
      <c r="E32" s="106"/>
      <c r="F32" s="106"/>
      <c r="G32" s="106"/>
      <c r="H32" s="106"/>
      <c r="I32" s="106"/>
      <c r="J32" s="106"/>
      <c r="K32"/>
      <c r="L32"/>
      <c r="M32"/>
      <c r="N32"/>
      <c r="P32" s="934" t="s">
        <v>321</v>
      </c>
      <c r="Q32" s="607">
        <v>50279.349000000002</v>
      </c>
      <c r="R32" s="607">
        <v>14474.962</v>
      </c>
      <c r="S32" s="728">
        <v>3.4735392742309097</v>
      </c>
    </row>
    <row r="33" spans="1:19">
      <c r="A33" s="63" t="s">
        <v>440</v>
      </c>
      <c r="B33" s="63"/>
      <c r="C33" s="106"/>
      <c r="D33" s="106"/>
      <c r="E33" s="106"/>
      <c r="F33" s="106"/>
      <c r="G33" s="106"/>
      <c r="H33" s="106"/>
      <c r="I33" s="106"/>
      <c r="J33" s="106"/>
      <c r="K33"/>
      <c r="L33"/>
      <c r="M33"/>
      <c r="N33"/>
      <c r="P33"/>
      <c r="Q33"/>
      <c r="R33"/>
      <c r="S33"/>
    </row>
    <row r="34" spans="1:19">
      <c r="A34" s="1173"/>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s="106"/>
      <c r="B36" s="106"/>
      <c r="C36" s="106"/>
      <c r="D36" s="106"/>
      <c r="E36" s="106"/>
      <c r="F36" s="106"/>
      <c r="G36" s="106"/>
      <c r="H36" s="106"/>
      <c r="I36" s="106"/>
      <c r="J36" s="106"/>
      <c r="K36"/>
      <c r="L36"/>
      <c r="M36"/>
      <c r="N36"/>
      <c r="P36"/>
      <c r="Q36"/>
      <c r="R36"/>
      <c r="S36"/>
    </row>
    <row r="37" spans="1:19" ht="17.25" customHeight="1">
      <c r="A37" s="106"/>
      <c r="B37" s="106"/>
      <c r="C37" s="106"/>
      <c r="D37" s="106"/>
      <c r="E37" s="106"/>
      <c r="F37" s="106"/>
      <c r="G37" s="106"/>
      <c r="H37" s="106"/>
      <c r="I37" s="106"/>
      <c r="J37" s="106"/>
      <c r="K37"/>
      <c r="L37"/>
      <c r="M37"/>
      <c r="N37"/>
      <c r="P37"/>
      <c r="Q37"/>
      <c r="R37"/>
      <c r="S37"/>
    </row>
    <row r="38" spans="1:19">
      <c r="A38"/>
      <c r="B38"/>
      <c r="C38"/>
      <c r="D38"/>
      <c r="E38"/>
      <c r="F38"/>
      <c r="G38"/>
      <c r="H38"/>
      <c r="I38" s="106"/>
      <c r="J38" s="106"/>
      <c r="P38"/>
      <c r="Q38"/>
      <c r="R38"/>
      <c r="S38"/>
    </row>
    <row r="39" spans="1:19">
      <c r="A39"/>
      <c r="B39"/>
      <c r="C39"/>
      <c r="D39"/>
      <c r="E39"/>
      <c r="F39"/>
      <c r="G39"/>
      <c r="H39"/>
      <c r="I39" s="106"/>
      <c r="J39" s="106"/>
      <c r="K39" s="106"/>
      <c r="L39" s="106"/>
      <c r="M39" s="106"/>
      <c r="N39" s="106"/>
      <c r="P39"/>
      <c r="Q39"/>
      <c r="R39"/>
      <c r="S39"/>
    </row>
    <row r="40" spans="1:19">
      <c r="A40"/>
      <c r="B40"/>
      <c r="C40"/>
      <c r="D40"/>
      <c r="E40"/>
      <c r="F40"/>
      <c r="G40"/>
      <c r="H40"/>
      <c r="I40" s="106"/>
      <c r="J40" s="106"/>
      <c r="K40" s="106"/>
      <c r="L40" s="106"/>
      <c r="M40" s="106"/>
      <c r="N40" s="106"/>
      <c r="P40"/>
      <c r="Q40"/>
      <c r="R40"/>
      <c r="S40"/>
    </row>
    <row r="41" spans="1:19">
      <c r="A41"/>
      <c r="B41"/>
      <c r="C41"/>
      <c r="D41"/>
      <c r="E41"/>
      <c r="F41"/>
      <c r="G41"/>
      <c r="H41"/>
      <c r="I41" s="106"/>
      <c r="J41" s="106"/>
      <c r="K41" s="106"/>
      <c r="L41" s="106"/>
      <c r="M41" s="106"/>
      <c r="N41" s="106"/>
      <c r="P41"/>
      <c r="Q41"/>
      <c r="R41"/>
      <c r="S41"/>
    </row>
    <row r="42" spans="1:19" ht="14.25" customHeight="1">
      <c r="A42"/>
      <c r="B42"/>
      <c r="C42"/>
      <c r="D42"/>
      <c r="E42"/>
      <c r="F42"/>
      <c r="G42"/>
      <c r="H42"/>
      <c r="I42"/>
      <c r="J42" s="106"/>
      <c r="K42" s="106"/>
      <c r="L42" s="106"/>
      <c r="M42" s="106"/>
      <c r="N42" s="106"/>
      <c r="P42"/>
      <c r="Q42"/>
      <c r="R42"/>
      <c r="S42"/>
    </row>
    <row r="43" spans="1:19">
      <c r="A43"/>
      <c r="B43"/>
      <c r="C43"/>
      <c r="D43"/>
      <c r="E43"/>
      <c r="F43"/>
      <c r="G43"/>
      <c r="H43"/>
      <c r="I43"/>
      <c r="J43" s="106"/>
      <c r="K43" s="106"/>
      <c r="L43" s="106"/>
      <c r="M43" s="106"/>
      <c r="N43" s="106"/>
      <c r="P43"/>
      <c r="Q43"/>
      <c r="R43"/>
      <c r="S43"/>
    </row>
    <row r="44" spans="1:19">
      <c r="A44"/>
      <c r="B44"/>
      <c r="C44"/>
      <c r="D44"/>
      <c r="E44"/>
      <c r="F44"/>
      <c r="G44"/>
      <c r="H44"/>
      <c r="I44"/>
      <c r="J44" s="106"/>
      <c r="K44" s="106"/>
      <c r="L44" s="106"/>
      <c r="M44" s="106"/>
      <c r="N44" s="106"/>
      <c r="P44"/>
      <c r="Q44"/>
      <c r="R44"/>
      <c r="S44"/>
    </row>
    <row r="45" spans="1:19">
      <c r="A45"/>
      <c r="B45"/>
      <c r="C45"/>
      <c r="D45"/>
      <c r="E45"/>
      <c r="F45"/>
      <c r="G45"/>
      <c r="H45"/>
      <c r="I45"/>
      <c r="J45" s="106"/>
      <c r="K45" s="106"/>
      <c r="L45" s="106"/>
      <c r="M45" s="106"/>
      <c r="N45" s="106"/>
      <c r="P45"/>
      <c r="Q45"/>
      <c r="R45"/>
      <c r="S45"/>
    </row>
    <row r="46" spans="1:19">
      <c r="A46"/>
      <c r="B46"/>
      <c r="C46"/>
      <c r="D46"/>
      <c r="E46"/>
      <c r="F46"/>
      <c r="G46"/>
      <c r="H46"/>
      <c r="I46"/>
      <c r="J46" s="106"/>
      <c r="P46"/>
      <c r="Q46"/>
      <c r="R46"/>
      <c r="S46"/>
    </row>
    <row r="47" spans="1:19">
      <c r="A47"/>
      <c r="B47"/>
      <c r="C47"/>
      <c r="D47"/>
      <c r="E47"/>
      <c r="F47"/>
      <c r="G47"/>
      <c r="H47"/>
      <c r="I47"/>
      <c r="J47" s="106"/>
      <c r="K47" s="106"/>
      <c r="P47"/>
      <c r="Q47"/>
      <c r="R47"/>
      <c r="S47"/>
    </row>
    <row r="48" spans="1:19" ht="14.25" customHeight="1">
      <c r="A48"/>
      <c r="B48"/>
      <c r="C48"/>
      <c r="D48"/>
      <c r="E48"/>
      <c r="F48"/>
      <c r="G48"/>
      <c r="H48"/>
      <c r="I48"/>
      <c r="J48" s="106"/>
      <c r="K48" s="106"/>
      <c r="P48"/>
      <c r="Q48"/>
      <c r="R48"/>
      <c r="S48"/>
    </row>
    <row r="49" spans="1:19">
      <c r="A49"/>
      <c r="B49"/>
      <c r="C49"/>
      <c r="D49"/>
      <c r="E49"/>
      <c r="F49"/>
      <c r="G49"/>
      <c r="H49"/>
      <c r="I49"/>
      <c r="J49" s="106"/>
      <c r="K49" s="106"/>
      <c r="P49"/>
      <c r="Q49"/>
      <c r="R49"/>
      <c r="S49"/>
    </row>
    <row r="50" spans="1:19">
      <c r="A50"/>
      <c r="B50"/>
      <c r="C50"/>
      <c r="D50"/>
      <c r="E50"/>
      <c r="F50"/>
      <c r="G50"/>
      <c r="H50"/>
      <c r="I50"/>
      <c r="J50" s="106"/>
      <c r="K50" s="106"/>
      <c r="P50"/>
      <c r="Q50"/>
      <c r="R50"/>
      <c r="S50"/>
    </row>
    <row r="51" spans="1:19">
      <c r="A51"/>
      <c r="B51"/>
      <c r="C51"/>
      <c r="D51"/>
      <c r="E51"/>
      <c r="F51"/>
      <c r="G51"/>
      <c r="H51"/>
      <c r="I51"/>
      <c r="J51" s="106"/>
      <c r="K51" s="106"/>
      <c r="P51"/>
      <c r="Q51"/>
      <c r="R51"/>
      <c r="S51"/>
    </row>
    <row r="52" spans="1:19">
      <c r="A52"/>
      <c r="B52"/>
      <c r="C52"/>
      <c r="D52"/>
      <c r="E52"/>
      <c r="F52"/>
      <c r="G52"/>
      <c r="H52"/>
      <c r="I52"/>
      <c r="J52" s="106"/>
      <c r="K52" s="106"/>
    </row>
    <row r="53" spans="1:19">
      <c r="A53"/>
      <c r="B53"/>
      <c r="C53"/>
      <c r="D53"/>
      <c r="E53"/>
      <c r="F53"/>
      <c r="G53"/>
      <c r="H53"/>
      <c r="I53"/>
      <c r="J53" s="106"/>
      <c r="K53" s="106"/>
      <c r="P53" s="106"/>
      <c r="Q53" s="106"/>
      <c r="R53" s="106"/>
      <c r="S53" s="106"/>
    </row>
    <row r="54" spans="1:19">
      <c r="A54"/>
      <c r="B54"/>
      <c r="C54"/>
      <c r="D54"/>
      <c r="E54"/>
      <c r="F54"/>
      <c r="G54"/>
      <c r="H54"/>
      <c r="I54"/>
      <c r="J54" s="106"/>
      <c r="K54" s="106"/>
      <c r="P54" s="106"/>
      <c r="Q54" s="106"/>
      <c r="R54" s="106"/>
      <c r="S54" s="106"/>
    </row>
    <row r="55" spans="1:19">
      <c r="A55"/>
      <c r="B55"/>
      <c r="C55"/>
      <c r="D55"/>
      <c r="E55"/>
      <c r="F55"/>
      <c r="G55"/>
      <c r="H55"/>
      <c r="I55"/>
      <c r="J55" s="106"/>
      <c r="K55" s="106"/>
      <c r="P55" s="106"/>
      <c r="Q55" s="106"/>
      <c r="R55" s="106"/>
      <c r="S55" s="106"/>
    </row>
    <row r="56" spans="1:19">
      <c r="A56"/>
      <c r="B56"/>
      <c r="C56"/>
      <c r="D56"/>
      <c r="E56"/>
      <c r="F56"/>
      <c r="G56"/>
      <c r="H56"/>
      <c r="I56"/>
      <c r="J56" s="106"/>
      <c r="K56" s="106"/>
      <c r="P56" s="106"/>
      <c r="Q56" s="106"/>
      <c r="R56" s="106"/>
      <c r="S56" s="106"/>
    </row>
    <row r="57" spans="1:19">
      <c r="A57"/>
      <c r="B57"/>
      <c r="C57"/>
      <c r="D57"/>
      <c r="E57"/>
      <c r="F57"/>
      <c r="G57"/>
      <c r="H57"/>
      <c r="I57"/>
      <c r="J57" s="106"/>
      <c r="K57" s="106"/>
      <c r="P57" s="106"/>
      <c r="Q57" s="106"/>
      <c r="R57" s="106"/>
      <c r="S57" s="106"/>
    </row>
    <row r="58" spans="1:19">
      <c r="A58"/>
      <c r="B58"/>
      <c r="C58"/>
      <c r="D58"/>
      <c r="E58"/>
      <c r="F58"/>
      <c r="G58"/>
      <c r="H58"/>
      <c r="I58"/>
      <c r="J58" s="106"/>
      <c r="K58" s="106"/>
      <c r="P58" s="106"/>
      <c r="Q58" s="106"/>
      <c r="R58" s="106"/>
      <c r="S58" s="106"/>
    </row>
    <row r="59" spans="1:19">
      <c r="A59"/>
      <c r="B59"/>
      <c r="C59"/>
      <c r="D59"/>
      <c r="E59"/>
      <c r="F59"/>
      <c r="G59"/>
      <c r="H59"/>
      <c r="I59"/>
      <c r="J59" s="106"/>
      <c r="K59" s="106"/>
      <c r="P59" s="106"/>
      <c r="Q59" s="106"/>
      <c r="R59" s="106"/>
      <c r="S59" s="106"/>
    </row>
    <row r="60" spans="1:19">
      <c r="A60"/>
      <c r="B60"/>
      <c r="C60"/>
      <c r="D60"/>
      <c r="E60"/>
      <c r="F60"/>
      <c r="G60"/>
      <c r="H60"/>
      <c r="I60"/>
      <c r="J60" s="106"/>
      <c r="K60" s="106"/>
      <c r="P60" s="106"/>
      <c r="Q60" s="106"/>
      <c r="R60" s="106"/>
      <c r="S60" s="106"/>
    </row>
    <row r="61" spans="1:19">
      <c r="A61"/>
      <c r="B61"/>
      <c r="C61"/>
      <c r="D61"/>
      <c r="E61"/>
      <c r="F61"/>
      <c r="G61"/>
      <c r="H61"/>
      <c r="I61"/>
      <c r="J61" s="106"/>
      <c r="K61" s="106"/>
      <c r="P61" s="106"/>
      <c r="Q61" s="106"/>
      <c r="R61" s="106"/>
      <c r="S61" s="106"/>
    </row>
    <row r="62" spans="1:19">
      <c r="A62"/>
      <c r="B62"/>
      <c r="C62"/>
      <c r="D62"/>
      <c r="E62"/>
      <c r="F62"/>
      <c r="G62"/>
      <c r="H62"/>
      <c r="I62"/>
      <c r="J62" s="106"/>
      <c r="K62" s="106"/>
      <c r="P62" s="106"/>
      <c r="Q62" s="106"/>
      <c r="R62" s="106"/>
      <c r="S62" s="106"/>
    </row>
    <row r="63" spans="1:19">
      <c r="A63"/>
      <c r="B63"/>
      <c r="C63"/>
      <c r="D63"/>
      <c r="E63"/>
      <c r="F63"/>
      <c r="G63"/>
      <c r="H63"/>
      <c r="I63"/>
      <c r="J63" s="106"/>
      <c r="K63" s="106"/>
      <c r="P63" s="106"/>
      <c r="Q63" s="106"/>
      <c r="R63" s="106"/>
      <c r="S63" s="106"/>
    </row>
    <row r="64" spans="1:19">
      <c r="A64"/>
      <c r="B64"/>
      <c r="C64"/>
      <c r="D64"/>
      <c r="E64"/>
      <c r="F64"/>
      <c r="G64"/>
      <c r="H64"/>
      <c r="I64"/>
      <c r="J64" s="106"/>
      <c r="K64" s="106"/>
      <c r="P64" s="106"/>
      <c r="Q64" s="106"/>
      <c r="R64" s="106"/>
      <c r="S64" s="106"/>
    </row>
    <row r="65" spans="1:19">
      <c r="A65"/>
      <c r="B65"/>
      <c r="C65"/>
      <c r="D65"/>
      <c r="E65"/>
      <c r="F65"/>
      <c r="G65"/>
      <c r="H65"/>
      <c r="I65"/>
      <c r="J65" s="106"/>
      <c r="K65" s="106"/>
      <c r="P65" s="106"/>
      <c r="Q65" s="106"/>
      <c r="R65" s="106"/>
      <c r="S65" s="106"/>
    </row>
    <row r="66" spans="1:19">
      <c r="A66"/>
      <c r="B66"/>
      <c r="C66"/>
      <c r="D66"/>
      <c r="E66"/>
      <c r="F66"/>
      <c r="G66"/>
      <c r="H66"/>
      <c r="I66"/>
      <c r="J66" s="106"/>
      <c r="K66" s="106"/>
      <c r="P66" s="106"/>
      <c r="Q66" s="106"/>
      <c r="R66" s="106"/>
      <c r="S66" s="106"/>
    </row>
    <row r="67" spans="1:19">
      <c r="A67"/>
      <c r="B67"/>
      <c r="C67"/>
      <c r="D67"/>
      <c r="E67"/>
      <c r="F67"/>
      <c r="G67"/>
      <c r="H67"/>
      <c r="I67"/>
      <c r="J67" s="106"/>
      <c r="K67" s="106"/>
      <c r="P67" s="106"/>
      <c r="Q67" s="106"/>
      <c r="R67" s="106"/>
      <c r="S67" s="106"/>
    </row>
    <row r="68" spans="1:19">
      <c r="A68"/>
      <c r="B68"/>
      <c r="C68"/>
      <c r="D68"/>
      <c r="E68"/>
      <c r="F68"/>
      <c r="G68"/>
      <c r="H68"/>
      <c r="I68"/>
      <c r="J68" s="106"/>
      <c r="K68" s="106"/>
      <c r="P68" s="106"/>
      <c r="Q68" s="106"/>
      <c r="R68" s="106"/>
      <c r="S68" s="106"/>
    </row>
    <row r="69" spans="1:19">
      <c r="A69"/>
      <c r="B69"/>
      <c r="C69"/>
      <c r="D69"/>
      <c r="E69"/>
      <c r="F69"/>
      <c r="G69"/>
      <c r="H69"/>
      <c r="I69"/>
      <c r="J69" s="106"/>
      <c r="K69" s="106"/>
      <c r="P69" s="106"/>
      <c r="Q69" s="106"/>
      <c r="R69" s="106"/>
      <c r="S69" s="106"/>
    </row>
    <row r="70" spans="1:19">
      <c r="A70"/>
      <c r="B70"/>
      <c r="C70"/>
      <c r="D70"/>
      <c r="E70"/>
      <c r="F70"/>
      <c r="G70"/>
      <c r="H70"/>
      <c r="I70"/>
      <c r="J70" s="106"/>
      <c r="K70" s="106"/>
      <c r="P70" s="106"/>
      <c r="Q70" s="106"/>
      <c r="R70" s="106"/>
      <c r="S70" s="106"/>
    </row>
    <row r="71" spans="1:19">
      <c r="A71"/>
      <c r="B71"/>
      <c r="C71"/>
      <c r="D71"/>
      <c r="E71"/>
      <c r="F71"/>
      <c r="G71"/>
      <c r="H71"/>
      <c r="I71"/>
      <c r="J71" s="106"/>
      <c r="K71" s="106"/>
      <c r="P71" s="106"/>
      <c r="Q71" s="106"/>
      <c r="R71" s="106"/>
      <c r="S71" s="106"/>
    </row>
    <row r="72" spans="1:19">
      <c r="A72"/>
      <c r="B72"/>
      <c r="C72"/>
      <c r="D72"/>
      <c r="E72"/>
      <c r="F72"/>
      <c r="G72"/>
      <c r="H72"/>
      <c r="I72"/>
      <c r="J72" s="106"/>
      <c r="K72" s="106"/>
      <c r="P72" s="106"/>
      <c r="Q72" s="106"/>
      <c r="R72" s="106"/>
      <c r="S72" s="106"/>
    </row>
    <row r="73" spans="1:19">
      <c r="A73"/>
      <c r="B73"/>
      <c r="C73"/>
      <c r="D73"/>
      <c r="E73"/>
      <c r="F73"/>
      <c r="G73"/>
      <c r="H73"/>
      <c r="I73"/>
      <c r="J73" s="106"/>
      <c r="K73" s="106"/>
    </row>
    <row r="74" spans="1:19">
      <c r="A74"/>
      <c r="B74"/>
      <c r="C74"/>
      <c r="D74"/>
      <c r="E74"/>
      <c r="F74"/>
      <c r="G74"/>
      <c r="H74"/>
      <c r="I74"/>
      <c r="J74" s="106"/>
      <c r="K74" s="106"/>
    </row>
    <row r="75" spans="1:19">
      <c r="A75"/>
      <c r="B75"/>
      <c r="C75"/>
      <c r="D75"/>
      <c r="E75"/>
      <c r="F75"/>
      <c r="G75"/>
      <c r="H75"/>
      <c r="I75"/>
      <c r="J75" s="106"/>
      <c r="K75" s="106"/>
    </row>
    <row r="76" spans="1:19">
      <c r="A76"/>
      <c r="B76"/>
      <c r="C76"/>
      <c r="D76"/>
      <c r="E76"/>
      <c r="F76"/>
      <c r="G76"/>
      <c r="H76"/>
      <c r="I76"/>
      <c r="J76" s="106"/>
      <c r="K76" s="106"/>
    </row>
    <row r="77" spans="1:19">
      <c r="A77"/>
      <c r="B77"/>
      <c r="C77"/>
      <c r="D77"/>
      <c r="E77"/>
      <c r="F77"/>
      <c r="G77"/>
      <c r="H77"/>
      <c r="I77"/>
      <c r="J77" s="106"/>
      <c r="K77" s="106"/>
    </row>
    <row r="78" spans="1:19">
      <c r="A78"/>
      <c r="B78"/>
      <c r="C78"/>
      <c r="D78"/>
      <c r="E78"/>
      <c r="F78"/>
      <c r="G78"/>
      <c r="H78"/>
      <c r="I78"/>
      <c r="J78" s="106"/>
      <c r="K78" s="106"/>
    </row>
    <row r="79" spans="1:19">
      <c r="A79"/>
      <c r="B79"/>
      <c r="C79"/>
      <c r="D79"/>
      <c r="E79"/>
      <c r="F79"/>
      <c r="G79"/>
      <c r="H79"/>
      <c r="I79"/>
      <c r="J79" s="106"/>
      <c r="K79" s="106"/>
    </row>
    <row r="80" spans="1:19">
      <c r="A80"/>
      <c r="B80"/>
      <c r="C80"/>
      <c r="D80"/>
      <c r="E80"/>
      <c r="F80"/>
      <c r="G80"/>
      <c r="H80"/>
      <c r="I80"/>
      <c r="J80" s="106"/>
      <c r="K80" s="106"/>
    </row>
    <row r="81" spans="1:11">
      <c r="A81"/>
      <c r="B81"/>
      <c r="C81"/>
      <c r="D81"/>
      <c r="E81"/>
      <c r="F81"/>
      <c r="G81"/>
      <c r="H81"/>
      <c r="I81"/>
      <c r="J81" s="106"/>
      <c r="K81" s="106"/>
    </row>
    <row r="82" spans="1:11">
      <c r="A82"/>
      <c r="B82"/>
      <c r="C82"/>
      <c r="D82"/>
      <c r="E82"/>
      <c r="F82"/>
      <c r="G82"/>
      <c r="H82"/>
      <c r="I82"/>
      <c r="J82" s="106"/>
      <c r="K82" s="106"/>
    </row>
    <row r="83" spans="1:11">
      <c r="A83"/>
      <c r="B83"/>
      <c r="C83"/>
      <c r="D83"/>
      <c r="E83"/>
      <c r="F83"/>
      <c r="G83"/>
      <c r="H83"/>
      <c r="I83"/>
      <c r="J83" s="106"/>
      <c r="K83" s="106"/>
    </row>
    <row r="84" spans="1:11">
      <c r="A84"/>
      <c r="B84"/>
      <c r="C84"/>
      <c r="D84"/>
      <c r="E84"/>
      <c r="F84"/>
      <c r="G84"/>
      <c r="H84"/>
      <c r="I84"/>
      <c r="J84" s="106"/>
      <c r="K84" s="106"/>
    </row>
    <row r="85" spans="1:11">
      <c r="A85"/>
      <c r="B85"/>
      <c r="C85"/>
      <c r="D85"/>
      <c r="E85"/>
      <c r="F85"/>
      <c r="G85"/>
      <c r="H85"/>
      <c r="I85"/>
      <c r="J85" s="106"/>
      <c r="K85" s="106"/>
    </row>
    <row r="86" spans="1:11">
      <c r="A86"/>
      <c r="B86"/>
      <c r="C86"/>
      <c r="D86"/>
      <c r="E86"/>
      <c r="F86"/>
      <c r="G86"/>
      <c r="H86"/>
      <c r="I86"/>
      <c r="J86" s="106"/>
      <c r="K86" s="106"/>
    </row>
    <row r="87" spans="1:11">
      <c r="A87"/>
      <c r="B87"/>
      <c r="C87"/>
      <c r="D87"/>
      <c r="E87"/>
      <c r="F87"/>
      <c r="G87"/>
      <c r="H87"/>
      <c r="I87"/>
      <c r="J87" s="106"/>
      <c r="K87" s="106"/>
    </row>
    <row r="88" spans="1:11">
      <c r="A88"/>
      <c r="B88"/>
      <c r="C88"/>
      <c r="D88"/>
      <c r="E88"/>
      <c r="F88"/>
      <c r="G88"/>
      <c r="H88"/>
      <c r="I88"/>
      <c r="J88" s="106"/>
      <c r="K88" s="106"/>
    </row>
    <row r="89" spans="1:11">
      <c r="A89" s="106"/>
      <c r="B89" s="106"/>
      <c r="C89" s="106"/>
      <c r="D89" s="106"/>
      <c r="E89" s="106"/>
      <c r="F89" s="106"/>
      <c r="G89" s="106"/>
      <c r="H89" s="106"/>
      <c r="I89" s="106"/>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1">
    <sortCondition descending="1" ref="Q7:Q51"/>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N42" sqref="N42"/>
    </sheetView>
  </sheetViews>
  <sheetFormatPr defaultRowHeight="12.75"/>
  <cols>
    <col min="1" max="1" width="16.85546875" style="1108" customWidth="1"/>
    <col min="2" max="2" width="12.28515625" style="1108" bestFit="1" customWidth="1"/>
    <col min="3" max="3" width="10.140625" style="1108" customWidth="1"/>
    <col min="4" max="4" width="9.140625" style="1108"/>
    <col min="5" max="5" width="6" style="1108" customWidth="1"/>
    <col min="6" max="6" width="16.7109375" style="1108" customWidth="1"/>
    <col min="7" max="7" width="11.28515625" style="1108" customWidth="1"/>
    <col min="8" max="8" width="10.42578125" style="1108" customWidth="1"/>
    <col min="9" max="9" width="9.140625" style="1108"/>
    <col min="10" max="10" width="3.5703125" style="1108" customWidth="1"/>
    <col min="11" max="11" width="18" style="1108" customWidth="1"/>
    <col min="12" max="12" width="11.7109375" style="1108" customWidth="1"/>
    <col min="13" max="13" width="12.28515625" style="1108" customWidth="1"/>
    <col min="14" max="14" width="10.42578125" style="1108" customWidth="1"/>
    <col min="15" max="15" width="3.85546875" style="1108" customWidth="1"/>
    <col min="16" max="16" width="22.5703125" style="1108" customWidth="1"/>
    <col min="17" max="17" width="11.28515625" style="1108" customWidth="1"/>
    <col min="18" max="18" width="10.28515625" style="1108" customWidth="1"/>
    <col min="19" max="19" width="10" style="1108" customWidth="1"/>
    <col min="20" max="255" width="9.140625" style="1108"/>
    <col min="256" max="256" width="4" style="1108" customWidth="1"/>
    <col min="257" max="257" width="15.140625" style="1108" customWidth="1"/>
    <col min="258" max="258" width="13.85546875" style="1108" customWidth="1"/>
    <col min="259" max="259" width="10.140625" style="1108" customWidth="1"/>
    <col min="260" max="260" width="9.140625" style="1108"/>
    <col min="261" max="261" width="3.42578125" style="1108" customWidth="1"/>
    <col min="262" max="262" width="19.5703125" style="1108" customWidth="1"/>
    <col min="263" max="263" width="12.28515625" style="1108" customWidth="1"/>
    <col min="264" max="264" width="10.42578125" style="1108" customWidth="1"/>
    <col min="265" max="265" width="9.140625" style="1108"/>
    <col min="266" max="266" width="3.5703125" style="1108" customWidth="1"/>
    <col min="267" max="267" width="16.42578125" style="1108" customWidth="1"/>
    <col min="268" max="268" width="11.7109375" style="1108" customWidth="1"/>
    <col min="269" max="269" width="10.140625" style="1108" customWidth="1"/>
    <col min="270" max="270" width="15.85546875" style="1108" customWidth="1"/>
    <col min="271" max="271" width="3.85546875" style="1108" customWidth="1"/>
    <col min="272" max="272" width="16.42578125" style="1108" customWidth="1"/>
    <col min="273" max="273" width="11.28515625" style="1108" customWidth="1"/>
    <col min="274" max="274" width="10.28515625" style="1108" customWidth="1"/>
    <col min="275" max="275" width="10" style="1108" customWidth="1"/>
    <col min="276" max="511" width="9.140625" style="1108"/>
    <col min="512" max="512" width="4" style="1108" customWidth="1"/>
    <col min="513" max="513" width="15.140625" style="1108" customWidth="1"/>
    <col min="514" max="514" width="13.85546875" style="1108" customWidth="1"/>
    <col min="515" max="515" width="10.140625" style="1108" customWidth="1"/>
    <col min="516" max="516" width="9.140625" style="1108"/>
    <col min="517" max="517" width="3.42578125" style="1108" customWidth="1"/>
    <col min="518" max="518" width="19.5703125" style="1108" customWidth="1"/>
    <col min="519" max="519" width="12.28515625" style="1108" customWidth="1"/>
    <col min="520" max="520" width="10.42578125" style="1108" customWidth="1"/>
    <col min="521" max="521" width="9.140625" style="1108"/>
    <col min="522" max="522" width="3.5703125" style="1108" customWidth="1"/>
    <col min="523" max="523" width="16.42578125" style="1108" customWidth="1"/>
    <col min="524" max="524" width="11.7109375" style="1108" customWidth="1"/>
    <col min="525" max="525" width="10.140625" style="1108" customWidth="1"/>
    <col min="526" max="526" width="15.85546875" style="1108" customWidth="1"/>
    <col min="527" max="527" width="3.85546875" style="1108" customWidth="1"/>
    <col min="528" max="528" width="16.42578125" style="1108" customWidth="1"/>
    <col min="529" max="529" width="11.28515625" style="1108" customWidth="1"/>
    <col min="530" max="530" width="10.28515625" style="1108" customWidth="1"/>
    <col min="531" max="531" width="10" style="1108" customWidth="1"/>
    <col min="532" max="767" width="9.140625" style="1108"/>
    <col min="768" max="768" width="4" style="1108" customWidth="1"/>
    <col min="769" max="769" width="15.140625" style="1108" customWidth="1"/>
    <col min="770" max="770" width="13.85546875" style="1108" customWidth="1"/>
    <col min="771" max="771" width="10.140625" style="1108" customWidth="1"/>
    <col min="772" max="772" width="9.140625" style="1108"/>
    <col min="773" max="773" width="3.42578125" style="1108" customWidth="1"/>
    <col min="774" max="774" width="19.5703125" style="1108" customWidth="1"/>
    <col min="775" max="775" width="12.28515625" style="1108" customWidth="1"/>
    <col min="776" max="776" width="10.42578125" style="1108" customWidth="1"/>
    <col min="777" max="777" width="9.140625" style="1108"/>
    <col min="778" max="778" width="3.5703125" style="1108" customWidth="1"/>
    <col min="779" max="779" width="16.42578125" style="1108" customWidth="1"/>
    <col min="780" max="780" width="11.7109375" style="1108" customWidth="1"/>
    <col min="781" max="781" width="10.140625" style="1108" customWidth="1"/>
    <col min="782" max="782" width="15.85546875" style="1108" customWidth="1"/>
    <col min="783" max="783" width="3.85546875" style="1108" customWidth="1"/>
    <col min="784" max="784" width="16.42578125" style="1108" customWidth="1"/>
    <col min="785" max="785" width="11.28515625" style="1108" customWidth="1"/>
    <col min="786" max="786" width="10.28515625" style="1108" customWidth="1"/>
    <col min="787" max="787" width="10" style="1108" customWidth="1"/>
    <col min="788" max="1023" width="9.140625" style="1108"/>
    <col min="1024" max="1024" width="4" style="1108" customWidth="1"/>
    <col min="1025" max="1025" width="15.140625" style="1108" customWidth="1"/>
    <col min="1026" max="1026" width="13.85546875" style="1108" customWidth="1"/>
    <col min="1027" max="1027" width="10.140625" style="1108" customWidth="1"/>
    <col min="1028" max="1028" width="9.140625" style="1108"/>
    <col min="1029" max="1029" width="3.42578125" style="1108" customWidth="1"/>
    <col min="1030" max="1030" width="19.5703125" style="1108" customWidth="1"/>
    <col min="1031" max="1031" width="12.28515625" style="1108" customWidth="1"/>
    <col min="1032" max="1032" width="10.42578125" style="1108" customWidth="1"/>
    <col min="1033" max="1033" width="9.140625" style="1108"/>
    <col min="1034" max="1034" width="3.5703125" style="1108" customWidth="1"/>
    <col min="1035" max="1035" width="16.42578125" style="1108" customWidth="1"/>
    <col min="1036" max="1036" width="11.7109375" style="1108" customWidth="1"/>
    <col min="1037" max="1037" width="10.140625" style="1108" customWidth="1"/>
    <col min="1038" max="1038" width="15.85546875" style="1108" customWidth="1"/>
    <col min="1039" max="1039" width="3.85546875" style="1108" customWidth="1"/>
    <col min="1040" max="1040" width="16.42578125" style="1108" customWidth="1"/>
    <col min="1041" max="1041" width="11.28515625" style="1108" customWidth="1"/>
    <col min="1042" max="1042" width="10.28515625" style="1108" customWidth="1"/>
    <col min="1043" max="1043" width="10" style="1108" customWidth="1"/>
    <col min="1044" max="1279" width="9.140625" style="1108"/>
    <col min="1280" max="1280" width="4" style="1108" customWidth="1"/>
    <col min="1281" max="1281" width="15.140625" style="1108" customWidth="1"/>
    <col min="1282" max="1282" width="13.85546875" style="1108" customWidth="1"/>
    <col min="1283" max="1283" width="10.140625" style="1108" customWidth="1"/>
    <col min="1284" max="1284" width="9.140625" style="1108"/>
    <col min="1285" max="1285" width="3.42578125" style="1108" customWidth="1"/>
    <col min="1286" max="1286" width="19.5703125" style="1108" customWidth="1"/>
    <col min="1287" max="1287" width="12.28515625" style="1108" customWidth="1"/>
    <col min="1288" max="1288" width="10.42578125" style="1108" customWidth="1"/>
    <col min="1289" max="1289" width="9.140625" style="1108"/>
    <col min="1290" max="1290" width="3.5703125" style="1108" customWidth="1"/>
    <col min="1291" max="1291" width="16.42578125" style="1108" customWidth="1"/>
    <col min="1292" max="1292" width="11.7109375" style="1108" customWidth="1"/>
    <col min="1293" max="1293" width="10.140625" style="1108" customWidth="1"/>
    <col min="1294" max="1294" width="15.85546875" style="1108" customWidth="1"/>
    <col min="1295" max="1295" width="3.85546875" style="1108" customWidth="1"/>
    <col min="1296" max="1296" width="16.42578125" style="1108" customWidth="1"/>
    <col min="1297" max="1297" width="11.28515625" style="1108" customWidth="1"/>
    <col min="1298" max="1298" width="10.28515625" style="1108" customWidth="1"/>
    <col min="1299" max="1299" width="10" style="1108" customWidth="1"/>
    <col min="1300" max="1535" width="9.140625" style="1108"/>
    <col min="1536" max="1536" width="4" style="1108" customWidth="1"/>
    <col min="1537" max="1537" width="15.140625" style="1108" customWidth="1"/>
    <col min="1538" max="1538" width="13.85546875" style="1108" customWidth="1"/>
    <col min="1539" max="1539" width="10.140625" style="1108" customWidth="1"/>
    <col min="1540" max="1540" width="9.140625" style="1108"/>
    <col min="1541" max="1541" width="3.42578125" style="1108" customWidth="1"/>
    <col min="1542" max="1542" width="19.5703125" style="1108" customWidth="1"/>
    <col min="1543" max="1543" width="12.28515625" style="1108" customWidth="1"/>
    <col min="1544" max="1544" width="10.42578125" style="1108" customWidth="1"/>
    <col min="1545" max="1545" width="9.140625" style="1108"/>
    <col min="1546" max="1546" width="3.5703125" style="1108" customWidth="1"/>
    <col min="1547" max="1547" width="16.42578125" style="1108" customWidth="1"/>
    <col min="1548" max="1548" width="11.7109375" style="1108" customWidth="1"/>
    <col min="1549" max="1549" width="10.140625" style="1108" customWidth="1"/>
    <col min="1550" max="1550" width="15.85546875" style="1108" customWidth="1"/>
    <col min="1551" max="1551" width="3.85546875" style="1108" customWidth="1"/>
    <col min="1552" max="1552" width="16.42578125" style="1108" customWidth="1"/>
    <col min="1553" max="1553" width="11.28515625" style="1108" customWidth="1"/>
    <col min="1554" max="1554" width="10.28515625" style="1108" customWidth="1"/>
    <col min="1555" max="1555" width="10" style="1108" customWidth="1"/>
    <col min="1556" max="1791" width="9.140625" style="1108"/>
    <col min="1792" max="1792" width="4" style="1108" customWidth="1"/>
    <col min="1793" max="1793" width="15.140625" style="1108" customWidth="1"/>
    <col min="1794" max="1794" width="13.85546875" style="1108" customWidth="1"/>
    <col min="1795" max="1795" width="10.140625" style="1108" customWidth="1"/>
    <col min="1796" max="1796" width="9.140625" style="1108"/>
    <col min="1797" max="1797" width="3.42578125" style="1108" customWidth="1"/>
    <col min="1798" max="1798" width="19.5703125" style="1108" customWidth="1"/>
    <col min="1799" max="1799" width="12.28515625" style="1108" customWidth="1"/>
    <col min="1800" max="1800" width="10.42578125" style="1108" customWidth="1"/>
    <col min="1801" max="1801" width="9.140625" style="1108"/>
    <col min="1802" max="1802" width="3.5703125" style="1108" customWidth="1"/>
    <col min="1803" max="1803" width="16.42578125" style="1108" customWidth="1"/>
    <col min="1804" max="1804" width="11.7109375" style="1108" customWidth="1"/>
    <col min="1805" max="1805" width="10.140625" style="1108" customWidth="1"/>
    <col min="1806" max="1806" width="15.85546875" style="1108" customWidth="1"/>
    <col min="1807" max="1807" width="3.85546875" style="1108" customWidth="1"/>
    <col min="1808" max="1808" width="16.42578125" style="1108" customWidth="1"/>
    <col min="1809" max="1809" width="11.28515625" style="1108" customWidth="1"/>
    <col min="1810" max="1810" width="10.28515625" style="1108" customWidth="1"/>
    <col min="1811" max="1811" width="10" style="1108" customWidth="1"/>
    <col min="1812" max="2047" width="9.140625" style="1108"/>
    <col min="2048" max="2048" width="4" style="1108" customWidth="1"/>
    <col min="2049" max="2049" width="15.140625" style="1108" customWidth="1"/>
    <col min="2050" max="2050" width="13.85546875" style="1108" customWidth="1"/>
    <col min="2051" max="2051" width="10.140625" style="1108" customWidth="1"/>
    <col min="2052" max="2052" width="9.140625" style="1108"/>
    <col min="2053" max="2053" width="3.42578125" style="1108" customWidth="1"/>
    <col min="2054" max="2054" width="19.5703125" style="1108" customWidth="1"/>
    <col min="2055" max="2055" width="12.28515625" style="1108" customWidth="1"/>
    <col min="2056" max="2056" width="10.42578125" style="1108" customWidth="1"/>
    <col min="2057" max="2057" width="9.140625" style="1108"/>
    <col min="2058" max="2058" width="3.5703125" style="1108" customWidth="1"/>
    <col min="2059" max="2059" width="16.42578125" style="1108" customWidth="1"/>
    <col min="2060" max="2060" width="11.7109375" style="1108" customWidth="1"/>
    <col min="2061" max="2061" width="10.140625" style="1108" customWidth="1"/>
    <col min="2062" max="2062" width="15.85546875" style="1108" customWidth="1"/>
    <col min="2063" max="2063" width="3.85546875" style="1108" customWidth="1"/>
    <col min="2064" max="2064" width="16.42578125" style="1108" customWidth="1"/>
    <col min="2065" max="2065" width="11.28515625" style="1108" customWidth="1"/>
    <col min="2066" max="2066" width="10.28515625" style="1108" customWidth="1"/>
    <col min="2067" max="2067" width="10" style="1108" customWidth="1"/>
    <col min="2068" max="2303" width="9.140625" style="1108"/>
    <col min="2304" max="2304" width="4" style="1108" customWidth="1"/>
    <col min="2305" max="2305" width="15.140625" style="1108" customWidth="1"/>
    <col min="2306" max="2306" width="13.85546875" style="1108" customWidth="1"/>
    <col min="2307" max="2307" width="10.140625" style="1108" customWidth="1"/>
    <col min="2308" max="2308" width="9.140625" style="1108"/>
    <col min="2309" max="2309" width="3.42578125" style="1108" customWidth="1"/>
    <col min="2310" max="2310" width="19.5703125" style="1108" customWidth="1"/>
    <col min="2311" max="2311" width="12.28515625" style="1108" customWidth="1"/>
    <col min="2312" max="2312" width="10.42578125" style="1108" customWidth="1"/>
    <col min="2313" max="2313" width="9.140625" style="1108"/>
    <col min="2314" max="2314" width="3.5703125" style="1108" customWidth="1"/>
    <col min="2315" max="2315" width="16.42578125" style="1108" customWidth="1"/>
    <col min="2316" max="2316" width="11.7109375" style="1108" customWidth="1"/>
    <col min="2317" max="2317" width="10.140625" style="1108" customWidth="1"/>
    <col min="2318" max="2318" width="15.85546875" style="1108" customWidth="1"/>
    <col min="2319" max="2319" width="3.85546875" style="1108" customWidth="1"/>
    <col min="2320" max="2320" width="16.42578125" style="1108" customWidth="1"/>
    <col min="2321" max="2321" width="11.28515625" style="1108" customWidth="1"/>
    <col min="2322" max="2322" width="10.28515625" style="1108" customWidth="1"/>
    <col min="2323" max="2323" width="10" style="1108" customWidth="1"/>
    <col min="2324" max="2559" width="9.140625" style="1108"/>
    <col min="2560" max="2560" width="4" style="1108" customWidth="1"/>
    <col min="2561" max="2561" width="15.140625" style="1108" customWidth="1"/>
    <col min="2562" max="2562" width="13.85546875" style="1108" customWidth="1"/>
    <col min="2563" max="2563" width="10.140625" style="1108" customWidth="1"/>
    <col min="2564" max="2564" width="9.140625" style="1108"/>
    <col min="2565" max="2565" width="3.42578125" style="1108" customWidth="1"/>
    <col min="2566" max="2566" width="19.5703125" style="1108" customWidth="1"/>
    <col min="2567" max="2567" width="12.28515625" style="1108" customWidth="1"/>
    <col min="2568" max="2568" width="10.42578125" style="1108" customWidth="1"/>
    <col min="2569" max="2569" width="9.140625" style="1108"/>
    <col min="2570" max="2570" width="3.5703125" style="1108" customWidth="1"/>
    <col min="2571" max="2571" width="16.42578125" style="1108" customWidth="1"/>
    <col min="2572" max="2572" width="11.7109375" style="1108" customWidth="1"/>
    <col min="2573" max="2573" width="10.140625" style="1108" customWidth="1"/>
    <col min="2574" max="2574" width="15.85546875" style="1108" customWidth="1"/>
    <col min="2575" max="2575" width="3.85546875" style="1108" customWidth="1"/>
    <col min="2576" max="2576" width="16.42578125" style="1108" customWidth="1"/>
    <col min="2577" max="2577" width="11.28515625" style="1108" customWidth="1"/>
    <col min="2578" max="2578" width="10.28515625" style="1108" customWidth="1"/>
    <col min="2579" max="2579" width="10" style="1108" customWidth="1"/>
    <col min="2580" max="2815" width="9.140625" style="1108"/>
    <col min="2816" max="2816" width="4" style="1108" customWidth="1"/>
    <col min="2817" max="2817" width="15.140625" style="1108" customWidth="1"/>
    <col min="2818" max="2818" width="13.85546875" style="1108" customWidth="1"/>
    <col min="2819" max="2819" width="10.140625" style="1108" customWidth="1"/>
    <col min="2820" max="2820" width="9.140625" style="1108"/>
    <col min="2821" max="2821" width="3.42578125" style="1108" customWidth="1"/>
    <col min="2822" max="2822" width="19.5703125" style="1108" customWidth="1"/>
    <col min="2823" max="2823" width="12.28515625" style="1108" customWidth="1"/>
    <col min="2824" max="2824" width="10.42578125" style="1108" customWidth="1"/>
    <col min="2825" max="2825" width="9.140625" style="1108"/>
    <col min="2826" max="2826" width="3.5703125" style="1108" customWidth="1"/>
    <col min="2827" max="2827" width="16.42578125" style="1108" customWidth="1"/>
    <col min="2828" max="2828" width="11.7109375" style="1108" customWidth="1"/>
    <col min="2829" max="2829" width="10.140625" style="1108" customWidth="1"/>
    <col min="2830" max="2830" width="15.85546875" style="1108" customWidth="1"/>
    <col min="2831" max="2831" width="3.85546875" style="1108" customWidth="1"/>
    <col min="2832" max="2832" width="16.42578125" style="1108" customWidth="1"/>
    <col min="2833" max="2833" width="11.28515625" style="1108" customWidth="1"/>
    <col min="2834" max="2834" width="10.28515625" style="1108" customWidth="1"/>
    <col min="2835" max="2835" width="10" style="1108" customWidth="1"/>
    <col min="2836" max="3071" width="9.140625" style="1108"/>
    <col min="3072" max="3072" width="4" style="1108" customWidth="1"/>
    <col min="3073" max="3073" width="15.140625" style="1108" customWidth="1"/>
    <col min="3074" max="3074" width="13.85546875" style="1108" customWidth="1"/>
    <col min="3075" max="3075" width="10.140625" style="1108" customWidth="1"/>
    <col min="3076" max="3076" width="9.140625" style="1108"/>
    <col min="3077" max="3077" width="3.42578125" style="1108" customWidth="1"/>
    <col min="3078" max="3078" width="19.5703125" style="1108" customWidth="1"/>
    <col min="3079" max="3079" width="12.28515625" style="1108" customWidth="1"/>
    <col min="3080" max="3080" width="10.42578125" style="1108" customWidth="1"/>
    <col min="3081" max="3081" width="9.140625" style="1108"/>
    <col min="3082" max="3082" width="3.5703125" style="1108" customWidth="1"/>
    <col min="3083" max="3083" width="16.42578125" style="1108" customWidth="1"/>
    <col min="3084" max="3084" width="11.7109375" style="1108" customWidth="1"/>
    <col min="3085" max="3085" width="10.140625" style="1108" customWidth="1"/>
    <col min="3086" max="3086" width="15.85546875" style="1108" customWidth="1"/>
    <col min="3087" max="3087" width="3.85546875" style="1108" customWidth="1"/>
    <col min="3088" max="3088" width="16.42578125" style="1108" customWidth="1"/>
    <col min="3089" max="3089" width="11.28515625" style="1108" customWidth="1"/>
    <col min="3090" max="3090" width="10.28515625" style="1108" customWidth="1"/>
    <col min="3091" max="3091" width="10" style="1108" customWidth="1"/>
    <col min="3092" max="3327" width="9.140625" style="1108"/>
    <col min="3328" max="3328" width="4" style="1108" customWidth="1"/>
    <col min="3329" max="3329" width="15.140625" style="1108" customWidth="1"/>
    <col min="3330" max="3330" width="13.85546875" style="1108" customWidth="1"/>
    <col min="3331" max="3331" width="10.140625" style="1108" customWidth="1"/>
    <col min="3332" max="3332" width="9.140625" style="1108"/>
    <col min="3333" max="3333" width="3.42578125" style="1108" customWidth="1"/>
    <col min="3334" max="3334" width="19.5703125" style="1108" customWidth="1"/>
    <col min="3335" max="3335" width="12.28515625" style="1108" customWidth="1"/>
    <col min="3336" max="3336" width="10.42578125" style="1108" customWidth="1"/>
    <col min="3337" max="3337" width="9.140625" style="1108"/>
    <col min="3338" max="3338" width="3.5703125" style="1108" customWidth="1"/>
    <col min="3339" max="3339" width="16.42578125" style="1108" customWidth="1"/>
    <col min="3340" max="3340" width="11.7109375" style="1108" customWidth="1"/>
    <col min="3341" max="3341" width="10.140625" style="1108" customWidth="1"/>
    <col min="3342" max="3342" width="15.85546875" style="1108" customWidth="1"/>
    <col min="3343" max="3343" width="3.85546875" style="1108" customWidth="1"/>
    <col min="3344" max="3344" width="16.42578125" style="1108" customWidth="1"/>
    <col min="3345" max="3345" width="11.28515625" style="1108" customWidth="1"/>
    <col min="3346" max="3346" width="10.28515625" style="1108" customWidth="1"/>
    <col min="3347" max="3347" width="10" style="1108" customWidth="1"/>
    <col min="3348" max="3583" width="9.140625" style="1108"/>
    <col min="3584" max="3584" width="4" style="1108" customWidth="1"/>
    <col min="3585" max="3585" width="15.140625" style="1108" customWidth="1"/>
    <col min="3586" max="3586" width="13.85546875" style="1108" customWidth="1"/>
    <col min="3587" max="3587" width="10.140625" style="1108" customWidth="1"/>
    <col min="3588" max="3588" width="9.140625" style="1108"/>
    <col min="3589" max="3589" width="3.42578125" style="1108" customWidth="1"/>
    <col min="3590" max="3590" width="19.5703125" style="1108" customWidth="1"/>
    <col min="3591" max="3591" width="12.28515625" style="1108" customWidth="1"/>
    <col min="3592" max="3592" width="10.42578125" style="1108" customWidth="1"/>
    <col min="3593" max="3593" width="9.140625" style="1108"/>
    <col min="3594" max="3594" width="3.5703125" style="1108" customWidth="1"/>
    <col min="3595" max="3595" width="16.42578125" style="1108" customWidth="1"/>
    <col min="3596" max="3596" width="11.7109375" style="1108" customWidth="1"/>
    <col min="3597" max="3597" width="10.140625" style="1108" customWidth="1"/>
    <col min="3598" max="3598" width="15.85546875" style="1108" customWidth="1"/>
    <col min="3599" max="3599" width="3.85546875" style="1108" customWidth="1"/>
    <col min="3600" max="3600" width="16.42578125" style="1108" customWidth="1"/>
    <col min="3601" max="3601" width="11.28515625" style="1108" customWidth="1"/>
    <col min="3602" max="3602" width="10.28515625" style="1108" customWidth="1"/>
    <col min="3603" max="3603" width="10" style="1108" customWidth="1"/>
    <col min="3604" max="3839" width="9.140625" style="1108"/>
    <col min="3840" max="3840" width="4" style="1108" customWidth="1"/>
    <col min="3841" max="3841" width="15.140625" style="1108" customWidth="1"/>
    <col min="3842" max="3842" width="13.85546875" style="1108" customWidth="1"/>
    <col min="3843" max="3843" width="10.140625" style="1108" customWidth="1"/>
    <col min="3844" max="3844" width="9.140625" style="1108"/>
    <col min="3845" max="3845" width="3.42578125" style="1108" customWidth="1"/>
    <col min="3846" max="3846" width="19.5703125" style="1108" customWidth="1"/>
    <col min="3847" max="3847" width="12.28515625" style="1108" customWidth="1"/>
    <col min="3848" max="3848" width="10.42578125" style="1108" customWidth="1"/>
    <col min="3849" max="3849" width="9.140625" style="1108"/>
    <col min="3850" max="3850" width="3.5703125" style="1108" customWidth="1"/>
    <col min="3851" max="3851" width="16.42578125" style="1108" customWidth="1"/>
    <col min="3852" max="3852" width="11.7109375" style="1108" customWidth="1"/>
    <col min="3853" max="3853" width="10.140625" style="1108" customWidth="1"/>
    <col min="3854" max="3854" width="15.85546875" style="1108" customWidth="1"/>
    <col min="3855" max="3855" width="3.85546875" style="1108" customWidth="1"/>
    <col min="3856" max="3856" width="16.42578125" style="1108" customWidth="1"/>
    <col min="3857" max="3857" width="11.28515625" style="1108" customWidth="1"/>
    <col min="3858" max="3858" width="10.28515625" style="1108" customWidth="1"/>
    <col min="3859" max="3859" width="10" style="1108" customWidth="1"/>
    <col min="3860" max="4095" width="9.140625" style="1108"/>
    <col min="4096" max="4096" width="4" style="1108" customWidth="1"/>
    <col min="4097" max="4097" width="15.140625" style="1108" customWidth="1"/>
    <col min="4098" max="4098" width="13.85546875" style="1108" customWidth="1"/>
    <col min="4099" max="4099" width="10.140625" style="1108" customWidth="1"/>
    <col min="4100" max="4100" width="9.140625" style="1108"/>
    <col min="4101" max="4101" width="3.42578125" style="1108" customWidth="1"/>
    <col min="4102" max="4102" width="19.5703125" style="1108" customWidth="1"/>
    <col min="4103" max="4103" width="12.28515625" style="1108" customWidth="1"/>
    <col min="4104" max="4104" width="10.42578125" style="1108" customWidth="1"/>
    <col min="4105" max="4105" width="9.140625" style="1108"/>
    <col min="4106" max="4106" width="3.5703125" style="1108" customWidth="1"/>
    <col min="4107" max="4107" width="16.42578125" style="1108" customWidth="1"/>
    <col min="4108" max="4108" width="11.7109375" style="1108" customWidth="1"/>
    <col min="4109" max="4109" width="10.140625" style="1108" customWidth="1"/>
    <col min="4110" max="4110" width="15.85546875" style="1108" customWidth="1"/>
    <col min="4111" max="4111" width="3.85546875" style="1108" customWidth="1"/>
    <col min="4112" max="4112" width="16.42578125" style="1108" customWidth="1"/>
    <col min="4113" max="4113" width="11.28515625" style="1108" customWidth="1"/>
    <col min="4114" max="4114" width="10.28515625" style="1108" customWidth="1"/>
    <col min="4115" max="4115" width="10" style="1108" customWidth="1"/>
    <col min="4116" max="4351" width="9.140625" style="1108"/>
    <col min="4352" max="4352" width="4" style="1108" customWidth="1"/>
    <col min="4353" max="4353" width="15.140625" style="1108" customWidth="1"/>
    <col min="4354" max="4354" width="13.85546875" style="1108" customWidth="1"/>
    <col min="4355" max="4355" width="10.140625" style="1108" customWidth="1"/>
    <col min="4356" max="4356" width="9.140625" style="1108"/>
    <col min="4357" max="4357" width="3.42578125" style="1108" customWidth="1"/>
    <col min="4358" max="4358" width="19.5703125" style="1108" customWidth="1"/>
    <col min="4359" max="4359" width="12.28515625" style="1108" customWidth="1"/>
    <col min="4360" max="4360" width="10.42578125" style="1108" customWidth="1"/>
    <col min="4361" max="4361" width="9.140625" style="1108"/>
    <col min="4362" max="4362" width="3.5703125" style="1108" customWidth="1"/>
    <col min="4363" max="4363" width="16.42578125" style="1108" customWidth="1"/>
    <col min="4364" max="4364" width="11.7109375" style="1108" customWidth="1"/>
    <col min="4365" max="4365" width="10.140625" style="1108" customWidth="1"/>
    <col min="4366" max="4366" width="15.85546875" style="1108" customWidth="1"/>
    <col min="4367" max="4367" width="3.85546875" style="1108" customWidth="1"/>
    <col min="4368" max="4368" width="16.42578125" style="1108" customWidth="1"/>
    <col min="4369" max="4369" width="11.28515625" style="1108" customWidth="1"/>
    <col min="4370" max="4370" width="10.28515625" style="1108" customWidth="1"/>
    <col min="4371" max="4371" width="10" style="1108" customWidth="1"/>
    <col min="4372" max="4607" width="9.140625" style="1108"/>
    <col min="4608" max="4608" width="4" style="1108" customWidth="1"/>
    <col min="4609" max="4609" width="15.140625" style="1108" customWidth="1"/>
    <col min="4610" max="4610" width="13.85546875" style="1108" customWidth="1"/>
    <col min="4611" max="4611" width="10.140625" style="1108" customWidth="1"/>
    <col min="4612" max="4612" width="9.140625" style="1108"/>
    <col min="4613" max="4613" width="3.42578125" style="1108" customWidth="1"/>
    <col min="4614" max="4614" width="19.5703125" style="1108" customWidth="1"/>
    <col min="4615" max="4615" width="12.28515625" style="1108" customWidth="1"/>
    <col min="4616" max="4616" width="10.42578125" style="1108" customWidth="1"/>
    <col min="4617" max="4617" width="9.140625" style="1108"/>
    <col min="4618" max="4618" width="3.5703125" style="1108" customWidth="1"/>
    <col min="4619" max="4619" width="16.42578125" style="1108" customWidth="1"/>
    <col min="4620" max="4620" width="11.7109375" style="1108" customWidth="1"/>
    <col min="4621" max="4621" width="10.140625" style="1108" customWidth="1"/>
    <col min="4622" max="4622" width="15.85546875" style="1108" customWidth="1"/>
    <col min="4623" max="4623" width="3.85546875" style="1108" customWidth="1"/>
    <col min="4624" max="4624" width="16.42578125" style="1108" customWidth="1"/>
    <col min="4625" max="4625" width="11.28515625" style="1108" customWidth="1"/>
    <col min="4626" max="4626" width="10.28515625" style="1108" customWidth="1"/>
    <col min="4627" max="4627" width="10" style="1108" customWidth="1"/>
    <col min="4628" max="4863" width="9.140625" style="1108"/>
    <col min="4864" max="4864" width="4" style="1108" customWidth="1"/>
    <col min="4865" max="4865" width="15.140625" style="1108" customWidth="1"/>
    <col min="4866" max="4866" width="13.85546875" style="1108" customWidth="1"/>
    <col min="4867" max="4867" width="10.140625" style="1108" customWidth="1"/>
    <col min="4868" max="4868" width="9.140625" style="1108"/>
    <col min="4869" max="4869" width="3.42578125" style="1108" customWidth="1"/>
    <col min="4870" max="4870" width="19.5703125" style="1108" customWidth="1"/>
    <col min="4871" max="4871" width="12.28515625" style="1108" customWidth="1"/>
    <col min="4872" max="4872" width="10.42578125" style="1108" customWidth="1"/>
    <col min="4873" max="4873" width="9.140625" style="1108"/>
    <col min="4874" max="4874" width="3.5703125" style="1108" customWidth="1"/>
    <col min="4875" max="4875" width="16.42578125" style="1108" customWidth="1"/>
    <col min="4876" max="4876" width="11.7109375" style="1108" customWidth="1"/>
    <col min="4877" max="4877" width="10.140625" style="1108" customWidth="1"/>
    <col min="4878" max="4878" width="15.85546875" style="1108" customWidth="1"/>
    <col min="4879" max="4879" width="3.85546875" style="1108" customWidth="1"/>
    <col min="4880" max="4880" width="16.42578125" style="1108" customWidth="1"/>
    <col min="4881" max="4881" width="11.28515625" style="1108" customWidth="1"/>
    <col min="4882" max="4882" width="10.28515625" style="1108" customWidth="1"/>
    <col min="4883" max="4883" width="10" style="1108" customWidth="1"/>
    <col min="4884" max="5119" width="9.140625" style="1108"/>
    <col min="5120" max="5120" width="4" style="1108" customWidth="1"/>
    <col min="5121" max="5121" width="15.140625" style="1108" customWidth="1"/>
    <col min="5122" max="5122" width="13.85546875" style="1108" customWidth="1"/>
    <col min="5123" max="5123" width="10.140625" style="1108" customWidth="1"/>
    <col min="5124" max="5124" width="9.140625" style="1108"/>
    <col min="5125" max="5125" width="3.42578125" style="1108" customWidth="1"/>
    <col min="5126" max="5126" width="19.5703125" style="1108" customWidth="1"/>
    <col min="5127" max="5127" width="12.28515625" style="1108" customWidth="1"/>
    <col min="5128" max="5128" width="10.42578125" style="1108" customWidth="1"/>
    <col min="5129" max="5129" width="9.140625" style="1108"/>
    <col min="5130" max="5130" width="3.5703125" style="1108" customWidth="1"/>
    <col min="5131" max="5131" width="16.42578125" style="1108" customWidth="1"/>
    <col min="5132" max="5132" width="11.7109375" style="1108" customWidth="1"/>
    <col min="5133" max="5133" width="10.140625" style="1108" customWidth="1"/>
    <col min="5134" max="5134" width="15.85546875" style="1108" customWidth="1"/>
    <col min="5135" max="5135" width="3.85546875" style="1108" customWidth="1"/>
    <col min="5136" max="5136" width="16.42578125" style="1108" customWidth="1"/>
    <col min="5137" max="5137" width="11.28515625" style="1108" customWidth="1"/>
    <col min="5138" max="5138" width="10.28515625" style="1108" customWidth="1"/>
    <col min="5139" max="5139" width="10" style="1108" customWidth="1"/>
    <col min="5140" max="5375" width="9.140625" style="1108"/>
    <col min="5376" max="5376" width="4" style="1108" customWidth="1"/>
    <col min="5377" max="5377" width="15.140625" style="1108" customWidth="1"/>
    <col min="5378" max="5378" width="13.85546875" style="1108" customWidth="1"/>
    <col min="5379" max="5379" width="10.140625" style="1108" customWidth="1"/>
    <col min="5380" max="5380" width="9.140625" style="1108"/>
    <col min="5381" max="5381" width="3.42578125" style="1108" customWidth="1"/>
    <col min="5382" max="5382" width="19.5703125" style="1108" customWidth="1"/>
    <col min="5383" max="5383" width="12.28515625" style="1108" customWidth="1"/>
    <col min="5384" max="5384" width="10.42578125" style="1108" customWidth="1"/>
    <col min="5385" max="5385" width="9.140625" style="1108"/>
    <col min="5386" max="5386" width="3.5703125" style="1108" customWidth="1"/>
    <col min="5387" max="5387" width="16.42578125" style="1108" customWidth="1"/>
    <col min="5388" max="5388" width="11.7109375" style="1108" customWidth="1"/>
    <col min="5389" max="5389" width="10.140625" style="1108" customWidth="1"/>
    <col min="5390" max="5390" width="15.85546875" style="1108" customWidth="1"/>
    <col min="5391" max="5391" width="3.85546875" style="1108" customWidth="1"/>
    <col min="5392" max="5392" width="16.42578125" style="1108" customWidth="1"/>
    <col min="5393" max="5393" width="11.28515625" style="1108" customWidth="1"/>
    <col min="5394" max="5394" width="10.28515625" style="1108" customWidth="1"/>
    <col min="5395" max="5395" width="10" style="1108" customWidth="1"/>
    <col min="5396" max="5631" width="9.140625" style="1108"/>
    <col min="5632" max="5632" width="4" style="1108" customWidth="1"/>
    <col min="5633" max="5633" width="15.140625" style="1108" customWidth="1"/>
    <col min="5634" max="5634" width="13.85546875" style="1108" customWidth="1"/>
    <col min="5635" max="5635" width="10.140625" style="1108" customWidth="1"/>
    <col min="5636" max="5636" width="9.140625" style="1108"/>
    <col min="5637" max="5637" width="3.42578125" style="1108" customWidth="1"/>
    <col min="5638" max="5638" width="19.5703125" style="1108" customWidth="1"/>
    <col min="5639" max="5639" width="12.28515625" style="1108" customWidth="1"/>
    <col min="5640" max="5640" width="10.42578125" style="1108" customWidth="1"/>
    <col min="5641" max="5641" width="9.140625" style="1108"/>
    <col min="5642" max="5642" width="3.5703125" style="1108" customWidth="1"/>
    <col min="5643" max="5643" width="16.42578125" style="1108" customWidth="1"/>
    <col min="5644" max="5644" width="11.7109375" style="1108" customWidth="1"/>
    <col min="5645" max="5645" width="10.140625" style="1108" customWidth="1"/>
    <col min="5646" max="5646" width="15.85546875" style="1108" customWidth="1"/>
    <col min="5647" max="5647" width="3.85546875" style="1108" customWidth="1"/>
    <col min="5648" max="5648" width="16.42578125" style="1108" customWidth="1"/>
    <col min="5649" max="5649" width="11.28515625" style="1108" customWidth="1"/>
    <col min="5650" max="5650" width="10.28515625" style="1108" customWidth="1"/>
    <col min="5651" max="5651" width="10" style="1108" customWidth="1"/>
    <col min="5652" max="5887" width="9.140625" style="1108"/>
    <col min="5888" max="5888" width="4" style="1108" customWidth="1"/>
    <col min="5889" max="5889" width="15.140625" style="1108" customWidth="1"/>
    <col min="5890" max="5890" width="13.85546875" style="1108" customWidth="1"/>
    <col min="5891" max="5891" width="10.140625" style="1108" customWidth="1"/>
    <col min="5892" max="5892" width="9.140625" style="1108"/>
    <col min="5893" max="5893" width="3.42578125" style="1108" customWidth="1"/>
    <col min="5894" max="5894" width="19.5703125" style="1108" customWidth="1"/>
    <col min="5895" max="5895" width="12.28515625" style="1108" customWidth="1"/>
    <col min="5896" max="5896" width="10.42578125" style="1108" customWidth="1"/>
    <col min="5897" max="5897" width="9.140625" style="1108"/>
    <col min="5898" max="5898" width="3.5703125" style="1108" customWidth="1"/>
    <col min="5899" max="5899" width="16.42578125" style="1108" customWidth="1"/>
    <col min="5900" max="5900" width="11.7109375" style="1108" customWidth="1"/>
    <col min="5901" max="5901" width="10.140625" style="1108" customWidth="1"/>
    <col min="5902" max="5902" width="15.85546875" style="1108" customWidth="1"/>
    <col min="5903" max="5903" width="3.85546875" style="1108" customWidth="1"/>
    <col min="5904" max="5904" width="16.42578125" style="1108" customWidth="1"/>
    <col min="5905" max="5905" width="11.28515625" style="1108" customWidth="1"/>
    <col min="5906" max="5906" width="10.28515625" style="1108" customWidth="1"/>
    <col min="5907" max="5907" width="10" style="1108" customWidth="1"/>
    <col min="5908" max="6143" width="9.140625" style="1108"/>
    <col min="6144" max="6144" width="4" style="1108" customWidth="1"/>
    <col min="6145" max="6145" width="15.140625" style="1108" customWidth="1"/>
    <col min="6146" max="6146" width="13.85546875" style="1108" customWidth="1"/>
    <col min="6147" max="6147" width="10.140625" style="1108" customWidth="1"/>
    <col min="6148" max="6148" width="9.140625" style="1108"/>
    <col min="6149" max="6149" width="3.42578125" style="1108" customWidth="1"/>
    <col min="6150" max="6150" width="19.5703125" style="1108" customWidth="1"/>
    <col min="6151" max="6151" width="12.28515625" style="1108" customWidth="1"/>
    <col min="6152" max="6152" width="10.42578125" style="1108" customWidth="1"/>
    <col min="6153" max="6153" width="9.140625" style="1108"/>
    <col min="6154" max="6154" width="3.5703125" style="1108" customWidth="1"/>
    <col min="6155" max="6155" width="16.42578125" style="1108" customWidth="1"/>
    <col min="6156" max="6156" width="11.7109375" style="1108" customWidth="1"/>
    <col min="6157" max="6157" width="10.140625" style="1108" customWidth="1"/>
    <col min="6158" max="6158" width="15.85546875" style="1108" customWidth="1"/>
    <col min="6159" max="6159" width="3.85546875" style="1108" customWidth="1"/>
    <col min="6160" max="6160" width="16.42578125" style="1108" customWidth="1"/>
    <col min="6161" max="6161" width="11.28515625" style="1108" customWidth="1"/>
    <col min="6162" max="6162" width="10.28515625" style="1108" customWidth="1"/>
    <col min="6163" max="6163" width="10" style="1108" customWidth="1"/>
    <col min="6164" max="6399" width="9.140625" style="1108"/>
    <col min="6400" max="6400" width="4" style="1108" customWidth="1"/>
    <col min="6401" max="6401" width="15.140625" style="1108" customWidth="1"/>
    <col min="6402" max="6402" width="13.85546875" style="1108" customWidth="1"/>
    <col min="6403" max="6403" width="10.140625" style="1108" customWidth="1"/>
    <col min="6404" max="6404" width="9.140625" style="1108"/>
    <col min="6405" max="6405" width="3.42578125" style="1108" customWidth="1"/>
    <col min="6406" max="6406" width="19.5703125" style="1108" customWidth="1"/>
    <col min="6407" max="6407" width="12.28515625" style="1108" customWidth="1"/>
    <col min="6408" max="6408" width="10.42578125" style="1108" customWidth="1"/>
    <col min="6409" max="6409" width="9.140625" style="1108"/>
    <col min="6410" max="6410" width="3.5703125" style="1108" customWidth="1"/>
    <col min="6411" max="6411" width="16.42578125" style="1108" customWidth="1"/>
    <col min="6412" max="6412" width="11.7109375" style="1108" customWidth="1"/>
    <col min="6413" max="6413" width="10.140625" style="1108" customWidth="1"/>
    <col min="6414" max="6414" width="15.85546875" style="1108" customWidth="1"/>
    <col min="6415" max="6415" width="3.85546875" style="1108" customWidth="1"/>
    <col min="6416" max="6416" width="16.42578125" style="1108" customWidth="1"/>
    <col min="6417" max="6417" width="11.28515625" style="1108" customWidth="1"/>
    <col min="6418" max="6418" width="10.28515625" style="1108" customWidth="1"/>
    <col min="6419" max="6419" width="10" style="1108" customWidth="1"/>
    <col min="6420" max="6655" width="9.140625" style="1108"/>
    <col min="6656" max="6656" width="4" style="1108" customWidth="1"/>
    <col min="6657" max="6657" width="15.140625" style="1108" customWidth="1"/>
    <col min="6658" max="6658" width="13.85546875" style="1108" customWidth="1"/>
    <col min="6659" max="6659" width="10.140625" style="1108" customWidth="1"/>
    <col min="6660" max="6660" width="9.140625" style="1108"/>
    <col min="6661" max="6661" width="3.42578125" style="1108" customWidth="1"/>
    <col min="6662" max="6662" width="19.5703125" style="1108" customWidth="1"/>
    <col min="6663" max="6663" width="12.28515625" style="1108" customWidth="1"/>
    <col min="6664" max="6664" width="10.42578125" style="1108" customWidth="1"/>
    <col min="6665" max="6665" width="9.140625" style="1108"/>
    <col min="6666" max="6666" width="3.5703125" style="1108" customWidth="1"/>
    <col min="6667" max="6667" width="16.42578125" style="1108" customWidth="1"/>
    <col min="6668" max="6668" width="11.7109375" style="1108" customWidth="1"/>
    <col min="6669" max="6669" width="10.140625" style="1108" customWidth="1"/>
    <col min="6670" max="6670" width="15.85546875" style="1108" customWidth="1"/>
    <col min="6671" max="6671" width="3.85546875" style="1108" customWidth="1"/>
    <col min="6672" max="6672" width="16.42578125" style="1108" customWidth="1"/>
    <col min="6673" max="6673" width="11.28515625" style="1108" customWidth="1"/>
    <col min="6674" max="6674" width="10.28515625" style="1108" customWidth="1"/>
    <col min="6675" max="6675" width="10" style="1108" customWidth="1"/>
    <col min="6676" max="6911" width="9.140625" style="1108"/>
    <col min="6912" max="6912" width="4" style="1108" customWidth="1"/>
    <col min="6913" max="6913" width="15.140625" style="1108" customWidth="1"/>
    <col min="6914" max="6914" width="13.85546875" style="1108" customWidth="1"/>
    <col min="6915" max="6915" width="10.140625" style="1108" customWidth="1"/>
    <col min="6916" max="6916" width="9.140625" style="1108"/>
    <col min="6917" max="6917" width="3.42578125" style="1108" customWidth="1"/>
    <col min="6918" max="6918" width="19.5703125" style="1108" customWidth="1"/>
    <col min="6919" max="6919" width="12.28515625" style="1108" customWidth="1"/>
    <col min="6920" max="6920" width="10.42578125" style="1108" customWidth="1"/>
    <col min="6921" max="6921" width="9.140625" style="1108"/>
    <col min="6922" max="6922" width="3.5703125" style="1108" customWidth="1"/>
    <col min="6923" max="6923" width="16.42578125" style="1108" customWidth="1"/>
    <col min="6924" max="6924" width="11.7109375" style="1108" customWidth="1"/>
    <col min="6925" max="6925" width="10.140625" style="1108" customWidth="1"/>
    <col min="6926" max="6926" width="15.85546875" style="1108" customWidth="1"/>
    <col min="6927" max="6927" width="3.85546875" style="1108" customWidth="1"/>
    <col min="6928" max="6928" width="16.42578125" style="1108" customWidth="1"/>
    <col min="6929" max="6929" width="11.28515625" style="1108" customWidth="1"/>
    <col min="6930" max="6930" width="10.28515625" style="1108" customWidth="1"/>
    <col min="6931" max="6931" width="10" style="1108" customWidth="1"/>
    <col min="6932" max="7167" width="9.140625" style="1108"/>
    <col min="7168" max="7168" width="4" style="1108" customWidth="1"/>
    <col min="7169" max="7169" width="15.140625" style="1108" customWidth="1"/>
    <col min="7170" max="7170" width="13.85546875" style="1108" customWidth="1"/>
    <col min="7171" max="7171" width="10.140625" style="1108" customWidth="1"/>
    <col min="7172" max="7172" width="9.140625" style="1108"/>
    <col min="7173" max="7173" width="3.42578125" style="1108" customWidth="1"/>
    <col min="7174" max="7174" width="19.5703125" style="1108" customWidth="1"/>
    <col min="7175" max="7175" width="12.28515625" style="1108" customWidth="1"/>
    <col min="7176" max="7176" width="10.42578125" style="1108" customWidth="1"/>
    <col min="7177" max="7177" width="9.140625" style="1108"/>
    <col min="7178" max="7178" width="3.5703125" style="1108" customWidth="1"/>
    <col min="7179" max="7179" width="16.42578125" style="1108" customWidth="1"/>
    <col min="7180" max="7180" width="11.7109375" style="1108" customWidth="1"/>
    <col min="7181" max="7181" width="10.140625" style="1108" customWidth="1"/>
    <col min="7182" max="7182" width="15.85546875" style="1108" customWidth="1"/>
    <col min="7183" max="7183" width="3.85546875" style="1108" customWidth="1"/>
    <col min="7184" max="7184" width="16.42578125" style="1108" customWidth="1"/>
    <col min="7185" max="7185" width="11.28515625" style="1108" customWidth="1"/>
    <col min="7186" max="7186" width="10.28515625" style="1108" customWidth="1"/>
    <col min="7187" max="7187" width="10" style="1108" customWidth="1"/>
    <col min="7188" max="7423" width="9.140625" style="1108"/>
    <col min="7424" max="7424" width="4" style="1108" customWidth="1"/>
    <col min="7425" max="7425" width="15.140625" style="1108" customWidth="1"/>
    <col min="7426" max="7426" width="13.85546875" style="1108" customWidth="1"/>
    <col min="7427" max="7427" width="10.140625" style="1108" customWidth="1"/>
    <col min="7428" max="7428" width="9.140625" style="1108"/>
    <col min="7429" max="7429" width="3.42578125" style="1108" customWidth="1"/>
    <col min="7430" max="7430" width="19.5703125" style="1108" customWidth="1"/>
    <col min="7431" max="7431" width="12.28515625" style="1108" customWidth="1"/>
    <col min="7432" max="7432" width="10.42578125" style="1108" customWidth="1"/>
    <col min="7433" max="7433" width="9.140625" style="1108"/>
    <col min="7434" max="7434" width="3.5703125" style="1108" customWidth="1"/>
    <col min="7435" max="7435" width="16.42578125" style="1108" customWidth="1"/>
    <col min="7436" max="7436" width="11.7109375" style="1108" customWidth="1"/>
    <col min="7437" max="7437" width="10.140625" style="1108" customWidth="1"/>
    <col min="7438" max="7438" width="15.85546875" style="1108" customWidth="1"/>
    <col min="7439" max="7439" width="3.85546875" style="1108" customWidth="1"/>
    <col min="7440" max="7440" width="16.42578125" style="1108" customWidth="1"/>
    <col min="7441" max="7441" width="11.28515625" style="1108" customWidth="1"/>
    <col min="7442" max="7442" width="10.28515625" style="1108" customWidth="1"/>
    <col min="7443" max="7443" width="10" style="1108" customWidth="1"/>
    <col min="7444" max="7679" width="9.140625" style="1108"/>
    <col min="7680" max="7680" width="4" style="1108" customWidth="1"/>
    <col min="7681" max="7681" width="15.140625" style="1108" customWidth="1"/>
    <col min="7682" max="7682" width="13.85546875" style="1108" customWidth="1"/>
    <col min="7683" max="7683" width="10.140625" style="1108" customWidth="1"/>
    <col min="7684" max="7684" width="9.140625" style="1108"/>
    <col min="7685" max="7685" width="3.42578125" style="1108" customWidth="1"/>
    <col min="7686" max="7686" width="19.5703125" style="1108" customWidth="1"/>
    <col min="7687" max="7687" width="12.28515625" style="1108" customWidth="1"/>
    <col min="7688" max="7688" width="10.42578125" style="1108" customWidth="1"/>
    <col min="7689" max="7689" width="9.140625" style="1108"/>
    <col min="7690" max="7690" width="3.5703125" style="1108" customWidth="1"/>
    <col min="7691" max="7691" width="16.42578125" style="1108" customWidth="1"/>
    <col min="7692" max="7692" width="11.7109375" style="1108" customWidth="1"/>
    <col min="7693" max="7693" width="10.140625" style="1108" customWidth="1"/>
    <col min="7694" max="7694" width="15.85546875" style="1108" customWidth="1"/>
    <col min="7695" max="7695" width="3.85546875" style="1108" customWidth="1"/>
    <col min="7696" max="7696" width="16.42578125" style="1108" customWidth="1"/>
    <col min="7697" max="7697" width="11.28515625" style="1108" customWidth="1"/>
    <col min="7698" max="7698" width="10.28515625" style="1108" customWidth="1"/>
    <col min="7699" max="7699" width="10" style="1108" customWidth="1"/>
    <col min="7700" max="7935" width="9.140625" style="1108"/>
    <col min="7936" max="7936" width="4" style="1108" customWidth="1"/>
    <col min="7937" max="7937" width="15.140625" style="1108" customWidth="1"/>
    <col min="7938" max="7938" width="13.85546875" style="1108" customWidth="1"/>
    <col min="7939" max="7939" width="10.140625" style="1108" customWidth="1"/>
    <col min="7940" max="7940" width="9.140625" style="1108"/>
    <col min="7941" max="7941" width="3.42578125" style="1108" customWidth="1"/>
    <col min="7942" max="7942" width="19.5703125" style="1108" customWidth="1"/>
    <col min="7943" max="7943" width="12.28515625" style="1108" customWidth="1"/>
    <col min="7944" max="7944" width="10.42578125" style="1108" customWidth="1"/>
    <col min="7945" max="7945" width="9.140625" style="1108"/>
    <col min="7946" max="7946" width="3.5703125" style="1108" customWidth="1"/>
    <col min="7947" max="7947" width="16.42578125" style="1108" customWidth="1"/>
    <col min="7948" max="7948" width="11.7109375" style="1108" customWidth="1"/>
    <col min="7949" max="7949" width="10.140625" style="1108" customWidth="1"/>
    <col min="7950" max="7950" width="15.85546875" style="1108" customWidth="1"/>
    <col min="7951" max="7951" width="3.85546875" style="1108" customWidth="1"/>
    <col min="7952" max="7952" width="16.42578125" style="1108" customWidth="1"/>
    <col min="7953" max="7953" width="11.28515625" style="1108" customWidth="1"/>
    <col min="7954" max="7954" width="10.28515625" style="1108" customWidth="1"/>
    <col min="7955" max="7955" width="10" style="1108" customWidth="1"/>
    <col min="7956" max="8191" width="9.140625" style="1108"/>
    <col min="8192" max="8192" width="4" style="1108" customWidth="1"/>
    <col min="8193" max="8193" width="15.140625" style="1108" customWidth="1"/>
    <col min="8194" max="8194" width="13.85546875" style="1108" customWidth="1"/>
    <col min="8195" max="8195" width="10.140625" style="1108" customWidth="1"/>
    <col min="8196" max="8196" width="9.140625" style="1108"/>
    <col min="8197" max="8197" width="3.42578125" style="1108" customWidth="1"/>
    <col min="8198" max="8198" width="19.5703125" style="1108" customWidth="1"/>
    <col min="8199" max="8199" width="12.28515625" style="1108" customWidth="1"/>
    <col min="8200" max="8200" width="10.42578125" style="1108" customWidth="1"/>
    <col min="8201" max="8201" width="9.140625" style="1108"/>
    <col min="8202" max="8202" width="3.5703125" style="1108" customWidth="1"/>
    <col min="8203" max="8203" width="16.42578125" style="1108" customWidth="1"/>
    <col min="8204" max="8204" width="11.7109375" style="1108" customWidth="1"/>
    <col min="8205" max="8205" width="10.140625" style="1108" customWidth="1"/>
    <col min="8206" max="8206" width="15.85546875" style="1108" customWidth="1"/>
    <col min="8207" max="8207" width="3.85546875" style="1108" customWidth="1"/>
    <col min="8208" max="8208" width="16.42578125" style="1108" customWidth="1"/>
    <col min="8209" max="8209" width="11.28515625" style="1108" customWidth="1"/>
    <col min="8210" max="8210" width="10.28515625" style="1108" customWidth="1"/>
    <col min="8211" max="8211" width="10" style="1108" customWidth="1"/>
    <col min="8212" max="8447" width="9.140625" style="1108"/>
    <col min="8448" max="8448" width="4" style="1108" customWidth="1"/>
    <col min="8449" max="8449" width="15.140625" style="1108" customWidth="1"/>
    <col min="8450" max="8450" width="13.85546875" style="1108" customWidth="1"/>
    <col min="8451" max="8451" width="10.140625" style="1108" customWidth="1"/>
    <col min="8452" max="8452" width="9.140625" style="1108"/>
    <col min="8453" max="8453" width="3.42578125" style="1108" customWidth="1"/>
    <col min="8454" max="8454" width="19.5703125" style="1108" customWidth="1"/>
    <col min="8455" max="8455" width="12.28515625" style="1108" customWidth="1"/>
    <col min="8456" max="8456" width="10.42578125" style="1108" customWidth="1"/>
    <col min="8457" max="8457" width="9.140625" style="1108"/>
    <col min="8458" max="8458" width="3.5703125" style="1108" customWidth="1"/>
    <col min="8459" max="8459" width="16.42578125" style="1108" customWidth="1"/>
    <col min="8460" max="8460" width="11.7109375" style="1108" customWidth="1"/>
    <col min="8461" max="8461" width="10.140625" style="1108" customWidth="1"/>
    <col min="8462" max="8462" width="15.85546875" style="1108" customWidth="1"/>
    <col min="8463" max="8463" width="3.85546875" style="1108" customWidth="1"/>
    <col min="8464" max="8464" width="16.42578125" style="1108" customWidth="1"/>
    <col min="8465" max="8465" width="11.28515625" style="1108" customWidth="1"/>
    <col min="8466" max="8466" width="10.28515625" style="1108" customWidth="1"/>
    <col min="8467" max="8467" width="10" style="1108" customWidth="1"/>
    <col min="8468" max="8703" width="9.140625" style="1108"/>
    <col min="8704" max="8704" width="4" style="1108" customWidth="1"/>
    <col min="8705" max="8705" width="15.140625" style="1108" customWidth="1"/>
    <col min="8706" max="8706" width="13.85546875" style="1108" customWidth="1"/>
    <col min="8707" max="8707" width="10.140625" style="1108" customWidth="1"/>
    <col min="8708" max="8708" width="9.140625" style="1108"/>
    <col min="8709" max="8709" width="3.42578125" style="1108" customWidth="1"/>
    <col min="8710" max="8710" width="19.5703125" style="1108" customWidth="1"/>
    <col min="8711" max="8711" width="12.28515625" style="1108" customWidth="1"/>
    <col min="8712" max="8712" width="10.42578125" style="1108" customWidth="1"/>
    <col min="8713" max="8713" width="9.140625" style="1108"/>
    <col min="8714" max="8714" width="3.5703125" style="1108" customWidth="1"/>
    <col min="8715" max="8715" width="16.42578125" style="1108" customWidth="1"/>
    <col min="8716" max="8716" width="11.7109375" style="1108" customWidth="1"/>
    <col min="8717" max="8717" width="10.140625" style="1108" customWidth="1"/>
    <col min="8718" max="8718" width="15.85546875" style="1108" customWidth="1"/>
    <col min="8719" max="8719" width="3.85546875" style="1108" customWidth="1"/>
    <col min="8720" max="8720" width="16.42578125" style="1108" customWidth="1"/>
    <col min="8721" max="8721" width="11.28515625" style="1108" customWidth="1"/>
    <col min="8722" max="8722" width="10.28515625" style="1108" customWidth="1"/>
    <col min="8723" max="8723" width="10" style="1108" customWidth="1"/>
    <col min="8724" max="8959" width="9.140625" style="1108"/>
    <col min="8960" max="8960" width="4" style="1108" customWidth="1"/>
    <col min="8961" max="8961" width="15.140625" style="1108" customWidth="1"/>
    <col min="8962" max="8962" width="13.85546875" style="1108" customWidth="1"/>
    <col min="8963" max="8963" width="10.140625" style="1108" customWidth="1"/>
    <col min="8964" max="8964" width="9.140625" style="1108"/>
    <col min="8965" max="8965" width="3.42578125" style="1108" customWidth="1"/>
    <col min="8966" max="8966" width="19.5703125" style="1108" customWidth="1"/>
    <col min="8967" max="8967" width="12.28515625" style="1108" customWidth="1"/>
    <col min="8968" max="8968" width="10.42578125" style="1108" customWidth="1"/>
    <col min="8969" max="8969" width="9.140625" style="1108"/>
    <col min="8970" max="8970" width="3.5703125" style="1108" customWidth="1"/>
    <col min="8971" max="8971" width="16.42578125" style="1108" customWidth="1"/>
    <col min="8972" max="8972" width="11.7109375" style="1108" customWidth="1"/>
    <col min="8973" max="8973" width="10.140625" style="1108" customWidth="1"/>
    <col min="8974" max="8974" width="15.85546875" style="1108" customWidth="1"/>
    <col min="8975" max="8975" width="3.85546875" style="1108" customWidth="1"/>
    <col min="8976" max="8976" width="16.42578125" style="1108" customWidth="1"/>
    <col min="8977" max="8977" width="11.28515625" style="1108" customWidth="1"/>
    <col min="8978" max="8978" width="10.28515625" style="1108" customWidth="1"/>
    <col min="8979" max="8979" width="10" style="1108" customWidth="1"/>
    <col min="8980" max="9215" width="9.140625" style="1108"/>
    <col min="9216" max="9216" width="4" style="1108" customWidth="1"/>
    <col min="9217" max="9217" width="15.140625" style="1108" customWidth="1"/>
    <col min="9218" max="9218" width="13.85546875" style="1108" customWidth="1"/>
    <col min="9219" max="9219" width="10.140625" style="1108" customWidth="1"/>
    <col min="9220" max="9220" width="9.140625" style="1108"/>
    <col min="9221" max="9221" width="3.42578125" style="1108" customWidth="1"/>
    <col min="9222" max="9222" width="19.5703125" style="1108" customWidth="1"/>
    <col min="9223" max="9223" width="12.28515625" style="1108" customWidth="1"/>
    <col min="9224" max="9224" width="10.42578125" style="1108" customWidth="1"/>
    <col min="9225" max="9225" width="9.140625" style="1108"/>
    <col min="9226" max="9226" width="3.5703125" style="1108" customWidth="1"/>
    <col min="9227" max="9227" width="16.42578125" style="1108" customWidth="1"/>
    <col min="9228" max="9228" width="11.7109375" style="1108" customWidth="1"/>
    <col min="9229" max="9229" width="10.140625" style="1108" customWidth="1"/>
    <col min="9230" max="9230" width="15.85546875" style="1108" customWidth="1"/>
    <col min="9231" max="9231" width="3.85546875" style="1108" customWidth="1"/>
    <col min="9232" max="9232" width="16.42578125" style="1108" customWidth="1"/>
    <col min="9233" max="9233" width="11.28515625" style="1108" customWidth="1"/>
    <col min="9234" max="9234" width="10.28515625" style="1108" customWidth="1"/>
    <col min="9235" max="9235" width="10" style="1108" customWidth="1"/>
    <col min="9236" max="9471" width="9.140625" style="1108"/>
    <col min="9472" max="9472" width="4" style="1108" customWidth="1"/>
    <col min="9473" max="9473" width="15.140625" style="1108" customWidth="1"/>
    <col min="9474" max="9474" width="13.85546875" style="1108" customWidth="1"/>
    <col min="9475" max="9475" width="10.140625" style="1108" customWidth="1"/>
    <col min="9476" max="9476" width="9.140625" style="1108"/>
    <col min="9477" max="9477" width="3.42578125" style="1108" customWidth="1"/>
    <col min="9478" max="9478" width="19.5703125" style="1108" customWidth="1"/>
    <col min="9479" max="9479" width="12.28515625" style="1108" customWidth="1"/>
    <col min="9480" max="9480" width="10.42578125" style="1108" customWidth="1"/>
    <col min="9481" max="9481" width="9.140625" style="1108"/>
    <col min="9482" max="9482" width="3.5703125" style="1108" customWidth="1"/>
    <col min="9483" max="9483" width="16.42578125" style="1108" customWidth="1"/>
    <col min="9484" max="9484" width="11.7109375" style="1108" customWidth="1"/>
    <col min="9485" max="9485" width="10.140625" style="1108" customWidth="1"/>
    <col min="9486" max="9486" width="15.85546875" style="1108" customWidth="1"/>
    <col min="9487" max="9487" width="3.85546875" style="1108" customWidth="1"/>
    <col min="9488" max="9488" width="16.42578125" style="1108" customWidth="1"/>
    <col min="9489" max="9489" width="11.28515625" style="1108" customWidth="1"/>
    <col min="9490" max="9490" width="10.28515625" style="1108" customWidth="1"/>
    <col min="9491" max="9491" width="10" style="1108" customWidth="1"/>
    <col min="9492" max="9727" width="9.140625" style="1108"/>
    <col min="9728" max="9728" width="4" style="1108" customWidth="1"/>
    <col min="9729" max="9729" width="15.140625" style="1108" customWidth="1"/>
    <col min="9730" max="9730" width="13.85546875" style="1108" customWidth="1"/>
    <col min="9731" max="9731" width="10.140625" style="1108" customWidth="1"/>
    <col min="9732" max="9732" width="9.140625" style="1108"/>
    <col min="9733" max="9733" width="3.42578125" style="1108" customWidth="1"/>
    <col min="9734" max="9734" width="19.5703125" style="1108" customWidth="1"/>
    <col min="9735" max="9735" width="12.28515625" style="1108" customWidth="1"/>
    <col min="9736" max="9736" width="10.42578125" style="1108" customWidth="1"/>
    <col min="9737" max="9737" width="9.140625" style="1108"/>
    <col min="9738" max="9738" width="3.5703125" style="1108" customWidth="1"/>
    <col min="9739" max="9739" width="16.42578125" style="1108" customWidth="1"/>
    <col min="9740" max="9740" width="11.7109375" style="1108" customWidth="1"/>
    <col min="9741" max="9741" width="10.140625" style="1108" customWidth="1"/>
    <col min="9742" max="9742" width="15.85546875" style="1108" customWidth="1"/>
    <col min="9743" max="9743" width="3.85546875" style="1108" customWidth="1"/>
    <col min="9744" max="9744" width="16.42578125" style="1108" customWidth="1"/>
    <col min="9745" max="9745" width="11.28515625" style="1108" customWidth="1"/>
    <col min="9746" max="9746" width="10.28515625" style="1108" customWidth="1"/>
    <col min="9747" max="9747" width="10" style="1108" customWidth="1"/>
    <col min="9748" max="9983" width="9.140625" style="1108"/>
    <col min="9984" max="9984" width="4" style="1108" customWidth="1"/>
    <col min="9985" max="9985" width="15.140625" style="1108" customWidth="1"/>
    <col min="9986" max="9986" width="13.85546875" style="1108" customWidth="1"/>
    <col min="9987" max="9987" width="10.140625" style="1108" customWidth="1"/>
    <col min="9988" max="9988" width="9.140625" style="1108"/>
    <col min="9989" max="9989" width="3.42578125" style="1108" customWidth="1"/>
    <col min="9990" max="9990" width="19.5703125" style="1108" customWidth="1"/>
    <col min="9991" max="9991" width="12.28515625" style="1108" customWidth="1"/>
    <col min="9992" max="9992" width="10.42578125" style="1108" customWidth="1"/>
    <col min="9993" max="9993" width="9.140625" style="1108"/>
    <col min="9994" max="9994" width="3.5703125" style="1108" customWidth="1"/>
    <col min="9995" max="9995" width="16.42578125" style="1108" customWidth="1"/>
    <col min="9996" max="9996" width="11.7109375" style="1108" customWidth="1"/>
    <col min="9997" max="9997" width="10.140625" style="1108" customWidth="1"/>
    <col min="9998" max="9998" width="15.85546875" style="1108" customWidth="1"/>
    <col min="9999" max="9999" width="3.85546875" style="1108" customWidth="1"/>
    <col min="10000" max="10000" width="16.42578125" style="1108" customWidth="1"/>
    <col min="10001" max="10001" width="11.28515625" style="1108" customWidth="1"/>
    <col min="10002" max="10002" width="10.28515625" style="1108" customWidth="1"/>
    <col min="10003" max="10003" width="10" style="1108" customWidth="1"/>
    <col min="10004" max="10239" width="9.140625" style="1108"/>
    <col min="10240" max="10240" width="4" style="1108" customWidth="1"/>
    <col min="10241" max="10241" width="15.140625" style="1108" customWidth="1"/>
    <col min="10242" max="10242" width="13.85546875" style="1108" customWidth="1"/>
    <col min="10243" max="10243" width="10.140625" style="1108" customWidth="1"/>
    <col min="10244" max="10244" width="9.140625" style="1108"/>
    <col min="10245" max="10245" width="3.42578125" style="1108" customWidth="1"/>
    <col min="10246" max="10246" width="19.5703125" style="1108" customWidth="1"/>
    <col min="10247" max="10247" width="12.28515625" style="1108" customWidth="1"/>
    <col min="10248" max="10248" width="10.42578125" style="1108" customWidth="1"/>
    <col min="10249" max="10249" width="9.140625" style="1108"/>
    <col min="10250" max="10250" width="3.5703125" style="1108" customWidth="1"/>
    <col min="10251" max="10251" width="16.42578125" style="1108" customWidth="1"/>
    <col min="10252" max="10252" width="11.7109375" style="1108" customWidth="1"/>
    <col min="10253" max="10253" width="10.140625" style="1108" customWidth="1"/>
    <col min="10254" max="10254" width="15.85546875" style="1108" customWidth="1"/>
    <col min="10255" max="10255" width="3.85546875" style="1108" customWidth="1"/>
    <col min="10256" max="10256" width="16.42578125" style="1108" customWidth="1"/>
    <col min="10257" max="10257" width="11.28515625" style="1108" customWidth="1"/>
    <col min="10258" max="10258" width="10.28515625" style="1108" customWidth="1"/>
    <col min="10259" max="10259" width="10" style="1108" customWidth="1"/>
    <col min="10260" max="10495" width="9.140625" style="1108"/>
    <col min="10496" max="10496" width="4" style="1108" customWidth="1"/>
    <col min="10497" max="10497" width="15.140625" style="1108" customWidth="1"/>
    <col min="10498" max="10498" width="13.85546875" style="1108" customWidth="1"/>
    <col min="10499" max="10499" width="10.140625" style="1108" customWidth="1"/>
    <col min="10500" max="10500" width="9.140625" style="1108"/>
    <col min="10501" max="10501" width="3.42578125" style="1108" customWidth="1"/>
    <col min="10502" max="10502" width="19.5703125" style="1108" customWidth="1"/>
    <col min="10503" max="10503" width="12.28515625" style="1108" customWidth="1"/>
    <col min="10504" max="10504" width="10.42578125" style="1108" customWidth="1"/>
    <col min="10505" max="10505" width="9.140625" style="1108"/>
    <col min="10506" max="10506" width="3.5703125" style="1108" customWidth="1"/>
    <col min="10507" max="10507" width="16.42578125" style="1108" customWidth="1"/>
    <col min="10508" max="10508" width="11.7109375" style="1108" customWidth="1"/>
    <col min="10509" max="10509" width="10.140625" style="1108" customWidth="1"/>
    <col min="10510" max="10510" width="15.85546875" style="1108" customWidth="1"/>
    <col min="10511" max="10511" width="3.85546875" style="1108" customWidth="1"/>
    <col min="10512" max="10512" width="16.42578125" style="1108" customWidth="1"/>
    <col min="10513" max="10513" width="11.28515625" style="1108" customWidth="1"/>
    <col min="10514" max="10514" width="10.28515625" style="1108" customWidth="1"/>
    <col min="10515" max="10515" width="10" style="1108" customWidth="1"/>
    <col min="10516" max="10751" width="9.140625" style="1108"/>
    <col min="10752" max="10752" width="4" style="1108" customWidth="1"/>
    <col min="10753" max="10753" width="15.140625" style="1108" customWidth="1"/>
    <col min="10754" max="10754" width="13.85546875" style="1108" customWidth="1"/>
    <col min="10755" max="10755" width="10.140625" style="1108" customWidth="1"/>
    <col min="10756" max="10756" width="9.140625" style="1108"/>
    <col min="10757" max="10757" width="3.42578125" style="1108" customWidth="1"/>
    <col min="10758" max="10758" width="19.5703125" style="1108" customWidth="1"/>
    <col min="10759" max="10759" width="12.28515625" style="1108" customWidth="1"/>
    <col min="10760" max="10760" width="10.42578125" style="1108" customWidth="1"/>
    <col min="10761" max="10761" width="9.140625" style="1108"/>
    <col min="10762" max="10762" width="3.5703125" style="1108" customWidth="1"/>
    <col min="10763" max="10763" width="16.42578125" style="1108" customWidth="1"/>
    <col min="10764" max="10764" width="11.7109375" style="1108" customWidth="1"/>
    <col min="10765" max="10765" width="10.140625" style="1108" customWidth="1"/>
    <col min="10766" max="10766" width="15.85546875" style="1108" customWidth="1"/>
    <col min="10767" max="10767" width="3.85546875" style="1108" customWidth="1"/>
    <col min="10768" max="10768" width="16.42578125" style="1108" customWidth="1"/>
    <col min="10769" max="10769" width="11.28515625" style="1108" customWidth="1"/>
    <col min="10770" max="10770" width="10.28515625" style="1108" customWidth="1"/>
    <col min="10771" max="10771" width="10" style="1108" customWidth="1"/>
    <col min="10772" max="11007" width="9.140625" style="1108"/>
    <col min="11008" max="11008" width="4" style="1108" customWidth="1"/>
    <col min="11009" max="11009" width="15.140625" style="1108" customWidth="1"/>
    <col min="11010" max="11010" width="13.85546875" style="1108" customWidth="1"/>
    <col min="11011" max="11011" width="10.140625" style="1108" customWidth="1"/>
    <col min="11012" max="11012" width="9.140625" style="1108"/>
    <col min="11013" max="11013" width="3.42578125" style="1108" customWidth="1"/>
    <col min="11014" max="11014" width="19.5703125" style="1108" customWidth="1"/>
    <col min="11015" max="11015" width="12.28515625" style="1108" customWidth="1"/>
    <col min="11016" max="11016" width="10.42578125" style="1108" customWidth="1"/>
    <col min="11017" max="11017" width="9.140625" style="1108"/>
    <col min="11018" max="11018" width="3.5703125" style="1108" customWidth="1"/>
    <col min="11019" max="11019" width="16.42578125" style="1108" customWidth="1"/>
    <col min="11020" max="11020" width="11.7109375" style="1108" customWidth="1"/>
    <col min="11021" max="11021" width="10.140625" style="1108" customWidth="1"/>
    <col min="11022" max="11022" width="15.85546875" style="1108" customWidth="1"/>
    <col min="11023" max="11023" width="3.85546875" style="1108" customWidth="1"/>
    <col min="11024" max="11024" width="16.42578125" style="1108" customWidth="1"/>
    <col min="11025" max="11025" width="11.28515625" style="1108" customWidth="1"/>
    <col min="11026" max="11026" width="10.28515625" style="1108" customWidth="1"/>
    <col min="11027" max="11027" width="10" style="1108" customWidth="1"/>
    <col min="11028" max="11263" width="9.140625" style="1108"/>
    <col min="11264" max="11264" width="4" style="1108" customWidth="1"/>
    <col min="11265" max="11265" width="15.140625" style="1108" customWidth="1"/>
    <col min="11266" max="11266" width="13.85546875" style="1108" customWidth="1"/>
    <col min="11267" max="11267" width="10.140625" style="1108" customWidth="1"/>
    <col min="11268" max="11268" width="9.140625" style="1108"/>
    <col min="11269" max="11269" width="3.42578125" style="1108" customWidth="1"/>
    <col min="11270" max="11270" width="19.5703125" style="1108" customWidth="1"/>
    <col min="11271" max="11271" width="12.28515625" style="1108" customWidth="1"/>
    <col min="11272" max="11272" width="10.42578125" style="1108" customWidth="1"/>
    <col min="11273" max="11273" width="9.140625" style="1108"/>
    <col min="11274" max="11274" width="3.5703125" style="1108" customWidth="1"/>
    <col min="11275" max="11275" width="16.42578125" style="1108" customWidth="1"/>
    <col min="11276" max="11276" width="11.7109375" style="1108" customWidth="1"/>
    <col min="11277" max="11277" width="10.140625" style="1108" customWidth="1"/>
    <col min="11278" max="11278" width="15.85546875" style="1108" customWidth="1"/>
    <col min="11279" max="11279" width="3.85546875" style="1108" customWidth="1"/>
    <col min="11280" max="11280" width="16.42578125" style="1108" customWidth="1"/>
    <col min="11281" max="11281" width="11.28515625" style="1108" customWidth="1"/>
    <col min="11282" max="11282" width="10.28515625" style="1108" customWidth="1"/>
    <col min="11283" max="11283" width="10" style="1108" customWidth="1"/>
    <col min="11284" max="11519" width="9.140625" style="1108"/>
    <col min="11520" max="11520" width="4" style="1108" customWidth="1"/>
    <col min="11521" max="11521" width="15.140625" style="1108" customWidth="1"/>
    <col min="11522" max="11522" width="13.85546875" style="1108" customWidth="1"/>
    <col min="11523" max="11523" width="10.140625" style="1108" customWidth="1"/>
    <col min="11524" max="11524" width="9.140625" style="1108"/>
    <col min="11525" max="11525" width="3.42578125" style="1108" customWidth="1"/>
    <col min="11526" max="11526" width="19.5703125" style="1108" customWidth="1"/>
    <col min="11527" max="11527" width="12.28515625" style="1108" customWidth="1"/>
    <col min="11528" max="11528" width="10.42578125" style="1108" customWidth="1"/>
    <col min="11529" max="11529" width="9.140625" style="1108"/>
    <col min="11530" max="11530" width="3.5703125" style="1108" customWidth="1"/>
    <col min="11531" max="11531" width="16.42578125" style="1108" customWidth="1"/>
    <col min="11532" max="11532" width="11.7109375" style="1108" customWidth="1"/>
    <col min="11533" max="11533" width="10.140625" style="1108" customWidth="1"/>
    <col min="11534" max="11534" width="15.85546875" style="1108" customWidth="1"/>
    <col min="11535" max="11535" width="3.85546875" style="1108" customWidth="1"/>
    <col min="11536" max="11536" width="16.42578125" style="1108" customWidth="1"/>
    <col min="11537" max="11537" width="11.28515625" style="1108" customWidth="1"/>
    <col min="11538" max="11538" width="10.28515625" style="1108" customWidth="1"/>
    <col min="11539" max="11539" width="10" style="1108" customWidth="1"/>
    <col min="11540" max="11775" width="9.140625" style="1108"/>
    <col min="11776" max="11776" width="4" style="1108" customWidth="1"/>
    <col min="11777" max="11777" width="15.140625" style="1108" customWidth="1"/>
    <col min="11778" max="11778" width="13.85546875" style="1108" customWidth="1"/>
    <col min="11779" max="11779" width="10.140625" style="1108" customWidth="1"/>
    <col min="11780" max="11780" width="9.140625" style="1108"/>
    <col min="11781" max="11781" width="3.42578125" style="1108" customWidth="1"/>
    <col min="11782" max="11782" width="19.5703125" style="1108" customWidth="1"/>
    <col min="11783" max="11783" width="12.28515625" style="1108" customWidth="1"/>
    <col min="11784" max="11784" width="10.42578125" style="1108" customWidth="1"/>
    <col min="11785" max="11785" width="9.140625" style="1108"/>
    <col min="11786" max="11786" width="3.5703125" style="1108" customWidth="1"/>
    <col min="11787" max="11787" width="16.42578125" style="1108" customWidth="1"/>
    <col min="11788" max="11788" width="11.7109375" style="1108" customWidth="1"/>
    <col min="11789" max="11789" width="10.140625" style="1108" customWidth="1"/>
    <col min="11790" max="11790" width="15.85546875" style="1108" customWidth="1"/>
    <col min="11791" max="11791" width="3.85546875" style="1108" customWidth="1"/>
    <col min="11792" max="11792" width="16.42578125" style="1108" customWidth="1"/>
    <col min="11793" max="11793" width="11.28515625" style="1108" customWidth="1"/>
    <col min="11794" max="11794" width="10.28515625" style="1108" customWidth="1"/>
    <col min="11795" max="11795" width="10" style="1108" customWidth="1"/>
    <col min="11796" max="12031" width="9.140625" style="1108"/>
    <col min="12032" max="12032" width="4" style="1108" customWidth="1"/>
    <col min="12033" max="12033" width="15.140625" style="1108" customWidth="1"/>
    <col min="12034" max="12034" width="13.85546875" style="1108" customWidth="1"/>
    <col min="12035" max="12035" width="10.140625" style="1108" customWidth="1"/>
    <col min="12036" max="12036" width="9.140625" style="1108"/>
    <col min="12037" max="12037" width="3.42578125" style="1108" customWidth="1"/>
    <col min="12038" max="12038" width="19.5703125" style="1108" customWidth="1"/>
    <col min="12039" max="12039" width="12.28515625" style="1108" customWidth="1"/>
    <col min="12040" max="12040" width="10.42578125" style="1108" customWidth="1"/>
    <col min="12041" max="12041" width="9.140625" style="1108"/>
    <col min="12042" max="12042" width="3.5703125" style="1108" customWidth="1"/>
    <col min="12043" max="12043" width="16.42578125" style="1108" customWidth="1"/>
    <col min="12044" max="12044" width="11.7109375" style="1108" customWidth="1"/>
    <col min="12045" max="12045" width="10.140625" style="1108" customWidth="1"/>
    <col min="12046" max="12046" width="15.85546875" style="1108" customWidth="1"/>
    <col min="12047" max="12047" width="3.85546875" style="1108" customWidth="1"/>
    <col min="12048" max="12048" width="16.42578125" style="1108" customWidth="1"/>
    <col min="12049" max="12049" width="11.28515625" style="1108" customWidth="1"/>
    <col min="12050" max="12050" width="10.28515625" style="1108" customWidth="1"/>
    <col min="12051" max="12051" width="10" style="1108" customWidth="1"/>
    <col min="12052" max="12287" width="9.140625" style="1108"/>
    <col min="12288" max="12288" width="4" style="1108" customWidth="1"/>
    <col min="12289" max="12289" width="15.140625" style="1108" customWidth="1"/>
    <col min="12290" max="12290" width="13.85546875" style="1108" customWidth="1"/>
    <col min="12291" max="12291" width="10.140625" style="1108" customWidth="1"/>
    <col min="12292" max="12292" width="9.140625" style="1108"/>
    <col min="12293" max="12293" width="3.42578125" style="1108" customWidth="1"/>
    <col min="12294" max="12294" width="19.5703125" style="1108" customWidth="1"/>
    <col min="12295" max="12295" width="12.28515625" style="1108" customWidth="1"/>
    <col min="12296" max="12296" width="10.42578125" style="1108" customWidth="1"/>
    <col min="12297" max="12297" width="9.140625" style="1108"/>
    <col min="12298" max="12298" width="3.5703125" style="1108" customWidth="1"/>
    <col min="12299" max="12299" width="16.42578125" style="1108" customWidth="1"/>
    <col min="12300" max="12300" width="11.7109375" style="1108" customWidth="1"/>
    <col min="12301" max="12301" width="10.140625" style="1108" customWidth="1"/>
    <col min="12302" max="12302" width="15.85546875" style="1108" customWidth="1"/>
    <col min="12303" max="12303" width="3.85546875" style="1108" customWidth="1"/>
    <col min="12304" max="12304" width="16.42578125" style="1108" customWidth="1"/>
    <col min="12305" max="12305" width="11.28515625" style="1108" customWidth="1"/>
    <col min="12306" max="12306" width="10.28515625" style="1108" customWidth="1"/>
    <col min="12307" max="12307" width="10" style="1108" customWidth="1"/>
    <col min="12308" max="12543" width="9.140625" style="1108"/>
    <col min="12544" max="12544" width="4" style="1108" customWidth="1"/>
    <col min="12545" max="12545" width="15.140625" style="1108" customWidth="1"/>
    <col min="12546" max="12546" width="13.85546875" style="1108" customWidth="1"/>
    <col min="12547" max="12547" width="10.140625" style="1108" customWidth="1"/>
    <col min="12548" max="12548" width="9.140625" style="1108"/>
    <col min="12549" max="12549" width="3.42578125" style="1108" customWidth="1"/>
    <col min="12550" max="12550" width="19.5703125" style="1108" customWidth="1"/>
    <col min="12551" max="12551" width="12.28515625" style="1108" customWidth="1"/>
    <col min="12552" max="12552" width="10.42578125" style="1108" customWidth="1"/>
    <col min="12553" max="12553" width="9.140625" style="1108"/>
    <col min="12554" max="12554" width="3.5703125" style="1108" customWidth="1"/>
    <col min="12555" max="12555" width="16.42578125" style="1108" customWidth="1"/>
    <col min="12556" max="12556" width="11.7109375" style="1108" customWidth="1"/>
    <col min="12557" max="12557" width="10.140625" style="1108" customWidth="1"/>
    <col min="12558" max="12558" width="15.85546875" style="1108" customWidth="1"/>
    <col min="12559" max="12559" width="3.85546875" style="1108" customWidth="1"/>
    <col min="12560" max="12560" width="16.42578125" style="1108" customWidth="1"/>
    <col min="12561" max="12561" width="11.28515625" style="1108" customWidth="1"/>
    <col min="12562" max="12562" width="10.28515625" style="1108" customWidth="1"/>
    <col min="12563" max="12563" width="10" style="1108" customWidth="1"/>
    <col min="12564" max="12799" width="9.140625" style="1108"/>
    <col min="12800" max="12800" width="4" style="1108" customWidth="1"/>
    <col min="12801" max="12801" width="15.140625" style="1108" customWidth="1"/>
    <col min="12802" max="12802" width="13.85546875" style="1108" customWidth="1"/>
    <col min="12803" max="12803" width="10.140625" style="1108" customWidth="1"/>
    <col min="12804" max="12804" width="9.140625" style="1108"/>
    <col min="12805" max="12805" width="3.42578125" style="1108" customWidth="1"/>
    <col min="12806" max="12806" width="19.5703125" style="1108" customWidth="1"/>
    <col min="12807" max="12807" width="12.28515625" style="1108" customWidth="1"/>
    <col min="12808" max="12808" width="10.42578125" style="1108" customWidth="1"/>
    <col min="12809" max="12809" width="9.140625" style="1108"/>
    <col min="12810" max="12810" width="3.5703125" style="1108" customWidth="1"/>
    <col min="12811" max="12811" width="16.42578125" style="1108" customWidth="1"/>
    <col min="12812" max="12812" width="11.7109375" style="1108" customWidth="1"/>
    <col min="12813" max="12813" width="10.140625" style="1108" customWidth="1"/>
    <col min="12814" max="12814" width="15.85546875" style="1108" customWidth="1"/>
    <col min="12815" max="12815" width="3.85546875" style="1108" customWidth="1"/>
    <col min="12816" max="12816" width="16.42578125" style="1108" customWidth="1"/>
    <col min="12817" max="12817" width="11.28515625" style="1108" customWidth="1"/>
    <col min="12818" max="12818" width="10.28515625" style="1108" customWidth="1"/>
    <col min="12819" max="12819" width="10" style="1108" customWidth="1"/>
    <col min="12820" max="13055" width="9.140625" style="1108"/>
    <col min="13056" max="13056" width="4" style="1108" customWidth="1"/>
    <col min="13057" max="13057" width="15.140625" style="1108" customWidth="1"/>
    <col min="13058" max="13058" width="13.85546875" style="1108" customWidth="1"/>
    <col min="13059" max="13059" width="10.140625" style="1108" customWidth="1"/>
    <col min="13060" max="13060" width="9.140625" style="1108"/>
    <col min="13061" max="13061" width="3.42578125" style="1108" customWidth="1"/>
    <col min="13062" max="13062" width="19.5703125" style="1108" customWidth="1"/>
    <col min="13063" max="13063" width="12.28515625" style="1108" customWidth="1"/>
    <col min="13064" max="13064" width="10.42578125" style="1108" customWidth="1"/>
    <col min="13065" max="13065" width="9.140625" style="1108"/>
    <col min="13066" max="13066" width="3.5703125" style="1108" customWidth="1"/>
    <col min="13067" max="13067" width="16.42578125" style="1108" customWidth="1"/>
    <col min="13068" max="13068" width="11.7109375" style="1108" customWidth="1"/>
    <col min="13069" max="13069" width="10.140625" style="1108" customWidth="1"/>
    <col min="13070" max="13070" width="15.85546875" style="1108" customWidth="1"/>
    <col min="13071" max="13071" width="3.85546875" style="1108" customWidth="1"/>
    <col min="13072" max="13072" width="16.42578125" style="1108" customWidth="1"/>
    <col min="13073" max="13073" width="11.28515625" style="1108" customWidth="1"/>
    <col min="13074" max="13074" width="10.28515625" style="1108" customWidth="1"/>
    <col min="13075" max="13075" width="10" style="1108" customWidth="1"/>
    <col min="13076" max="13311" width="9.140625" style="1108"/>
    <col min="13312" max="13312" width="4" style="1108" customWidth="1"/>
    <col min="13313" max="13313" width="15.140625" style="1108" customWidth="1"/>
    <col min="13314" max="13314" width="13.85546875" style="1108" customWidth="1"/>
    <col min="13315" max="13315" width="10.140625" style="1108" customWidth="1"/>
    <col min="13316" max="13316" width="9.140625" style="1108"/>
    <col min="13317" max="13317" width="3.42578125" style="1108" customWidth="1"/>
    <col min="13318" max="13318" width="19.5703125" style="1108" customWidth="1"/>
    <col min="13319" max="13319" width="12.28515625" style="1108" customWidth="1"/>
    <col min="13320" max="13320" width="10.42578125" style="1108" customWidth="1"/>
    <col min="13321" max="13321" width="9.140625" style="1108"/>
    <col min="13322" max="13322" width="3.5703125" style="1108" customWidth="1"/>
    <col min="13323" max="13323" width="16.42578125" style="1108" customWidth="1"/>
    <col min="13324" max="13324" width="11.7109375" style="1108" customWidth="1"/>
    <col min="13325" max="13325" width="10.140625" style="1108" customWidth="1"/>
    <col min="13326" max="13326" width="15.85546875" style="1108" customWidth="1"/>
    <col min="13327" max="13327" width="3.85546875" style="1108" customWidth="1"/>
    <col min="13328" max="13328" width="16.42578125" style="1108" customWidth="1"/>
    <col min="13329" max="13329" width="11.28515625" style="1108" customWidth="1"/>
    <col min="13330" max="13330" width="10.28515625" style="1108" customWidth="1"/>
    <col min="13331" max="13331" width="10" style="1108" customWidth="1"/>
    <col min="13332" max="13567" width="9.140625" style="1108"/>
    <col min="13568" max="13568" width="4" style="1108" customWidth="1"/>
    <col min="13569" max="13569" width="15.140625" style="1108" customWidth="1"/>
    <col min="13570" max="13570" width="13.85546875" style="1108" customWidth="1"/>
    <col min="13571" max="13571" width="10.140625" style="1108" customWidth="1"/>
    <col min="13572" max="13572" width="9.140625" style="1108"/>
    <col min="13573" max="13573" width="3.42578125" style="1108" customWidth="1"/>
    <col min="13574" max="13574" width="19.5703125" style="1108" customWidth="1"/>
    <col min="13575" max="13575" width="12.28515625" style="1108" customWidth="1"/>
    <col min="13576" max="13576" width="10.42578125" style="1108" customWidth="1"/>
    <col min="13577" max="13577" width="9.140625" style="1108"/>
    <col min="13578" max="13578" width="3.5703125" style="1108" customWidth="1"/>
    <col min="13579" max="13579" width="16.42578125" style="1108" customWidth="1"/>
    <col min="13580" max="13580" width="11.7109375" style="1108" customWidth="1"/>
    <col min="13581" max="13581" width="10.140625" style="1108" customWidth="1"/>
    <col min="13582" max="13582" width="15.85546875" style="1108" customWidth="1"/>
    <col min="13583" max="13583" width="3.85546875" style="1108" customWidth="1"/>
    <col min="13584" max="13584" width="16.42578125" style="1108" customWidth="1"/>
    <col min="13585" max="13585" width="11.28515625" style="1108" customWidth="1"/>
    <col min="13586" max="13586" width="10.28515625" style="1108" customWidth="1"/>
    <col min="13587" max="13587" width="10" style="1108" customWidth="1"/>
    <col min="13588" max="13823" width="9.140625" style="1108"/>
    <col min="13824" max="13824" width="4" style="1108" customWidth="1"/>
    <col min="13825" max="13825" width="15.140625" style="1108" customWidth="1"/>
    <col min="13826" max="13826" width="13.85546875" style="1108" customWidth="1"/>
    <col min="13827" max="13827" width="10.140625" style="1108" customWidth="1"/>
    <col min="13828" max="13828" width="9.140625" style="1108"/>
    <col min="13829" max="13829" width="3.42578125" style="1108" customWidth="1"/>
    <col min="13830" max="13830" width="19.5703125" style="1108" customWidth="1"/>
    <col min="13831" max="13831" width="12.28515625" style="1108" customWidth="1"/>
    <col min="13832" max="13832" width="10.42578125" style="1108" customWidth="1"/>
    <col min="13833" max="13833" width="9.140625" style="1108"/>
    <col min="13834" max="13834" width="3.5703125" style="1108" customWidth="1"/>
    <col min="13835" max="13835" width="16.42578125" style="1108" customWidth="1"/>
    <col min="13836" max="13836" width="11.7109375" style="1108" customWidth="1"/>
    <col min="13837" max="13837" width="10.140625" style="1108" customWidth="1"/>
    <col min="13838" max="13838" width="15.85546875" style="1108" customWidth="1"/>
    <col min="13839" max="13839" width="3.85546875" style="1108" customWidth="1"/>
    <col min="13840" max="13840" width="16.42578125" style="1108" customWidth="1"/>
    <col min="13841" max="13841" width="11.28515625" style="1108" customWidth="1"/>
    <col min="13842" max="13842" width="10.28515625" style="1108" customWidth="1"/>
    <col min="13843" max="13843" width="10" style="1108" customWidth="1"/>
    <col min="13844" max="14079" width="9.140625" style="1108"/>
    <col min="14080" max="14080" width="4" style="1108" customWidth="1"/>
    <col min="14081" max="14081" width="15.140625" style="1108" customWidth="1"/>
    <col min="14082" max="14082" width="13.85546875" style="1108" customWidth="1"/>
    <col min="14083" max="14083" width="10.140625" style="1108" customWidth="1"/>
    <col min="14084" max="14084" width="9.140625" style="1108"/>
    <col min="14085" max="14085" width="3.42578125" style="1108" customWidth="1"/>
    <col min="14086" max="14086" width="19.5703125" style="1108" customWidth="1"/>
    <col min="14087" max="14087" width="12.28515625" style="1108" customWidth="1"/>
    <col min="14088" max="14088" width="10.42578125" style="1108" customWidth="1"/>
    <col min="14089" max="14089" width="9.140625" style="1108"/>
    <col min="14090" max="14090" width="3.5703125" style="1108" customWidth="1"/>
    <col min="14091" max="14091" width="16.42578125" style="1108" customWidth="1"/>
    <col min="14092" max="14092" width="11.7109375" style="1108" customWidth="1"/>
    <col min="14093" max="14093" width="10.140625" style="1108" customWidth="1"/>
    <col min="14094" max="14094" width="15.85546875" style="1108" customWidth="1"/>
    <col min="14095" max="14095" width="3.85546875" style="1108" customWidth="1"/>
    <col min="14096" max="14096" width="16.42578125" style="1108" customWidth="1"/>
    <col min="14097" max="14097" width="11.28515625" style="1108" customWidth="1"/>
    <col min="14098" max="14098" width="10.28515625" style="1108" customWidth="1"/>
    <col min="14099" max="14099" width="10" style="1108" customWidth="1"/>
    <col min="14100" max="14335" width="9.140625" style="1108"/>
    <col min="14336" max="14336" width="4" style="1108" customWidth="1"/>
    <col min="14337" max="14337" width="15.140625" style="1108" customWidth="1"/>
    <col min="14338" max="14338" width="13.85546875" style="1108" customWidth="1"/>
    <col min="14339" max="14339" width="10.140625" style="1108" customWidth="1"/>
    <col min="14340" max="14340" width="9.140625" style="1108"/>
    <col min="14341" max="14341" width="3.42578125" style="1108" customWidth="1"/>
    <col min="14342" max="14342" width="19.5703125" style="1108" customWidth="1"/>
    <col min="14343" max="14343" width="12.28515625" style="1108" customWidth="1"/>
    <col min="14344" max="14344" width="10.42578125" style="1108" customWidth="1"/>
    <col min="14345" max="14345" width="9.140625" style="1108"/>
    <col min="14346" max="14346" width="3.5703125" style="1108" customWidth="1"/>
    <col min="14347" max="14347" width="16.42578125" style="1108" customWidth="1"/>
    <col min="14348" max="14348" width="11.7109375" style="1108" customWidth="1"/>
    <col min="14349" max="14349" width="10.140625" style="1108" customWidth="1"/>
    <col min="14350" max="14350" width="15.85546875" style="1108" customWidth="1"/>
    <col min="14351" max="14351" width="3.85546875" style="1108" customWidth="1"/>
    <col min="14352" max="14352" width="16.42578125" style="1108" customWidth="1"/>
    <col min="14353" max="14353" width="11.28515625" style="1108" customWidth="1"/>
    <col min="14354" max="14354" width="10.28515625" style="1108" customWidth="1"/>
    <col min="14355" max="14355" width="10" style="1108" customWidth="1"/>
    <col min="14356" max="14591" width="9.140625" style="1108"/>
    <col min="14592" max="14592" width="4" style="1108" customWidth="1"/>
    <col min="14593" max="14593" width="15.140625" style="1108" customWidth="1"/>
    <col min="14594" max="14594" width="13.85546875" style="1108" customWidth="1"/>
    <col min="14595" max="14595" width="10.140625" style="1108" customWidth="1"/>
    <col min="14596" max="14596" width="9.140625" style="1108"/>
    <col min="14597" max="14597" width="3.42578125" style="1108" customWidth="1"/>
    <col min="14598" max="14598" width="19.5703125" style="1108" customWidth="1"/>
    <col min="14599" max="14599" width="12.28515625" style="1108" customWidth="1"/>
    <col min="14600" max="14600" width="10.42578125" style="1108" customWidth="1"/>
    <col min="14601" max="14601" width="9.140625" style="1108"/>
    <col min="14602" max="14602" width="3.5703125" style="1108" customWidth="1"/>
    <col min="14603" max="14603" width="16.42578125" style="1108" customWidth="1"/>
    <col min="14604" max="14604" width="11.7109375" style="1108" customWidth="1"/>
    <col min="14605" max="14605" width="10.140625" style="1108" customWidth="1"/>
    <col min="14606" max="14606" width="15.85546875" style="1108" customWidth="1"/>
    <col min="14607" max="14607" width="3.85546875" style="1108" customWidth="1"/>
    <col min="14608" max="14608" width="16.42578125" style="1108" customWidth="1"/>
    <col min="14609" max="14609" width="11.28515625" style="1108" customWidth="1"/>
    <col min="14610" max="14610" width="10.28515625" style="1108" customWidth="1"/>
    <col min="14611" max="14611" width="10" style="1108" customWidth="1"/>
    <col min="14612" max="14847" width="9.140625" style="1108"/>
    <col min="14848" max="14848" width="4" style="1108" customWidth="1"/>
    <col min="14849" max="14849" width="15.140625" style="1108" customWidth="1"/>
    <col min="14850" max="14850" width="13.85546875" style="1108" customWidth="1"/>
    <col min="14851" max="14851" width="10.140625" style="1108" customWidth="1"/>
    <col min="14852" max="14852" width="9.140625" style="1108"/>
    <col min="14853" max="14853" width="3.42578125" style="1108" customWidth="1"/>
    <col min="14854" max="14854" width="19.5703125" style="1108" customWidth="1"/>
    <col min="14855" max="14855" width="12.28515625" style="1108" customWidth="1"/>
    <col min="14856" max="14856" width="10.42578125" style="1108" customWidth="1"/>
    <col min="14857" max="14857" width="9.140625" style="1108"/>
    <col min="14858" max="14858" width="3.5703125" style="1108" customWidth="1"/>
    <col min="14859" max="14859" width="16.42578125" style="1108" customWidth="1"/>
    <col min="14860" max="14860" width="11.7109375" style="1108" customWidth="1"/>
    <col min="14861" max="14861" width="10.140625" style="1108" customWidth="1"/>
    <col min="14862" max="14862" width="15.85546875" style="1108" customWidth="1"/>
    <col min="14863" max="14863" width="3.85546875" style="1108" customWidth="1"/>
    <col min="14864" max="14864" width="16.42578125" style="1108" customWidth="1"/>
    <col min="14865" max="14865" width="11.28515625" style="1108" customWidth="1"/>
    <col min="14866" max="14866" width="10.28515625" style="1108" customWidth="1"/>
    <col min="14867" max="14867" width="10" style="1108" customWidth="1"/>
    <col min="14868" max="15103" width="9.140625" style="1108"/>
    <col min="15104" max="15104" width="4" style="1108" customWidth="1"/>
    <col min="15105" max="15105" width="15.140625" style="1108" customWidth="1"/>
    <col min="15106" max="15106" width="13.85546875" style="1108" customWidth="1"/>
    <col min="15107" max="15107" width="10.140625" style="1108" customWidth="1"/>
    <col min="15108" max="15108" width="9.140625" style="1108"/>
    <col min="15109" max="15109" width="3.42578125" style="1108" customWidth="1"/>
    <col min="15110" max="15110" width="19.5703125" style="1108" customWidth="1"/>
    <col min="15111" max="15111" width="12.28515625" style="1108" customWidth="1"/>
    <col min="15112" max="15112" width="10.42578125" style="1108" customWidth="1"/>
    <col min="15113" max="15113" width="9.140625" style="1108"/>
    <col min="15114" max="15114" width="3.5703125" style="1108" customWidth="1"/>
    <col min="15115" max="15115" width="16.42578125" style="1108" customWidth="1"/>
    <col min="15116" max="15116" width="11.7109375" style="1108" customWidth="1"/>
    <col min="15117" max="15117" width="10.140625" style="1108" customWidth="1"/>
    <col min="15118" max="15118" width="15.85546875" style="1108" customWidth="1"/>
    <col min="15119" max="15119" width="3.85546875" style="1108" customWidth="1"/>
    <col min="15120" max="15120" width="16.42578125" style="1108" customWidth="1"/>
    <col min="15121" max="15121" width="11.28515625" style="1108" customWidth="1"/>
    <col min="15122" max="15122" width="10.28515625" style="1108" customWidth="1"/>
    <col min="15123" max="15123" width="10" style="1108" customWidth="1"/>
    <col min="15124" max="15359" width="9.140625" style="1108"/>
    <col min="15360" max="15360" width="4" style="1108" customWidth="1"/>
    <col min="15361" max="15361" width="15.140625" style="1108" customWidth="1"/>
    <col min="15362" max="15362" width="13.85546875" style="1108" customWidth="1"/>
    <col min="15363" max="15363" width="10.140625" style="1108" customWidth="1"/>
    <col min="15364" max="15364" width="9.140625" style="1108"/>
    <col min="15365" max="15365" width="3.42578125" style="1108" customWidth="1"/>
    <col min="15366" max="15366" width="19.5703125" style="1108" customWidth="1"/>
    <col min="15367" max="15367" width="12.28515625" style="1108" customWidth="1"/>
    <col min="15368" max="15368" width="10.42578125" style="1108" customWidth="1"/>
    <col min="15369" max="15369" width="9.140625" style="1108"/>
    <col min="15370" max="15370" width="3.5703125" style="1108" customWidth="1"/>
    <col min="15371" max="15371" width="16.42578125" style="1108" customWidth="1"/>
    <col min="15372" max="15372" width="11.7109375" style="1108" customWidth="1"/>
    <col min="15373" max="15373" width="10.140625" style="1108" customWidth="1"/>
    <col min="15374" max="15374" width="15.85546875" style="1108" customWidth="1"/>
    <col min="15375" max="15375" width="3.85546875" style="1108" customWidth="1"/>
    <col min="15376" max="15376" width="16.42578125" style="1108" customWidth="1"/>
    <col min="15377" max="15377" width="11.28515625" style="1108" customWidth="1"/>
    <col min="15378" max="15378" width="10.28515625" style="1108" customWidth="1"/>
    <col min="15379" max="15379" width="10" style="1108" customWidth="1"/>
    <col min="15380" max="15615" width="9.140625" style="1108"/>
    <col min="15616" max="15616" width="4" style="1108" customWidth="1"/>
    <col min="15617" max="15617" width="15.140625" style="1108" customWidth="1"/>
    <col min="15618" max="15618" width="13.85546875" style="1108" customWidth="1"/>
    <col min="15619" max="15619" width="10.140625" style="1108" customWidth="1"/>
    <col min="15620" max="15620" width="9.140625" style="1108"/>
    <col min="15621" max="15621" width="3.42578125" style="1108" customWidth="1"/>
    <col min="15622" max="15622" width="19.5703125" style="1108" customWidth="1"/>
    <col min="15623" max="15623" width="12.28515625" style="1108" customWidth="1"/>
    <col min="15624" max="15624" width="10.42578125" style="1108" customWidth="1"/>
    <col min="15625" max="15625" width="9.140625" style="1108"/>
    <col min="15626" max="15626" width="3.5703125" style="1108" customWidth="1"/>
    <col min="15627" max="15627" width="16.42578125" style="1108" customWidth="1"/>
    <col min="15628" max="15628" width="11.7109375" style="1108" customWidth="1"/>
    <col min="15629" max="15629" width="10.140625" style="1108" customWidth="1"/>
    <col min="15630" max="15630" width="15.85546875" style="1108" customWidth="1"/>
    <col min="15631" max="15631" width="3.85546875" style="1108" customWidth="1"/>
    <col min="15632" max="15632" width="16.42578125" style="1108" customWidth="1"/>
    <col min="15633" max="15633" width="11.28515625" style="1108" customWidth="1"/>
    <col min="15634" max="15634" width="10.28515625" style="1108" customWidth="1"/>
    <col min="15635" max="15635" width="10" style="1108" customWidth="1"/>
    <col min="15636" max="15871" width="9.140625" style="1108"/>
    <col min="15872" max="15872" width="4" style="1108" customWidth="1"/>
    <col min="15873" max="15873" width="15.140625" style="1108" customWidth="1"/>
    <col min="15874" max="15874" width="13.85546875" style="1108" customWidth="1"/>
    <col min="15875" max="15875" width="10.140625" style="1108" customWidth="1"/>
    <col min="15876" max="15876" width="9.140625" style="1108"/>
    <col min="15877" max="15877" width="3.42578125" style="1108" customWidth="1"/>
    <col min="15878" max="15878" width="19.5703125" style="1108" customWidth="1"/>
    <col min="15879" max="15879" width="12.28515625" style="1108" customWidth="1"/>
    <col min="15880" max="15880" width="10.42578125" style="1108" customWidth="1"/>
    <col min="15881" max="15881" width="9.140625" style="1108"/>
    <col min="15882" max="15882" width="3.5703125" style="1108" customWidth="1"/>
    <col min="15883" max="15883" width="16.42578125" style="1108" customWidth="1"/>
    <col min="15884" max="15884" width="11.7109375" style="1108" customWidth="1"/>
    <col min="15885" max="15885" width="10.140625" style="1108" customWidth="1"/>
    <col min="15886" max="15886" width="15.85546875" style="1108" customWidth="1"/>
    <col min="15887" max="15887" width="3.85546875" style="1108" customWidth="1"/>
    <col min="15888" max="15888" width="16.42578125" style="1108" customWidth="1"/>
    <col min="15889" max="15889" width="11.28515625" style="1108" customWidth="1"/>
    <col min="15890" max="15890" width="10.28515625" style="1108" customWidth="1"/>
    <col min="15891" max="15891" width="10" style="1108" customWidth="1"/>
    <col min="15892" max="16127" width="9.140625" style="1108"/>
    <col min="16128" max="16128" width="4" style="1108" customWidth="1"/>
    <col min="16129" max="16129" width="15.140625" style="1108" customWidth="1"/>
    <col min="16130" max="16130" width="13.85546875" style="1108" customWidth="1"/>
    <col min="16131" max="16131" width="10.140625" style="1108" customWidth="1"/>
    <col min="16132" max="16132" width="9.140625" style="1108"/>
    <col min="16133" max="16133" width="3.42578125" style="1108" customWidth="1"/>
    <col min="16134" max="16134" width="19.5703125" style="1108" customWidth="1"/>
    <col min="16135" max="16135" width="12.28515625" style="1108" customWidth="1"/>
    <col min="16136" max="16136" width="10.42578125" style="1108" customWidth="1"/>
    <col min="16137" max="16137" width="9.140625" style="1108"/>
    <col min="16138" max="16138" width="3.5703125" style="1108" customWidth="1"/>
    <col min="16139" max="16139" width="16.42578125" style="1108" customWidth="1"/>
    <col min="16140" max="16140" width="11.7109375" style="1108" customWidth="1"/>
    <col min="16141" max="16141" width="10.140625" style="1108" customWidth="1"/>
    <col min="16142" max="16142" width="15.85546875" style="1108" customWidth="1"/>
    <col min="16143" max="16143" width="3.85546875" style="1108" customWidth="1"/>
    <col min="16144" max="16144" width="16.42578125" style="1108" customWidth="1"/>
    <col min="16145" max="16145" width="11.28515625" style="1108" customWidth="1"/>
    <col min="16146" max="16146" width="10.28515625" style="1108" customWidth="1"/>
    <col min="16147" max="16147" width="10" style="1108" customWidth="1"/>
    <col min="16148" max="16384" width="9.140625" style="1108"/>
  </cols>
  <sheetData>
    <row r="1" spans="1:27" ht="18.75">
      <c r="A1" s="586" t="s">
        <v>303</v>
      </c>
    </row>
    <row r="2" spans="1:27" ht="18" customHeight="1">
      <c r="A2" s="1468" t="s">
        <v>519</v>
      </c>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row>
    <row r="3" spans="1:27" ht="18" customHeight="1">
      <c r="A3" s="1471" t="s">
        <v>513</v>
      </c>
      <c r="B3" s="1471"/>
      <c r="C3" s="1471"/>
      <c r="D3" s="1471"/>
      <c r="E3" s="1471"/>
      <c r="F3" s="1471"/>
      <c r="G3" s="1471"/>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2925.57</v>
      </c>
      <c r="C8" s="602">
        <v>4368</v>
      </c>
      <c r="D8" s="729">
        <v>2.2532984172218589</v>
      </c>
      <c r="E8" s="822"/>
      <c r="F8" s="821" t="s">
        <v>444</v>
      </c>
      <c r="G8" s="602">
        <v>615.91999999999996</v>
      </c>
      <c r="H8" s="881">
        <v>3040</v>
      </c>
      <c r="I8" s="882">
        <v>2.750256753739674</v>
      </c>
      <c r="J8" s="657"/>
      <c r="K8" s="740" t="s">
        <v>191</v>
      </c>
      <c r="L8" s="602">
        <v>2125.3029999999999</v>
      </c>
      <c r="M8" s="602">
        <v>957.98400000000004</v>
      </c>
      <c r="N8" s="729">
        <v>2.218516175635501</v>
      </c>
      <c r="O8" s="657"/>
      <c r="P8" s="740" t="s">
        <v>194</v>
      </c>
      <c r="Q8" s="602">
        <v>1138.758</v>
      </c>
      <c r="R8" s="602">
        <v>307.50400000000002</v>
      </c>
      <c r="S8" s="729">
        <v>3.7032298766845306</v>
      </c>
    </row>
    <row r="9" spans="1:27" ht="15.75">
      <c r="A9" s="605" t="s">
        <v>205</v>
      </c>
      <c r="B9" s="604">
        <v>1696.479</v>
      </c>
      <c r="C9" s="604">
        <v>1147</v>
      </c>
      <c r="D9" s="649">
        <v>3.0363833568693992</v>
      </c>
      <c r="E9" s="823"/>
      <c r="F9" s="605" t="s">
        <v>209</v>
      </c>
      <c r="G9" s="604">
        <v>425.786</v>
      </c>
      <c r="H9" s="604">
        <v>2306</v>
      </c>
      <c r="I9" s="649">
        <v>2.4784828252606332</v>
      </c>
      <c r="J9" s="657"/>
      <c r="K9" s="603" t="s">
        <v>194</v>
      </c>
      <c r="L9" s="604">
        <v>1757.8579999999999</v>
      </c>
      <c r="M9" s="604">
        <v>531.303</v>
      </c>
      <c r="N9" s="649">
        <v>3.3085790970500826</v>
      </c>
      <c r="O9" s="657"/>
      <c r="P9" s="603" t="s">
        <v>444</v>
      </c>
      <c r="Q9" s="604">
        <v>1040.866</v>
      </c>
      <c r="R9" s="604">
        <v>262.334</v>
      </c>
      <c r="S9" s="649">
        <v>3.9677129155961484</v>
      </c>
    </row>
    <row r="10" spans="1:27" ht="15.75">
      <c r="A10" s="605" t="s">
        <v>444</v>
      </c>
      <c r="B10" s="604">
        <v>1628.8779999999999</v>
      </c>
      <c r="C10" s="606">
        <v>5060</v>
      </c>
      <c r="D10" s="650">
        <v>2.7996638089279697</v>
      </c>
      <c r="E10" s="822"/>
      <c r="F10" s="939" t="s">
        <v>213</v>
      </c>
      <c r="G10" s="933">
        <v>85.662000000000006</v>
      </c>
      <c r="H10" s="1379">
        <v>1018</v>
      </c>
      <c r="I10" s="1380">
        <v>1.3811996130280555</v>
      </c>
      <c r="J10" s="657"/>
      <c r="K10" s="603" t="s">
        <v>196</v>
      </c>
      <c r="L10" s="604">
        <v>880.61400000000003</v>
      </c>
      <c r="M10" s="604">
        <v>249.15899999999999</v>
      </c>
      <c r="N10" s="649">
        <v>3.5343455383911482</v>
      </c>
      <c r="O10" s="657"/>
      <c r="P10" s="603" t="s">
        <v>196</v>
      </c>
      <c r="Q10" s="604">
        <v>848.8</v>
      </c>
      <c r="R10" s="604">
        <v>279.35199999999998</v>
      </c>
      <c r="S10" s="649">
        <v>3.0384604370113695</v>
      </c>
    </row>
    <row r="11" spans="1:27" ht="16.5" thickBot="1">
      <c r="A11" s="605" t="s">
        <v>194</v>
      </c>
      <c r="B11" s="604">
        <v>1169.3440000000001</v>
      </c>
      <c r="C11" s="604">
        <v>1022</v>
      </c>
      <c r="D11" s="649">
        <v>2.1082556567204547</v>
      </c>
      <c r="E11" s="823"/>
      <c r="F11" s="939" t="s">
        <v>191</v>
      </c>
      <c r="G11" s="933">
        <v>55.026000000000003</v>
      </c>
      <c r="H11" s="1379">
        <v>442</v>
      </c>
      <c r="I11" s="1380">
        <v>1.9781428622784629</v>
      </c>
      <c r="J11" s="657"/>
      <c r="K11" s="603" t="s">
        <v>211</v>
      </c>
      <c r="L11" s="604">
        <v>823.95</v>
      </c>
      <c r="M11" s="604">
        <v>189.089</v>
      </c>
      <c r="N11" s="649">
        <v>4.3574718783218485</v>
      </c>
      <c r="O11" s="657"/>
      <c r="P11" s="603" t="s">
        <v>205</v>
      </c>
      <c r="Q11" s="604">
        <v>484.154</v>
      </c>
      <c r="R11" s="604">
        <v>147.869</v>
      </c>
      <c r="S11" s="649">
        <v>3.2742089281729099</v>
      </c>
    </row>
    <row r="12" spans="1:27" ht="16.5" thickBot="1">
      <c r="A12" s="605" t="s">
        <v>209</v>
      </c>
      <c r="B12" s="604">
        <v>979.97299999999996</v>
      </c>
      <c r="C12" s="604">
        <v>3618</v>
      </c>
      <c r="D12" s="649">
        <v>2.01870235061706</v>
      </c>
      <c r="E12" s="823"/>
      <c r="F12" s="1022" t="s">
        <v>321</v>
      </c>
      <c r="G12" s="607">
        <v>1206.721</v>
      </c>
      <c r="H12" s="1074">
        <v>6928</v>
      </c>
      <c r="I12" s="1075">
        <v>2.4479929728183585</v>
      </c>
      <c r="J12" s="657"/>
      <c r="K12" s="603" t="s">
        <v>444</v>
      </c>
      <c r="L12" s="604">
        <v>726.70500000000004</v>
      </c>
      <c r="M12" s="604">
        <v>132.20099999999999</v>
      </c>
      <c r="N12" s="649">
        <v>5.4969705221594394</v>
      </c>
      <c r="O12" s="657"/>
      <c r="P12" s="603" t="s">
        <v>193</v>
      </c>
      <c r="Q12" s="604">
        <v>376.08699999999999</v>
      </c>
      <c r="R12" s="604">
        <v>59.585999999999999</v>
      </c>
      <c r="S12" s="649">
        <v>6.3116671701406366</v>
      </c>
    </row>
    <row r="13" spans="1:27" ht="15.75">
      <c r="A13" s="605" t="s">
        <v>196</v>
      </c>
      <c r="B13" s="604">
        <v>848.91899999999998</v>
      </c>
      <c r="C13" s="604">
        <v>900</v>
      </c>
      <c r="D13" s="649">
        <v>1.6987757241997583</v>
      </c>
      <c r="E13" s="823"/>
      <c r="F13"/>
      <c r="G13"/>
      <c r="H13"/>
      <c r="I13"/>
      <c r="J13" s="657"/>
      <c r="K13" s="603" t="s">
        <v>204</v>
      </c>
      <c r="L13" s="604">
        <v>371.387</v>
      </c>
      <c r="M13" s="604">
        <v>168.875</v>
      </c>
      <c r="N13" s="649">
        <v>2.199182827535159</v>
      </c>
      <c r="O13" s="657"/>
      <c r="P13" s="603" t="s">
        <v>211</v>
      </c>
      <c r="Q13" s="604">
        <v>224.88800000000001</v>
      </c>
      <c r="R13" s="604">
        <v>53.942</v>
      </c>
      <c r="S13" s="649">
        <v>4.16907048311149</v>
      </c>
    </row>
    <row r="14" spans="1:27" ht="15.75">
      <c r="A14" s="605" t="s">
        <v>213</v>
      </c>
      <c r="B14" s="604">
        <v>741.79</v>
      </c>
      <c r="C14" s="604">
        <v>2159</v>
      </c>
      <c r="D14" s="649">
        <v>1.508837947236743</v>
      </c>
      <c r="E14" s="823"/>
      <c r="J14" s="657"/>
      <c r="K14" s="603" t="s">
        <v>208</v>
      </c>
      <c r="L14" s="604">
        <v>295.34800000000001</v>
      </c>
      <c r="M14" s="604">
        <v>80</v>
      </c>
      <c r="N14" s="649">
        <v>3.6918500000000001</v>
      </c>
      <c r="O14" s="657"/>
      <c r="P14" s="603" t="s">
        <v>430</v>
      </c>
      <c r="Q14" s="604">
        <v>109.47499999999999</v>
      </c>
      <c r="R14" s="604">
        <v>14.5</v>
      </c>
      <c r="S14" s="649">
        <v>7.55</v>
      </c>
    </row>
    <row r="15" spans="1:27" ht="15.75">
      <c r="A15" s="605" t="s">
        <v>191</v>
      </c>
      <c r="B15" s="604">
        <v>603.16600000000005</v>
      </c>
      <c r="C15" s="604">
        <v>2957</v>
      </c>
      <c r="D15" s="649">
        <v>2.7100301930196613</v>
      </c>
      <c r="E15" s="823"/>
      <c r="F15" s="106"/>
      <c r="G15" s="106"/>
      <c r="H15" s="106"/>
      <c r="I15" s="106"/>
      <c r="J15" s="657"/>
      <c r="K15" s="603" t="s">
        <v>212</v>
      </c>
      <c r="L15" s="604">
        <v>181.709</v>
      </c>
      <c r="M15" s="604">
        <v>86.018000000000001</v>
      </c>
      <c r="N15" s="649">
        <v>2.1124532074682043</v>
      </c>
      <c r="O15" s="657"/>
      <c r="P15" s="603" t="s">
        <v>191</v>
      </c>
      <c r="Q15" s="604">
        <v>56.832999999999998</v>
      </c>
      <c r="R15" s="604">
        <v>8.952</v>
      </c>
      <c r="S15" s="649">
        <v>6.3486371760500449</v>
      </c>
    </row>
    <row r="16" spans="1:27" ht="15.75">
      <c r="A16" s="605" t="s">
        <v>204</v>
      </c>
      <c r="B16" s="604">
        <v>570.21699999999998</v>
      </c>
      <c r="C16" s="606">
        <v>685</v>
      </c>
      <c r="D16" s="650">
        <v>1.859092065023898</v>
      </c>
      <c r="E16" s="823"/>
      <c r="F16" s="106"/>
      <c r="G16" s="106"/>
      <c r="H16" s="106"/>
      <c r="I16" s="106"/>
      <c r="J16" s="657"/>
      <c r="K16" s="603" t="s">
        <v>200</v>
      </c>
      <c r="L16" s="604">
        <v>180.15700000000001</v>
      </c>
      <c r="M16" s="604">
        <v>66.963999999999999</v>
      </c>
      <c r="N16" s="649">
        <v>2.690356012185652</v>
      </c>
      <c r="O16" s="657"/>
      <c r="P16" s="603" t="s">
        <v>209</v>
      </c>
      <c r="Q16" s="604">
        <v>29.904</v>
      </c>
      <c r="R16" s="604">
        <v>7.3109999999999999</v>
      </c>
      <c r="S16" s="649">
        <v>4.0902749281903983</v>
      </c>
    </row>
    <row r="17" spans="1:19" ht="16.5" thickBot="1">
      <c r="A17" s="605" t="s">
        <v>210</v>
      </c>
      <c r="B17" s="604">
        <v>445.78100000000001</v>
      </c>
      <c r="C17" s="604">
        <v>937</v>
      </c>
      <c r="D17" s="649">
        <v>1.8481952586671531</v>
      </c>
      <c r="E17" s="822"/>
      <c r="J17" s="657"/>
      <c r="K17" s="603" t="s">
        <v>193</v>
      </c>
      <c r="L17" s="604">
        <v>176.45500000000001</v>
      </c>
      <c r="M17" s="604">
        <v>33.831000000000003</v>
      </c>
      <c r="N17" s="649">
        <v>5.2157784280689308</v>
      </c>
      <c r="O17" s="657"/>
      <c r="P17" s="1029" t="s">
        <v>208</v>
      </c>
      <c r="Q17" s="933">
        <v>21.154</v>
      </c>
      <c r="R17" s="933">
        <v>8.8699999999999992</v>
      </c>
      <c r="S17" s="1030">
        <v>2.3848928974069898</v>
      </c>
    </row>
    <row r="18" spans="1:19" ht="16.5" thickBot="1">
      <c r="A18" s="1022" t="s">
        <v>321</v>
      </c>
      <c r="B18" s="607">
        <v>12191.366</v>
      </c>
      <c r="C18" s="607">
        <v>23856</v>
      </c>
      <c r="D18" s="728">
        <v>2.2361383667894175</v>
      </c>
      <c r="E18" s="824"/>
      <c r="F18" s="106"/>
      <c r="G18" s="106"/>
      <c r="H18" s="106"/>
      <c r="K18" s="603" t="s">
        <v>209</v>
      </c>
      <c r="L18" s="604">
        <v>173.36199999999999</v>
      </c>
      <c r="M18" s="604">
        <v>71.090999999999994</v>
      </c>
      <c r="N18" s="649">
        <v>2.4385927895232871</v>
      </c>
      <c r="O18" s="657"/>
      <c r="P18" s="934" t="s">
        <v>321</v>
      </c>
      <c r="Q18" s="607">
        <v>4351.8519999999999</v>
      </c>
      <c r="R18" s="607">
        <v>1152.5260000000001</v>
      </c>
      <c r="S18" s="728">
        <v>3.7759252285848643</v>
      </c>
    </row>
    <row r="19" spans="1:19" ht="16.5" thickBot="1">
      <c r="A19"/>
      <c r="B19"/>
      <c r="C19"/>
      <c r="D19"/>
      <c r="E19" s="825"/>
      <c r="F19" s="106"/>
      <c r="G19" s="106"/>
      <c r="H19" s="106"/>
      <c r="J19" s="657"/>
      <c r="K19" s="1029" t="s">
        <v>192</v>
      </c>
      <c r="L19" s="933">
        <v>122.23399999999999</v>
      </c>
      <c r="M19" s="933">
        <v>11.771000000000001</v>
      </c>
      <c r="N19" s="1030">
        <v>10.384334381106108</v>
      </c>
      <c r="O19" s="657"/>
      <c r="P19"/>
      <c r="Q19"/>
      <c r="R19"/>
      <c r="S19"/>
    </row>
    <row r="20" spans="1:19" ht="15" customHeight="1" thickBot="1">
      <c r="A20"/>
      <c r="B20"/>
      <c r="C20"/>
      <c r="D20"/>
      <c r="E20" s="825"/>
      <c r="F20" s="106"/>
      <c r="G20" s="106"/>
      <c r="H20" s="106"/>
      <c r="J20" s="657"/>
      <c r="K20" s="934" t="s">
        <v>321</v>
      </c>
      <c r="L20" s="607">
        <v>7998.1559999999999</v>
      </c>
      <c r="M20" s="607">
        <v>2636.1559999999999</v>
      </c>
      <c r="N20" s="1381">
        <v>3.0340222657536202</v>
      </c>
      <c r="O20" s="657"/>
      <c r="P20"/>
      <c r="Q20"/>
      <c r="R20"/>
      <c r="S20"/>
    </row>
    <row r="21" spans="1:19">
      <c r="A21"/>
      <c r="B21"/>
      <c r="C21"/>
      <c r="D21"/>
      <c r="E21" s="826"/>
      <c r="F21" s="106"/>
      <c r="G21" s="106"/>
      <c r="H21" s="106"/>
      <c r="J21" s="657"/>
      <c r="K21"/>
      <c r="L21"/>
      <c r="M21"/>
      <c r="N21"/>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row>
    <row r="25" spans="1:19">
      <c r="A25" s="63"/>
      <c r="B25" s="63"/>
      <c r="C25" s="106"/>
      <c r="D25" s="106"/>
      <c r="E25" s="106"/>
      <c r="F25" s="106"/>
      <c r="G25" s="106"/>
      <c r="H25" s="106"/>
      <c r="I25" s="106"/>
      <c r="K25"/>
      <c r="L25"/>
      <c r="M25"/>
      <c r="N25"/>
      <c r="P25" s="106"/>
      <c r="Q25" s="106"/>
      <c r="R25" s="106"/>
      <c r="S25" s="106"/>
    </row>
    <row r="26" spans="1:19">
      <c r="A26" s="63" t="s">
        <v>440</v>
      </c>
      <c r="B26" s="63"/>
      <c r="C26" s="106"/>
      <c r="D26" s="106"/>
      <c r="E26" s="106"/>
      <c r="F26" s="106"/>
      <c r="G26" s="106"/>
      <c r="H26" s="106"/>
      <c r="I26" s="106"/>
      <c r="K26"/>
      <c r="L26"/>
      <c r="M26"/>
      <c r="N26"/>
      <c r="P26" s="106"/>
      <c r="Q26" s="106"/>
      <c r="R26" s="106"/>
      <c r="S26" s="10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P28" s="106"/>
      <c r="Q28" s="106"/>
      <c r="R28" s="106"/>
      <c r="S28" s="106"/>
    </row>
    <row r="29" spans="1:19">
      <c r="A29" s="106"/>
      <c r="B29" s="106"/>
      <c r="C29" s="106"/>
      <c r="D29" s="106"/>
      <c r="E29" s="106"/>
      <c r="F29" s="106"/>
      <c r="G29" s="106"/>
      <c r="H29" s="106"/>
      <c r="I29" s="106"/>
      <c r="J29" s="106"/>
      <c r="K29" s="106"/>
      <c r="L29" s="106"/>
      <c r="M29" s="106"/>
      <c r="N29" s="106"/>
      <c r="P29" s="106"/>
      <c r="Q29" s="106"/>
      <c r="R29" s="106"/>
      <c r="S29" s="106"/>
    </row>
    <row r="30" spans="1:19">
      <c r="A30" s="106"/>
      <c r="B30" s="106"/>
      <c r="C30" s="106"/>
      <c r="D30" s="106"/>
      <c r="E30" s="106"/>
      <c r="F30" s="106"/>
      <c r="G30" s="106"/>
      <c r="H30" s="106"/>
      <c r="I30" s="106"/>
      <c r="J30" s="106"/>
      <c r="K30" s="106"/>
      <c r="L30" s="106"/>
      <c r="M30" s="106"/>
      <c r="N30" s="106"/>
      <c r="P30" s="106"/>
      <c r="Q30" s="106"/>
      <c r="R30" s="106"/>
      <c r="S30" s="106"/>
    </row>
    <row r="31" spans="1:19">
      <c r="A31"/>
      <c r="B31"/>
      <c r="C31"/>
      <c r="D31"/>
      <c r="E31"/>
      <c r="F31"/>
      <c r="G31"/>
      <c r="H31"/>
      <c r="I31"/>
      <c r="J31" s="106"/>
      <c r="K31" s="106"/>
      <c r="L31" s="106"/>
      <c r="M31" s="106"/>
      <c r="N31" s="106"/>
      <c r="P31" s="106"/>
      <c r="Q31" s="106"/>
      <c r="R31" s="106"/>
      <c r="S31" s="106"/>
    </row>
    <row r="32" spans="1:19">
      <c r="A32"/>
      <c r="B32"/>
      <c r="C32"/>
      <c r="D32"/>
      <c r="E32"/>
      <c r="F32"/>
      <c r="G32"/>
      <c r="H32"/>
      <c r="I32"/>
      <c r="J32" s="106"/>
      <c r="K32" s="106"/>
      <c r="L32" s="106"/>
      <c r="M32" s="106"/>
      <c r="N32" s="106"/>
      <c r="P32" s="106"/>
      <c r="Q32" s="106"/>
      <c r="R32" s="106"/>
      <c r="S32" s="106"/>
    </row>
    <row r="33" spans="1:19">
      <c r="A33"/>
      <c r="B33"/>
      <c r="C33"/>
      <c r="D33"/>
      <c r="E33"/>
      <c r="F33"/>
      <c r="G33"/>
      <c r="H33"/>
      <c r="I33"/>
      <c r="J33" s="106"/>
      <c r="K33" s="106"/>
      <c r="L33" s="106"/>
      <c r="M33" s="106"/>
      <c r="N33" s="106"/>
      <c r="P33" s="106"/>
      <c r="Q33" s="106"/>
      <c r="R33" s="106"/>
      <c r="S33" s="106"/>
    </row>
    <row r="34" spans="1:19">
      <c r="A34"/>
      <c r="B34"/>
      <c r="C34"/>
      <c r="D34"/>
      <c r="E34"/>
      <c r="F34"/>
      <c r="G34"/>
      <c r="H34"/>
      <c r="I34"/>
      <c r="J34" s="106"/>
      <c r="K34" s="106"/>
      <c r="L34" s="106"/>
      <c r="M34" s="106"/>
      <c r="N34" s="106"/>
      <c r="P34" s="106"/>
      <c r="Q34" s="106"/>
      <c r="R34" s="106"/>
      <c r="S34" s="106"/>
    </row>
    <row r="35" spans="1:19">
      <c r="A35"/>
      <c r="B35"/>
      <c r="C35"/>
      <c r="D35"/>
      <c r="E35"/>
      <c r="F35"/>
      <c r="G35"/>
      <c r="H35"/>
      <c r="I35"/>
      <c r="J35" s="106"/>
      <c r="K35" s="106"/>
      <c r="L35" s="106"/>
      <c r="M35" s="106"/>
      <c r="N35" s="106"/>
    </row>
    <row r="36" spans="1:19">
      <c r="A36"/>
      <c r="B36"/>
      <c r="C36"/>
      <c r="D36"/>
      <c r="E36"/>
      <c r="F36"/>
      <c r="G36"/>
      <c r="H36"/>
      <c r="I36"/>
      <c r="J36" s="106"/>
      <c r="K36" s="106"/>
      <c r="L36" s="106"/>
      <c r="M36" s="106"/>
      <c r="N36" s="106"/>
    </row>
    <row r="37" spans="1:19">
      <c r="A37"/>
      <c r="B37"/>
      <c r="C37"/>
      <c r="D37"/>
      <c r="E37"/>
      <c r="F37"/>
      <c r="G37"/>
      <c r="H37"/>
      <c r="I37"/>
      <c r="J37" s="106"/>
      <c r="K37" s="106"/>
      <c r="L37" s="106"/>
    </row>
    <row r="38" spans="1:19">
      <c r="A38"/>
      <c r="B38"/>
      <c r="C38"/>
      <c r="D38"/>
      <c r="E38"/>
      <c r="F38"/>
      <c r="G38"/>
      <c r="H38"/>
      <c r="I38"/>
      <c r="J38" s="106"/>
      <c r="K38" s="106"/>
      <c r="L38" s="106"/>
    </row>
    <row r="39" spans="1:19">
      <c r="A39"/>
      <c r="B39"/>
      <c r="C39"/>
      <c r="D39"/>
      <c r="E39"/>
      <c r="F39"/>
      <c r="G39"/>
      <c r="H39"/>
      <c r="I39"/>
      <c r="J39" s="106"/>
      <c r="K39" s="106"/>
      <c r="L39" s="106"/>
    </row>
    <row r="40" spans="1:19">
      <c r="A40"/>
      <c r="B40"/>
      <c r="C40"/>
      <c r="D40"/>
      <c r="E40"/>
      <c r="F40"/>
      <c r="G40"/>
      <c r="H40"/>
      <c r="I40"/>
      <c r="J40" s="106"/>
      <c r="K40" s="106"/>
      <c r="L40" s="106"/>
    </row>
    <row r="41" spans="1:19">
      <c r="A41"/>
      <c r="B41"/>
      <c r="C41"/>
      <c r="D41"/>
      <c r="E41"/>
      <c r="F41"/>
      <c r="G41"/>
      <c r="H41"/>
      <c r="I41"/>
      <c r="J41" s="106"/>
      <c r="K41" s="106"/>
      <c r="L41" s="106"/>
    </row>
    <row r="42" spans="1:19">
      <c r="A42"/>
      <c r="B42"/>
      <c r="C42"/>
      <c r="D42"/>
      <c r="E42"/>
      <c r="F42"/>
      <c r="G42"/>
      <c r="H42"/>
      <c r="I42"/>
      <c r="J42" s="106"/>
      <c r="K42" s="106"/>
      <c r="L42" s="106"/>
    </row>
    <row r="43" spans="1:19">
      <c r="A43"/>
      <c r="B43"/>
      <c r="C43"/>
      <c r="D43"/>
      <c r="E43"/>
      <c r="F43"/>
      <c r="G43"/>
      <c r="H43"/>
      <c r="I43"/>
      <c r="J43" s="106"/>
      <c r="K43" s="106"/>
      <c r="L43" s="106"/>
    </row>
    <row r="44" spans="1:19">
      <c r="A44"/>
      <c r="B44"/>
      <c r="C44"/>
      <c r="D44"/>
      <c r="E44"/>
      <c r="F44"/>
      <c r="G44"/>
      <c r="H44"/>
      <c r="I44"/>
      <c r="J44" s="106"/>
      <c r="K44" s="106"/>
      <c r="L44" s="106"/>
    </row>
    <row r="45" spans="1:19">
      <c r="A45"/>
      <c r="B45"/>
      <c r="C45"/>
      <c r="D45"/>
      <c r="E45"/>
      <c r="F45"/>
      <c r="G45"/>
      <c r="H45"/>
      <c r="I45"/>
      <c r="J45" s="106"/>
      <c r="K45" s="106"/>
      <c r="L45" s="106"/>
    </row>
    <row r="46" spans="1:19">
      <c r="A46"/>
      <c r="B46"/>
      <c r="C46"/>
      <c r="D46"/>
      <c r="E46"/>
      <c r="F46"/>
      <c r="G46"/>
      <c r="H46"/>
      <c r="I46"/>
      <c r="J46" s="106"/>
      <c r="K46" s="106"/>
      <c r="L46" s="106"/>
    </row>
    <row r="47" spans="1:19">
      <c r="A47"/>
      <c r="B47"/>
      <c r="C47"/>
      <c r="D47"/>
      <c r="E47"/>
      <c r="F47"/>
      <c r="G47"/>
      <c r="H47"/>
      <c r="I47"/>
      <c r="J47" s="106"/>
      <c r="K47" s="106"/>
      <c r="L47" s="106"/>
    </row>
    <row r="48" spans="1:19">
      <c r="A48"/>
      <c r="B48"/>
      <c r="C48"/>
      <c r="D48"/>
      <c r="E48"/>
      <c r="F48"/>
      <c r="G48"/>
      <c r="H48"/>
      <c r="I48"/>
      <c r="J48" s="106"/>
      <c r="K48" s="106"/>
      <c r="L48" s="106"/>
    </row>
    <row r="49" spans="1:12">
      <c r="A49"/>
      <c r="B49"/>
      <c r="C49"/>
      <c r="D49"/>
      <c r="E49"/>
      <c r="F49"/>
      <c r="G49"/>
      <c r="H49"/>
      <c r="I49"/>
      <c r="J49" s="106"/>
      <c r="K49" s="106"/>
      <c r="L49" s="106"/>
    </row>
    <row r="50" spans="1:12">
      <c r="A50"/>
      <c r="B50"/>
      <c r="C50"/>
      <c r="D50"/>
      <c r="E50"/>
      <c r="F50"/>
      <c r="G50"/>
      <c r="H50"/>
      <c r="I50"/>
      <c r="J50" s="106"/>
      <c r="K50" s="106"/>
      <c r="L50" s="106"/>
    </row>
    <row r="51" spans="1:12">
      <c r="A51"/>
      <c r="B51"/>
      <c r="C51"/>
      <c r="D51"/>
      <c r="E51"/>
      <c r="F51"/>
      <c r="G51"/>
      <c r="H51"/>
      <c r="I51"/>
      <c r="J51" s="106"/>
      <c r="K51" s="106"/>
      <c r="L51" s="106"/>
    </row>
    <row r="52" spans="1:12">
      <c r="A52"/>
      <c r="B52"/>
      <c r="C52"/>
      <c r="D52"/>
      <c r="E52"/>
      <c r="F52"/>
      <c r="G52"/>
      <c r="H52"/>
      <c r="I52"/>
      <c r="J52" s="106"/>
      <c r="K52" s="106"/>
      <c r="L52" s="106"/>
    </row>
    <row r="53" spans="1:12">
      <c r="A53"/>
      <c r="B53"/>
      <c r="C53"/>
      <c r="D53"/>
      <c r="E53"/>
      <c r="F53"/>
      <c r="G53"/>
      <c r="H53"/>
      <c r="I53"/>
      <c r="J53" s="106"/>
      <c r="K53" s="106"/>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3">
    <sortCondition descending="1" ref="Q8:Q23"/>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108" customWidth="1"/>
    <col min="2" max="2" width="14.28515625" style="1108" customWidth="1"/>
    <col min="3" max="3" width="13.7109375" style="1108" customWidth="1"/>
    <col min="4" max="4" width="15" style="1108" customWidth="1"/>
    <col min="5" max="5" width="14.28515625" style="1108" customWidth="1"/>
    <col min="6" max="6" width="17.5703125" style="1108" customWidth="1"/>
    <col min="7" max="7" width="9.140625" style="1108"/>
    <col min="8" max="8" width="18.85546875" style="1108" bestFit="1" customWidth="1"/>
    <col min="9" max="9" width="12.5703125" style="1108" customWidth="1"/>
    <col min="10" max="251" width="9.140625" style="1108"/>
    <col min="252" max="252" width="4.42578125" style="1108" customWidth="1"/>
    <col min="253" max="253" width="20.85546875" style="1108" customWidth="1"/>
    <col min="254" max="255" width="12" style="1108" customWidth="1"/>
    <col min="256" max="256" width="14.5703125" style="1108" customWidth="1"/>
    <col min="257" max="257" width="12.42578125" style="1108" customWidth="1"/>
    <col min="258" max="258" width="19.7109375" style="1108" customWidth="1"/>
    <col min="259" max="259" width="9.140625" style="1108"/>
    <col min="260" max="260" width="16.85546875" style="1108" customWidth="1"/>
    <col min="261" max="261" width="12.5703125" style="1108" customWidth="1"/>
    <col min="262" max="262" width="11.7109375" style="1108" customWidth="1"/>
    <col min="263" max="263" width="12.28515625" style="1108" customWidth="1"/>
    <col min="264" max="507" width="9.140625" style="1108"/>
    <col min="508" max="508" width="4.42578125" style="1108" customWidth="1"/>
    <col min="509" max="509" width="20.85546875" style="1108" customWidth="1"/>
    <col min="510" max="511" width="12" style="1108" customWidth="1"/>
    <col min="512" max="512" width="14.5703125" style="1108" customWidth="1"/>
    <col min="513" max="513" width="12.42578125" style="1108" customWidth="1"/>
    <col min="514" max="514" width="19.7109375" style="1108" customWidth="1"/>
    <col min="515" max="515" width="9.140625" style="1108"/>
    <col min="516" max="516" width="16.85546875" style="1108" customWidth="1"/>
    <col min="517" max="517" width="12.5703125" style="1108" customWidth="1"/>
    <col min="518" max="518" width="11.7109375" style="1108" customWidth="1"/>
    <col min="519" max="519" width="12.28515625" style="1108" customWidth="1"/>
    <col min="520" max="763" width="9.140625" style="1108"/>
    <col min="764" max="764" width="4.42578125" style="1108" customWidth="1"/>
    <col min="765" max="765" width="20.85546875" style="1108" customWidth="1"/>
    <col min="766" max="767" width="12" style="1108" customWidth="1"/>
    <col min="768" max="768" width="14.5703125" style="1108" customWidth="1"/>
    <col min="769" max="769" width="12.42578125" style="1108" customWidth="1"/>
    <col min="770" max="770" width="19.7109375" style="1108" customWidth="1"/>
    <col min="771" max="771" width="9.140625" style="1108"/>
    <col min="772" max="772" width="16.85546875" style="1108" customWidth="1"/>
    <col min="773" max="773" width="12.5703125" style="1108" customWidth="1"/>
    <col min="774" max="774" width="11.7109375" style="1108" customWidth="1"/>
    <col min="775" max="775" width="12.28515625" style="1108" customWidth="1"/>
    <col min="776" max="1019" width="9.140625" style="1108"/>
    <col min="1020" max="1020" width="4.42578125" style="1108" customWidth="1"/>
    <col min="1021" max="1021" width="20.85546875" style="1108" customWidth="1"/>
    <col min="1022" max="1023" width="12" style="1108" customWidth="1"/>
    <col min="1024" max="1024" width="14.5703125" style="1108" customWidth="1"/>
    <col min="1025" max="1025" width="12.42578125" style="1108" customWidth="1"/>
    <col min="1026" max="1026" width="19.7109375" style="1108" customWidth="1"/>
    <col min="1027" max="1027" width="9.140625" style="1108"/>
    <col min="1028" max="1028" width="16.85546875" style="1108" customWidth="1"/>
    <col min="1029" max="1029" width="12.5703125" style="1108" customWidth="1"/>
    <col min="1030" max="1030" width="11.7109375" style="1108" customWidth="1"/>
    <col min="1031" max="1031" width="12.28515625" style="1108" customWidth="1"/>
    <col min="1032" max="1275" width="9.140625" style="1108"/>
    <col min="1276" max="1276" width="4.42578125" style="1108" customWidth="1"/>
    <col min="1277" max="1277" width="20.85546875" style="1108" customWidth="1"/>
    <col min="1278" max="1279" width="12" style="1108" customWidth="1"/>
    <col min="1280" max="1280" width="14.5703125" style="1108" customWidth="1"/>
    <col min="1281" max="1281" width="12.42578125" style="1108" customWidth="1"/>
    <col min="1282" max="1282" width="19.7109375" style="1108" customWidth="1"/>
    <col min="1283" max="1283" width="9.140625" style="1108"/>
    <col min="1284" max="1284" width="16.85546875" style="1108" customWidth="1"/>
    <col min="1285" max="1285" width="12.5703125" style="1108" customWidth="1"/>
    <col min="1286" max="1286" width="11.7109375" style="1108" customWidth="1"/>
    <col min="1287" max="1287" width="12.28515625" style="1108" customWidth="1"/>
    <col min="1288" max="1531" width="9.140625" style="1108"/>
    <col min="1532" max="1532" width="4.42578125" style="1108" customWidth="1"/>
    <col min="1533" max="1533" width="20.85546875" style="1108" customWidth="1"/>
    <col min="1534" max="1535" width="12" style="1108" customWidth="1"/>
    <col min="1536" max="1536" width="14.5703125" style="1108" customWidth="1"/>
    <col min="1537" max="1537" width="12.42578125" style="1108" customWidth="1"/>
    <col min="1538" max="1538" width="19.7109375" style="1108" customWidth="1"/>
    <col min="1539" max="1539" width="9.140625" style="1108"/>
    <col min="1540" max="1540" width="16.85546875" style="1108" customWidth="1"/>
    <col min="1541" max="1541" width="12.5703125" style="1108" customWidth="1"/>
    <col min="1542" max="1542" width="11.7109375" style="1108" customWidth="1"/>
    <col min="1543" max="1543" width="12.28515625" style="1108" customWidth="1"/>
    <col min="1544" max="1787" width="9.140625" style="1108"/>
    <col min="1788" max="1788" width="4.42578125" style="1108" customWidth="1"/>
    <col min="1789" max="1789" width="20.85546875" style="1108" customWidth="1"/>
    <col min="1790" max="1791" width="12" style="1108" customWidth="1"/>
    <col min="1792" max="1792" width="14.5703125" style="1108" customWidth="1"/>
    <col min="1793" max="1793" width="12.42578125" style="1108" customWidth="1"/>
    <col min="1794" max="1794" width="19.7109375" style="1108" customWidth="1"/>
    <col min="1795" max="1795" width="9.140625" style="1108"/>
    <col min="1796" max="1796" width="16.85546875" style="1108" customWidth="1"/>
    <col min="1797" max="1797" width="12.5703125" style="1108" customWidth="1"/>
    <col min="1798" max="1798" width="11.7109375" style="1108" customWidth="1"/>
    <col min="1799" max="1799" width="12.28515625" style="1108" customWidth="1"/>
    <col min="1800" max="2043" width="9.140625" style="1108"/>
    <col min="2044" max="2044" width="4.42578125" style="1108" customWidth="1"/>
    <col min="2045" max="2045" width="20.85546875" style="1108" customWidth="1"/>
    <col min="2046" max="2047" width="12" style="1108" customWidth="1"/>
    <col min="2048" max="2048" width="14.5703125" style="1108" customWidth="1"/>
    <col min="2049" max="2049" width="12.42578125" style="1108" customWidth="1"/>
    <col min="2050" max="2050" width="19.7109375" style="1108" customWidth="1"/>
    <col min="2051" max="2051" width="9.140625" style="1108"/>
    <col min="2052" max="2052" width="16.85546875" style="1108" customWidth="1"/>
    <col min="2053" max="2053" width="12.5703125" style="1108" customWidth="1"/>
    <col min="2054" max="2054" width="11.7109375" style="1108" customWidth="1"/>
    <col min="2055" max="2055" width="12.28515625" style="1108" customWidth="1"/>
    <col min="2056" max="2299" width="9.140625" style="1108"/>
    <col min="2300" max="2300" width="4.42578125" style="1108" customWidth="1"/>
    <col min="2301" max="2301" width="20.85546875" style="1108" customWidth="1"/>
    <col min="2302" max="2303" width="12" style="1108" customWidth="1"/>
    <col min="2304" max="2304" width="14.5703125" style="1108" customWidth="1"/>
    <col min="2305" max="2305" width="12.42578125" style="1108" customWidth="1"/>
    <col min="2306" max="2306" width="19.7109375" style="1108" customWidth="1"/>
    <col min="2307" max="2307" width="9.140625" style="1108"/>
    <col min="2308" max="2308" width="16.85546875" style="1108" customWidth="1"/>
    <col min="2309" max="2309" width="12.5703125" style="1108" customWidth="1"/>
    <col min="2310" max="2310" width="11.7109375" style="1108" customWidth="1"/>
    <col min="2311" max="2311" width="12.28515625" style="1108" customWidth="1"/>
    <col min="2312" max="2555" width="9.140625" style="1108"/>
    <col min="2556" max="2556" width="4.42578125" style="1108" customWidth="1"/>
    <col min="2557" max="2557" width="20.85546875" style="1108" customWidth="1"/>
    <col min="2558" max="2559" width="12" style="1108" customWidth="1"/>
    <col min="2560" max="2560" width="14.5703125" style="1108" customWidth="1"/>
    <col min="2561" max="2561" width="12.42578125" style="1108" customWidth="1"/>
    <col min="2562" max="2562" width="19.7109375" style="1108" customWidth="1"/>
    <col min="2563" max="2563" width="9.140625" style="1108"/>
    <col min="2564" max="2564" width="16.85546875" style="1108" customWidth="1"/>
    <col min="2565" max="2565" width="12.5703125" style="1108" customWidth="1"/>
    <col min="2566" max="2566" width="11.7109375" style="1108" customWidth="1"/>
    <col min="2567" max="2567" width="12.28515625" style="1108" customWidth="1"/>
    <col min="2568" max="2811" width="9.140625" style="1108"/>
    <col min="2812" max="2812" width="4.42578125" style="1108" customWidth="1"/>
    <col min="2813" max="2813" width="20.85546875" style="1108" customWidth="1"/>
    <col min="2814" max="2815" width="12" style="1108" customWidth="1"/>
    <col min="2816" max="2816" width="14.5703125" style="1108" customWidth="1"/>
    <col min="2817" max="2817" width="12.42578125" style="1108" customWidth="1"/>
    <col min="2818" max="2818" width="19.7109375" style="1108" customWidth="1"/>
    <col min="2819" max="2819" width="9.140625" style="1108"/>
    <col min="2820" max="2820" width="16.85546875" style="1108" customWidth="1"/>
    <col min="2821" max="2821" width="12.5703125" style="1108" customWidth="1"/>
    <col min="2822" max="2822" width="11.7109375" style="1108" customWidth="1"/>
    <col min="2823" max="2823" width="12.28515625" style="1108" customWidth="1"/>
    <col min="2824" max="3067" width="9.140625" style="1108"/>
    <col min="3068" max="3068" width="4.42578125" style="1108" customWidth="1"/>
    <col min="3069" max="3069" width="20.85546875" style="1108" customWidth="1"/>
    <col min="3070" max="3071" width="12" style="1108" customWidth="1"/>
    <col min="3072" max="3072" width="14.5703125" style="1108" customWidth="1"/>
    <col min="3073" max="3073" width="12.42578125" style="1108" customWidth="1"/>
    <col min="3074" max="3074" width="19.7109375" style="1108" customWidth="1"/>
    <col min="3075" max="3075" width="9.140625" style="1108"/>
    <col min="3076" max="3076" width="16.85546875" style="1108" customWidth="1"/>
    <col min="3077" max="3077" width="12.5703125" style="1108" customWidth="1"/>
    <col min="3078" max="3078" width="11.7109375" style="1108" customWidth="1"/>
    <col min="3079" max="3079" width="12.28515625" style="1108" customWidth="1"/>
    <col min="3080" max="3323" width="9.140625" style="1108"/>
    <col min="3324" max="3324" width="4.42578125" style="1108" customWidth="1"/>
    <col min="3325" max="3325" width="20.85546875" style="1108" customWidth="1"/>
    <col min="3326" max="3327" width="12" style="1108" customWidth="1"/>
    <col min="3328" max="3328" width="14.5703125" style="1108" customWidth="1"/>
    <col min="3329" max="3329" width="12.42578125" style="1108" customWidth="1"/>
    <col min="3330" max="3330" width="19.7109375" style="1108" customWidth="1"/>
    <col min="3331" max="3331" width="9.140625" style="1108"/>
    <col min="3332" max="3332" width="16.85546875" style="1108" customWidth="1"/>
    <col min="3333" max="3333" width="12.5703125" style="1108" customWidth="1"/>
    <col min="3334" max="3334" width="11.7109375" style="1108" customWidth="1"/>
    <col min="3335" max="3335" width="12.28515625" style="1108" customWidth="1"/>
    <col min="3336" max="3579" width="9.140625" style="1108"/>
    <col min="3580" max="3580" width="4.42578125" style="1108" customWidth="1"/>
    <col min="3581" max="3581" width="20.85546875" style="1108" customWidth="1"/>
    <col min="3582" max="3583" width="12" style="1108" customWidth="1"/>
    <col min="3584" max="3584" width="14.5703125" style="1108" customWidth="1"/>
    <col min="3585" max="3585" width="12.42578125" style="1108" customWidth="1"/>
    <col min="3586" max="3586" width="19.7109375" style="1108" customWidth="1"/>
    <col min="3587" max="3587" width="9.140625" style="1108"/>
    <col min="3588" max="3588" width="16.85546875" style="1108" customWidth="1"/>
    <col min="3589" max="3589" width="12.5703125" style="1108" customWidth="1"/>
    <col min="3590" max="3590" width="11.7109375" style="1108" customWidth="1"/>
    <col min="3591" max="3591" width="12.28515625" style="1108" customWidth="1"/>
    <col min="3592" max="3835" width="9.140625" style="1108"/>
    <col min="3836" max="3836" width="4.42578125" style="1108" customWidth="1"/>
    <col min="3837" max="3837" width="20.85546875" style="1108" customWidth="1"/>
    <col min="3838" max="3839" width="12" style="1108" customWidth="1"/>
    <col min="3840" max="3840" width="14.5703125" style="1108" customWidth="1"/>
    <col min="3841" max="3841" width="12.42578125" style="1108" customWidth="1"/>
    <col min="3842" max="3842" width="19.7109375" style="1108" customWidth="1"/>
    <col min="3843" max="3843" width="9.140625" style="1108"/>
    <col min="3844" max="3844" width="16.85546875" style="1108" customWidth="1"/>
    <col min="3845" max="3845" width="12.5703125" style="1108" customWidth="1"/>
    <col min="3846" max="3846" width="11.7109375" style="1108" customWidth="1"/>
    <col min="3847" max="3847" width="12.28515625" style="1108" customWidth="1"/>
    <col min="3848" max="4091" width="9.140625" style="1108"/>
    <col min="4092" max="4092" width="4.42578125" style="1108" customWidth="1"/>
    <col min="4093" max="4093" width="20.85546875" style="1108" customWidth="1"/>
    <col min="4094" max="4095" width="12" style="1108" customWidth="1"/>
    <col min="4096" max="4096" width="14.5703125" style="1108" customWidth="1"/>
    <col min="4097" max="4097" width="12.42578125" style="1108" customWidth="1"/>
    <col min="4098" max="4098" width="19.7109375" style="1108" customWidth="1"/>
    <col min="4099" max="4099" width="9.140625" style="1108"/>
    <col min="4100" max="4100" width="16.85546875" style="1108" customWidth="1"/>
    <col min="4101" max="4101" width="12.5703125" style="1108" customWidth="1"/>
    <col min="4102" max="4102" width="11.7109375" style="1108" customWidth="1"/>
    <col min="4103" max="4103" width="12.28515625" style="1108" customWidth="1"/>
    <col min="4104" max="4347" width="9.140625" style="1108"/>
    <col min="4348" max="4348" width="4.42578125" style="1108" customWidth="1"/>
    <col min="4349" max="4349" width="20.85546875" style="1108" customWidth="1"/>
    <col min="4350" max="4351" width="12" style="1108" customWidth="1"/>
    <col min="4352" max="4352" width="14.5703125" style="1108" customWidth="1"/>
    <col min="4353" max="4353" width="12.42578125" style="1108" customWidth="1"/>
    <col min="4354" max="4354" width="19.7109375" style="1108" customWidth="1"/>
    <col min="4355" max="4355" width="9.140625" style="1108"/>
    <col min="4356" max="4356" width="16.85546875" style="1108" customWidth="1"/>
    <col min="4357" max="4357" width="12.5703125" style="1108" customWidth="1"/>
    <col min="4358" max="4358" width="11.7109375" style="1108" customWidth="1"/>
    <col min="4359" max="4359" width="12.28515625" style="1108" customWidth="1"/>
    <col min="4360" max="4603" width="9.140625" style="1108"/>
    <col min="4604" max="4604" width="4.42578125" style="1108" customWidth="1"/>
    <col min="4605" max="4605" width="20.85546875" style="1108" customWidth="1"/>
    <col min="4606" max="4607" width="12" style="1108" customWidth="1"/>
    <col min="4608" max="4608" width="14.5703125" style="1108" customWidth="1"/>
    <col min="4609" max="4609" width="12.42578125" style="1108" customWidth="1"/>
    <col min="4610" max="4610" width="19.7109375" style="1108" customWidth="1"/>
    <col min="4611" max="4611" width="9.140625" style="1108"/>
    <col min="4612" max="4612" width="16.85546875" style="1108" customWidth="1"/>
    <col min="4613" max="4613" width="12.5703125" style="1108" customWidth="1"/>
    <col min="4614" max="4614" width="11.7109375" style="1108" customWidth="1"/>
    <col min="4615" max="4615" width="12.28515625" style="1108" customWidth="1"/>
    <col min="4616" max="4859" width="9.140625" style="1108"/>
    <col min="4860" max="4860" width="4.42578125" style="1108" customWidth="1"/>
    <col min="4861" max="4861" width="20.85546875" style="1108" customWidth="1"/>
    <col min="4862" max="4863" width="12" style="1108" customWidth="1"/>
    <col min="4864" max="4864" width="14.5703125" style="1108" customWidth="1"/>
    <col min="4865" max="4865" width="12.42578125" style="1108" customWidth="1"/>
    <col min="4866" max="4866" width="19.7109375" style="1108" customWidth="1"/>
    <col min="4867" max="4867" width="9.140625" style="1108"/>
    <col min="4868" max="4868" width="16.85546875" style="1108" customWidth="1"/>
    <col min="4869" max="4869" width="12.5703125" style="1108" customWidth="1"/>
    <col min="4870" max="4870" width="11.7109375" style="1108" customWidth="1"/>
    <col min="4871" max="4871" width="12.28515625" style="1108" customWidth="1"/>
    <col min="4872" max="5115" width="9.140625" style="1108"/>
    <col min="5116" max="5116" width="4.42578125" style="1108" customWidth="1"/>
    <col min="5117" max="5117" width="20.85546875" style="1108" customWidth="1"/>
    <col min="5118" max="5119" width="12" style="1108" customWidth="1"/>
    <col min="5120" max="5120" width="14.5703125" style="1108" customWidth="1"/>
    <col min="5121" max="5121" width="12.42578125" style="1108" customWidth="1"/>
    <col min="5122" max="5122" width="19.7109375" style="1108" customWidth="1"/>
    <col min="5123" max="5123" width="9.140625" style="1108"/>
    <col min="5124" max="5124" width="16.85546875" style="1108" customWidth="1"/>
    <col min="5125" max="5125" width="12.5703125" style="1108" customWidth="1"/>
    <col min="5126" max="5126" width="11.7109375" style="1108" customWidth="1"/>
    <col min="5127" max="5127" width="12.28515625" style="1108" customWidth="1"/>
    <col min="5128" max="5371" width="9.140625" style="1108"/>
    <col min="5372" max="5372" width="4.42578125" style="1108" customWidth="1"/>
    <col min="5373" max="5373" width="20.85546875" style="1108" customWidth="1"/>
    <col min="5374" max="5375" width="12" style="1108" customWidth="1"/>
    <col min="5376" max="5376" width="14.5703125" style="1108" customWidth="1"/>
    <col min="5377" max="5377" width="12.42578125" style="1108" customWidth="1"/>
    <col min="5378" max="5378" width="19.7109375" style="1108" customWidth="1"/>
    <col min="5379" max="5379" width="9.140625" style="1108"/>
    <col min="5380" max="5380" width="16.85546875" style="1108" customWidth="1"/>
    <col min="5381" max="5381" width="12.5703125" style="1108" customWidth="1"/>
    <col min="5382" max="5382" width="11.7109375" style="1108" customWidth="1"/>
    <col min="5383" max="5383" width="12.28515625" style="1108" customWidth="1"/>
    <col min="5384" max="5627" width="9.140625" style="1108"/>
    <col min="5628" max="5628" width="4.42578125" style="1108" customWidth="1"/>
    <col min="5629" max="5629" width="20.85546875" style="1108" customWidth="1"/>
    <col min="5630" max="5631" width="12" style="1108" customWidth="1"/>
    <col min="5632" max="5632" width="14.5703125" style="1108" customWidth="1"/>
    <col min="5633" max="5633" width="12.42578125" style="1108" customWidth="1"/>
    <col min="5634" max="5634" width="19.7109375" style="1108" customWidth="1"/>
    <col min="5635" max="5635" width="9.140625" style="1108"/>
    <col min="5636" max="5636" width="16.85546875" style="1108" customWidth="1"/>
    <col min="5637" max="5637" width="12.5703125" style="1108" customWidth="1"/>
    <col min="5638" max="5638" width="11.7109375" style="1108" customWidth="1"/>
    <col min="5639" max="5639" width="12.28515625" style="1108" customWidth="1"/>
    <col min="5640" max="5883" width="9.140625" style="1108"/>
    <col min="5884" max="5884" width="4.42578125" style="1108" customWidth="1"/>
    <col min="5885" max="5885" width="20.85546875" style="1108" customWidth="1"/>
    <col min="5886" max="5887" width="12" style="1108" customWidth="1"/>
    <col min="5888" max="5888" width="14.5703125" style="1108" customWidth="1"/>
    <col min="5889" max="5889" width="12.42578125" style="1108" customWidth="1"/>
    <col min="5890" max="5890" width="19.7109375" style="1108" customWidth="1"/>
    <col min="5891" max="5891" width="9.140625" style="1108"/>
    <col min="5892" max="5892" width="16.85546875" style="1108" customWidth="1"/>
    <col min="5893" max="5893" width="12.5703125" style="1108" customWidth="1"/>
    <col min="5894" max="5894" width="11.7109375" style="1108" customWidth="1"/>
    <col min="5895" max="5895" width="12.28515625" style="1108" customWidth="1"/>
    <col min="5896" max="6139" width="9.140625" style="1108"/>
    <col min="6140" max="6140" width="4.42578125" style="1108" customWidth="1"/>
    <col min="6141" max="6141" width="20.85546875" style="1108" customWidth="1"/>
    <col min="6142" max="6143" width="12" style="1108" customWidth="1"/>
    <col min="6144" max="6144" width="14.5703125" style="1108" customWidth="1"/>
    <col min="6145" max="6145" width="12.42578125" style="1108" customWidth="1"/>
    <col min="6146" max="6146" width="19.7109375" style="1108" customWidth="1"/>
    <col min="6147" max="6147" width="9.140625" style="1108"/>
    <col min="6148" max="6148" width="16.85546875" style="1108" customWidth="1"/>
    <col min="6149" max="6149" width="12.5703125" style="1108" customWidth="1"/>
    <col min="6150" max="6150" width="11.7109375" style="1108" customWidth="1"/>
    <col min="6151" max="6151" width="12.28515625" style="1108" customWidth="1"/>
    <col min="6152" max="6395" width="9.140625" style="1108"/>
    <col min="6396" max="6396" width="4.42578125" style="1108" customWidth="1"/>
    <col min="6397" max="6397" width="20.85546875" style="1108" customWidth="1"/>
    <col min="6398" max="6399" width="12" style="1108" customWidth="1"/>
    <col min="6400" max="6400" width="14.5703125" style="1108" customWidth="1"/>
    <col min="6401" max="6401" width="12.42578125" style="1108" customWidth="1"/>
    <col min="6402" max="6402" width="19.7109375" style="1108" customWidth="1"/>
    <col min="6403" max="6403" width="9.140625" style="1108"/>
    <col min="6404" max="6404" width="16.85546875" style="1108" customWidth="1"/>
    <col min="6405" max="6405" width="12.5703125" style="1108" customWidth="1"/>
    <col min="6406" max="6406" width="11.7109375" style="1108" customWidth="1"/>
    <col min="6407" max="6407" width="12.28515625" style="1108" customWidth="1"/>
    <col min="6408" max="6651" width="9.140625" style="1108"/>
    <col min="6652" max="6652" width="4.42578125" style="1108" customWidth="1"/>
    <col min="6653" max="6653" width="20.85546875" style="1108" customWidth="1"/>
    <col min="6654" max="6655" width="12" style="1108" customWidth="1"/>
    <col min="6656" max="6656" width="14.5703125" style="1108" customWidth="1"/>
    <col min="6657" max="6657" width="12.42578125" style="1108" customWidth="1"/>
    <col min="6658" max="6658" width="19.7109375" style="1108" customWidth="1"/>
    <col min="6659" max="6659" width="9.140625" style="1108"/>
    <col min="6660" max="6660" width="16.85546875" style="1108" customWidth="1"/>
    <col min="6661" max="6661" width="12.5703125" style="1108" customWidth="1"/>
    <col min="6662" max="6662" width="11.7109375" style="1108" customWidth="1"/>
    <col min="6663" max="6663" width="12.28515625" style="1108" customWidth="1"/>
    <col min="6664" max="6907" width="9.140625" style="1108"/>
    <col min="6908" max="6908" width="4.42578125" style="1108" customWidth="1"/>
    <col min="6909" max="6909" width="20.85546875" style="1108" customWidth="1"/>
    <col min="6910" max="6911" width="12" style="1108" customWidth="1"/>
    <col min="6912" max="6912" width="14.5703125" style="1108" customWidth="1"/>
    <col min="6913" max="6913" width="12.42578125" style="1108" customWidth="1"/>
    <col min="6914" max="6914" width="19.7109375" style="1108" customWidth="1"/>
    <col min="6915" max="6915" width="9.140625" style="1108"/>
    <col min="6916" max="6916" width="16.85546875" style="1108" customWidth="1"/>
    <col min="6917" max="6917" width="12.5703125" style="1108" customWidth="1"/>
    <col min="6918" max="6918" width="11.7109375" style="1108" customWidth="1"/>
    <col min="6919" max="6919" width="12.28515625" style="1108" customWidth="1"/>
    <col min="6920" max="7163" width="9.140625" style="1108"/>
    <col min="7164" max="7164" width="4.42578125" style="1108" customWidth="1"/>
    <col min="7165" max="7165" width="20.85546875" style="1108" customWidth="1"/>
    <col min="7166" max="7167" width="12" style="1108" customWidth="1"/>
    <col min="7168" max="7168" width="14.5703125" style="1108" customWidth="1"/>
    <col min="7169" max="7169" width="12.42578125" style="1108" customWidth="1"/>
    <col min="7170" max="7170" width="19.7109375" style="1108" customWidth="1"/>
    <col min="7171" max="7171" width="9.140625" style="1108"/>
    <col min="7172" max="7172" width="16.85546875" style="1108" customWidth="1"/>
    <col min="7173" max="7173" width="12.5703125" style="1108" customWidth="1"/>
    <col min="7174" max="7174" width="11.7109375" style="1108" customWidth="1"/>
    <col min="7175" max="7175" width="12.28515625" style="1108" customWidth="1"/>
    <col min="7176" max="7419" width="9.140625" style="1108"/>
    <col min="7420" max="7420" width="4.42578125" style="1108" customWidth="1"/>
    <col min="7421" max="7421" width="20.85546875" style="1108" customWidth="1"/>
    <col min="7422" max="7423" width="12" style="1108" customWidth="1"/>
    <col min="7424" max="7424" width="14.5703125" style="1108" customWidth="1"/>
    <col min="7425" max="7425" width="12.42578125" style="1108" customWidth="1"/>
    <col min="7426" max="7426" width="19.7109375" style="1108" customWidth="1"/>
    <col min="7427" max="7427" width="9.140625" style="1108"/>
    <col min="7428" max="7428" width="16.85546875" style="1108" customWidth="1"/>
    <col min="7429" max="7429" width="12.5703125" style="1108" customWidth="1"/>
    <col min="7430" max="7430" width="11.7109375" style="1108" customWidth="1"/>
    <col min="7431" max="7431" width="12.28515625" style="1108" customWidth="1"/>
    <col min="7432" max="7675" width="9.140625" style="1108"/>
    <col min="7676" max="7676" width="4.42578125" style="1108" customWidth="1"/>
    <col min="7677" max="7677" width="20.85546875" style="1108" customWidth="1"/>
    <col min="7678" max="7679" width="12" style="1108" customWidth="1"/>
    <col min="7680" max="7680" width="14.5703125" style="1108" customWidth="1"/>
    <col min="7681" max="7681" width="12.42578125" style="1108" customWidth="1"/>
    <col min="7682" max="7682" width="19.7109375" style="1108" customWidth="1"/>
    <col min="7683" max="7683" width="9.140625" style="1108"/>
    <col min="7684" max="7684" width="16.85546875" style="1108" customWidth="1"/>
    <col min="7685" max="7685" width="12.5703125" style="1108" customWidth="1"/>
    <col min="7686" max="7686" width="11.7109375" style="1108" customWidth="1"/>
    <col min="7687" max="7687" width="12.28515625" style="1108" customWidth="1"/>
    <col min="7688" max="7931" width="9.140625" style="1108"/>
    <col min="7932" max="7932" width="4.42578125" style="1108" customWidth="1"/>
    <col min="7933" max="7933" width="20.85546875" style="1108" customWidth="1"/>
    <col min="7934" max="7935" width="12" style="1108" customWidth="1"/>
    <col min="7936" max="7936" width="14.5703125" style="1108" customWidth="1"/>
    <col min="7937" max="7937" width="12.42578125" style="1108" customWidth="1"/>
    <col min="7938" max="7938" width="19.7109375" style="1108" customWidth="1"/>
    <col min="7939" max="7939" width="9.140625" style="1108"/>
    <col min="7940" max="7940" width="16.85546875" style="1108" customWidth="1"/>
    <col min="7941" max="7941" width="12.5703125" style="1108" customWidth="1"/>
    <col min="7942" max="7942" width="11.7109375" style="1108" customWidth="1"/>
    <col min="7943" max="7943" width="12.28515625" style="1108" customWidth="1"/>
    <col min="7944" max="8187" width="9.140625" style="1108"/>
    <col min="8188" max="8188" width="4.42578125" style="1108" customWidth="1"/>
    <col min="8189" max="8189" width="20.85546875" style="1108" customWidth="1"/>
    <col min="8190" max="8191" width="12" style="1108" customWidth="1"/>
    <col min="8192" max="8192" width="14.5703125" style="1108" customWidth="1"/>
    <col min="8193" max="8193" width="12.42578125" style="1108" customWidth="1"/>
    <col min="8194" max="8194" width="19.7109375" style="1108" customWidth="1"/>
    <col min="8195" max="8195" width="9.140625" style="1108"/>
    <col min="8196" max="8196" width="16.85546875" style="1108" customWidth="1"/>
    <col min="8197" max="8197" width="12.5703125" style="1108" customWidth="1"/>
    <col min="8198" max="8198" width="11.7109375" style="1108" customWidth="1"/>
    <col min="8199" max="8199" width="12.28515625" style="1108" customWidth="1"/>
    <col min="8200" max="8443" width="9.140625" style="1108"/>
    <col min="8444" max="8444" width="4.42578125" style="1108" customWidth="1"/>
    <col min="8445" max="8445" width="20.85546875" style="1108" customWidth="1"/>
    <col min="8446" max="8447" width="12" style="1108" customWidth="1"/>
    <col min="8448" max="8448" width="14.5703125" style="1108" customWidth="1"/>
    <col min="8449" max="8449" width="12.42578125" style="1108" customWidth="1"/>
    <col min="8450" max="8450" width="19.7109375" style="1108" customWidth="1"/>
    <col min="8451" max="8451" width="9.140625" style="1108"/>
    <col min="8452" max="8452" width="16.85546875" style="1108" customWidth="1"/>
    <col min="8453" max="8453" width="12.5703125" style="1108" customWidth="1"/>
    <col min="8454" max="8454" width="11.7109375" style="1108" customWidth="1"/>
    <col min="8455" max="8455" width="12.28515625" style="1108" customWidth="1"/>
    <col min="8456" max="8699" width="9.140625" style="1108"/>
    <col min="8700" max="8700" width="4.42578125" style="1108" customWidth="1"/>
    <col min="8701" max="8701" width="20.85546875" style="1108" customWidth="1"/>
    <col min="8702" max="8703" width="12" style="1108" customWidth="1"/>
    <col min="8704" max="8704" width="14.5703125" style="1108" customWidth="1"/>
    <col min="8705" max="8705" width="12.42578125" style="1108" customWidth="1"/>
    <col min="8706" max="8706" width="19.7109375" style="1108" customWidth="1"/>
    <col min="8707" max="8707" width="9.140625" style="1108"/>
    <col min="8708" max="8708" width="16.85546875" style="1108" customWidth="1"/>
    <col min="8709" max="8709" width="12.5703125" style="1108" customWidth="1"/>
    <col min="8710" max="8710" width="11.7109375" style="1108" customWidth="1"/>
    <col min="8711" max="8711" width="12.28515625" style="1108" customWidth="1"/>
    <col min="8712" max="8955" width="9.140625" style="1108"/>
    <col min="8956" max="8956" width="4.42578125" style="1108" customWidth="1"/>
    <col min="8957" max="8957" width="20.85546875" style="1108" customWidth="1"/>
    <col min="8958" max="8959" width="12" style="1108" customWidth="1"/>
    <col min="8960" max="8960" width="14.5703125" style="1108" customWidth="1"/>
    <col min="8961" max="8961" width="12.42578125" style="1108" customWidth="1"/>
    <col min="8962" max="8962" width="19.7109375" style="1108" customWidth="1"/>
    <col min="8963" max="8963" width="9.140625" style="1108"/>
    <col min="8964" max="8964" width="16.85546875" style="1108" customWidth="1"/>
    <col min="8965" max="8965" width="12.5703125" style="1108" customWidth="1"/>
    <col min="8966" max="8966" width="11.7109375" style="1108" customWidth="1"/>
    <col min="8967" max="8967" width="12.28515625" style="1108" customWidth="1"/>
    <col min="8968" max="9211" width="9.140625" style="1108"/>
    <col min="9212" max="9212" width="4.42578125" style="1108" customWidth="1"/>
    <col min="9213" max="9213" width="20.85546875" style="1108" customWidth="1"/>
    <col min="9214" max="9215" width="12" style="1108" customWidth="1"/>
    <col min="9216" max="9216" width="14.5703125" style="1108" customWidth="1"/>
    <col min="9217" max="9217" width="12.42578125" style="1108" customWidth="1"/>
    <col min="9218" max="9218" width="19.7109375" style="1108" customWidth="1"/>
    <col min="9219" max="9219" width="9.140625" style="1108"/>
    <col min="9220" max="9220" width="16.85546875" style="1108" customWidth="1"/>
    <col min="9221" max="9221" width="12.5703125" style="1108" customWidth="1"/>
    <col min="9222" max="9222" width="11.7109375" style="1108" customWidth="1"/>
    <col min="9223" max="9223" width="12.28515625" style="1108" customWidth="1"/>
    <col min="9224" max="9467" width="9.140625" style="1108"/>
    <col min="9468" max="9468" width="4.42578125" style="1108" customWidth="1"/>
    <col min="9469" max="9469" width="20.85546875" style="1108" customWidth="1"/>
    <col min="9470" max="9471" width="12" style="1108" customWidth="1"/>
    <col min="9472" max="9472" width="14.5703125" style="1108" customWidth="1"/>
    <col min="9473" max="9473" width="12.42578125" style="1108" customWidth="1"/>
    <col min="9474" max="9474" width="19.7109375" style="1108" customWidth="1"/>
    <col min="9475" max="9475" width="9.140625" style="1108"/>
    <col min="9476" max="9476" width="16.85546875" style="1108" customWidth="1"/>
    <col min="9477" max="9477" width="12.5703125" style="1108" customWidth="1"/>
    <col min="9478" max="9478" width="11.7109375" style="1108" customWidth="1"/>
    <col min="9479" max="9479" width="12.28515625" style="1108" customWidth="1"/>
    <col min="9480" max="9723" width="9.140625" style="1108"/>
    <col min="9724" max="9724" width="4.42578125" style="1108" customWidth="1"/>
    <col min="9725" max="9725" width="20.85546875" style="1108" customWidth="1"/>
    <col min="9726" max="9727" width="12" style="1108" customWidth="1"/>
    <col min="9728" max="9728" width="14.5703125" style="1108" customWidth="1"/>
    <col min="9729" max="9729" width="12.42578125" style="1108" customWidth="1"/>
    <col min="9730" max="9730" width="19.7109375" style="1108" customWidth="1"/>
    <col min="9731" max="9731" width="9.140625" style="1108"/>
    <col min="9732" max="9732" width="16.85546875" style="1108" customWidth="1"/>
    <col min="9733" max="9733" width="12.5703125" style="1108" customWidth="1"/>
    <col min="9734" max="9734" width="11.7109375" style="1108" customWidth="1"/>
    <col min="9735" max="9735" width="12.28515625" style="1108" customWidth="1"/>
    <col min="9736" max="9979" width="9.140625" style="1108"/>
    <col min="9980" max="9980" width="4.42578125" style="1108" customWidth="1"/>
    <col min="9981" max="9981" width="20.85546875" style="1108" customWidth="1"/>
    <col min="9982" max="9983" width="12" style="1108" customWidth="1"/>
    <col min="9984" max="9984" width="14.5703125" style="1108" customWidth="1"/>
    <col min="9985" max="9985" width="12.42578125" style="1108" customWidth="1"/>
    <col min="9986" max="9986" width="19.7109375" style="1108" customWidth="1"/>
    <col min="9987" max="9987" width="9.140625" style="1108"/>
    <col min="9988" max="9988" width="16.85546875" style="1108" customWidth="1"/>
    <col min="9989" max="9989" width="12.5703125" style="1108" customWidth="1"/>
    <col min="9990" max="9990" width="11.7109375" style="1108" customWidth="1"/>
    <col min="9991" max="9991" width="12.28515625" style="1108" customWidth="1"/>
    <col min="9992" max="10235" width="9.140625" style="1108"/>
    <col min="10236" max="10236" width="4.42578125" style="1108" customWidth="1"/>
    <col min="10237" max="10237" width="20.85546875" style="1108" customWidth="1"/>
    <col min="10238" max="10239" width="12" style="1108" customWidth="1"/>
    <col min="10240" max="10240" width="14.5703125" style="1108" customWidth="1"/>
    <col min="10241" max="10241" width="12.42578125" style="1108" customWidth="1"/>
    <col min="10242" max="10242" width="19.7109375" style="1108" customWidth="1"/>
    <col min="10243" max="10243" width="9.140625" style="1108"/>
    <col min="10244" max="10244" width="16.85546875" style="1108" customWidth="1"/>
    <col min="10245" max="10245" width="12.5703125" style="1108" customWidth="1"/>
    <col min="10246" max="10246" width="11.7109375" style="1108" customWidth="1"/>
    <col min="10247" max="10247" width="12.28515625" style="1108" customWidth="1"/>
    <col min="10248" max="10491" width="9.140625" style="1108"/>
    <col min="10492" max="10492" width="4.42578125" style="1108" customWidth="1"/>
    <col min="10493" max="10493" width="20.85546875" style="1108" customWidth="1"/>
    <col min="10494" max="10495" width="12" style="1108" customWidth="1"/>
    <col min="10496" max="10496" width="14.5703125" style="1108" customWidth="1"/>
    <col min="10497" max="10497" width="12.42578125" style="1108" customWidth="1"/>
    <col min="10498" max="10498" width="19.7109375" style="1108" customWidth="1"/>
    <col min="10499" max="10499" width="9.140625" style="1108"/>
    <col min="10500" max="10500" width="16.85546875" style="1108" customWidth="1"/>
    <col min="10501" max="10501" width="12.5703125" style="1108" customWidth="1"/>
    <col min="10502" max="10502" width="11.7109375" style="1108" customWidth="1"/>
    <col min="10503" max="10503" width="12.28515625" style="1108" customWidth="1"/>
    <col min="10504" max="10747" width="9.140625" style="1108"/>
    <col min="10748" max="10748" width="4.42578125" style="1108" customWidth="1"/>
    <col min="10749" max="10749" width="20.85546875" style="1108" customWidth="1"/>
    <col min="10750" max="10751" width="12" style="1108" customWidth="1"/>
    <col min="10752" max="10752" width="14.5703125" style="1108" customWidth="1"/>
    <col min="10753" max="10753" width="12.42578125" style="1108" customWidth="1"/>
    <col min="10754" max="10754" width="19.7109375" style="1108" customWidth="1"/>
    <col min="10755" max="10755" width="9.140625" style="1108"/>
    <col min="10756" max="10756" width="16.85546875" style="1108" customWidth="1"/>
    <col min="10757" max="10757" width="12.5703125" style="1108" customWidth="1"/>
    <col min="10758" max="10758" width="11.7109375" style="1108" customWidth="1"/>
    <col min="10759" max="10759" width="12.28515625" style="1108" customWidth="1"/>
    <col min="10760" max="11003" width="9.140625" style="1108"/>
    <col min="11004" max="11004" width="4.42578125" style="1108" customWidth="1"/>
    <col min="11005" max="11005" width="20.85546875" style="1108" customWidth="1"/>
    <col min="11006" max="11007" width="12" style="1108" customWidth="1"/>
    <col min="11008" max="11008" width="14.5703125" style="1108" customWidth="1"/>
    <col min="11009" max="11009" width="12.42578125" style="1108" customWidth="1"/>
    <col min="11010" max="11010" width="19.7109375" style="1108" customWidth="1"/>
    <col min="11011" max="11011" width="9.140625" style="1108"/>
    <col min="11012" max="11012" width="16.85546875" style="1108" customWidth="1"/>
    <col min="11013" max="11013" width="12.5703125" style="1108" customWidth="1"/>
    <col min="11014" max="11014" width="11.7109375" style="1108" customWidth="1"/>
    <col min="11015" max="11015" width="12.28515625" style="1108" customWidth="1"/>
    <col min="11016" max="11259" width="9.140625" style="1108"/>
    <col min="11260" max="11260" width="4.42578125" style="1108" customWidth="1"/>
    <col min="11261" max="11261" width="20.85546875" style="1108" customWidth="1"/>
    <col min="11262" max="11263" width="12" style="1108" customWidth="1"/>
    <col min="11264" max="11264" width="14.5703125" style="1108" customWidth="1"/>
    <col min="11265" max="11265" width="12.42578125" style="1108" customWidth="1"/>
    <col min="11266" max="11266" width="19.7109375" style="1108" customWidth="1"/>
    <col min="11267" max="11267" width="9.140625" style="1108"/>
    <col min="11268" max="11268" width="16.85546875" style="1108" customWidth="1"/>
    <col min="11269" max="11269" width="12.5703125" style="1108" customWidth="1"/>
    <col min="11270" max="11270" width="11.7109375" style="1108" customWidth="1"/>
    <col min="11271" max="11271" width="12.28515625" style="1108" customWidth="1"/>
    <col min="11272" max="11515" width="9.140625" style="1108"/>
    <col min="11516" max="11516" width="4.42578125" style="1108" customWidth="1"/>
    <col min="11517" max="11517" width="20.85546875" style="1108" customWidth="1"/>
    <col min="11518" max="11519" width="12" style="1108" customWidth="1"/>
    <col min="11520" max="11520" width="14.5703125" style="1108" customWidth="1"/>
    <col min="11521" max="11521" width="12.42578125" style="1108" customWidth="1"/>
    <col min="11522" max="11522" width="19.7109375" style="1108" customWidth="1"/>
    <col min="11523" max="11523" width="9.140625" style="1108"/>
    <col min="11524" max="11524" width="16.85546875" style="1108" customWidth="1"/>
    <col min="11525" max="11525" width="12.5703125" style="1108" customWidth="1"/>
    <col min="11526" max="11526" width="11.7109375" style="1108" customWidth="1"/>
    <col min="11527" max="11527" width="12.28515625" style="1108" customWidth="1"/>
    <col min="11528" max="11771" width="9.140625" style="1108"/>
    <col min="11772" max="11772" width="4.42578125" style="1108" customWidth="1"/>
    <col min="11773" max="11773" width="20.85546875" style="1108" customWidth="1"/>
    <col min="11774" max="11775" width="12" style="1108" customWidth="1"/>
    <col min="11776" max="11776" width="14.5703125" style="1108" customWidth="1"/>
    <col min="11777" max="11777" width="12.42578125" style="1108" customWidth="1"/>
    <col min="11778" max="11778" width="19.7109375" style="1108" customWidth="1"/>
    <col min="11779" max="11779" width="9.140625" style="1108"/>
    <col min="11780" max="11780" width="16.85546875" style="1108" customWidth="1"/>
    <col min="11781" max="11781" width="12.5703125" style="1108" customWidth="1"/>
    <col min="11782" max="11782" width="11.7109375" style="1108" customWidth="1"/>
    <col min="11783" max="11783" width="12.28515625" style="1108" customWidth="1"/>
    <col min="11784" max="12027" width="9.140625" style="1108"/>
    <col min="12028" max="12028" width="4.42578125" style="1108" customWidth="1"/>
    <col min="12029" max="12029" width="20.85546875" style="1108" customWidth="1"/>
    <col min="12030" max="12031" width="12" style="1108" customWidth="1"/>
    <col min="12032" max="12032" width="14.5703125" style="1108" customWidth="1"/>
    <col min="12033" max="12033" width="12.42578125" style="1108" customWidth="1"/>
    <col min="12034" max="12034" width="19.7109375" style="1108" customWidth="1"/>
    <col min="12035" max="12035" width="9.140625" style="1108"/>
    <col min="12036" max="12036" width="16.85546875" style="1108" customWidth="1"/>
    <col min="12037" max="12037" width="12.5703125" style="1108" customWidth="1"/>
    <col min="12038" max="12038" width="11.7109375" style="1108" customWidth="1"/>
    <col min="12039" max="12039" width="12.28515625" style="1108" customWidth="1"/>
    <col min="12040" max="12283" width="9.140625" style="1108"/>
    <col min="12284" max="12284" width="4.42578125" style="1108" customWidth="1"/>
    <col min="12285" max="12285" width="20.85546875" style="1108" customWidth="1"/>
    <col min="12286" max="12287" width="12" style="1108" customWidth="1"/>
    <col min="12288" max="12288" width="14.5703125" style="1108" customWidth="1"/>
    <col min="12289" max="12289" width="12.42578125" style="1108" customWidth="1"/>
    <col min="12290" max="12290" width="19.7109375" style="1108" customWidth="1"/>
    <col min="12291" max="12291" width="9.140625" style="1108"/>
    <col min="12292" max="12292" width="16.85546875" style="1108" customWidth="1"/>
    <col min="12293" max="12293" width="12.5703125" style="1108" customWidth="1"/>
    <col min="12294" max="12294" width="11.7109375" style="1108" customWidth="1"/>
    <col min="12295" max="12295" width="12.28515625" style="1108" customWidth="1"/>
    <col min="12296" max="12539" width="9.140625" style="1108"/>
    <col min="12540" max="12540" width="4.42578125" style="1108" customWidth="1"/>
    <col min="12541" max="12541" width="20.85546875" style="1108" customWidth="1"/>
    <col min="12542" max="12543" width="12" style="1108" customWidth="1"/>
    <col min="12544" max="12544" width="14.5703125" style="1108" customWidth="1"/>
    <col min="12545" max="12545" width="12.42578125" style="1108" customWidth="1"/>
    <col min="12546" max="12546" width="19.7109375" style="1108" customWidth="1"/>
    <col min="12547" max="12547" width="9.140625" style="1108"/>
    <col min="12548" max="12548" width="16.85546875" style="1108" customWidth="1"/>
    <col min="12549" max="12549" width="12.5703125" style="1108" customWidth="1"/>
    <col min="12550" max="12550" width="11.7109375" style="1108" customWidth="1"/>
    <col min="12551" max="12551" width="12.28515625" style="1108" customWidth="1"/>
    <col min="12552" max="12795" width="9.140625" style="1108"/>
    <col min="12796" max="12796" width="4.42578125" style="1108" customWidth="1"/>
    <col min="12797" max="12797" width="20.85546875" style="1108" customWidth="1"/>
    <col min="12798" max="12799" width="12" style="1108" customWidth="1"/>
    <col min="12800" max="12800" width="14.5703125" style="1108" customWidth="1"/>
    <col min="12801" max="12801" width="12.42578125" style="1108" customWidth="1"/>
    <col min="12802" max="12802" width="19.7109375" style="1108" customWidth="1"/>
    <col min="12803" max="12803" width="9.140625" style="1108"/>
    <col min="12804" max="12804" width="16.85546875" style="1108" customWidth="1"/>
    <col min="12805" max="12805" width="12.5703125" style="1108" customWidth="1"/>
    <col min="12806" max="12806" width="11.7109375" style="1108" customWidth="1"/>
    <col min="12807" max="12807" width="12.28515625" style="1108" customWidth="1"/>
    <col min="12808" max="13051" width="9.140625" style="1108"/>
    <col min="13052" max="13052" width="4.42578125" style="1108" customWidth="1"/>
    <col min="13053" max="13053" width="20.85546875" style="1108" customWidth="1"/>
    <col min="13054" max="13055" width="12" style="1108" customWidth="1"/>
    <col min="13056" max="13056" width="14.5703125" style="1108" customWidth="1"/>
    <col min="13057" max="13057" width="12.42578125" style="1108" customWidth="1"/>
    <col min="13058" max="13058" width="19.7109375" style="1108" customWidth="1"/>
    <col min="13059" max="13059" width="9.140625" style="1108"/>
    <col min="13060" max="13060" width="16.85546875" style="1108" customWidth="1"/>
    <col min="13061" max="13061" width="12.5703125" style="1108" customWidth="1"/>
    <col min="13062" max="13062" width="11.7109375" style="1108" customWidth="1"/>
    <col min="13063" max="13063" width="12.28515625" style="1108" customWidth="1"/>
    <col min="13064" max="13307" width="9.140625" style="1108"/>
    <col min="13308" max="13308" width="4.42578125" style="1108" customWidth="1"/>
    <col min="13309" max="13309" width="20.85546875" style="1108" customWidth="1"/>
    <col min="13310" max="13311" width="12" style="1108" customWidth="1"/>
    <col min="13312" max="13312" width="14.5703125" style="1108" customWidth="1"/>
    <col min="13313" max="13313" width="12.42578125" style="1108" customWidth="1"/>
    <col min="13314" max="13314" width="19.7109375" style="1108" customWidth="1"/>
    <col min="13315" max="13315" width="9.140625" style="1108"/>
    <col min="13316" max="13316" width="16.85546875" style="1108" customWidth="1"/>
    <col min="13317" max="13317" width="12.5703125" style="1108" customWidth="1"/>
    <col min="13318" max="13318" width="11.7109375" style="1108" customWidth="1"/>
    <col min="13319" max="13319" width="12.28515625" style="1108" customWidth="1"/>
    <col min="13320" max="13563" width="9.140625" style="1108"/>
    <col min="13564" max="13564" width="4.42578125" style="1108" customWidth="1"/>
    <col min="13565" max="13565" width="20.85546875" style="1108" customWidth="1"/>
    <col min="13566" max="13567" width="12" style="1108" customWidth="1"/>
    <col min="13568" max="13568" width="14.5703125" style="1108" customWidth="1"/>
    <col min="13569" max="13569" width="12.42578125" style="1108" customWidth="1"/>
    <col min="13570" max="13570" width="19.7109375" style="1108" customWidth="1"/>
    <col min="13571" max="13571" width="9.140625" style="1108"/>
    <col min="13572" max="13572" width="16.85546875" style="1108" customWidth="1"/>
    <col min="13573" max="13573" width="12.5703125" style="1108" customWidth="1"/>
    <col min="13574" max="13574" width="11.7109375" style="1108" customWidth="1"/>
    <col min="13575" max="13575" width="12.28515625" style="1108" customWidth="1"/>
    <col min="13576" max="13819" width="9.140625" style="1108"/>
    <col min="13820" max="13820" width="4.42578125" style="1108" customWidth="1"/>
    <col min="13821" max="13821" width="20.85546875" style="1108" customWidth="1"/>
    <col min="13822" max="13823" width="12" style="1108" customWidth="1"/>
    <col min="13824" max="13824" width="14.5703125" style="1108" customWidth="1"/>
    <col min="13825" max="13825" width="12.42578125" style="1108" customWidth="1"/>
    <col min="13826" max="13826" width="19.7109375" style="1108" customWidth="1"/>
    <col min="13827" max="13827" width="9.140625" style="1108"/>
    <col min="13828" max="13828" width="16.85546875" style="1108" customWidth="1"/>
    <col min="13829" max="13829" width="12.5703125" style="1108" customWidth="1"/>
    <col min="13830" max="13830" width="11.7109375" style="1108" customWidth="1"/>
    <col min="13831" max="13831" width="12.28515625" style="1108" customWidth="1"/>
    <col min="13832" max="14075" width="9.140625" style="1108"/>
    <col min="14076" max="14076" width="4.42578125" style="1108" customWidth="1"/>
    <col min="14077" max="14077" width="20.85546875" style="1108" customWidth="1"/>
    <col min="14078" max="14079" width="12" style="1108" customWidth="1"/>
    <col min="14080" max="14080" width="14.5703125" style="1108" customWidth="1"/>
    <col min="14081" max="14081" width="12.42578125" style="1108" customWidth="1"/>
    <col min="14082" max="14082" width="19.7109375" style="1108" customWidth="1"/>
    <col min="14083" max="14083" width="9.140625" style="1108"/>
    <col min="14084" max="14084" width="16.85546875" style="1108" customWidth="1"/>
    <col min="14085" max="14085" width="12.5703125" style="1108" customWidth="1"/>
    <col min="14086" max="14086" width="11.7109375" style="1108" customWidth="1"/>
    <col min="14087" max="14087" width="12.28515625" style="1108" customWidth="1"/>
    <col min="14088" max="14331" width="9.140625" style="1108"/>
    <col min="14332" max="14332" width="4.42578125" style="1108" customWidth="1"/>
    <col min="14333" max="14333" width="20.85546875" style="1108" customWidth="1"/>
    <col min="14334" max="14335" width="12" style="1108" customWidth="1"/>
    <col min="14336" max="14336" width="14.5703125" style="1108" customWidth="1"/>
    <col min="14337" max="14337" width="12.42578125" style="1108" customWidth="1"/>
    <col min="14338" max="14338" width="19.7109375" style="1108" customWidth="1"/>
    <col min="14339" max="14339" width="9.140625" style="1108"/>
    <col min="14340" max="14340" width="16.85546875" style="1108" customWidth="1"/>
    <col min="14341" max="14341" width="12.5703125" style="1108" customWidth="1"/>
    <col min="14342" max="14342" width="11.7109375" style="1108" customWidth="1"/>
    <col min="14343" max="14343" width="12.28515625" style="1108" customWidth="1"/>
    <col min="14344" max="14587" width="9.140625" style="1108"/>
    <col min="14588" max="14588" width="4.42578125" style="1108" customWidth="1"/>
    <col min="14589" max="14589" width="20.85546875" style="1108" customWidth="1"/>
    <col min="14590" max="14591" width="12" style="1108" customWidth="1"/>
    <col min="14592" max="14592" width="14.5703125" style="1108" customWidth="1"/>
    <col min="14593" max="14593" width="12.42578125" style="1108" customWidth="1"/>
    <col min="14594" max="14594" width="19.7109375" style="1108" customWidth="1"/>
    <col min="14595" max="14595" width="9.140625" style="1108"/>
    <col min="14596" max="14596" width="16.85546875" style="1108" customWidth="1"/>
    <col min="14597" max="14597" width="12.5703125" style="1108" customWidth="1"/>
    <col min="14598" max="14598" width="11.7109375" style="1108" customWidth="1"/>
    <col min="14599" max="14599" width="12.28515625" style="1108" customWidth="1"/>
    <col min="14600" max="14843" width="9.140625" style="1108"/>
    <col min="14844" max="14844" width="4.42578125" style="1108" customWidth="1"/>
    <col min="14845" max="14845" width="20.85546875" style="1108" customWidth="1"/>
    <col min="14846" max="14847" width="12" style="1108" customWidth="1"/>
    <col min="14848" max="14848" width="14.5703125" style="1108" customWidth="1"/>
    <col min="14849" max="14849" width="12.42578125" style="1108" customWidth="1"/>
    <col min="14850" max="14850" width="19.7109375" style="1108" customWidth="1"/>
    <col min="14851" max="14851" width="9.140625" style="1108"/>
    <col min="14852" max="14852" width="16.85546875" style="1108" customWidth="1"/>
    <col min="14853" max="14853" width="12.5703125" style="1108" customWidth="1"/>
    <col min="14854" max="14854" width="11.7109375" style="1108" customWidth="1"/>
    <col min="14855" max="14855" width="12.28515625" style="1108" customWidth="1"/>
    <col min="14856" max="15099" width="9.140625" style="1108"/>
    <col min="15100" max="15100" width="4.42578125" style="1108" customWidth="1"/>
    <col min="15101" max="15101" width="20.85546875" style="1108" customWidth="1"/>
    <col min="15102" max="15103" width="12" style="1108" customWidth="1"/>
    <col min="15104" max="15104" width="14.5703125" style="1108" customWidth="1"/>
    <col min="15105" max="15105" width="12.42578125" style="1108" customWidth="1"/>
    <col min="15106" max="15106" width="19.7109375" style="1108" customWidth="1"/>
    <col min="15107" max="15107" width="9.140625" style="1108"/>
    <col min="15108" max="15108" width="16.85546875" style="1108" customWidth="1"/>
    <col min="15109" max="15109" width="12.5703125" style="1108" customWidth="1"/>
    <col min="15110" max="15110" width="11.7109375" style="1108" customWidth="1"/>
    <col min="15111" max="15111" width="12.28515625" style="1108" customWidth="1"/>
    <col min="15112" max="15355" width="9.140625" style="1108"/>
    <col min="15356" max="15356" width="4.42578125" style="1108" customWidth="1"/>
    <col min="15357" max="15357" width="20.85546875" style="1108" customWidth="1"/>
    <col min="15358" max="15359" width="12" style="1108" customWidth="1"/>
    <col min="15360" max="15360" width="14.5703125" style="1108" customWidth="1"/>
    <col min="15361" max="15361" width="12.42578125" style="1108" customWidth="1"/>
    <col min="15362" max="15362" width="19.7109375" style="1108" customWidth="1"/>
    <col min="15363" max="15363" width="9.140625" style="1108"/>
    <col min="15364" max="15364" width="16.85546875" style="1108" customWidth="1"/>
    <col min="15365" max="15365" width="12.5703125" style="1108" customWidth="1"/>
    <col min="15366" max="15366" width="11.7109375" style="1108" customWidth="1"/>
    <col min="15367" max="15367" width="12.28515625" style="1108" customWidth="1"/>
    <col min="15368" max="15611" width="9.140625" style="1108"/>
    <col min="15612" max="15612" width="4.42578125" style="1108" customWidth="1"/>
    <col min="15613" max="15613" width="20.85546875" style="1108" customWidth="1"/>
    <col min="15614" max="15615" width="12" style="1108" customWidth="1"/>
    <col min="15616" max="15616" width="14.5703125" style="1108" customWidth="1"/>
    <col min="15617" max="15617" width="12.42578125" style="1108" customWidth="1"/>
    <col min="15618" max="15618" width="19.7109375" style="1108" customWidth="1"/>
    <col min="15619" max="15619" width="9.140625" style="1108"/>
    <col min="15620" max="15620" width="16.85546875" style="1108" customWidth="1"/>
    <col min="15621" max="15621" width="12.5703125" style="1108" customWidth="1"/>
    <col min="15622" max="15622" width="11.7109375" style="1108" customWidth="1"/>
    <col min="15623" max="15623" width="12.28515625" style="1108" customWidth="1"/>
    <col min="15624" max="15867" width="9.140625" style="1108"/>
    <col min="15868" max="15868" width="4.42578125" style="1108" customWidth="1"/>
    <col min="15869" max="15869" width="20.85546875" style="1108" customWidth="1"/>
    <col min="15870" max="15871" width="12" style="1108" customWidth="1"/>
    <col min="15872" max="15872" width="14.5703125" style="1108" customWidth="1"/>
    <col min="15873" max="15873" width="12.42578125" style="1108" customWidth="1"/>
    <col min="15874" max="15874" width="19.7109375" style="1108" customWidth="1"/>
    <col min="15875" max="15875" width="9.140625" style="1108"/>
    <col min="15876" max="15876" width="16.85546875" style="1108" customWidth="1"/>
    <col min="15877" max="15877" width="12.5703125" style="1108" customWidth="1"/>
    <col min="15878" max="15878" width="11.7109375" style="1108" customWidth="1"/>
    <col min="15879" max="15879" width="12.28515625" style="1108" customWidth="1"/>
    <col min="15880" max="16123" width="9.140625" style="1108"/>
    <col min="16124" max="16124" width="4.42578125" style="1108" customWidth="1"/>
    <col min="16125" max="16125" width="20.85546875" style="1108" customWidth="1"/>
    <col min="16126" max="16127" width="12" style="1108" customWidth="1"/>
    <col min="16128" max="16128" width="14.5703125" style="1108" customWidth="1"/>
    <col min="16129" max="16129" width="12.42578125" style="1108" customWidth="1"/>
    <col min="16130" max="16130" width="19.7109375" style="1108" customWidth="1"/>
    <col min="16131" max="16131" width="9.140625" style="1108"/>
    <col min="16132" max="16132" width="16.85546875" style="1108" customWidth="1"/>
    <col min="16133" max="16133" width="12.5703125" style="1108" customWidth="1"/>
    <col min="16134" max="16134" width="11.7109375" style="1108" customWidth="1"/>
    <col min="16135" max="16135" width="12.28515625" style="1108" customWidth="1"/>
    <col min="16136" max="16384" width="9.140625" style="1108"/>
  </cols>
  <sheetData>
    <row r="1" spans="1:20" ht="15.75">
      <c r="A1" s="566" t="s">
        <v>303</v>
      </c>
    </row>
    <row r="2" spans="1:20" ht="26.25" customHeight="1">
      <c r="A2" s="567" t="s">
        <v>304</v>
      </c>
    </row>
    <row r="5" spans="1:20" ht="38.25" customHeight="1" thickBot="1">
      <c r="A5" s="1454" t="s">
        <v>486</v>
      </c>
      <c r="B5" s="1454"/>
      <c r="C5" s="1454"/>
      <c r="D5" s="1454"/>
      <c r="E5" s="1454"/>
      <c r="F5" s="1454"/>
      <c r="H5" s="648" t="s">
        <v>330</v>
      </c>
    </row>
    <row r="6" spans="1:20" ht="15.75" customHeight="1" thickBot="1">
      <c r="A6" s="1455" t="s">
        <v>169</v>
      </c>
      <c r="B6" s="1457" t="s">
        <v>488</v>
      </c>
      <c r="C6" s="1458"/>
      <c r="D6" s="1459"/>
      <c r="E6" s="1460" t="s">
        <v>491</v>
      </c>
      <c r="F6" s="1462" t="s">
        <v>492</v>
      </c>
    </row>
    <row r="7" spans="1:20" ht="21" customHeight="1" thickBot="1">
      <c r="A7" s="1456"/>
      <c r="B7" s="1122" t="s">
        <v>311</v>
      </c>
      <c r="C7" s="1122" t="s">
        <v>319</v>
      </c>
      <c r="D7" s="1122" t="s">
        <v>320</v>
      </c>
      <c r="E7" s="1461"/>
      <c r="F7" s="1463"/>
    </row>
    <row r="8" spans="1:20" ht="17.25" customHeight="1" thickBot="1">
      <c r="A8" s="843" t="s">
        <v>170</v>
      </c>
      <c r="B8" s="731">
        <v>16251.866</v>
      </c>
      <c r="C8" s="731">
        <v>5059.6899999999996</v>
      </c>
      <c r="D8" s="877">
        <f t="shared" ref="D8:D13" si="0">(C8/B8)*100</f>
        <v>31.132978822247242</v>
      </c>
      <c r="E8" s="731">
        <v>14038.891</v>
      </c>
      <c r="F8" s="877">
        <f t="shared" ref="F8:F13" si="1">((B8-E8)/E8)*100</f>
        <v>15.763175310642419</v>
      </c>
      <c r="H8" s="676" t="s">
        <v>171</v>
      </c>
    </row>
    <row r="9" spans="1:20" ht="18" customHeight="1" thickBot="1">
      <c r="A9" s="844" t="s">
        <v>172</v>
      </c>
      <c r="B9" s="732">
        <v>48409</v>
      </c>
      <c r="C9" s="732">
        <v>11376</v>
      </c>
      <c r="D9" s="878">
        <f t="shared" si="0"/>
        <v>23.499762440868434</v>
      </c>
      <c r="E9" s="732">
        <v>50520</v>
      </c>
      <c r="F9" s="878">
        <f t="shared" si="1"/>
        <v>-4.1785431512272364</v>
      </c>
      <c r="H9" s="647">
        <f>B9-E9</f>
        <v>-2111</v>
      </c>
      <c r="O9"/>
      <c r="P9"/>
      <c r="Q9"/>
      <c r="R9"/>
      <c r="S9"/>
      <c r="T9"/>
    </row>
    <row r="10" spans="1:20" ht="15" customHeight="1" thickBot="1">
      <c r="A10" s="845" t="s">
        <v>305</v>
      </c>
      <c r="B10" s="733">
        <v>14811</v>
      </c>
      <c r="C10" s="1073">
        <v>0</v>
      </c>
      <c r="D10" s="878">
        <f t="shared" si="0"/>
        <v>0</v>
      </c>
      <c r="E10" s="734">
        <v>21098</v>
      </c>
      <c r="F10" s="878">
        <f t="shared" si="1"/>
        <v>-29.799033083704618</v>
      </c>
      <c r="O10"/>
      <c r="P10"/>
      <c r="Q10"/>
      <c r="R10"/>
      <c r="S10"/>
      <c r="T10"/>
    </row>
    <row r="11" spans="1:20" ht="17.25" customHeight="1" thickBot="1">
      <c r="A11" s="844" t="s">
        <v>173</v>
      </c>
      <c r="B11" s="1238">
        <v>270617.55</v>
      </c>
      <c r="C11" s="735">
        <v>11085.616</v>
      </c>
      <c r="D11" s="879">
        <f t="shared" si="0"/>
        <v>4.0964142938992687</v>
      </c>
      <c r="E11" s="735">
        <v>275566.08799999999</v>
      </c>
      <c r="F11" s="879">
        <f t="shared" si="1"/>
        <v>-1.7957717641947295</v>
      </c>
      <c r="J11" s="840"/>
      <c r="O11"/>
      <c r="P11"/>
      <c r="Q11"/>
      <c r="R11"/>
      <c r="S11"/>
      <c r="T11"/>
    </row>
    <row r="12" spans="1:20" ht="15" customHeight="1" thickBot="1">
      <c r="A12" s="843" t="s">
        <v>174</v>
      </c>
      <c r="B12" s="731">
        <v>103137.30899999999</v>
      </c>
      <c r="C12" s="731">
        <v>20918.491000000002</v>
      </c>
      <c r="D12" s="878">
        <f t="shared" si="0"/>
        <v>20.282176452751933</v>
      </c>
      <c r="E12" s="731">
        <v>106578.781</v>
      </c>
      <c r="F12" s="878">
        <f t="shared" si="1"/>
        <v>-3.2290404972824831</v>
      </c>
      <c r="O12"/>
      <c r="P12"/>
      <c r="Q12"/>
      <c r="R12"/>
      <c r="S12"/>
      <c r="T12"/>
    </row>
    <row r="13" spans="1:20" ht="15" customHeight="1" thickBot="1">
      <c r="A13" s="843" t="s">
        <v>175</v>
      </c>
      <c r="B13" s="731">
        <f>B11+B12</f>
        <v>373754.859</v>
      </c>
      <c r="C13" s="731">
        <f>C11+C12</f>
        <v>32004.107000000004</v>
      </c>
      <c r="D13" s="880">
        <f t="shared" si="0"/>
        <v>8.5628604496617413</v>
      </c>
      <c r="E13" s="731">
        <f>E11+E12</f>
        <v>382144.86900000001</v>
      </c>
      <c r="F13" s="880">
        <f t="shared" si="1"/>
        <v>-2.1955050768979469</v>
      </c>
      <c r="O13"/>
      <c r="P13"/>
      <c r="Q13"/>
      <c r="R13"/>
      <c r="S13"/>
      <c r="T13"/>
    </row>
    <row r="14" spans="1:20">
      <c r="E14" s="1061"/>
      <c r="O14"/>
      <c r="P14"/>
      <c r="Q14"/>
      <c r="R14"/>
      <c r="S14"/>
      <c r="T14"/>
    </row>
    <row r="15" spans="1:20">
      <c r="L15" s="1061"/>
      <c r="O15"/>
      <c r="P15"/>
      <c r="Q15"/>
      <c r="R15"/>
      <c r="S15"/>
      <c r="T15"/>
    </row>
    <row r="16" spans="1:20" ht="15.75">
      <c r="A16" s="570" t="s">
        <v>306</v>
      </c>
      <c r="L16" s="1061"/>
      <c r="O16"/>
      <c r="P16"/>
      <c r="Q16"/>
      <c r="R16"/>
      <c r="S16"/>
      <c r="T16"/>
    </row>
    <row r="17" spans="1:20">
      <c r="L17" s="1061"/>
      <c r="O17"/>
      <c r="P17"/>
      <c r="Q17"/>
      <c r="R17"/>
      <c r="S17"/>
      <c r="T17"/>
    </row>
    <row r="18" spans="1:20" ht="33" customHeight="1" thickBot="1">
      <c r="A18" s="1454" t="s">
        <v>487</v>
      </c>
      <c r="B18" s="1454"/>
      <c r="C18" s="1454"/>
      <c r="D18" s="1454"/>
      <c r="E18" s="1454"/>
      <c r="F18" s="1454"/>
      <c r="L18" s="1061"/>
      <c r="O18"/>
      <c r="P18"/>
      <c r="Q18"/>
      <c r="R18"/>
      <c r="S18"/>
      <c r="T18"/>
    </row>
    <row r="19" spans="1:20" ht="16.5" customHeight="1" thickBot="1">
      <c r="A19" s="1465" t="s">
        <v>176</v>
      </c>
      <c r="B19" s="1457" t="s">
        <v>488</v>
      </c>
      <c r="C19" s="1458"/>
      <c r="D19" s="1459"/>
      <c r="E19" s="1460" t="s">
        <v>491</v>
      </c>
      <c r="F19" s="1462" t="s">
        <v>492</v>
      </c>
      <c r="L19" s="1061"/>
      <c r="O19"/>
      <c r="P19"/>
      <c r="Q19"/>
      <c r="R19"/>
      <c r="S19"/>
      <c r="T19"/>
    </row>
    <row r="20" spans="1:20" ht="21" customHeight="1" thickBot="1">
      <c r="A20" s="1466"/>
      <c r="B20" s="842" t="s">
        <v>311</v>
      </c>
      <c r="C20" s="842" t="s">
        <v>435</v>
      </c>
      <c r="D20" s="842" t="s">
        <v>436</v>
      </c>
      <c r="E20" s="1461"/>
      <c r="F20" s="1463"/>
      <c r="L20" s="1141"/>
      <c r="O20"/>
      <c r="P20"/>
      <c r="Q20"/>
      <c r="R20"/>
      <c r="S20"/>
      <c r="T20"/>
    </row>
    <row r="21" spans="1:20" ht="15.75" thickBot="1">
      <c r="A21" s="568" t="s">
        <v>170</v>
      </c>
      <c r="B21" s="731">
        <v>29945.039000000001</v>
      </c>
      <c r="C21" s="736">
        <v>0</v>
      </c>
      <c r="D21" s="877">
        <f t="shared" ref="D21:D26" si="2">(C21/B21)*100</f>
        <v>0</v>
      </c>
      <c r="E21" s="731">
        <v>32996.713000000003</v>
      </c>
      <c r="F21" s="877">
        <f t="shared" ref="F21:F26" si="3">((B21-E21)/E21)*100</f>
        <v>-9.2484181681975492</v>
      </c>
      <c r="H21" s="676" t="s">
        <v>177</v>
      </c>
      <c r="O21"/>
      <c r="P21"/>
      <c r="Q21"/>
      <c r="R21"/>
      <c r="S21"/>
      <c r="T21"/>
    </row>
    <row r="22" spans="1:20" ht="15.75" thickBot="1">
      <c r="A22" s="568" t="s">
        <v>172</v>
      </c>
      <c r="B22" s="731">
        <v>120960</v>
      </c>
      <c r="C22" s="736">
        <v>0</v>
      </c>
      <c r="D22" s="878">
        <f t="shared" si="2"/>
        <v>0</v>
      </c>
      <c r="E22" s="731">
        <v>161383</v>
      </c>
      <c r="F22" s="878">
        <f t="shared" si="3"/>
        <v>-25.047867495337179</v>
      </c>
      <c r="H22" s="647">
        <f>B22-E22</f>
        <v>-40423</v>
      </c>
      <c r="O22"/>
      <c r="P22"/>
      <c r="Q22"/>
      <c r="R22"/>
      <c r="S22"/>
      <c r="T22"/>
    </row>
    <row r="23" spans="1:20" ht="15.75" thickBot="1">
      <c r="A23" s="569" t="s">
        <v>305</v>
      </c>
      <c r="B23" s="734">
        <v>32776</v>
      </c>
      <c r="C23" s="737">
        <v>0</v>
      </c>
      <c r="D23" s="878">
        <f t="shared" si="2"/>
        <v>0</v>
      </c>
      <c r="E23" s="734">
        <v>48910</v>
      </c>
      <c r="F23" s="878">
        <f t="shared" si="3"/>
        <v>-32.987119198527907</v>
      </c>
      <c r="O23"/>
      <c r="P23"/>
      <c r="Q23"/>
      <c r="R23"/>
      <c r="S23"/>
      <c r="T23"/>
    </row>
    <row r="24" spans="1:20" ht="15.75" thickBot="1">
      <c r="A24" s="568" t="s">
        <v>173</v>
      </c>
      <c r="B24" s="731">
        <v>15975.705</v>
      </c>
      <c r="C24" s="738">
        <v>33.841999999999999</v>
      </c>
      <c r="D24" s="879">
        <f t="shared" si="2"/>
        <v>0.21183415692765983</v>
      </c>
      <c r="E24" s="731">
        <v>19137.920999999998</v>
      </c>
      <c r="F24" s="879">
        <f t="shared" si="3"/>
        <v>-16.523299474378636</v>
      </c>
      <c r="O24"/>
      <c r="P24"/>
      <c r="Q24"/>
      <c r="R24"/>
      <c r="S24"/>
      <c r="T24"/>
    </row>
    <row r="25" spans="1:20" ht="15.75" thickBot="1">
      <c r="A25" s="568" t="s">
        <v>174</v>
      </c>
      <c r="B25" s="731">
        <v>5661.9340000000002</v>
      </c>
      <c r="C25" s="738">
        <v>26.254999999999999</v>
      </c>
      <c r="D25" s="878">
        <f t="shared" si="2"/>
        <v>0.46371080976924134</v>
      </c>
      <c r="E25" s="731">
        <v>5243.3869999999997</v>
      </c>
      <c r="F25" s="878">
        <f t="shared" si="3"/>
        <v>7.9823785656103681</v>
      </c>
      <c r="O25"/>
      <c r="P25"/>
      <c r="Q25"/>
      <c r="R25"/>
      <c r="S25"/>
      <c r="T25"/>
    </row>
    <row r="26" spans="1:20" ht="15.75" thickBot="1">
      <c r="A26" s="568" t="s">
        <v>175</v>
      </c>
      <c r="B26" s="731">
        <f>B24+B25</f>
        <v>21637.638999999999</v>
      </c>
      <c r="C26" s="739">
        <f>C24+C25</f>
        <v>60.096999999999994</v>
      </c>
      <c r="D26" s="880">
        <f t="shared" si="2"/>
        <v>0.27774287203885784</v>
      </c>
      <c r="E26" s="731">
        <f>E24+E25</f>
        <v>24381.307999999997</v>
      </c>
      <c r="F26" s="880">
        <f t="shared" si="3"/>
        <v>-11.253165744840262</v>
      </c>
      <c r="O26"/>
      <c r="P26"/>
      <c r="Q26"/>
      <c r="R26"/>
      <c r="S26"/>
      <c r="T26"/>
    </row>
    <row r="27" spans="1:20" ht="16.5" customHeight="1">
      <c r="A27" s="1467"/>
      <c r="B27" s="1467"/>
      <c r="C27" s="1467"/>
      <c r="D27" s="1467"/>
      <c r="E27" s="1467"/>
      <c r="F27" s="1467"/>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173" t="s">
        <v>440</v>
      </c>
      <c r="B29" s="576"/>
      <c r="C29" s="577"/>
      <c r="D29" s="577"/>
      <c r="E29" s="577"/>
      <c r="F29" s="575"/>
      <c r="H29"/>
      <c r="I29"/>
      <c r="J29"/>
      <c r="K29"/>
      <c r="L29"/>
      <c r="M29"/>
      <c r="N29"/>
      <c r="O29"/>
      <c r="P29"/>
      <c r="Q29"/>
      <c r="R29"/>
      <c r="S29"/>
      <c r="T29"/>
    </row>
    <row r="30" spans="1:20">
      <c r="A30" s="573"/>
      <c r="B30" s="581"/>
      <c r="C30" s="571"/>
      <c r="D30" s="571"/>
      <c r="E30" s="571"/>
      <c r="F30" s="571"/>
      <c r="G30" s="571"/>
      <c r="H30"/>
      <c r="I30"/>
      <c r="J30"/>
      <c r="K30"/>
      <c r="L30"/>
      <c r="M30"/>
      <c r="N30"/>
      <c r="O30"/>
      <c r="P30"/>
      <c r="Q30"/>
      <c r="R30"/>
      <c r="S30"/>
      <c r="T30"/>
    </row>
    <row r="31" spans="1:20">
      <c r="A31" s="573"/>
      <c r="B31" s="582"/>
      <c r="C31" s="571"/>
      <c r="D31" s="583"/>
      <c r="E31" s="584"/>
      <c r="F31" s="571"/>
      <c r="G31" s="571"/>
      <c r="H31"/>
      <c r="I31"/>
      <c r="J31"/>
      <c r="K31"/>
      <c r="L31"/>
      <c r="M31"/>
      <c r="N31"/>
      <c r="O31"/>
      <c r="P31"/>
      <c r="Q31"/>
      <c r="R31"/>
      <c r="S31"/>
      <c r="T31"/>
    </row>
    <row r="32" spans="1:20">
      <c r="A32" s="576"/>
      <c r="B32" s="571"/>
      <c r="C32" s="1464"/>
      <c r="D32" s="1464"/>
      <c r="E32" s="571"/>
      <c r="F32" s="571"/>
      <c r="G32" s="571"/>
      <c r="H32"/>
      <c r="I32"/>
      <c r="J32"/>
      <c r="K32"/>
      <c r="L32"/>
      <c r="M32"/>
      <c r="N32"/>
      <c r="O32"/>
      <c r="P32"/>
      <c r="Q32"/>
      <c r="R32"/>
      <c r="S32"/>
      <c r="T32"/>
    </row>
    <row r="33" spans="1:20">
      <c r="A33" s="571"/>
      <c r="B33" s="583"/>
      <c r="C33" s="571"/>
      <c r="D33" s="571"/>
      <c r="E33" s="571"/>
      <c r="F33" s="571"/>
      <c r="G33" s="571"/>
      <c r="H33"/>
      <c r="I33"/>
      <c r="J33"/>
      <c r="K33"/>
      <c r="L33"/>
      <c r="M33"/>
      <c r="N33"/>
      <c r="O33"/>
      <c r="P33"/>
      <c r="Q33"/>
      <c r="R33"/>
      <c r="S33"/>
      <c r="T33"/>
    </row>
    <row r="34" spans="1:20" ht="15.75">
      <c r="A34" s="578"/>
      <c r="B34" s="583"/>
      <c r="C34" s="580"/>
      <c r="D34"/>
      <c r="E34"/>
      <c r="F34" s="571"/>
      <c r="G34" s="571"/>
      <c r="H34"/>
      <c r="I34"/>
      <c r="J34"/>
      <c r="K34"/>
      <c r="L34"/>
      <c r="M34"/>
      <c r="N34"/>
      <c r="O34"/>
      <c r="P34"/>
      <c r="Q34"/>
      <c r="R34"/>
      <c r="S34"/>
      <c r="T34"/>
    </row>
    <row r="35" spans="1:20">
      <c r="A35" s="571"/>
      <c r="B35" s="585"/>
      <c r="C35" s="571"/>
      <c r="D35"/>
      <c r="E35"/>
      <c r="F35" s="571"/>
      <c r="G35" s="571"/>
      <c r="H35"/>
      <c r="I35"/>
      <c r="J35"/>
      <c r="K35"/>
      <c r="L35"/>
      <c r="M35"/>
      <c r="N35"/>
      <c r="O35"/>
      <c r="P35"/>
      <c r="Q35"/>
      <c r="R35"/>
      <c r="S35"/>
      <c r="T35"/>
    </row>
    <row r="36" spans="1:20">
      <c r="A36" s="572"/>
      <c r="B36" s="585"/>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6"/>
      <c r="B40" s="577"/>
      <c r="C40" s="577"/>
      <c r="D40"/>
      <c r="E40"/>
      <c r="F40" s="575"/>
      <c r="G40" s="579"/>
      <c r="H40"/>
      <c r="I40"/>
      <c r="J40"/>
      <c r="K40"/>
      <c r="L40"/>
      <c r="M40"/>
      <c r="N40"/>
      <c r="O40"/>
      <c r="P40"/>
      <c r="Q40"/>
      <c r="R40"/>
    </row>
    <row r="41" spans="1:20">
      <c r="A41" s="581"/>
      <c r="B41" s="571"/>
      <c r="C41" s="571"/>
      <c r="D41"/>
      <c r="E41"/>
      <c r="F41" s="571"/>
      <c r="G41" s="571"/>
      <c r="H41"/>
      <c r="I41"/>
      <c r="J41"/>
      <c r="K41"/>
      <c r="L41"/>
      <c r="M41"/>
      <c r="N41"/>
      <c r="O41"/>
      <c r="P41"/>
      <c r="Q41"/>
      <c r="R41"/>
    </row>
    <row r="42" spans="1:20">
      <c r="A42" s="582"/>
      <c r="B42" s="571"/>
      <c r="C42" s="583"/>
      <c r="D42"/>
      <c r="E42"/>
      <c r="F42" s="571"/>
      <c r="G42" s="571"/>
      <c r="H42" s="571"/>
    </row>
    <row r="43" spans="1:20">
      <c r="A43" s="571"/>
      <c r="B43" s="1464"/>
      <c r="C43" s="1464"/>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108" customWidth="1"/>
    <col min="2" max="2" width="11.140625" style="1108" customWidth="1"/>
    <col min="3" max="3" width="12.140625" style="1108" customWidth="1"/>
    <col min="4" max="4" width="8.85546875" style="1108" bestFit="1" customWidth="1"/>
    <col min="5" max="5" width="3" style="1108" customWidth="1"/>
    <col min="6" max="6" width="20.28515625" style="1108" customWidth="1"/>
    <col min="7" max="7" width="10.5703125" style="1108" customWidth="1"/>
    <col min="8" max="8" width="9.85546875" style="840" bestFit="1" customWidth="1"/>
    <col min="9" max="9" width="8.85546875" style="1108" bestFit="1" customWidth="1"/>
    <col min="10" max="10" width="2.85546875" style="1108" customWidth="1"/>
    <col min="11" max="11" width="19.85546875" style="1108" customWidth="1"/>
    <col min="12" max="12" width="12.140625" style="1108" customWidth="1"/>
    <col min="13" max="13" width="11.7109375" style="1108" customWidth="1"/>
    <col min="14" max="14" width="8.85546875" style="1108" bestFit="1" customWidth="1"/>
    <col min="15" max="15" width="4.42578125" style="1108" customWidth="1"/>
    <col min="16" max="16" width="16.7109375" style="1108" customWidth="1"/>
    <col min="17" max="17" width="12.42578125" style="1108" customWidth="1"/>
    <col min="18" max="18" width="15" style="1108" customWidth="1"/>
    <col min="19" max="19" width="8.85546875" style="1108" bestFit="1" customWidth="1"/>
    <col min="20" max="252" width="9.140625" style="1108"/>
    <col min="253" max="253" width="5" style="1108" customWidth="1"/>
    <col min="254" max="254" width="17.7109375" style="1108" customWidth="1"/>
    <col min="255" max="255" width="13.85546875" style="1108" customWidth="1"/>
    <col min="256" max="256" width="13.140625" style="1108" customWidth="1"/>
    <col min="257" max="257" width="12.28515625" style="1108" customWidth="1"/>
    <col min="258" max="258" width="3" style="1108" customWidth="1"/>
    <col min="259" max="259" width="20.28515625" style="1108" customWidth="1"/>
    <col min="260" max="260" width="12.5703125" style="1108" customWidth="1"/>
    <col min="261" max="261" width="11.7109375" style="1108" customWidth="1"/>
    <col min="262" max="262" width="9.140625" style="1108"/>
    <col min="263" max="263" width="2.85546875" style="1108" customWidth="1"/>
    <col min="264" max="264" width="18.5703125" style="1108" customWidth="1"/>
    <col min="265" max="265" width="14.42578125" style="1108" customWidth="1"/>
    <col min="266" max="266" width="13.7109375" style="1108" customWidth="1"/>
    <col min="267" max="267" width="10.140625" style="1108" customWidth="1"/>
    <col min="268" max="268" width="4.42578125" style="1108" customWidth="1"/>
    <col min="269" max="269" width="24" style="1108" customWidth="1"/>
    <col min="270" max="270" width="13.140625" style="1108" customWidth="1"/>
    <col min="271" max="271" width="13" style="1108" customWidth="1"/>
    <col min="272" max="272" width="10.42578125" style="1108" customWidth="1"/>
    <col min="273" max="508" width="9.140625" style="1108"/>
    <col min="509" max="509" width="5" style="1108" customWidth="1"/>
    <col min="510" max="510" width="17.7109375" style="1108" customWidth="1"/>
    <col min="511" max="511" width="13.85546875" style="1108" customWidth="1"/>
    <col min="512" max="512" width="13.140625" style="1108" customWidth="1"/>
    <col min="513" max="513" width="12.28515625" style="1108" customWidth="1"/>
    <col min="514" max="514" width="3" style="1108" customWidth="1"/>
    <col min="515" max="515" width="20.28515625" style="1108" customWidth="1"/>
    <col min="516" max="516" width="12.5703125" style="1108" customWidth="1"/>
    <col min="517" max="517" width="11.7109375" style="1108" customWidth="1"/>
    <col min="518" max="518" width="9.140625" style="1108"/>
    <col min="519" max="519" width="2.85546875" style="1108" customWidth="1"/>
    <col min="520" max="520" width="18.5703125" style="1108" customWidth="1"/>
    <col min="521" max="521" width="14.42578125" style="1108" customWidth="1"/>
    <col min="522" max="522" width="13.7109375" style="1108" customWidth="1"/>
    <col min="523" max="523" width="10.140625" style="1108" customWidth="1"/>
    <col min="524" max="524" width="4.42578125" style="1108" customWidth="1"/>
    <col min="525" max="525" width="24" style="1108" customWidth="1"/>
    <col min="526" max="526" width="13.140625" style="1108" customWidth="1"/>
    <col min="527" max="527" width="13" style="1108" customWidth="1"/>
    <col min="528" max="528" width="10.42578125" style="1108" customWidth="1"/>
    <col min="529" max="764" width="9.140625" style="1108"/>
    <col min="765" max="765" width="5" style="1108" customWidth="1"/>
    <col min="766" max="766" width="17.7109375" style="1108" customWidth="1"/>
    <col min="767" max="767" width="13.85546875" style="1108" customWidth="1"/>
    <col min="768" max="768" width="13.140625" style="1108" customWidth="1"/>
    <col min="769" max="769" width="12.28515625" style="1108" customWidth="1"/>
    <col min="770" max="770" width="3" style="1108" customWidth="1"/>
    <col min="771" max="771" width="20.28515625" style="1108" customWidth="1"/>
    <col min="772" max="772" width="12.5703125" style="1108" customWidth="1"/>
    <col min="773" max="773" width="11.7109375" style="1108" customWidth="1"/>
    <col min="774" max="774" width="9.140625" style="1108"/>
    <col min="775" max="775" width="2.85546875" style="1108" customWidth="1"/>
    <col min="776" max="776" width="18.5703125" style="1108" customWidth="1"/>
    <col min="777" max="777" width="14.42578125" style="1108" customWidth="1"/>
    <col min="778" max="778" width="13.7109375" style="1108" customWidth="1"/>
    <col min="779" max="779" width="10.140625" style="1108" customWidth="1"/>
    <col min="780" max="780" width="4.42578125" style="1108" customWidth="1"/>
    <col min="781" max="781" width="24" style="1108" customWidth="1"/>
    <col min="782" max="782" width="13.140625" style="1108" customWidth="1"/>
    <col min="783" max="783" width="13" style="1108" customWidth="1"/>
    <col min="784" max="784" width="10.42578125" style="1108" customWidth="1"/>
    <col min="785" max="1020" width="9.140625" style="1108"/>
    <col min="1021" max="1021" width="5" style="1108" customWidth="1"/>
    <col min="1022" max="1022" width="17.7109375" style="1108" customWidth="1"/>
    <col min="1023" max="1023" width="13.85546875" style="1108" customWidth="1"/>
    <col min="1024" max="1024" width="13.140625" style="1108" customWidth="1"/>
    <col min="1025" max="1025" width="12.28515625" style="1108" customWidth="1"/>
    <col min="1026" max="1026" width="3" style="1108" customWidth="1"/>
    <col min="1027" max="1027" width="20.28515625" style="1108" customWidth="1"/>
    <col min="1028" max="1028" width="12.5703125" style="1108" customWidth="1"/>
    <col min="1029" max="1029" width="11.7109375" style="1108" customWidth="1"/>
    <col min="1030" max="1030" width="9.140625" style="1108"/>
    <col min="1031" max="1031" width="2.85546875" style="1108" customWidth="1"/>
    <col min="1032" max="1032" width="18.5703125" style="1108" customWidth="1"/>
    <col min="1033" max="1033" width="14.42578125" style="1108" customWidth="1"/>
    <col min="1034" max="1034" width="13.7109375" style="1108" customWidth="1"/>
    <col min="1035" max="1035" width="10.140625" style="1108" customWidth="1"/>
    <col min="1036" max="1036" width="4.42578125" style="1108" customWidth="1"/>
    <col min="1037" max="1037" width="24" style="1108" customWidth="1"/>
    <col min="1038" max="1038" width="13.140625" style="1108" customWidth="1"/>
    <col min="1039" max="1039" width="13" style="1108" customWidth="1"/>
    <col min="1040" max="1040" width="10.42578125" style="1108" customWidth="1"/>
    <col min="1041" max="1276" width="9.140625" style="1108"/>
    <col min="1277" max="1277" width="5" style="1108" customWidth="1"/>
    <col min="1278" max="1278" width="17.7109375" style="1108" customWidth="1"/>
    <col min="1279" max="1279" width="13.85546875" style="1108" customWidth="1"/>
    <col min="1280" max="1280" width="13.140625" style="1108" customWidth="1"/>
    <col min="1281" max="1281" width="12.28515625" style="1108" customWidth="1"/>
    <col min="1282" max="1282" width="3" style="1108" customWidth="1"/>
    <col min="1283" max="1283" width="20.28515625" style="1108" customWidth="1"/>
    <col min="1284" max="1284" width="12.5703125" style="1108" customWidth="1"/>
    <col min="1285" max="1285" width="11.7109375" style="1108" customWidth="1"/>
    <col min="1286" max="1286" width="9.140625" style="1108"/>
    <col min="1287" max="1287" width="2.85546875" style="1108" customWidth="1"/>
    <col min="1288" max="1288" width="18.5703125" style="1108" customWidth="1"/>
    <col min="1289" max="1289" width="14.42578125" style="1108" customWidth="1"/>
    <col min="1290" max="1290" width="13.7109375" style="1108" customWidth="1"/>
    <col min="1291" max="1291" width="10.140625" style="1108" customWidth="1"/>
    <col min="1292" max="1292" width="4.42578125" style="1108" customWidth="1"/>
    <col min="1293" max="1293" width="24" style="1108" customWidth="1"/>
    <col min="1294" max="1294" width="13.140625" style="1108" customWidth="1"/>
    <col min="1295" max="1295" width="13" style="1108" customWidth="1"/>
    <col min="1296" max="1296" width="10.42578125" style="1108" customWidth="1"/>
    <col min="1297" max="1532" width="9.140625" style="1108"/>
    <col min="1533" max="1533" width="5" style="1108" customWidth="1"/>
    <col min="1534" max="1534" width="17.7109375" style="1108" customWidth="1"/>
    <col min="1535" max="1535" width="13.85546875" style="1108" customWidth="1"/>
    <col min="1536" max="1536" width="13.140625" style="1108" customWidth="1"/>
    <col min="1537" max="1537" width="12.28515625" style="1108" customWidth="1"/>
    <col min="1538" max="1538" width="3" style="1108" customWidth="1"/>
    <col min="1539" max="1539" width="20.28515625" style="1108" customWidth="1"/>
    <col min="1540" max="1540" width="12.5703125" style="1108" customWidth="1"/>
    <col min="1541" max="1541" width="11.7109375" style="1108" customWidth="1"/>
    <col min="1542" max="1542" width="9.140625" style="1108"/>
    <col min="1543" max="1543" width="2.85546875" style="1108" customWidth="1"/>
    <col min="1544" max="1544" width="18.5703125" style="1108" customWidth="1"/>
    <col min="1545" max="1545" width="14.42578125" style="1108" customWidth="1"/>
    <col min="1546" max="1546" width="13.7109375" style="1108" customWidth="1"/>
    <col min="1547" max="1547" width="10.140625" style="1108" customWidth="1"/>
    <col min="1548" max="1548" width="4.42578125" style="1108" customWidth="1"/>
    <col min="1549" max="1549" width="24" style="1108" customWidth="1"/>
    <col min="1550" max="1550" width="13.140625" style="1108" customWidth="1"/>
    <col min="1551" max="1551" width="13" style="1108" customWidth="1"/>
    <col min="1552" max="1552" width="10.42578125" style="1108" customWidth="1"/>
    <col min="1553" max="1788" width="9.140625" style="1108"/>
    <col min="1789" max="1789" width="5" style="1108" customWidth="1"/>
    <col min="1790" max="1790" width="17.7109375" style="1108" customWidth="1"/>
    <col min="1791" max="1791" width="13.85546875" style="1108" customWidth="1"/>
    <col min="1792" max="1792" width="13.140625" style="1108" customWidth="1"/>
    <col min="1793" max="1793" width="12.28515625" style="1108" customWidth="1"/>
    <col min="1794" max="1794" width="3" style="1108" customWidth="1"/>
    <col min="1795" max="1795" width="20.28515625" style="1108" customWidth="1"/>
    <col min="1796" max="1796" width="12.5703125" style="1108" customWidth="1"/>
    <col min="1797" max="1797" width="11.7109375" style="1108" customWidth="1"/>
    <col min="1798" max="1798" width="9.140625" style="1108"/>
    <col min="1799" max="1799" width="2.85546875" style="1108" customWidth="1"/>
    <col min="1800" max="1800" width="18.5703125" style="1108" customWidth="1"/>
    <col min="1801" max="1801" width="14.42578125" style="1108" customWidth="1"/>
    <col min="1802" max="1802" width="13.7109375" style="1108" customWidth="1"/>
    <col min="1803" max="1803" width="10.140625" style="1108" customWidth="1"/>
    <col min="1804" max="1804" width="4.42578125" style="1108" customWidth="1"/>
    <col min="1805" max="1805" width="24" style="1108" customWidth="1"/>
    <col min="1806" max="1806" width="13.140625" style="1108" customWidth="1"/>
    <col min="1807" max="1807" width="13" style="1108" customWidth="1"/>
    <col min="1808" max="1808" width="10.42578125" style="1108" customWidth="1"/>
    <col min="1809" max="2044" width="9.140625" style="1108"/>
    <col min="2045" max="2045" width="5" style="1108" customWidth="1"/>
    <col min="2046" max="2046" width="17.7109375" style="1108" customWidth="1"/>
    <col min="2047" max="2047" width="13.85546875" style="1108" customWidth="1"/>
    <col min="2048" max="2048" width="13.140625" style="1108" customWidth="1"/>
    <col min="2049" max="2049" width="12.28515625" style="1108" customWidth="1"/>
    <col min="2050" max="2050" width="3" style="1108" customWidth="1"/>
    <col min="2051" max="2051" width="20.28515625" style="1108" customWidth="1"/>
    <col min="2052" max="2052" width="12.5703125" style="1108" customWidth="1"/>
    <col min="2053" max="2053" width="11.7109375" style="1108" customWidth="1"/>
    <col min="2054" max="2054" width="9.140625" style="1108"/>
    <col min="2055" max="2055" width="2.85546875" style="1108" customWidth="1"/>
    <col min="2056" max="2056" width="18.5703125" style="1108" customWidth="1"/>
    <col min="2057" max="2057" width="14.42578125" style="1108" customWidth="1"/>
    <col min="2058" max="2058" width="13.7109375" style="1108" customWidth="1"/>
    <col min="2059" max="2059" width="10.140625" style="1108" customWidth="1"/>
    <col min="2060" max="2060" width="4.42578125" style="1108" customWidth="1"/>
    <col min="2061" max="2061" width="24" style="1108" customWidth="1"/>
    <col min="2062" max="2062" width="13.140625" style="1108" customWidth="1"/>
    <col min="2063" max="2063" width="13" style="1108" customWidth="1"/>
    <col min="2064" max="2064" width="10.42578125" style="1108" customWidth="1"/>
    <col min="2065" max="2300" width="9.140625" style="1108"/>
    <col min="2301" max="2301" width="5" style="1108" customWidth="1"/>
    <col min="2302" max="2302" width="17.7109375" style="1108" customWidth="1"/>
    <col min="2303" max="2303" width="13.85546875" style="1108" customWidth="1"/>
    <col min="2304" max="2304" width="13.140625" style="1108" customWidth="1"/>
    <col min="2305" max="2305" width="12.28515625" style="1108" customWidth="1"/>
    <col min="2306" max="2306" width="3" style="1108" customWidth="1"/>
    <col min="2307" max="2307" width="20.28515625" style="1108" customWidth="1"/>
    <col min="2308" max="2308" width="12.5703125" style="1108" customWidth="1"/>
    <col min="2309" max="2309" width="11.7109375" style="1108" customWidth="1"/>
    <col min="2310" max="2310" width="9.140625" style="1108"/>
    <col min="2311" max="2311" width="2.85546875" style="1108" customWidth="1"/>
    <col min="2312" max="2312" width="18.5703125" style="1108" customWidth="1"/>
    <col min="2313" max="2313" width="14.42578125" style="1108" customWidth="1"/>
    <col min="2314" max="2314" width="13.7109375" style="1108" customWidth="1"/>
    <col min="2315" max="2315" width="10.140625" style="1108" customWidth="1"/>
    <col min="2316" max="2316" width="4.42578125" style="1108" customWidth="1"/>
    <col min="2317" max="2317" width="24" style="1108" customWidth="1"/>
    <col min="2318" max="2318" width="13.140625" style="1108" customWidth="1"/>
    <col min="2319" max="2319" width="13" style="1108" customWidth="1"/>
    <col min="2320" max="2320" width="10.42578125" style="1108" customWidth="1"/>
    <col min="2321" max="2556" width="9.140625" style="1108"/>
    <col min="2557" max="2557" width="5" style="1108" customWidth="1"/>
    <col min="2558" max="2558" width="17.7109375" style="1108" customWidth="1"/>
    <col min="2559" max="2559" width="13.85546875" style="1108" customWidth="1"/>
    <col min="2560" max="2560" width="13.140625" style="1108" customWidth="1"/>
    <col min="2561" max="2561" width="12.28515625" style="1108" customWidth="1"/>
    <col min="2562" max="2562" width="3" style="1108" customWidth="1"/>
    <col min="2563" max="2563" width="20.28515625" style="1108" customWidth="1"/>
    <col min="2564" max="2564" width="12.5703125" style="1108" customWidth="1"/>
    <col min="2565" max="2565" width="11.7109375" style="1108" customWidth="1"/>
    <col min="2566" max="2566" width="9.140625" style="1108"/>
    <col min="2567" max="2567" width="2.85546875" style="1108" customWidth="1"/>
    <col min="2568" max="2568" width="18.5703125" style="1108" customWidth="1"/>
    <col min="2569" max="2569" width="14.42578125" style="1108" customWidth="1"/>
    <col min="2570" max="2570" width="13.7109375" style="1108" customWidth="1"/>
    <col min="2571" max="2571" width="10.140625" style="1108" customWidth="1"/>
    <col min="2572" max="2572" width="4.42578125" style="1108" customWidth="1"/>
    <col min="2573" max="2573" width="24" style="1108" customWidth="1"/>
    <col min="2574" max="2574" width="13.140625" style="1108" customWidth="1"/>
    <col min="2575" max="2575" width="13" style="1108" customWidth="1"/>
    <col min="2576" max="2576" width="10.42578125" style="1108" customWidth="1"/>
    <col min="2577" max="2812" width="9.140625" style="1108"/>
    <col min="2813" max="2813" width="5" style="1108" customWidth="1"/>
    <col min="2814" max="2814" width="17.7109375" style="1108" customWidth="1"/>
    <col min="2815" max="2815" width="13.85546875" style="1108" customWidth="1"/>
    <col min="2816" max="2816" width="13.140625" style="1108" customWidth="1"/>
    <col min="2817" max="2817" width="12.28515625" style="1108" customWidth="1"/>
    <col min="2818" max="2818" width="3" style="1108" customWidth="1"/>
    <col min="2819" max="2819" width="20.28515625" style="1108" customWidth="1"/>
    <col min="2820" max="2820" width="12.5703125" style="1108" customWidth="1"/>
    <col min="2821" max="2821" width="11.7109375" style="1108" customWidth="1"/>
    <col min="2822" max="2822" width="9.140625" style="1108"/>
    <col min="2823" max="2823" width="2.85546875" style="1108" customWidth="1"/>
    <col min="2824" max="2824" width="18.5703125" style="1108" customWidth="1"/>
    <col min="2825" max="2825" width="14.42578125" style="1108" customWidth="1"/>
    <col min="2826" max="2826" width="13.7109375" style="1108" customWidth="1"/>
    <col min="2827" max="2827" width="10.140625" style="1108" customWidth="1"/>
    <col min="2828" max="2828" width="4.42578125" style="1108" customWidth="1"/>
    <col min="2829" max="2829" width="24" style="1108" customWidth="1"/>
    <col min="2830" max="2830" width="13.140625" style="1108" customWidth="1"/>
    <col min="2831" max="2831" width="13" style="1108" customWidth="1"/>
    <col min="2832" max="2832" width="10.42578125" style="1108" customWidth="1"/>
    <col min="2833" max="3068" width="9.140625" style="1108"/>
    <col min="3069" max="3069" width="5" style="1108" customWidth="1"/>
    <col min="3070" max="3070" width="17.7109375" style="1108" customWidth="1"/>
    <col min="3071" max="3071" width="13.85546875" style="1108" customWidth="1"/>
    <col min="3072" max="3072" width="13.140625" style="1108" customWidth="1"/>
    <col min="3073" max="3073" width="12.28515625" style="1108" customWidth="1"/>
    <col min="3074" max="3074" width="3" style="1108" customWidth="1"/>
    <col min="3075" max="3075" width="20.28515625" style="1108" customWidth="1"/>
    <col min="3076" max="3076" width="12.5703125" style="1108" customWidth="1"/>
    <col min="3077" max="3077" width="11.7109375" style="1108" customWidth="1"/>
    <col min="3078" max="3078" width="9.140625" style="1108"/>
    <col min="3079" max="3079" width="2.85546875" style="1108" customWidth="1"/>
    <col min="3080" max="3080" width="18.5703125" style="1108" customWidth="1"/>
    <col min="3081" max="3081" width="14.42578125" style="1108" customWidth="1"/>
    <col min="3082" max="3082" width="13.7109375" style="1108" customWidth="1"/>
    <col min="3083" max="3083" width="10.140625" style="1108" customWidth="1"/>
    <col min="3084" max="3084" width="4.42578125" style="1108" customWidth="1"/>
    <col min="3085" max="3085" width="24" style="1108" customWidth="1"/>
    <col min="3086" max="3086" width="13.140625" style="1108" customWidth="1"/>
    <col min="3087" max="3087" width="13" style="1108" customWidth="1"/>
    <col min="3088" max="3088" width="10.42578125" style="1108" customWidth="1"/>
    <col min="3089" max="3324" width="9.140625" style="1108"/>
    <col min="3325" max="3325" width="5" style="1108" customWidth="1"/>
    <col min="3326" max="3326" width="17.7109375" style="1108" customWidth="1"/>
    <col min="3327" max="3327" width="13.85546875" style="1108" customWidth="1"/>
    <col min="3328" max="3328" width="13.140625" style="1108" customWidth="1"/>
    <col min="3329" max="3329" width="12.28515625" style="1108" customWidth="1"/>
    <col min="3330" max="3330" width="3" style="1108" customWidth="1"/>
    <col min="3331" max="3331" width="20.28515625" style="1108" customWidth="1"/>
    <col min="3332" max="3332" width="12.5703125" style="1108" customWidth="1"/>
    <col min="3333" max="3333" width="11.7109375" style="1108" customWidth="1"/>
    <col min="3334" max="3334" width="9.140625" style="1108"/>
    <col min="3335" max="3335" width="2.85546875" style="1108" customWidth="1"/>
    <col min="3336" max="3336" width="18.5703125" style="1108" customWidth="1"/>
    <col min="3337" max="3337" width="14.42578125" style="1108" customWidth="1"/>
    <col min="3338" max="3338" width="13.7109375" style="1108" customWidth="1"/>
    <col min="3339" max="3339" width="10.140625" style="1108" customWidth="1"/>
    <col min="3340" max="3340" width="4.42578125" style="1108" customWidth="1"/>
    <col min="3341" max="3341" width="24" style="1108" customWidth="1"/>
    <col min="3342" max="3342" width="13.140625" style="1108" customWidth="1"/>
    <col min="3343" max="3343" width="13" style="1108" customWidth="1"/>
    <col min="3344" max="3344" width="10.42578125" style="1108" customWidth="1"/>
    <col min="3345" max="3580" width="9.140625" style="1108"/>
    <col min="3581" max="3581" width="5" style="1108" customWidth="1"/>
    <col min="3582" max="3582" width="17.7109375" style="1108" customWidth="1"/>
    <col min="3583" max="3583" width="13.85546875" style="1108" customWidth="1"/>
    <col min="3584" max="3584" width="13.140625" style="1108" customWidth="1"/>
    <col min="3585" max="3585" width="12.28515625" style="1108" customWidth="1"/>
    <col min="3586" max="3586" width="3" style="1108" customWidth="1"/>
    <col min="3587" max="3587" width="20.28515625" style="1108" customWidth="1"/>
    <col min="3588" max="3588" width="12.5703125" style="1108" customWidth="1"/>
    <col min="3589" max="3589" width="11.7109375" style="1108" customWidth="1"/>
    <col min="3590" max="3590" width="9.140625" style="1108"/>
    <col min="3591" max="3591" width="2.85546875" style="1108" customWidth="1"/>
    <col min="3592" max="3592" width="18.5703125" style="1108" customWidth="1"/>
    <col min="3593" max="3593" width="14.42578125" style="1108" customWidth="1"/>
    <col min="3594" max="3594" width="13.7109375" style="1108" customWidth="1"/>
    <col min="3595" max="3595" width="10.140625" style="1108" customWidth="1"/>
    <col min="3596" max="3596" width="4.42578125" style="1108" customWidth="1"/>
    <col min="3597" max="3597" width="24" style="1108" customWidth="1"/>
    <col min="3598" max="3598" width="13.140625" style="1108" customWidth="1"/>
    <col min="3599" max="3599" width="13" style="1108" customWidth="1"/>
    <col min="3600" max="3600" width="10.42578125" style="1108" customWidth="1"/>
    <col min="3601" max="3836" width="9.140625" style="1108"/>
    <col min="3837" max="3837" width="5" style="1108" customWidth="1"/>
    <col min="3838" max="3838" width="17.7109375" style="1108" customWidth="1"/>
    <col min="3839" max="3839" width="13.85546875" style="1108" customWidth="1"/>
    <col min="3840" max="3840" width="13.140625" style="1108" customWidth="1"/>
    <col min="3841" max="3841" width="12.28515625" style="1108" customWidth="1"/>
    <col min="3842" max="3842" width="3" style="1108" customWidth="1"/>
    <col min="3843" max="3843" width="20.28515625" style="1108" customWidth="1"/>
    <col min="3844" max="3844" width="12.5703125" style="1108" customWidth="1"/>
    <col min="3845" max="3845" width="11.7109375" style="1108" customWidth="1"/>
    <col min="3846" max="3846" width="9.140625" style="1108"/>
    <col min="3847" max="3847" width="2.85546875" style="1108" customWidth="1"/>
    <col min="3848" max="3848" width="18.5703125" style="1108" customWidth="1"/>
    <col min="3849" max="3849" width="14.42578125" style="1108" customWidth="1"/>
    <col min="3850" max="3850" width="13.7109375" style="1108" customWidth="1"/>
    <col min="3851" max="3851" width="10.140625" style="1108" customWidth="1"/>
    <col min="3852" max="3852" width="4.42578125" style="1108" customWidth="1"/>
    <col min="3853" max="3853" width="24" style="1108" customWidth="1"/>
    <col min="3854" max="3854" width="13.140625" style="1108" customWidth="1"/>
    <col min="3855" max="3855" width="13" style="1108" customWidth="1"/>
    <col min="3856" max="3856" width="10.42578125" style="1108" customWidth="1"/>
    <col min="3857" max="4092" width="9.140625" style="1108"/>
    <col min="4093" max="4093" width="5" style="1108" customWidth="1"/>
    <col min="4094" max="4094" width="17.7109375" style="1108" customWidth="1"/>
    <col min="4095" max="4095" width="13.85546875" style="1108" customWidth="1"/>
    <col min="4096" max="4096" width="13.140625" style="1108" customWidth="1"/>
    <col min="4097" max="4097" width="12.28515625" style="1108" customWidth="1"/>
    <col min="4098" max="4098" width="3" style="1108" customWidth="1"/>
    <col min="4099" max="4099" width="20.28515625" style="1108" customWidth="1"/>
    <col min="4100" max="4100" width="12.5703125" style="1108" customWidth="1"/>
    <col min="4101" max="4101" width="11.7109375" style="1108" customWidth="1"/>
    <col min="4102" max="4102" width="9.140625" style="1108"/>
    <col min="4103" max="4103" width="2.85546875" style="1108" customWidth="1"/>
    <col min="4104" max="4104" width="18.5703125" style="1108" customWidth="1"/>
    <col min="4105" max="4105" width="14.42578125" style="1108" customWidth="1"/>
    <col min="4106" max="4106" width="13.7109375" style="1108" customWidth="1"/>
    <col min="4107" max="4107" width="10.140625" style="1108" customWidth="1"/>
    <col min="4108" max="4108" width="4.42578125" style="1108" customWidth="1"/>
    <col min="4109" max="4109" width="24" style="1108" customWidth="1"/>
    <col min="4110" max="4110" width="13.140625" style="1108" customWidth="1"/>
    <col min="4111" max="4111" width="13" style="1108" customWidth="1"/>
    <col min="4112" max="4112" width="10.42578125" style="1108" customWidth="1"/>
    <col min="4113" max="4348" width="9.140625" style="1108"/>
    <col min="4349" max="4349" width="5" style="1108" customWidth="1"/>
    <col min="4350" max="4350" width="17.7109375" style="1108" customWidth="1"/>
    <col min="4351" max="4351" width="13.85546875" style="1108" customWidth="1"/>
    <col min="4352" max="4352" width="13.140625" style="1108" customWidth="1"/>
    <col min="4353" max="4353" width="12.28515625" style="1108" customWidth="1"/>
    <col min="4354" max="4354" width="3" style="1108" customWidth="1"/>
    <col min="4355" max="4355" width="20.28515625" style="1108" customWidth="1"/>
    <col min="4356" max="4356" width="12.5703125" style="1108" customWidth="1"/>
    <col min="4357" max="4357" width="11.7109375" style="1108" customWidth="1"/>
    <col min="4358" max="4358" width="9.140625" style="1108"/>
    <col min="4359" max="4359" width="2.85546875" style="1108" customWidth="1"/>
    <col min="4360" max="4360" width="18.5703125" style="1108" customWidth="1"/>
    <col min="4361" max="4361" width="14.42578125" style="1108" customWidth="1"/>
    <col min="4362" max="4362" width="13.7109375" style="1108" customWidth="1"/>
    <col min="4363" max="4363" width="10.140625" style="1108" customWidth="1"/>
    <col min="4364" max="4364" width="4.42578125" style="1108" customWidth="1"/>
    <col min="4365" max="4365" width="24" style="1108" customWidth="1"/>
    <col min="4366" max="4366" width="13.140625" style="1108" customWidth="1"/>
    <col min="4367" max="4367" width="13" style="1108" customWidth="1"/>
    <col min="4368" max="4368" width="10.42578125" style="1108" customWidth="1"/>
    <col min="4369" max="4604" width="9.140625" style="1108"/>
    <col min="4605" max="4605" width="5" style="1108" customWidth="1"/>
    <col min="4606" max="4606" width="17.7109375" style="1108" customWidth="1"/>
    <col min="4607" max="4607" width="13.85546875" style="1108" customWidth="1"/>
    <col min="4608" max="4608" width="13.140625" style="1108" customWidth="1"/>
    <col min="4609" max="4609" width="12.28515625" style="1108" customWidth="1"/>
    <col min="4610" max="4610" width="3" style="1108" customWidth="1"/>
    <col min="4611" max="4611" width="20.28515625" style="1108" customWidth="1"/>
    <col min="4612" max="4612" width="12.5703125" style="1108" customWidth="1"/>
    <col min="4613" max="4613" width="11.7109375" style="1108" customWidth="1"/>
    <col min="4614" max="4614" width="9.140625" style="1108"/>
    <col min="4615" max="4615" width="2.85546875" style="1108" customWidth="1"/>
    <col min="4616" max="4616" width="18.5703125" style="1108" customWidth="1"/>
    <col min="4617" max="4617" width="14.42578125" style="1108" customWidth="1"/>
    <col min="4618" max="4618" width="13.7109375" style="1108" customWidth="1"/>
    <col min="4619" max="4619" width="10.140625" style="1108" customWidth="1"/>
    <col min="4620" max="4620" width="4.42578125" style="1108" customWidth="1"/>
    <col min="4621" max="4621" width="24" style="1108" customWidth="1"/>
    <col min="4622" max="4622" width="13.140625" style="1108" customWidth="1"/>
    <col min="4623" max="4623" width="13" style="1108" customWidth="1"/>
    <col min="4624" max="4624" width="10.42578125" style="1108" customWidth="1"/>
    <col min="4625" max="4860" width="9.140625" style="1108"/>
    <col min="4861" max="4861" width="5" style="1108" customWidth="1"/>
    <col min="4862" max="4862" width="17.7109375" style="1108" customWidth="1"/>
    <col min="4863" max="4863" width="13.85546875" style="1108" customWidth="1"/>
    <col min="4864" max="4864" width="13.140625" style="1108" customWidth="1"/>
    <col min="4865" max="4865" width="12.28515625" style="1108" customWidth="1"/>
    <col min="4866" max="4866" width="3" style="1108" customWidth="1"/>
    <col min="4867" max="4867" width="20.28515625" style="1108" customWidth="1"/>
    <col min="4868" max="4868" width="12.5703125" style="1108" customWidth="1"/>
    <col min="4869" max="4869" width="11.7109375" style="1108" customWidth="1"/>
    <col min="4870" max="4870" width="9.140625" style="1108"/>
    <col min="4871" max="4871" width="2.85546875" style="1108" customWidth="1"/>
    <col min="4872" max="4872" width="18.5703125" style="1108" customWidth="1"/>
    <col min="4873" max="4873" width="14.42578125" style="1108" customWidth="1"/>
    <col min="4874" max="4874" width="13.7109375" style="1108" customWidth="1"/>
    <col min="4875" max="4875" width="10.140625" style="1108" customWidth="1"/>
    <col min="4876" max="4876" width="4.42578125" style="1108" customWidth="1"/>
    <col min="4877" max="4877" width="24" style="1108" customWidth="1"/>
    <col min="4878" max="4878" width="13.140625" style="1108" customWidth="1"/>
    <col min="4879" max="4879" width="13" style="1108" customWidth="1"/>
    <col min="4880" max="4880" width="10.42578125" style="1108" customWidth="1"/>
    <col min="4881" max="5116" width="9.140625" style="1108"/>
    <col min="5117" max="5117" width="5" style="1108" customWidth="1"/>
    <col min="5118" max="5118" width="17.7109375" style="1108" customWidth="1"/>
    <col min="5119" max="5119" width="13.85546875" style="1108" customWidth="1"/>
    <col min="5120" max="5120" width="13.140625" style="1108" customWidth="1"/>
    <col min="5121" max="5121" width="12.28515625" style="1108" customWidth="1"/>
    <col min="5122" max="5122" width="3" style="1108" customWidth="1"/>
    <col min="5123" max="5123" width="20.28515625" style="1108" customWidth="1"/>
    <col min="5124" max="5124" width="12.5703125" style="1108" customWidth="1"/>
    <col min="5125" max="5125" width="11.7109375" style="1108" customWidth="1"/>
    <col min="5126" max="5126" width="9.140625" style="1108"/>
    <col min="5127" max="5127" width="2.85546875" style="1108" customWidth="1"/>
    <col min="5128" max="5128" width="18.5703125" style="1108" customWidth="1"/>
    <col min="5129" max="5129" width="14.42578125" style="1108" customWidth="1"/>
    <col min="5130" max="5130" width="13.7109375" style="1108" customWidth="1"/>
    <col min="5131" max="5131" width="10.140625" style="1108" customWidth="1"/>
    <col min="5132" max="5132" width="4.42578125" style="1108" customWidth="1"/>
    <col min="5133" max="5133" width="24" style="1108" customWidth="1"/>
    <col min="5134" max="5134" width="13.140625" style="1108" customWidth="1"/>
    <col min="5135" max="5135" width="13" style="1108" customWidth="1"/>
    <col min="5136" max="5136" width="10.42578125" style="1108" customWidth="1"/>
    <col min="5137" max="5372" width="9.140625" style="1108"/>
    <col min="5373" max="5373" width="5" style="1108" customWidth="1"/>
    <col min="5374" max="5374" width="17.7109375" style="1108" customWidth="1"/>
    <col min="5375" max="5375" width="13.85546875" style="1108" customWidth="1"/>
    <col min="5376" max="5376" width="13.140625" style="1108" customWidth="1"/>
    <col min="5377" max="5377" width="12.28515625" style="1108" customWidth="1"/>
    <col min="5378" max="5378" width="3" style="1108" customWidth="1"/>
    <col min="5379" max="5379" width="20.28515625" style="1108" customWidth="1"/>
    <col min="5380" max="5380" width="12.5703125" style="1108" customWidth="1"/>
    <col min="5381" max="5381" width="11.7109375" style="1108" customWidth="1"/>
    <col min="5382" max="5382" width="9.140625" style="1108"/>
    <col min="5383" max="5383" width="2.85546875" style="1108" customWidth="1"/>
    <col min="5384" max="5384" width="18.5703125" style="1108" customWidth="1"/>
    <col min="5385" max="5385" width="14.42578125" style="1108" customWidth="1"/>
    <col min="5386" max="5386" width="13.7109375" style="1108" customWidth="1"/>
    <col min="5387" max="5387" width="10.140625" style="1108" customWidth="1"/>
    <col min="5388" max="5388" width="4.42578125" style="1108" customWidth="1"/>
    <col min="5389" max="5389" width="24" style="1108" customWidth="1"/>
    <col min="5390" max="5390" width="13.140625" style="1108" customWidth="1"/>
    <col min="5391" max="5391" width="13" style="1108" customWidth="1"/>
    <col min="5392" max="5392" width="10.42578125" style="1108" customWidth="1"/>
    <col min="5393" max="5628" width="9.140625" style="1108"/>
    <col min="5629" max="5629" width="5" style="1108" customWidth="1"/>
    <col min="5630" max="5630" width="17.7109375" style="1108" customWidth="1"/>
    <col min="5631" max="5631" width="13.85546875" style="1108" customWidth="1"/>
    <col min="5632" max="5632" width="13.140625" style="1108" customWidth="1"/>
    <col min="5633" max="5633" width="12.28515625" style="1108" customWidth="1"/>
    <col min="5634" max="5634" width="3" style="1108" customWidth="1"/>
    <col min="5635" max="5635" width="20.28515625" style="1108" customWidth="1"/>
    <col min="5636" max="5636" width="12.5703125" style="1108" customWidth="1"/>
    <col min="5637" max="5637" width="11.7109375" style="1108" customWidth="1"/>
    <col min="5638" max="5638" width="9.140625" style="1108"/>
    <col min="5639" max="5639" width="2.85546875" style="1108" customWidth="1"/>
    <col min="5640" max="5640" width="18.5703125" style="1108" customWidth="1"/>
    <col min="5641" max="5641" width="14.42578125" style="1108" customWidth="1"/>
    <col min="5642" max="5642" width="13.7109375" style="1108" customWidth="1"/>
    <col min="5643" max="5643" width="10.140625" style="1108" customWidth="1"/>
    <col min="5644" max="5644" width="4.42578125" style="1108" customWidth="1"/>
    <col min="5645" max="5645" width="24" style="1108" customWidth="1"/>
    <col min="5646" max="5646" width="13.140625" style="1108" customWidth="1"/>
    <col min="5647" max="5647" width="13" style="1108" customWidth="1"/>
    <col min="5648" max="5648" width="10.42578125" style="1108" customWidth="1"/>
    <col min="5649" max="5884" width="9.140625" style="1108"/>
    <col min="5885" max="5885" width="5" style="1108" customWidth="1"/>
    <col min="5886" max="5886" width="17.7109375" style="1108" customWidth="1"/>
    <col min="5887" max="5887" width="13.85546875" style="1108" customWidth="1"/>
    <col min="5888" max="5888" width="13.140625" style="1108" customWidth="1"/>
    <col min="5889" max="5889" width="12.28515625" style="1108" customWidth="1"/>
    <col min="5890" max="5890" width="3" style="1108" customWidth="1"/>
    <col min="5891" max="5891" width="20.28515625" style="1108" customWidth="1"/>
    <col min="5892" max="5892" width="12.5703125" style="1108" customWidth="1"/>
    <col min="5893" max="5893" width="11.7109375" style="1108" customWidth="1"/>
    <col min="5894" max="5894" width="9.140625" style="1108"/>
    <col min="5895" max="5895" width="2.85546875" style="1108" customWidth="1"/>
    <col min="5896" max="5896" width="18.5703125" style="1108" customWidth="1"/>
    <col min="5897" max="5897" width="14.42578125" style="1108" customWidth="1"/>
    <col min="5898" max="5898" width="13.7109375" style="1108" customWidth="1"/>
    <col min="5899" max="5899" width="10.140625" style="1108" customWidth="1"/>
    <col min="5900" max="5900" width="4.42578125" style="1108" customWidth="1"/>
    <col min="5901" max="5901" width="24" style="1108" customWidth="1"/>
    <col min="5902" max="5902" width="13.140625" style="1108" customWidth="1"/>
    <col min="5903" max="5903" width="13" style="1108" customWidth="1"/>
    <col min="5904" max="5904" width="10.42578125" style="1108" customWidth="1"/>
    <col min="5905" max="6140" width="9.140625" style="1108"/>
    <col min="6141" max="6141" width="5" style="1108" customWidth="1"/>
    <col min="6142" max="6142" width="17.7109375" style="1108" customWidth="1"/>
    <col min="6143" max="6143" width="13.85546875" style="1108" customWidth="1"/>
    <col min="6144" max="6144" width="13.140625" style="1108" customWidth="1"/>
    <col min="6145" max="6145" width="12.28515625" style="1108" customWidth="1"/>
    <col min="6146" max="6146" width="3" style="1108" customWidth="1"/>
    <col min="6147" max="6147" width="20.28515625" style="1108" customWidth="1"/>
    <col min="6148" max="6148" width="12.5703125" style="1108" customWidth="1"/>
    <col min="6149" max="6149" width="11.7109375" style="1108" customWidth="1"/>
    <col min="6150" max="6150" width="9.140625" style="1108"/>
    <col min="6151" max="6151" width="2.85546875" style="1108" customWidth="1"/>
    <col min="6152" max="6152" width="18.5703125" style="1108" customWidth="1"/>
    <col min="6153" max="6153" width="14.42578125" style="1108" customWidth="1"/>
    <col min="6154" max="6154" width="13.7109375" style="1108" customWidth="1"/>
    <col min="6155" max="6155" width="10.140625" style="1108" customWidth="1"/>
    <col min="6156" max="6156" width="4.42578125" style="1108" customWidth="1"/>
    <col min="6157" max="6157" width="24" style="1108" customWidth="1"/>
    <col min="6158" max="6158" width="13.140625" style="1108" customWidth="1"/>
    <col min="6159" max="6159" width="13" style="1108" customWidth="1"/>
    <col min="6160" max="6160" width="10.42578125" style="1108" customWidth="1"/>
    <col min="6161" max="6396" width="9.140625" style="1108"/>
    <col min="6397" max="6397" width="5" style="1108" customWidth="1"/>
    <col min="6398" max="6398" width="17.7109375" style="1108" customWidth="1"/>
    <col min="6399" max="6399" width="13.85546875" style="1108" customWidth="1"/>
    <col min="6400" max="6400" width="13.140625" style="1108" customWidth="1"/>
    <col min="6401" max="6401" width="12.28515625" style="1108" customWidth="1"/>
    <col min="6402" max="6402" width="3" style="1108" customWidth="1"/>
    <col min="6403" max="6403" width="20.28515625" style="1108" customWidth="1"/>
    <col min="6404" max="6404" width="12.5703125" style="1108" customWidth="1"/>
    <col min="6405" max="6405" width="11.7109375" style="1108" customWidth="1"/>
    <col min="6406" max="6406" width="9.140625" style="1108"/>
    <col min="6407" max="6407" width="2.85546875" style="1108" customWidth="1"/>
    <col min="6408" max="6408" width="18.5703125" style="1108" customWidth="1"/>
    <col min="6409" max="6409" width="14.42578125" style="1108" customWidth="1"/>
    <col min="6410" max="6410" width="13.7109375" style="1108" customWidth="1"/>
    <col min="6411" max="6411" width="10.140625" style="1108" customWidth="1"/>
    <col min="6412" max="6412" width="4.42578125" style="1108" customWidth="1"/>
    <col min="6413" max="6413" width="24" style="1108" customWidth="1"/>
    <col min="6414" max="6414" width="13.140625" style="1108" customWidth="1"/>
    <col min="6415" max="6415" width="13" style="1108" customWidth="1"/>
    <col min="6416" max="6416" width="10.42578125" style="1108" customWidth="1"/>
    <col min="6417" max="6652" width="9.140625" style="1108"/>
    <col min="6653" max="6653" width="5" style="1108" customWidth="1"/>
    <col min="6654" max="6654" width="17.7109375" style="1108" customWidth="1"/>
    <col min="6655" max="6655" width="13.85546875" style="1108" customWidth="1"/>
    <col min="6656" max="6656" width="13.140625" style="1108" customWidth="1"/>
    <col min="6657" max="6657" width="12.28515625" style="1108" customWidth="1"/>
    <col min="6658" max="6658" width="3" style="1108" customWidth="1"/>
    <col min="6659" max="6659" width="20.28515625" style="1108" customWidth="1"/>
    <col min="6660" max="6660" width="12.5703125" style="1108" customWidth="1"/>
    <col min="6661" max="6661" width="11.7109375" style="1108" customWidth="1"/>
    <col min="6662" max="6662" width="9.140625" style="1108"/>
    <col min="6663" max="6663" width="2.85546875" style="1108" customWidth="1"/>
    <col min="6664" max="6664" width="18.5703125" style="1108" customWidth="1"/>
    <col min="6665" max="6665" width="14.42578125" style="1108" customWidth="1"/>
    <col min="6666" max="6666" width="13.7109375" style="1108" customWidth="1"/>
    <col min="6667" max="6667" width="10.140625" style="1108" customWidth="1"/>
    <col min="6668" max="6668" width="4.42578125" style="1108" customWidth="1"/>
    <col min="6669" max="6669" width="24" style="1108" customWidth="1"/>
    <col min="6670" max="6670" width="13.140625" style="1108" customWidth="1"/>
    <col min="6671" max="6671" width="13" style="1108" customWidth="1"/>
    <col min="6672" max="6672" width="10.42578125" style="1108" customWidth="1"/>
    <col min="6673" max="6908" width="9.140625" style="1108"/>
    <col min="6909" max="6909" width="5" style="1108" customWidth="1"/>
    <col min="6910" max="6910" width="17.7109375" style="1108" customWidth="1"/>
    <col min="6911" max="6911" width="13.85546875" style="1108" customWidth="1"/>
    <col min="6912" max="6912" width="13.140625" style="1108" customWidth="1"/>
    <col min="6913" max="6913" width="12.28515625" style="1108" customWidth="1"/>
    <col min="6914" max="6914" width="3" style="1108" customWidth="1"/>
    <col min="6915" max="6915" width="20.28515625" style="1108" customWidth="1"/>
    <col min="6916" max="6916" width="12.5703125" style="1108" customWidth="1"/>
    <col min="6917" max="6917" width="11.7109375" style="1108" customWidth="1"/>
    <col min="6918" max="6918" width="9.140625" style="1108"/>
    <col min="6919" max="6919" width="2.85546875" style="1108" customWidth="1"/>
    <col min="6920" max="6920" width="18.5703125" style="1108" customWidth="1"/>
    <col min="6921" max="6921" width="14.42578125" style="1108" customWidth="1"/>
    <col min="6922" max="6922" width="13.7109375" style="1108" customWidth="1"/>
    <col min="6923" max="6923" width="10.140625" style="1108" customWidth="1"/>
    <col min="6924" max="6924" width="4.42578125" style="1108" customWidth="1"/>
    <col min="6925" max="6925" width="24" style="1108" customWidth="1"/>
    <col min="6926" max="6926" width="13.140625" style="1108" customWidth="1"/>
    <col min="6927" max="6927" width="13" style="1108" customWidth="1"/>
    <col min="6928" max="6928" width="10.42578125" style="1108" customWidth="1"/>
    <col min="6929" max="7164" width="9.140625" style="1108"/>
    <col min="7165" max="7165" width="5" style="1108" customWidth="1"/>
    <col min="7166" max="7166" width="17.7109375" style="1108" customWidth="1"/>
    <col min="7167" max="7167" width="13.85546875" style="1108" customWidth="1"/>
    <col min="7168" max="7168" width="13.140625" style="1108" customWidth="1"/>
    <col min="7169" max="7169" width="12.28515625" style="1108" customWidth="1"/>
    <col min="7170" max="7170" width="3" style="1108" customWidth="1"/>
    <col min="7171" max="7171" width="20.28515625" style="1108" customWidth="1"/>
    <col min="7172" max="7172" width="12.5703125" style="1108" customWidth="1"/>
    <col min="7173" max="7173" width="11.7109375" style="1108" customWidth="1"/>
    <col min="7174" max="7174" width="9.140625" style="1108"/>
    <col min="7175" max="7175" width="2.85546875" style="1108" customWidth="1"/>
    <col min="7176" max="7176" width="18.5703125" style="1108" customWidth="1"/>
    <col min="7177" max="7177" width="14.42578125" style="1108" customWidth="1"/>
    <col min="7178" max="7178" width="13.7109375" style="1108" customWidth="1"/>
    <col min="7179" max="7179" width="10.140625" style="1108" customWidth="1"/>
    <col min="7180" max="7180" width="4.42578125" style="1108" customWidth="1"/>
    <col min="7181" max="7181" width="24" style="1108" customWidth="1"/>
    <col min="7182" max="7182" width="13.140625" style="1108" customWidth="1"/>
    <col min="7183" max="7183" width="13" style="1108" customWidth="1"/>
    <col min="7184" max="7184" width="10.42578125" style="1108" customWidth="1"/>
    <col min="7185" max="7420" width="9.140625" style="1108"/>
    <col min="7421" max="7421" width="5" style="1108" customWidth="1"/>
    <col min="7422" max="7422" width="17.7109375" style="1108" customWidth="1"/>
    <col min="7423" max="7423" width="13.85546875" style="1108" customWidth="1"/>
    <col min="7424" max="7424" width="13.140625" style="1108" customWidth="1"/>
    <col min="7425" max="7425" width="12.28515625" style="1108" customWidth="1"/>
    <col min="7426" max="7426" width="3" style="1108" customWidth="1"/>
    <col min="7427" max="7427" width="20.28515625" style="1108" customWidth="1"/>
    <col min="7428" max="7428" width="12.5703125" style="1108" customWidth="1"/>
    <col min="7429" max="7429" width="11.7109375" style="1108" customWidth="1"/>
    <col min="7430" max="7430" width="9.140625" style="1108"/>
    <col min="7431" max="7431" width="2.85546875" style="1108" customWidth="1"/>
    <col min="7432" max="7432" width="18.5703125" style="1108" customWidth="1"/>
    <col min="7433" max="7433" width="14.42578125" style="1108" customWidth="1"/>
    <col min="7434" max="7434" width="13.7109375" style="1108" customWidth="1"/>
    <col min="7435" max="7435" width="10.140625" style="1108" customWidth="1"/>
    <col min="7436" max="7436" width="4.42578125" style="1108" customWidth="1"/>
    <col min="7437" max="7437" width="24" style="1108" customWidth="1"/>
    <col min="7438" max="7438" width="13.140625" style="1108" customWidth="1"/>
    <col min="7439" max="7439" width="13" style="1108" customWidth="1"/>
    <col min="7440" max="7440" width="10.42578125" style="1108" customWidth="1"/>
    <col min="7441" max="7676" width="9.140625" style="1108"/>
    <col min="7677" max="7677" width="5" style="1108" customWidth="1"/>
    <col min="7678" max="7678" width="17.7109375" style="1108" customWidth="1"/>
    <col min="7679" max="7679" width="13.85546875" style="1108" customWidth="1"/>
    <col min="7680" max="7680" width="13.140625" style="1108" customWidth="1"/>
    <col min="7681" max="7681" width="12.28515625" style="1108" customWidth="1"/>
    <col min="7682" max="7682" width="3" style="1108" customWidth="1"/>
    <col min="7683" max="7683" width="20.28515625" style="1108" customWidth="1"/>
    <col min="7684" max="7684" width="12.5703125" style="1108" customWidth="1"/>
    <col min="7685" max="7685" width="11.7109375" style="1108" customWidth="1"/>
    <col min="7686" max="7686" width="9.140625" style="1108"/>
    <col min="7687" max="7687" width="2.85546875" style="1108" customWidth="1"/>
    <col min="7688" max="7688" width="18.5703125" style="1108" customWidth="1"/>
    <col min="7689" max="7689" width="14.42578125" style="1108" customWidth="1"/>
    <col min="7690" max="7690" width="13.7109375" style="1108" customWidth="1"/>
    <col min="7691" max="7691" width="10.140625" style="1108" customWidth="1"/>
    <col min="7692" max="7692" width="4.42578125" style="1108" customWidth="1"/>
    <col min="7693" max="7693" width="24" style="1108" customWidth="1"/>
    <col min="7694" max="7694" width="13.140625" style="1108" customWidth="1"/>
    <col min="7695" max="7695" width="13" style="1108" customWidth="1"/>
    <col min="7696" max="7696" width="10.42578125" style="1108" customWidth="1"/>
    <col min="7697" max="7932" width="9.140625" style="1108"/>
    <col min="7933" max="7933" width="5" style="1108" customWidth="1"/>
    <col min="7934" max="7934" width="17.7109375" style="1108" customWidth="1"/>
    <col min="7935" max="7935" width="13.85546875" style="1108" customWidth="1"/>
    <col min="7936" max="7936" width="13.140625" style="1108" customWidth="1"/>
    <col min="7937" max="7937" width="12.28515625" style="1108" customWidth="1"/>
    <col min="7938" max="7938" width="3" style="1108" customWidth="1"/>
    <col min="7939" max="7939" width="20.28515625" style="1108" customWidth="1"/>
    <col min="7940" max="7940" width="12.5703125" style="1108" customWidth="1"/>
    <col min="7941" max="7941" width="11.7109375" style="1108" customWidth="1"/>
    <col min="7942" max="7942" width="9.140625" style="1108"/>
    <col min="7943" max="7943" width="2.85546875" style="1108" customWidth="1"/>
    <col min="7944" max="7944" width="18.5703125" style="1108" customWidth="1"/>
    <col min="7945" max="7945" width="14.42578125" style="1108" customWidth="1"/>
    <col min="7946" max="7946" width="13.7109375" style="1108" customWidth="1"/>
    <col min="7947" max="7947" width="10.140625" style="1108" customWidth="1"/>
    <col min="7948" max="7948" width="4.42578125" style="1108" customWidth="1"/>
    <col min="7949" max="7949" width="24" style="1108" customWidth="1"/>
    <col min="7950" max="7950" width="13.140625" style="1108" customWidth="1"/>
    <col min="7951" max="7951" width="13" style="1108" customWidth="1"/>
    <col min="7952" max="7952" width="10.42578125" style="1108" customWidth="1"/>
    <col min="7953" max="8188" width="9.140625" style="1108"/>
    <col min="8189" max="8189" width="5" style="1108" customWidth="1"/>
    <col min="8190" max="8190" width="17.7109375" style="1108" customWidth="1"/>
    <col min="8191" max="8191" width="13.85546875" style="1108" customWidth="1"/>
    <col min="8192" max="8192" width="13.140625" style="1108" customWidth="1"/>
    <col min="8193" max="8193" width="12.28515625" style="1108" customWidth="1"/>
    <col min="8194" max="8194" width="3" style="1108" customWidth="1"/>
    <col min="8195" max="8195" width="20.28515625" style="1108" customWidth="1"/>
    <col min="8196" max="8196" width="12.5703125" style="1108" customWidth="1"/>
    <col min="8197" max="8197" width="11.7109375" style="1108" customWidth="1"/>
    <col min="8198" max="8198" width="9.140625" style="1108"/>
    <col min="8199" max="8199" width="2.85546875" style="1108" customWidth="1"/>
    <col min="8200" max="8200" width="18.5703125" style="1108" customWidth="1"/>
    <col min="8201" max="8201" width="14.42578125" style="1108" customWidth="1"/>
    <col min="8202" max="8202" width="13.7109375" style="1108" customWidth="1"/>
    <col min="8203" max="8203" width="10.140625" style="1108" customWidth="1"/>
    <col min="8204" max="8204" width="4.42578125" style="1108" customWidth="1"/>
    <col min="8205" max="8205" width="24" style="1108" customWidth="1"/>
    <col min="8206" max="8206" width="13.140625" style="1108" customWidth="1"/>
    <col min="8207" max="8207" width="13" style="1108" customWidth="1"/>
    <col min="8208" max="8208" width="10.42578125" style="1108" customWidth="1"/>
    <col min="8209" max="8444" width="9.140625" style="1108"/>
    <col min="8445" max="8445" width="5" style="1108" customWidth="1"/>
    <col min="8446" max="8446" width="17.7109375" style="1108" customWidth="1"/>
    <col min="8447" max="8447" width="13.85546875" style="1108" customWidth="1"/>
    <col min="8448" max="8448" width="13.140625" style="1108" customWidth="1"/>
    <col min="8449" max="8449" width="12.28515625" style="1108" customWidth="1"/>
    <col min="8450" max="8450" width="3" style="1108" customWidth="1"/>
    <col min="8451" max="8451" width="20.28515625" style="1108" customWidth="1"/>
    <col min="8452" max="8452" width="12.5703125" style="1108" customWidth="1"/>
    <col min="8453" max="8453" width="11.7109375" style="1108" customWidth="1"/>
    <col min="8454" max="8454" width="9.140625" style="1108"/>
    <col min="8455" max="8455" width="2.85546875" style="1108" customWidth="1"/>
    <col min="8456" max="8456" width="18.5703125" style="1108" customWidth="1"/>
    <col min="8457" max="8457" width="14.42578125" style="1108" customWidth="1"/>
    <col min="8458" max="8458" width="13.7109375" style="1108" customWidth="1"/>
    <col min="8459" max="8459" width="10.140625" style="1108" customWidth="1"/>
    <col min="8460" max="8460" width="4.42578125" style="1108" customWidth="1"/>
    <col min="8461" max="8461" width="24" style="1108" customWidth="1"/>
    <col min="8462" max="8462" width="13.140625" style="1108" customWidth="1"/>
    <col min="8463" max="8463" width="13" style="1108" customWidth="1"/>
    <col min="8464" max="8464" width="10.42578125" style="1108" customWidth="1"/>
    <col min="8465" max="8700" width="9.140625" style="1108"/>
    <col min="8701" max="8701" width="5" style="1108" customWidth="1"/>
    <col min="8702" max="8702" width="17.7109375" style="1108" customWidth="1"/>
    <col min="8703" max="8703" width="13.85546875" style="1108" customWidth="1"/>
    <col min="8704" max="8704" width="13.140625" style="1108" customWidth="1"/>
    <col min="8705" max="8705" width="12.28515625" style="1108" customWidth="1"/>
    <col min="8706" max="8706" width="3" style="1108" customWidth="1"/>
    <col min="8707" max="8707" width="20.28515625" style="1108" customWidth="1"/>
    <col min="8708" max="8708" width="12.5703125" style="1108" customWidth="1"/>
    <col min="8709" max="8709" width="11.7109375" style="1108" customWidth="1"/>
    <col min="8710" max="8710" width="9.140625" style="1108"/>
    <col min="8711" max="8711" width="2.85546875" style="1108" customWidth="1"/>
    <col min="8712" max="8712" width="18.5703125" style="1108" customWidth="1"/>
    <col min="8713" max="8713" width="14.42578125" style="1108" customWidth="1"/>
    <col min="8714" max="8714" width="13.7109375" style="1108" customWidth="1"/>
    <col min="8715" max="8715" width="10.140625" style="1108" customWidth="1"/>
    <col min="8716" max="8716" width="4.42578125" style="1108" customWidth="1"/>
    <col min="8717" max="8717" width="24" style="1108" customWidth="1"/>
    <col min="8718" max="8718" width="13.140625" style="1108" customWidth="1"/>
    <col min="8719" max="8719" width="13" style="1108" customWidth="1"/>
    <col min="8720" max="8720" width="10.42578125" style="1108" customWidth="1"/>
    <col min="8721" max="8956" width="9.140625" style="1108"/>
    <col min="8957" max="8957" width="5" style="1108" customWidth="1"/>
    <col min="8958" max="8958" width="17.7109375" style="1108" customWidth="1"/>
    <col min="8959" max="8959" width="13.85546875" style="1108" customWidth="1"/>
    <col min="8960" max="8960" width="13.140625" style="1108" customWidth="1"/>
    <col min="8961" max="8961" width="12.28515625" style="1108" customWidth="1"/>
    <col min="8962" max="8962" width="3" style="1108" customWidth="1"/>
    <col min="8963" max="8963" width="20.28515625" style="1108" customWidth="1"/>
    <col min="8964" max="8964" width="12.5703125" style="1108" customWidth="1"/>
    <col min="8965" max="8965" width="11.7109375" style="1108" customWidth="1"/>
    <col min="8966" max="8966" width="9.140625" style="1108"/>
    <col min="8967" max="8967" width="2.85546875" style="1108" customWidth="1"/>
    <col min="8968" max="8968" width="18.5703125" style="1108" customWidth="1"/>
    <col min="8969" max="8969" width="14.42578125" style="1108" customWidth="1"/>
    <col min="8970" max="8970" width="13.7109375" style="1108" customWidth="1"/>
    <col min="8971" max="8971" width="10.140625" style="1108" customWidth="1"/>
    <col min="8972" max="8972" width="4.42578125" style="1108" customWidth="1"/>
    <col min="8973" max="8973" width="24" style="1108" customWidth="1"/>
    <col min="8974" max="8974" width="13.140625" style="1108" customWidth="1"/>
    <col min="8975" max="8975" width="13" style="1108" customWidth="1"/>
    <col min="8976" max="8976" width="10.42578125" style="1108" customWidth="1"/>
    <col min="8977" max="9212" width="9.140625" style="1108"/>
    <col min="9213" max="9213" width="5" style="1108" customWidth="1"/>
    <col min="9214" max="9214" width="17.7109375" style="1108" customWidth="1"/>
    <col min="9215" max="9215" width="13.85546875" style="1108" customWidth="1"/>
    <col min="9216" max="9216" width="13.140625" style="1108" customWidth="1"/>
    <col min="9217" max="9217" width="12.28515625" style="1108" customWidth="1"/>
    <col min="9218" max="9218" width="3" style="1108" customWidth="1"/>
    <col min="9219" max="9219" width="20.28515625" style="1108" customWidth="1"/>
    <col min="9220" max="9220" width="12.5703125" style="1108" customWidth="1"/>
    <col min="9221" max="9221" width="11.7109375" style="1108" customWidth="1"/>
    <col min="9222" max="9222" width="9.140625" style="1108"/>
    <col min="9223" max="9223" width="2.85546875" style="1108" customWidth="1"/>
    <col min="9224" max="9224" width="18.5703125" style="1108" customWidth="1"/>
    <col min="9225" max="9225" width="14.42578125" style="1108" customWidth="1"/>
    <col min="9226" max="9226" width="13.7109375" style="1108" customWidth="1"/>
    <col min="9227" max="9227" width="10.140625" style="1108" customWidth="1"/>
    <col min="9228" max="9228" width="4.42578125" style="1108" customWidth="1"/>
    <col min="9229" max="9229" width="24" style="1108" customWidth="1"/>
    <col min="9230" max="9230" width="13.140625" style="1108" customWidth="1"/>
    <col min="9231" max="9231" width="13" style="1108" customWidth="1"/>
    <col min="9232" max="9232" width="10.42578125" style="1108" customWidth="1"/>
    <col min="9233" max="9468" width="9.140625" style="1108"/>
    <col min="9469" max="9469" width="5" style="1108" customWidth="1"/>
    <col min="9470" max="9470" width="17.7109375" style="1108" customWidth="1"/>
    <col min="9471" max="9471" width="13.85546875" style="1108" customWidth="1"/>
    <col min="9472" max="9472" width="13.140625" style="1108" customWidth="1"/>
    <col min="9473" max="9473" width="12.28515625" style="1108" customWidth="1"/>
    <col min="9474" max="9474" width="3" style="1108" customWidth="1"/>
    <col min="9475" max="9475" width="20.28515625" style="1108" customWidth="1"/>
    <col min="9476" max="9476" width="12.5703125" style="1108" customWidth="1"/>
    <col min="9477" max="9477" width="11.7109375" style="1108" customWidth="1"/>
    <col min="9478" max="9478" width="9.140625" style="1108"/>
    <col min="9479" max="9479" width="2.85546875" style="1108" customWidth="1"/>
    <col min="9480" max="9480" width="18.5703125" style="1108" customWidth="1"/>
    <col min="9481" max="9481" width="14.42578125" style="1108" customWidth="1"/>
    <col min="9482" max="9482" width="13.7109375" style="1108" customWidth="1"/>
    <col min="9483" max="9483" width="10.140625" style="1108" customWidth="1"/>
    <col min="9484" max="9484" width="4.42578125" style="1108" customWidth="1"/>
    <col min="9485" max="9485" width="24" style="1108" customWidth="1"/>
    <col min="9486" max="9486" width="13.140625" style="1108" customWidth="1"/>
    <col min="9487" max="9487" width="13" style="1108" customWidth="1"/>
    <col min="9488" max="9488" width="10.42578125" style="1108" customWidth="1"/>
    <col min="9489" max="9724" width="9.140625" style="1108"/>
    <col min="9725" max="9725" width="5" style="1108" customWidth="1"/>
    <col min="9726" max="9726" width="17.7109375" style="1108" customWidth="1"/>
    <col min="9727" max="9727" width="13.85546875" style="1108" customWidth="1"/>
    <col min="9728" max="9728" width="13.140625" style="1108" customWidth="1"/>
    <col min="9729" max="9729" width="12.28515625" style="1108" customWidth="1"/>
    <col min="9730" max="9730" width="3" style="1108" customWidth="1"/>
    <col min="9731" max="9731" width="20.28515625" style="1108" customWidth="1"/>
    <col min="9732" max="9732" width="12.5703125" style="1108" customWidth="1"/>
    <col min="9733" max="9733" width="11.7109375" style="1108" customWidth="1"/>
    <col min="9734" max="9734" width="9.140625" style="1108"/>
    <col min="9735" max="9735" width="2.85546875" style="1108" customWidth="1"/>
    <col min="9736" max="9736" width="18.5703125" style="1108" customWidth="1"/>
    <col min="9737" max="9737" width="14.42578125" style="1108" customWidth="1"/>
    <col min="9738" max="9738" width="13.7109375" style="1108" customWidth="1"/>
    <col min="9739" max="9739" width="10.140625" style="1108" customWidth="1"/>
    <col min="9740" max="9740" width="4.42578125" style="1108" customWidth="1"/>
    <col min="9741" max="9741" width="24" style="1108" customWidth="1"/>
    <col min="9742" max="9742" width="13.140625" style="1108" customWidth="1"/>
    <col min="9743" max="9743" width="13" style="1108" customWidth="1"/>
    <col min="9744" max="9744" width="10.42578125" style="1108" customWidth="1"/>
    <col min="9745" max="9980" width="9.140625" style="1108"/>
    <col min="9981" max="9981" width="5" style="1108" customWidth="1"/>
    <col min="9982" max="9982" width="17.7109375" style="1108" customWidth="1"/>
    <col min="9983" max="9983" width="13.85546875" style="1108" customWidth="1"/>
    <col min="9984" max="9984" width="13.140625" style="1108" customWidth="1"/>
    <col min="9985" max="9985" width="12.28515625" style="1108" customWidth="1"/>
    <col min="9986" max="9986" width="3" style="1108" customWidth="1"/>
    <col min="9987" max="9987" width="20.28515625" style="1108" customWidth="1"/>
    <col min="9988" max="9988" width="12.5703125" style="1108" customWidth="1"/>
    <col min="9989" max="9989" width="11.7109375" style="1108" customWidth="1"/>
    <col min="9990" max="9990" width="9.140625" style="1108"/>
    <col min="9991" max="9991" width="2.85546875" style="1108" customWidth="1"/>
    <col min="9992" max="9992" width="18.5703125" style="1108" customWidth="1"/>
    <col min="9993" max="9993" width="14.42578125" style="1108" customWidth="1"/>
    <col min="9994" max="9994" width="13.7109375" style="1108" customWidth="1"/>
    <col min="9995" max="9995" width="10.140625" style="1108" customWidth="1"/>
    <col min="9996" max="9996" width="4.42578125" style="1108" customWidth="1"/>
    <col min="9997" max="9997" width="24" style="1108" customWidth="1"/>
    <col min="9998" max="9998" width="13.140625" style="1108" customWidth="1"/>
    <col min="9999" max="9999" width="13" style="1108" customWidth="1"/>
    <col min="10000" max="10000" width="10.42578125" style="1108" customWidth="1"/>
    <col min="10001" max="10236" width="9.140625" style="1108"/>
    <col min="10237" max="10237" width="5" style="1108" customWidth="1"/>
    <col min="10238" max="10238" width="17.7109375" style="1108" customWidth="1"/>
    <col min="10239" max="10239" width="13.85546875" style="1108" customWidth="1"/>
    <col min="10240" max="10240" width="13.140625" style="1108" customWidth="1"/>
    <col min="10241" max="10241" width="12.28515625" style="1108" customWidth="1"/>
    <col min="10242" max="10242" width="3" style="1108" customWidth="1"/>
    <col min="10243" max="10243" width="20.28515625" style="1108" customWidth="1"/>
    <col min="10244" max="10244" width="12.5703125" style="1108" customWidth="1"/>
    <col min="10245" max="10245" width="11.7109375" style="1108" customWidth="1"/>
    <col min="10246" max="10246" width="9.140625" style="1108"/>
    <col min="10247" max="10247" width="2.85546875" style="1108" customWidth="1"/>
    <col min="10248" max="10248" width="18.5703125" style="1108" customWidth="1"/>
    <col min="10249" max="10249" width="14.42578125" style="1108" customWidth="1"/>
    <col min="10250" max="10250" width="13.7109375" style="1108" customWidth="1"/>
    <col min="10251" max="10251" width="10.140625" style="1108" customWidth="1"/>
    <col min="10252" max="10252" width="4.42578125" style="1108" customWidth="1"/>
    <col min="10253" max="10253" width="24" style="1108" customWidth="1"/>
    <col min="10254" max="10254" width="13.140625" style="1108" customWidth="1"/>
    <col min="10255" max="10255" width="13" style="1108" customWidth="1"/>
    <col min="10256" max="10256" width="10.42578125" style="1108" customWidth="1"/>
    <col min="10257" max="10492" width="9.140625" style="1108"/>
    <col min="10493" max="10493" width="5" style="1108" customWidth="1"/>
    <col min="10494" max="10494" width="17.7109375" style="1108" customWidth="1"/>
    <col min="10495" max="10495" width="13.85546875" style="1108" customWidth="1"/>
    <col min="10496" max="10496" width="13.140625" style="1108" customWidth="1"/>
    <col min="10497" max="10497" width="12.28515625" style="1108" customWidth="1"/>
    <col min="10498" max="10498" width="3" style="1108" customWidth="1"/>
    <col min="10499" max="10499" width="20.28515625" style="1108" customWidth="1"/>
    <col min="10500" max="10500" width="12.5703125" style="1108" customWidth="1"/>
    <col min="10501" max="10501" width="11.7109375" style="1108" customWidth="1"/>
    <col min="10502" max="10502" width="9.140625" style="1108"/>
    <col min="10503" max="10503" width="2.85546875" style="1108" customWidth="1"/>
    <col min="10504" max="10504" width="18.5703125" style="1108" customWidth="1"/>
    <col min="10505" max="10505" width="14.42578125" style="1108" customWidth="1"/>
    <col min="10506" max="10506" width="13.7109375" style="1108" customWidth="1"/>
    <col min="10507" max="10507" width="10.140625" style="1108" customWidth="1"/>
    <col min="10508" max="10508" width="4.42578125" style="1108" customWidth="1"/>
    <col min="10509" max="10509" width="24" style="1108" customWidth="1"/>
    <col min="10510" max="10510" width="13.140625" style="1108" customWidth="1"/>
    <col min="10511" max="10511" width="13" style="1108" customWidth="1"/>
    <col min="10512" max="10512" width="10.42578125" style="1108" customWidth="1"/>
    <col min="10513" max="10748" width="9.140625" style="1108"/>
    <col min="10749" max="10749" width="5" style="1108" customWidth="1"/>
    <col min="10750" max="10750" width="17.7109375" style="1108" customWidth="1"/>
    <col min="10751" max="10751" width="13.85546875" style="1108" customWidth="1"/>
    <col min="10752" max="10752" width="13.140625" style="1108" customWidth="1"/>
    <col min="10753" max="10753" width="12.28515625" style="1108" customWidth="1"/>
    <col min="10754" max="10754" width="3" style="1108" customWidth="1"/>
    <col min="10755" max="10755" width="20.28515625" style="1108" customWidth="1"/>
    <col min="10756" max="10756" width="12.5703125" style="1108" customWidth="1"/>
    <col min="10757" max="10757" width="11.7109375" style="1108" customWidth="1"/>
    <col min="10758" max="10758" width="9.140625" style="1108"/>
    <col min="10759" max="10759" width="2.85546875" style="1108" customWidth="1"/>
    <col min="10760" max="10760" width="18.5703125" style="1108" customWidth="1"/>
    <col min="10761" max="10761" width="14.42578125" style="1108" customWidth="1"/>
    <col min="10762" max="10762" width="13.7109375" style="1108" customWidth="1"/>
    <col min="10763" max="10763" width="10.140625" style="1108" customWidth="1"/>
    <col min="10764" max="10764" width="4.42578125" style="1108" customWidth="1"/>
    <col min="10765" max="10765" width="24" style="1108" customWidth="1"/>
    <col min="10766" max="10766" width="13.140625" style="1108" customWidth="1"/>
    <col min="10767" max="10767" width="13" style="1108" customWidth="1"/>
    <col min="10768" max="10768" width="10.42578125" style="1108" customWidth="1"/>
    <col min="10769" max="11004" width="9.140625" style="1108"/>
    <col min="11005" max="11005" width="5" style="1108" customWidth="1"/>
    <col min="11006" max="11006" width="17.7109375" style="1108" customWidth="1"/>
    <col min="11007" max="11007" width="13.85546875" style="1108" customWidth="1"/>
    <col min="11008" max="11008" width="13.140625" style="1108" customWidth="1"/>
    <col min="11009" max="11009" width="12.28515625" style="1108" customWidth="1"/>
    <col min="11010" max="11010" width="3" style="1108" customWidth="1"/>
    <col min="11011" max="11011" width="20.28515625" style="1108" customWidth="1"/>
    <col min="11012" max="11012" width="12.5703125" style="1108" customWidth="1"/>
    <col min="11013" max="11013" width="11.7109375" style="1108" customWidth="1"/>
    <col min="11014" max="11014" width="9.140625" style="1108"/>
    <col min="11015" max="11015" width="2.85546875" style="1108" customWidth="1"/>
    <col min="11016" max="11016" width="18.5703125" style="1108" customWidth="1"/>
    <col min="11017" max="11017" width="14.42578125" style="1108" customWidth="1"/>
    <col min="11018" max="11018" width="13.7109375" style="1108" customWidth="1"/>
    <col min="11019" max="11019" width="10.140625" style="1108" customWidth="1"/>
    <col min="11020" max="11020" width="4.42578125" style="1108" customWidth="1"/>
    <col min="11021" max="11021" width="24" style="1108" customWidth="1"/>
    <col min="11022" max="11022" width="13.140625" style="1108" customWidth="1"/>
    <col min="11023" max="11023" width="13" style="1108" customWidth="1"/>
    <col min="11024" max="11024" width="10.42578125" style="1108" customWidth="1"/>
    <col min="11025" max="11260" width="9.140625" style="1108"/>
    <col min="11261" max="11261" width="5" style="1108" customWidth="1"/>
    <col min="11262" max="11262" width="17.7109375" style="1108" customWidth="1"/>
    <col min="11263" max="11263" width="13.85546875" style="1108" customWidth="1"/>
    <col min="11264" max="11264" width="13.140625" style="1108" customWidth="1"/>
    <col min="11265" max="11265" width="12.28515625" style="1108" customWidth="1"/>
    <col min="11266" max="11266" width="3" style="1108" customWidth="1"/>
    <col min="11267" max="11267" width="20.28515625" style="1108" customWidth="1"/>
    <col min="11268" max="11268" width="12.5703125" style="1108" customWidth="1"/>
    <col min="11269" max="11269" width="11.7109375" style="1108" customWidth="1"/>
    <col min="11270" max="11270" width="9.140625" style="1108"/>
    <col min="11271" max="11271" width="2.85546875" style="1108" customWidth="1"/>
    <col min="11272" max="11272" width="18.5703125" style="1108" customWidth="1"/>
    <col min="11273" max="11273" width="14.42578125" style="1108" customWidth="1"/>
    <col min="11274" max="11274" width="13.7109375" style="1108" customWidth="1"/>
    <col min="11275" max="11275" width="10.140625" style="1108" customWidth="1"/>
    <col min="11276" max="11276" width="4.42578125" style="1108" customWidth="1"/>
    <col min="11277" max="11277" width="24" style="1108" customWidth="1"/>
    <col min="11278" max="11278" width="13.140625" style="1108" customWidth="1"/>
    <col min="11279" max="11279" width="13" style="1108" customWidth="1"/>
    <col min="11280" max="11280" width="10.42578125" style="1108" customWidth="1"/>
    <col min="11281" max="11516" width="9.140625" style="1108"/>
    <col min="11517" max="11517" width="5" style="1108" customWidth="1"/>
    <col min="11518" max="11518" width="17.7109375" style="1108" customWidth="1"/>
    <col min="11519" max="11519" width="13.85546875" style="1108" customWidth="1"/>
    <col min="11520" max="11520" width="13.140625" style="1108" customWidth="1"/>
    <col min="11521" max="11521" width="12.28515625" style="1108" customWidth="1"/>
    <col min="11522" max="11522" width="3" style="1108" customWidth="1"/>
    <col min="11523" max="11523" width="20.28515625" style="1108" customWidth="1"/>
    <col min="11524" max="11524" width="12.5703125" style="1108" customWidth="1"/>
    <col min="11525" max="11525" width="11.7109375" style="1108" customWidth="1"/>
    <col min="11526" max="11526" width="9.140625" style="1108"/>
    <col min="11527" max="11527" width="2.85546875" style="1108" customWidth="1"/>
    <col min="11528" max="11528" width="18.5703125" style="1108" customWidth="1"/>
    <col min="11529" max="11529" width="14.42578125" style="1108" customWidth="1"/>
    <col min="11530" max="11530" width="13.7109375" style="1108" customWidth="1"/>
    <col min="11531" max="11531" width="10.140625" style="1108" customWidth="1"/>
    <col min="11532" max="11532" width="4.42578125" style="1108" customWidth="1"/>
    <col min="11533" max="11533" width="24" style="1108" customWidth="1"/>
    <col min="11534" max="11534" width="13.140625" style="1108" customWidth="1"/>
    <col min="11535" max="11535" width="13" style="1108" customWidth="1"/>
    <col min="11536" max="11536" width="10.42578125" style="1108" customWidth="1"/>
    <col min="11537" max="11772" width="9.140625" style="1108"/>
    <col min="11773" max="11773" width="5" style="1108" customWidth="1"/>
    <col min="11774" max="11774" width="17.7109375" style="1108" customWidth="1"/>
    <col min="11775" max="11775" width="13.85546875" style="1108" customWidth="1"/>
    <col min="11776" max="11776" width="13.140625" style="1108" customWidth="1"/>
    <col min="11777" max="11777" width="12.28515625" style="1108" customWidth="1"/>
    <col min="11778" max="11778" width="3" style="1108" customWidth="1"/>
    <col min="11779" max="11779" width="20.28515625" style="1108" customWidth="1"/>
    <col min="11780" max="11780" width="12.5703125" style="1108" customWidth="1"/>
    <col min="11781" max="11781" width="11.7109375" style="1108" customWidth="1"/>
    <col min="11782" max="11782" width="9.140625" style="1108"/>
    <col min="11783" max="11783" width="2.85546875" style="1108" customWidth="1"/>
    <col min="11784" max="11784" width="18.5703125" style="1108" customWidth="1"/>
    <col min="11785" max="11785" width="14.42578125" style="1108" customWidth="1"/>
    <col min="11786" max="11786" width="13.7109375" style="1108" customWidth="1"/>
    <col min="11787" max="11787" width="10.140625" style="1108" customWidth="1"/>
    <col min="11788" max="11788" width="4.42578125" style="1108" customWidth="1"/>
    <col min="11789" max="11789" width="24" style="1108" customWidth="1"/>
    <col min="11790" max="11790" width="13.140625" style="1108" customWidth="1"/>
    <col min="11791" max="11791" width="13" style="1108" customWidth="1"/>
    <col min="11792" max="11792" width="10.42578125" style="1108" customWidth="1"/>
    <col min="11793" max="12028" width="9.140625" style="1108"/>
    <col min="12029" max="12029" width="5" style="1108" customWidth="1"/>
    <col min="12030" max="12030" width="17.7109375" style="1108" customWidth="1"/>
    <col min="12031" max="12031" width="13.85546875" style="1108" customWidth="1"/>
    <col min="12032" max="12032" width="13.140625" style="1108" customWidth="1"/>
    <col min="12033" max="12033" width="12.28515625" style="1108" customWidth="1"/>
    <col min="12034" max="12034" width="3" style="1108" customWidth="1"/>
    <col min="12035" max="12035" width="20.28515625" style="1108" customWidth="1"/>
    <col min="12036" max="12036" width="12.5703125" style="1108" customWidth="1"/>
    <col min="12037" max="12037" width="11.7109375" style="1108" customWidth="1"/>
    <col min="12038" max="12038" width="9.140625" style="1108"/>
    <col min="12039" max="12039" width="2.85546875" style="1108" customWidth="1"/>
    <col min="12040" max="12040" width="18.5703125" style="1108" customWidth="1"/>
    <col min="12041" max="12041" width="14.42578125" style="1108" customWidth="1"/>
    <col min="12042" max="12042" width="13.7109375" style="1108" customWidth="1"/>
    <col min="12043" max="12043" width="10.140625" style="1108" customWidth="1"/>
    <col min="12044" max="12044" width="4.42578125" style="1108" customWidth="1"/>
    <col min="12045" max="12045" width="24" style="1108" customWidth="1"/>
    <col min="12046" max="12046" width="13.140625" style="1108" customWidth="1"/>
    <col min="12047" max="12047" width="13" style="1108" customWidth="1"/>
    <col min="12048" max="12048" width="10.42578125" style="1108" customWidth="1"/>
    <col min="12049" max="12284" width="9.140625" style="1108"/>
    <col min="12285" max="12285" width="5" style="1108" customWidth="1"/>
    <col min="12286" max="12286" width="17.7109375" style="1108" customWidth="1"/>
    <col min="12287" max="12287" width="13.85546875" style="1108" customWidth="1"/>
    <col min="12288" max="12288" width="13.140625" style="1108" customWidth="1"/>
    <col min="12289" max="12289" width="12.28515625" style="1108" customWidth="1"/>
    <col min="12290" max="12290" width="3" style="1108" customWidth="1"/>
    <col min="12291" max="12291" width="20.28515625" style="1108" customWidth="1"/>
    <col min="12292" max="12292" width="12.5703125" style="1108" customWidth="1"/>
    <col min="12293" max="12293" width="11.7109375" style="1108" customWidth="1"/>
    <col min="12294" max="12294" width="9.140625" style="1108"/>
    <col min="12295" max="12295" width="2.85546875" style="1108" customWidth="1"/>
    <col min="12296" max="12296" width="18.5703125" style="1108" customWidth="1"/>
    <col min="12297" max="12297" width="14.42578125" style="1108" customWidth="1"/>
    <col min="12298" max="12298" width="13.7109375" style="1108" customWidth="1"/>
    <col min="12299" max="12299" width="10.140625" style="1108" customWidth="1"/>
    <col min="12300" max="12300" width="4.42578125" style="1108" customWidth="1"/>
    <col min="12301" max="12301" width="24" style="1108" customWidth="1"/>
    <col min="12302" max="12302" width="13.140625" style="1108" customWidth="1"/>
    <col min="12303" max="12303" width="13" style="1108" customWidth="1"/>
    <col min="12304" max="12304" width="10.42578125" style="1108" customWidth="1"/>
    <col min="12305" max="12540" width="9.140625" style="1108"/>
    <col min="12541" max="12541" width="5" style="1108" customWidth="1"/>
    <col min="12542" max="12542" width="17.7109375" style="1108" customWidth="1"/>
    <col min="12543" max="12543" width="13.85546875" style="1108" customWidth="1"/>
    <col min="12544" max="12544" width="13.140625" style="1108" customWidth="1"/>
    <col min="12545" max="12545" width="12.28515625" style="1108" customWidth="1"/>
    <col min="12546" max="12546" width="3" style="1108" customWidth="1"/>
    <col min="12547" max="12547" width="20.28515625" style="1108" customWidth="1"/>
    <col min="12548" max="12548" width="12.5703125" style="1108" customWidth="1"/>
    <col min="12549" max="12549" width="11.7109375" style="1108" customWidth="1"/>
    <col min="12550" max="12550" width="9.140625" style="1108"/>
    <col min="12551" max="12551" width="2.85546875" style="1108" customWidth="1"/>
    <col min="12552" max="12552" width="18.5703125" style="1108" customWidth="1"/>
    <col min="12553" max="12553" width="14.42578125" style="1108" customWidth="1"/>
    <col min="12554" max="12554" width="13.7109375" style="1108" customWidth="1"/>
    <col min="12555" max="12555" width="10.140625" style="1108" customWidth="1"/>
    <col min="12556" max="12556" width="4.42578125" style="1108" customWidth="1"/>
    <col min="12557" max="12557" width="24" style="1108" customWidth="1"/>
    <col min="12558" max="12558" width="13.140625" style="1108" customWidth="1"/>
    <col min="12559" max="12559" width="13" style="1108" customWidth="1"/>
    <col min="12560" max="12560" width="10.42578125" style="1108" customWidth="1"/>
    <col min="12561" max="12796" width="9.140625" style="1108"/>
    <col min="12797" max="12797" width="5" style="1108" customWidth="1"/>
    <col min="12798" max="12798" width="17.7109375" style="1108" customWidth="1"/>
    <col min="12799" max="12799" width="13.85546875" style="1108" customWidth="1"/>
    <col min="12800" max="12800" width="13.140625" style="1108" customWidth="1"/>
    <col min="12801" max="12801" width="12.28515625" style="1108" customWidth="1"/>
    <col min="12802" max="12802" width="3" style="1108" customWidth="1"/>
    <col min="12803" max="12803" width="20.28515625" style="1108" customWidth="1"/>
    <col min="12804" max="12804" width="12.5703125" style="1108" customWidth="1"/>
    <col min="12805" max="12805" width="11.7109375" style="1108" customWidth="1"/>
    <col min="12806" max="12806" width="9.140625" style="1108"/>
    <col min="12807" max="12807" width="2.85546875" style="1108" customWidth="1"/>
    <col min="12808" max="12808" width="18.5703125" style="1108" customWidth="1"/>
    <col min="12809" max="12809" width="14.42578125" style="1108" customWidth="1"/>
    <col min="12810" max="12810" width="13.7109375" style="1108" customWidth="1"/>
    <col min="12811" max="12811" width="10.140625" style="1108" customWidth="1"/>
    <col min="12812" max="12812" width="4.42578125" style="1108" customWidth="1"/>
    <col min="12813" max="12813" width="24" style="1108" customWidth="1"/>
    <col min="12814" max="12814" width="13.140625" style="1108" customWidth="1"/>
    <col min="12815" max="12815" width="13" style="1108" customWidth="1"/>
    <col min="12816" max="12816" width="10.42578125" style="1108" customWidth="1"/>
    <col min="12817" max="13052" width="9.140625" style="1108"/>
    <col min="13053" max="13053" width="5" style="1108" customWidth="1"/>
    <col min="13054" max="13054" width="17.7109375" style="1108" customWidth="1"/>
    <col min="13055" max="13055" width="13.85546875" style="1108" customWidth="1"/>
    <col min="13056" max="13056" width="13.140625" style="1108" customWidth="1"/>
    <col min="13057" max="13057" width="12.28515625" style="1108" customWidth="1"/>
    <col min="13058" max="13058" width="3" style="1108" customWidth="1"/>
    <col min="13059" max="13059" width="20.28515625" style="1108" customWidth="1"/>
    <col min="13060" max="13060" width="12.5703125" style="1108" customWidth="1"/>
    <col min="13061" max="13061" width="11.7109375" style="1108" customWidth="1"/>
    <col min="13062" max="13062" width="9.140625" style="1108"/>
    <col min="13063" max="13063" width="2.85546875" style="1108" customWidth="1"/>
    <col min="13064" max="13064" width="18.5703125" style="1108" customWidth="1"/>
    <col min="13065" max="13065" width="14.42578125" style="1108" customWidth="1"/>
    <col min="13066" max="13066" width="13.7109375" style="1108" customWidth="1"/>
    <col min="13067" max="13067" width="10.140625" style="1108" customWidth="1"/>
    <col min="13068" max="13068" width="4.42578125" style="1108" customWidth="1"/>
    <col min="13069" max="13069" width="24" style="1108" customWidth="1"/>
    <col min="13070" max="13070" width="13.140625" style="1108" customWidth="1"/>
    <col min="13071" max="13071" width="13" style="1108" customWidth="1"/>
    <col min="13072" max="13072" width="10.42578125" style="1108" customWidth="1"/>
    <col min="13073" max="13308" width="9.140625" style="1108"/>
    <col min="13309" max="13309" width="5" style="1108" customWidth="1"/>
    <col min="13310" max="13310" width="17.7109375" style="1108" customWidth="1"/>
    <col min="13311" max="13311" width="13.85546875" style="1108" customWidth="1"/>
    <col min="13312" max="13312" width="13.140625" style="1108" customWidth="1"/>
    <col min="13313" max="13313" width="12.28515625" style="1108" customWidth="1"/>
    <col min="13314" max="13314" width="3" style="1108" customWidth="1"/>
    <col min="13315" max="13315" width="20.28515625" style="1108" customWidth="1"/>
    <col min="13316" max="13316" width="12.5703125" style="1108" customWidth="1"/>
    <col min="13317" max="13317" width="11.7109375" style="1108" customWidth="1"/>
    <col min="13318" max="13318" width="9.140625" style="1108"/>
    <col min="13319" max="13319" width="2.85546875" style="1108" customWidth="1"/>
    <col min="13320" max="13320" width="18.5703125" style="1108" customWidth="1"/>
    <col min="13321" max="13321" width="14.42578125" style="1108" customWidth="1"/>
    <col min="13322" max="13322" width="13.7109375" style="1108" customWidth="1"/>
    <col min="13323" max="13323" width="10.140625" style="1108" customWidth="1"/>
    <col min="13324" max="13324" width="4.42578125" style="1108" customWidth="1"/>
    <col min="13325" max="13325" width="24" style="1108" customWidth="1"/>
    <col min="13326" max="13326" width="13.140625" style="1108" customWidth="1"/>
    <col min="13327" max="13327" width="13" style="1108" customWidth="1"/>
    <col min="13328" max="13328" width="10.42578125" style="1108" customWidth="1"/>
    <col min="13329" max="13564" width="9.140625" style="1108"/>
    <col min="13565" max="13565" width="5" style="1108" customWidth="1"/>
    <col min="13566" max="13566" width="17.7109375" style="1108" customWidth="1"/>
    <col min="13567" max="13567" width="13.85546875" style="1108" customWidth="1"/>
    <col min="13568" max="13568" width="13.140625" style="1108" customWidth="1"/>
    <col min="13569" max="13569" width="12.28515625" style="1108" customWidth="1"/>
    <col min="13570" max="13570" width="3" style="1108" customWidth="1"/>
    <col min="13571" max="13571" width="20.28515625" style="1108" customWidth="1"/>
    <col min="13572" max="13572" width="12.5703125" style="1108" customWidth="1"/>
    <col min="13573" max="13573" width="11.7109375" style="1108" customWidth="1"/>
    <col min="13574" max="13574" width="9.140625" style="1108"/>
    <col min="13575" max="13575" width="2.85546875" style="1108" customWidth="1"/>
    <col min="13576" max="13576" width="18.5703125" style="1108" customWidth="1"/>
    <col min="13577" max="13577" width="14.42578125" style="1108" customWidth="1"/>
    <col min="13578" max="13578" width="13.7109375" style="1108" customWidth="1"/>
    <col min="13579" max="13579" width="10.140625" style="1108" customWidth="1"/>
    <col min="13580" max="13580" width="4.42578125" style="1108" customWidth="1"/>
    <col min="13581" max="13581" width="24" style="1108" customWidth="1"/>
    <col min="13582" max="13582" width="13.140625" style="1108" customWidth="1"/>
    <col min="13583" max="13583" width="13" style="1108" customWidth="1"/>
    <col min="13584" max="13584" width="10.42578125" style="1108" customWidth="1"/>
    <col min="13585" max="13820" width="9.140625" style="1108"/>
    <col min="13821" max="13821" width="5" style="1108" customWidth="1"/>
    <col min="13822" max="13822" width="17.7109375" style="1108" customWidth="1"/>
    <col min="13823" max="13823" width="13.85546875" style="1108" customWidth="1"/>
    <col min="13824" max="13824" width="13.140625" style="1108" customWidth="1"/>
    <col min="13825" max="13825" width="12.28515625" style="1108" customWidth="1"/>
    <col min="13826" max="13826" width="3" style="1108" customWidth="1"/>
    <col min="13827" max="13827" width="20.28515625" style="1108" customWidth="1"/>
    <col min="13828" max="13828" width="12.5703125" style="1108" customWidth="1"/>
    <col min="13829" max="13829" width="11.7109375" style="1108" customWidth="1"/>
    <col min="13830" max="13830" width="9.140625" style="1108"/>
    <col min="13831" max="13831" width="2.85546875" style="1108" customWidth="1"/>
    <col min="13832" max="13832" width="18.5703125" style="1108" customWidth="1"/>
    <col min="13833" max="13833" width="14.42578125" style="1108" customWidth="1"/>
    <col min="13834" max="13834" width="13.7109375" style="1108" customWidth="1"/>
    <col min="13835" max="13835" width="10.140625" style="1108" customWidth="1"/>
    <col min="13836" max="13836" width="4.42578125" style="1108" customWidth="1"/>
    <col min="13837" max="13837" width="24" style="1108" customWidth="1"/>
    <col min="13838" max="13838" width="13.140625" style="1108" customWidth="1"/>
    <col min="13839" max="13839" width="13" style="1108" customWidth="1"/>
    <col min="13840" max="13840" width="10.42578125" style="1108" customWidth="1"/>
    <col min="13841" max="14076" width="9.140625" style="1108"/>
    <col min="14077" max="14077" width="5" style="1108" customWidth="1"/>
    <col min="14078" max="14078" width="17.7109375" style="1108" customWidth="1"/>
    <col min="14079" max="14079" width="13.85546875" style="1108" customWidth="1"/>
    <col min="14080" max="14080" width="13.140625" style="1108" customWidth="1"/>
    <col min="14081" max="14081" width="12.28515625" style="1108" customWidth="1"/>
    <col min="14082" max="14082" width="3" style="1108" customWidth="1"/>
    <col min="14083" max="14083" width="20.28515625" style="1108" customWidth="1"/>
    <col min="14084" max="14084" width="12.5703125" style="1108" customWidth="1"/>
    <col min="14085" max="14085" width="11.7109375" style="1108" customWidth="1"/>
    <col min="14086" max="14086" width="9.140625" style="1108"/>
    <col min="14087" max="14087" width="2.85546875" style="1108" customWidth="1"/>
    <col min="14088" max="14088" width="18.5703125" style="1108" customWidth="1"/>
    <col min="14089" max="14089" width="14.42578125" style="1108" customWidth="1"/>
    <col min="14090" max="14090" width="13.7109375" style="1108" customWidth="1"/>
    <col min="14091" max="14091" width="10.140625" style="1108" customWidth="1"/>
    <col min="14092" max="14092" width="4.42578125" style="1108" customWidth="1"/>
    <col min="14093" max="14093" width="24" style="1108" customWidth="1"/>
    <col min="14094" max="14094" width="13.140625" style="1108" customWidth="1"/>
    <col min="14095" max="14095" width="13" style="1108" customWidth="1"/>
    <col min="14096" max="14096" width="10.42578125" style="1108" customWidth="1"/>
    <col min="14097" max="14332" width="9.140625" style="1108"/>
    <col min="14333" max="14333" width="5" style="1108" customWidth="1"/>
    <col min="14334" max="14334" width="17.7109375" style="1108" customWidth="1"/>
    <col min="14335" max="14335" width="13.85546875" style="1108" customWidth="1"/>
    <col min="14336" max="14336" width="13.140625" style="1108" customWidth="1"/>
    <col min="14337" max="14337" width="12.28515625" style="1108" customWidth="1"/>
    <col min="14338" max="14338" width="3" style="1108" customWidth="1"/>
    <col min="14339" max="14339" width="20.28515625" style="1108" customWidth="1"/>
    <col min="14340" max="14340" width="12.5703125" style="1108" customWidth="1"/>
    <col min="14341" max="14341" width="11.7109375" style="1108" customWidth="1"/>
    <col min="14342" max="14342" width="9.140625" style="1108"/>
    <col min="14343" max="14343" width="2.85546875" style="1108" customWidth="1"/>
    <col min="14344" max="14344" width="18.5703125" style="1108" customWidth="1"/>
    <col min="14345" max="14345" width="14.42578125" style="1108" customWidth="1"/>
    <col min="14346" max="14346" width="13.7109375" style="1108" customWidth="1"/>
    <col min="14347" max="14347" width="10.140625" style="1108" customWidth="1"/>
    <col min="14348" max="14348" width="4.42578125" style="1108" customWidth="1"/>
    <col min="14349" max="14349" width="24" style="1108" customWidth="1"/>
    <col min="14350" max="14350" width="13.140625" style="1108" customWidth="1"/>
    <col min="14351" max="14351" width="13" style="1108" customWidth="1"/>
    <col min="14352" max="14352" width="10.42578125" style="1108" customWidth="1"/>
    <col min="14353" max="14588" width="9.140625" style="1108"/>
    <col min="14589" max="14589" width="5" style="1108" customWidth="1"/>
    <col min="14590" max="14590" width="17.7109375" style="1108" customWidth="1"/>
    <col min="14591" max="14591" width="13.85546875" style="1108" customWidth="1"/>
    <col min="14592" max="14592" width="13.140625" style="1108" customWidth="1"/>
    <col min="14593" max="14593" width="12.28515625" style="1108" customWidth="1"/>
    <col min="14594" max="14594" width="3" style="1108" customWidth="1"/>
    <col min="14595" max="14595" width="20.28515625" style="1108" customWidth="1"/>
    <col min="14596" max="14596" width="12.5703125" style="1108" customWidth="1"/>
    <col min="14597" max="14597" width="11.7109375" style="1108" customWidth="1"/>
    <col min="14598" max="14598" width="9.140625" style="1108"/>
    <col min="14599" max="14599" width="2.85546875" style="1108" customWidth="1"/>
    <col min="14600" max="14600" width="18.5703125" style="1108" customWidth="1"/>
    <col min="14601" max="14601" width="14.42578125" style="1108" customWidth="1"/>
    <col min="14602" max="14602" width="13.7109375" style="1108" customWidth="1"/>
    <col min="14603" max="14603" width="10.140625" style="1108" customWidth="1"/>
    <col min="14604" max="14604" width="4.42578125" style="1108" customWidth="1"/>
    <col min="14605" max="14605" width="24" style="1108" customWidth="1"/>
    <col min="14606" max="14606" width="13.140625" style="1108" customWidth="1"/>
    <col min="14607" max="14607" width="13" style="1108" customWidth="1"/>
    <col min="14608" max="14608" width="10.42578125" style="1108" customWidth="1"/>
    <col min="14609" max="14844" width="9.140625" style="1108"/>
    <col min="14845" max="14845" width="5" style="1108" customWidth="1"/>
    <col min="14846" max="14846" width="17.7109375" style="1108" customWidth="1"/>
    <col min="14847" max="14847" width="13.85546875" style="1108" customWidth="1"/>
    <col min="14848" max="14848" width="13.140625" style="1108" customWidth="1"/>
    <col min="14849" max="14849" width="12.28515625" style="1108" customWidth="1"/>
    <col min="14850" max="14850" width="3" style="1108" customWidth="1"/>
    <col min="14851" max="14851" width="20.28515625" style="1108" customWidth="1"/>
    <col min="14852" max="14852" width="12.5703125" style="1108" customWidth="1"/>
    <col min="14853" max="14853" width="11.7109375" style="1108" customWidth="1"/>
    <col min="14854" max="14854" width="9.140625" style="1108"/>
    <col min="14855" max="14855" width="2.85546875" style="1108" customWidth="1"/>
    <col min="14856" max="14856" width="18.5703125" style="1108" customWidth="1"/>
    <col min="14857" max="14857" width="14.42578125" style="1108" customWidth="1"/>
    <col min="14858" max="14858" width="13.7109375" style="1108" customWidth="1"/>
    <col min="14859" max="14859" width="10.140625" style="1108" customWidth="1"/>
    <col min="14860" max="14860" width="4.42578125" style="1108" customWidth="1"/>
    <col min="14861" max="14861" width="24" style="1108" customWidth="1"/>
    <col min="14862" max="14862" width="13.140625" style="1108" customWidth="1"/>
    <col min="14863" max="14863" width="13" style="1108" customWidth="1"/>
    <col min="14864" max="14864" width="10.42578125" style="1108" customWidth="1"/>
    <col min="14865" max="15100" width="9.140625" style="1108"/>
    <col min="15101" max="15101" width="5" style="1108" customWidth="1"/>
    <col min="15102" max="15102" width="17.7109375" style="1108" customWidth="1"/>
    <col min="15103" max="15103" width="13.85546875" style="1108" customWidth="1"/>
    <col min="15104" max="15104" width="13.140625" style="1108" customWidth="1"/>
    <col min="15105" max="15105" width="12.28515625" style="1108" customWidth="1"/>
    <col min="15106" max="15106" width="3" style="1108" customWidth="1"/>
    <col min="15107" max="15107" width="20.28515625" style="1108" customWidth="1"/>
    <col min="15108" max="15108" width="12.5703125" style="1108" customWidth="1"/>
    <col min="15109" max="15109" width="11.7109375" style="1108" customWidth="1"/>
    <col min="15110" max="15110" width="9.140625" style="1108"/>
    <col min="15111" max="15111" width="2.85546875" style="1108" customWidth="1"/>
    <col min="15112" max="15112" width="18.5703125" style="1108" customWidth="1"/>
    <col min="15113" max="15113" width="14.42578125" style="1108" customWidth="1"/>
    <col min="15114" max="15114" width="13.7109375" style="1108" customWidth="1"/>
    <col min="15115" max="15115" width="10.140625" style="1108" customWidth="1"/>
    <col min="15116" max="15116" width="4.42578125" style="1108" customWidth="1"/>
    <col min="15117" max="15117" width="24" style="1108" customWidth="1"/>
    <col min="15118" max="15118" width="13.140625" style="1108" customWidth="1"/>
    <col min="15119" max="15119" width="13" style="1108" customWidth="1"/>
    <col min="15120" max="15120" width="10.42578125" style="1108" customWidth="1"/>
    <col min="15121" max="15356" width="9.140625" style="1108"/>
    <col min="15357" max="15357" width="5" style="1108" customWidth="1"/>
    <col min="15358" max="15358" width="17.7109375" style="1108" customWidth="1"/>
    <col min="15359" max="15359" width="13.85546875" style="1108" customWidth="1"/>
    <col min="15360" max="15360" width="13.140625" style="1108" customWidth="1"/>
    <col min="15361" max="15361" width="12.28515625" style="1108" customWidth="1"/>
    <col min="15362" max="15362" width="3" style="1108" customWidth="1"/>
    <col min="15363" max="15363" width="20.28515625" style="1108" customWidth="1"/>
    <col min="15364" max="15364" width="12.5703125" style="1108" customWidth="1"/>
    <col min="15365" max="15365" width="11.7109375" style="1108" customWidth="1"/>
    <col min="15366" max="15366" width="9.140625" style="1108"/>
    <col min="15367" max="15367" width="2.85546875" style="1108" customWidth="1"/>
    <col min="15368" max="15368" width="18.5703125" style="1108" customWidth="1"/>
    <col min="15369" max="15369" width="14.42578125" style="1108" customWidth="1"/>
    <col min="15370" max="15370" width="13.7109375" style="1108" customWidth="1"/>
    <col min="15371" max="15371" width="10.140625" style="1108" customWidth="1"/>
    <col min="15372" max="15372" width="4.42578125" style="1108" customWidth="1"/>
    <col min="15373" max="15373" width="24" style="1108" customWidth="1"/>
    <col min="15374" max="15374" width="13.140625" style="1108" customWidth="1"/>
    <col min="15375" max="15375" width="13" style="1108" customWidth="1"/>
    <col min="15376" max="15376" width="10.42578125" style="1108" customWidth="1"/>
    <col min="15377" max="15612" width="9.140625" style="1108"/>
    <col min="15613" max="15613" width="5" style="1108" customWidth="1"/>
    <col min="15614" max="15614" width="17.7109375" style="1108" customWidth="1"/>
    <col min="15615" max="15615" width="13.85546875" style="1108" customWidth="1"/>
    <col min="15616" max="15616" width="13.140625" style="1108" customWidth="1"/>
    <col min="15617" max="15617" width="12.28515625" style="1108" customWidth="1"/>
    <col min="15618" max="15618" width="3" style="1108" customWidth="1"/>
    <col min="15619" max="15619" width="20.28515625" style="1108" customWidth="1"/>
    <col min="15620" max="15620" width="12.5703125" style="1108" customWidth="1"/>
    <col min="15621" max="15621" width="11.7109375" style="1108" customWidth="1"/>
    <col min="15622" max="15622" width="9.140625" style="1108"/>
    <col min="15623" max="15623" width="2.85546875" style="1108" customWidth="1"/>
    <col min="15624" max="15624" width="18.5703125" style="1108" customWidth="1"/>
    <col min="15625" max="15625" width="14.42578125" style="1108" customWidth="1"/>
    <col min="15626" max="15626" width="13.7109375" style="1108" customWidth="1"/>
    <col min="15627" max="15627" width="10.140625" style="1108" customWidth="1"/>
    <col min="15628" max="15628" width="4.42578125" style="1108" customWidth="1"/>
    <col min="15629" max="15629" width="24" style="1108" customWidth="1"/>
    <col min="15630" max="15630" width="13.140625" style="1108" customWidth="1"/>
    <col min="15631" max="15631" width="13" style="1108" customWidth="1"/>
    <col min="15632" max="15632" width="10.42578125" style="1108" customWidth="1"/>
    <col min="15633" max="15868" width="9.140625" style="1108"/>
    <col min="15869" max="15869" width="5" style="1108" customWidth="1"/>
    <col min="15870" max="15870" width="17.7109375" style="1108" customWidth="1"/>
    <col min="15871" max="15871" width="13.85546875" style="1108" customWidth="1"/>
    <col min="15872" max="15872" width="13.140625" style="1108" customWidth="1"/>
    <col min="15873" max="15873" width="12.28515625" style="1108" customWidth="1"/>
    <col min="15874" max="15874" width="3" style="1108" customWidth="1"/>
    <col min="15875" max="15875" width="20.28515625" style="1108" customWidth="1"/>
    <col min="15876" max="15876" width="12.5703125" style="1108" customWidth="1"/>
    <col min="15877" max="15877" width="11.7109375" style="1108" customWidth="1"/>
    <col min="15878" max="15878" width="9.140625" style="1108"/>
    <col min="15879" max="15879" width="2.85546875" style="1108" customWidth="1"/>
    <col min="15880" max="15880" width="18.5703125" style="1108" customWidth="1"/>
    <col min="15881" max="15881" width="14.42578125" style="1108" customWidth="1"/>
    <col min="15882" max="15882" width="13.7109375" style="1108" customWidth="1"/>
    <col min="15883" max="15883" width="10.140625" style="1108" customWidth="1"/>
    <col min="15884" max="15884" width="4.42578125" style="1108" customWidth="1"/>
    <col min="15885" max="15885" width="24" style="1108" customWidth="1"/>
    <col min="15886" max="15886" width="13.140625" style="1108" customWidth="1"/>
    <col min="15887" max="15887" width="13" style="1108" customWidth="1"/>
    <col min="15888" max="15888" width="10.42578125" style="1108" customWidth="1"/>
    <col min="15889" max="16124" width="9.140625" style="1108"/>
    <col min="16125" max="16125" width="5" style="1108" customWidth="1"/>
    <col min="16126" max="16126" width="17.7109375" style="1108" customWidth="1"/>
    <col min="16127" max="16127" width="13.85546875" style="1108" customWidth="1"/>
    <col min="16128" max="16128" width="13.140625" style="1108" customWidth="1"/>
    <col min="16129" max="16129" width="12.28515625" style="1108" customWidth="1"/>
    <col min="16130" max="16130" width="3" style="1108" customWidth="1"/>
    <col min="16131" max="16131" width="20.28515625" style="1108" customWidth="1"/>
    <col min="16132" max="16132" width="12.5703125" style="1108" customWidth="1"/>
    <col min="16133" max="16133" width="11.7109375" style="1108" customWidth="1"/>
    <col min="16134" max="16134" width="9.140625" style="1108"/>
    <col min="16135" max="16135" width="2.85546875" style="1108" customWidth="1"/>
    <col min="16136" max="16136" width="18.5703125" style="1108" customWidth="1"/>
    <col min="16137" max="16137" width="14.42578125" style="1108" customWidth="1"/>
    <col min="16138" max="16138" width="13.7109375" style="1108" customWidth="1"/>
    <col min="16139" max="16139" width="10.140625" style="1108" customWidth="1"/>
    <col min="16140" max="16140" width="4.42578125" style="1108" customWidth="1"/>
    <col min="16141" max="16141" width="24" style="1108" customWidth="1"/>
    <col min="16142" max="16142" width="13.140625" style="1108" customWidth="1"/>
    <col min="16143" max="16143" width="13" style="1108" customWidth="1"/>
    <col min="16144" max="16144" width="10.42578125" style="1108" customWidth="1"/>
    <col min="16145" max="16384" width="9.140625" style="1108"/>
  </cols>
  <sheetData>
    <row r="1" spans="1:24" ht="18.75">
      <c r="A1" s="586" t="s">
        <v>303</v>
      </c>
    </row>
    <row r="2" spans="1:24" ht="28.5" customHeight="1">
      <c r="A2" s="1468" t="s">
        <v>485</v>
      </c>
      <c r="B2" s="1468"/>
      <c r="C2" s="1468"/>
      <c r="D2" s="1468"/>
      <c r="E2" s="1468"/>
      <c r="F2" s="1468"/>
      <c r="G2" s="1468"/>
      <c r="H2" s="1468"/>
      <c r="I2" s="1468"/>
      <c r="J2" s="1468"/>
      <c r="K2" s="1468"/>
      <c r="L2" s="1468"/>
      <c r="M2" s="1468"/>
      <c r="N2" s="1468"/>
      <c r="O2" s="1468"/>
      <c r="P2" s="1468"/>
      <c r="Q2" s="1468"/>
      <c r="R2" s="1468"/>
      <c r="S2" s="1468"/>
      <c r="T2" s="1468"/>
      <c r="U2" s="1468"/>
      <c r="V2" s="1468"/>
      <c r="W2" s="1468"/>
      <c r="X2" s="1468"/>
    </row>
    <row r="3" spans="1:24" ht="15.75" customHeight="1">
      <c r="A3" s="1469" t="s">
        <v>484</v>
      </c>
      <c r="B3" s="1469"/>
      <c r="C3" s="1469"/>
      <c r="D3" s="1469"/>
      <c r="E3" s="1469"/>
      <c r="F3" s="1469"/>
      <c r="P3" s="588"/>
    </row>
    <row r="4" spans="1:24" ht="4.5" customHeight="1">
      <c r="A4" s="589"/>
      <c r="B4" s="589"/>
      <c r="C4" s="587"/>
      <c r="D4" s="587"/>
    </row>
    <row r="5" spans="1:24" ht="15.75" thickBot="1">
      <c r="A5" s="590" t="s">
        <v>178</v>
      </c>
      <c r="B5" s="1470" t="s">
        <v>179</v>
      </c>
      <c r="C5" s="1470"/>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11790.657999999999</v>
      </c>
      <c r="C7" s="604">
        <v>18988</v>
      </c>
      <c r="D7" s="649">
        <v>2.3136362111150772</v>
      </c>
      <c r="F7" s="740" t="s">
        <v>191</v>
      </c>
      <c r="G7" s="602">
        <v>1526.1479999999999</v>
      </c>
      <c r="H7" s="602">
        <v>8043</v>
      </c>
      <c r="I7" s="861">
        <v>2.7216872110939905</v>
      </c>
      <c r="K7" s="740" t="s">
        <v>191</v>
      </c>
      <c r="L7" s="602">
        <v>281514.93099999998</v>
      </c>
      <c r="M7" s="602">
        <v>73888.195999999996</v>
      </c>
      <c r="N7" s="729">
        <v>3.8100122379493473</v>
      </c>
      <c r="P7" s="740" t="s">
        <v>192</v>
      </c>
      <c r="Q7" s="602">
        <v>51436.572999999997</v>
      </c>
      <c r="R7" s="602">
        <v>13842.712</v>
      </c>
      <c r="S7" s="729">
        <v>3.7157872676972548</v>
      </c>
    </row>
    <row r="8" spans="1:24" ht="16.5" thickBot="1">
      <c r="A8" s="603" t="s">
        <v>201</v>
      </c>
      <c r="B8" s="604">
        <v>7108.6850000000004</v>
      </c>
      <c r="C8" s="604">
        <v>5690</v>
      </c>
      <c r="D8" s="649">
        <v>2.2931308510250514</v>
      </c>
      <c r="F8" s="603" t="s">
        <v>193</v>
      </c>
      <c r="G8" s="604">
        <v>1122.481</v>
      </c>
      <c r="H8" s="604">
        <v>6768</v>
      </c>
      <c r="I8" s="846">
        <v>2.3028038265143884</v>
      </c>
      <c r="K8" s="603" t="s">
        <v>194</v>
      </c>
      <c r="L8" s="604">
        <v>195353.701</v>
      </c>
      <c r="M8" s="604">
        <v>52742.159</v>
      </c>
      <c r="N8" s="649">
        <v>3.7039382669185006</v>
      </c>
      <c r="P8" s="603" t="s">
        <v>194</v>
      </c>
      <c r="Q8" s="604">
        <v>46297.688999999998</v>
      </c>
      <c r="R8" s="604">
        <v>14978.102000000001</v>
      </c>
      <c r="S8" s="649">
        <v>3.0910250844866725</v>
      </c>
    </row>
    <row r="9" spans="1:24" ht="16.5" thickBot="1">
      <c r="A9" s="603" t="s">
        <v>373</v>
      </c>
      <c r="B9" s="604">
        <v>7025.9870000000001</v>
      </c>
      <c r="C9" s="604">
        <v>3662</v>
      </c>
      <c r="D9" s="649">
        <v>3.4664580341209437</v>
      </c>
      <c r="F9" s="934" t="s">
        <v>321</v>
      </c>
      <c r="G9" s="607">
        <v>2648.6289999999999</v>
      </c>
      <c r="H9" s="607">
        <v>14811</v>
      </c>
      <c r="I9" s="935">
        <v>2.5268909735664873</v>
      </c>
      <c r="K9" s="603" t="s">
        <v>444</v>
      </c>
      <c r="L9" s="604">
        <v>93317.489000000001</v>
      </c>
      <c r="M9" s="604">
        <v>32465.682000000001</v>
      </c>
      <c r="N9" s="649">
        <v>2.8743424826251918</v>
      </c>
      <c r="P9" s="603" t="s">
        <v>198</v>
      </c>
      <c r="Q9" s="604">
        <v>37875.502</v>
      </c>
      <c r="R9" s="604">
        <v>6850.8130000000001</v>
      </c>
      <c r="S9" s="649">
        <v>5.5286141951327528</v>
      </c>
    </row>
    <row r="10" spans="1:24" ht="15.75">
      <c r="A10" s="603" t="s">
        <v>443</v>
      </c>
      <c r="B10" s="604">
        <v>5221.7070000000003</v>
      </c>
      <c r="C10" s="604">
        <v>2465</v>
      </c>
      <c r="D10" s="649">
        <v>4.7928389756223382</v>
      </c>
      <c r="H10" s="1108"/>
      <c r="K10" s="603" t="s">
        <v>193</v>
      </c>
      <c r="L10" s="604">
        <v>69355.990000000005</v>
      </c>
      <c r="M10" s="604">
        <v>17719.096000000001</v>
      </c>
      <c r="N10" s="649">
        <v>3.9141946067677491</v>
      </c>
      <c r="P10" s="603" t="s">
        <v>193</v>
      </c>
      <c r="Q10" s="604">
        <v>28058.338</v>
      </c>
      <c r="R10" s="604">
        <v>8416.5419999999995</v>
      </c>
      <c r="S10" s="649">
        <v>3.3337132993573846</v>
      </c>
    </row>
    <row r="11" spans="1:24" ht="15.75">
      <c r="A11" s="603" t="s">
        <v>203</v>
      </c>
      <c r="B11" s="604">
        <v>2340.17</v>
      </c>
      <c r="C11" s="604">
        <v>1515</v>
      </c>
      <c r="D11" s="649">
        <v>2.3382339422957794</v>
      </c>
      <c r="K11" s="603" t="s">
        <v>200</v>
      </c>
      <c r="L11" s="604">
        <v>62721.356</v>
      </c>
      <c r="M11" s="604">
        <v>13396.687</v>
      </c>
      <c r="N11" s="649">
        <v>4.6818557453794361</v>
      </c>
      <c r="P11" s="603" t="s">
        <v>195</v>
      </c>
      <c r="Q11" s="604">
        <v>26937.358</v>
      </c>
      <c r="R11" s="604">
        <v>6515.8069999999998</v>
      </c>
      <c r="S11" s="649">
        <v>4.1341552934271997</v>
      </c>
    </row>
    <row r="12" spans="1:24" ht="15.75">
      <c r="A12" s="603" t="s">
        <v>193</v>
      </c>
      <c r="B12" s="604">
        <v>2023.694</v>
      </c>
      <c r="C12" s="604">
        <v>7212</v>
      </c>
      <c r="D12" s="649">
        <v>2.7002712688523847</v>
      </c>
      <c r="H12" s="1108"/>
      <c r="K12" s="603" t="s">
        <v>201</v>
      </c>
      <c r="L12" s="604">
        <v>39275.796999999999</v>
      </c>
      <c r="M12" s="604">
        <v>11133.459000000001</v>
      </c>
      <c r="N12" s="649">
        <v>3.5277263786573423</v>
      </c>
      <c r="P12" s="603" t="s">
        <v>444</v>
      </c>
      <c r="Q12" s="604">
        <v>20609.751</v>
      </c>
      <c r="R12" s="604">
        <v>7950.4059999999999</v>
      </c>
      <c r="S12" s="649">
        <v>2.5922891233479146</v>
      </c>
    </row>
    <row r="13" spans="1:24" ht="15.75">
      <c r="A13" s="603" t="s">
        <v>199</v>
      </c>
      <c r="B13" s="604">
        <v>1361.6990000000001</v>
      </c>
      <c r="C13" s="604">
        <v>1675</v>
      </c>
      <c r="D13" s="649">
        <v>2.808721336768349</v>
      </c>
      <c r="H13" s="1108"/>
      <c r="K13" s="603" t="s">
        <v>198</v>
      </c>
      <c r="L13" s="604">
        <v>39054.862999999998</v>
      </c>
      <c r="M13" s="604">
        <v>6089.0029999999997</v>
      </c>
      <c r="N13" s="649">
        <v>6.4139996317952219</v>
      </c>
      <c r="P13" s="603" t="s">
        <v>200</v>
      </c>
      <c r="Q13" s="604">
        <v>20580.242999999999</v>
      </c>
      <c r="R13" s="604">
        <v>5156.7359999999999</v>
      </c>
      <c r="S13" s="649">
        <v>3.9909436899620223</v>
      </c>
    </row>
    <row r="14" spans="1:24" ht="15.75">
      <c r="A14" s="603" t="s">
        <v>451</v>
      </c>
      <c r="B14" s="604">
        <v>1231.2360000000001</v>
      </c>
      <c r="C14" s="604">
        <v>599</v>
      </c>
      <c r="D14" s="649">
        <v>4.0753615321216614</v>
      </c>
      <c r="K14" s="603" t="s">
        <v>192</v>
      </c>
      <c r="L14" s="604">
        <v>34763.940999999999</v>
      </c>
      <c r="M14" s="604">
        <v>8242.8019999999997</v>
      </c>
      <c r="N14" s="649">
        <v>4.2174907270610165</v>
      </c>
      <c r="P14" s="603" t="s">
        <v>191</v>
      </c>
      <c r="Q14" s="604">
        <v>14219.146000000001</v>
      </c>
      <c r="R14" s="604">
        <v>4671.2809999999999</v>
      </c>
      <c r="S14" s="649">
        <v>3.0439500428255122</v>
      </c>
    </row>
    <row r="15" spans="1:24" ht="15.75">
      <c r="A15" s="603" t="s">
        <v>204</v>
      </c>
      <c r="B15" s="604">
        <v>1203.6780000000001</v>
      </c>
      <c r="C15" s="604">
        <v>936</v>
      </c>
      <c r="D15" s="649">
        <v>2.2435373870708601</v>
      </c>
      <c r="E15" s="819"/>
      <c r="K15" s="603" t="s">
        <v>196</v>
      </c>
      <c r="L15" s="604">
        <v>33257.718000000001</v>
      </c>
      <c r="M15" s="604">
        <v>7941.98</v>
      </c>
      <c r="N15" s="649">
        <v>4.1875852117482042</v>
      </c>
      <c r="P15" s="603" t="s">
        <v>338</v>
      </c>
      <c r="Q15" s="604">
        <v>12018.251</v>
      </c>
      <c r="R15" s="604">
        <v>3362.5230000000001</v>
      </c>
      <c r="S15" s="649">
        <v>3.5741765929928211</v>
      </c>
    </row>
    <row r="16" spans="1:24" ht="16.5" thickBot="1">
      <c r="A16" s="603" t="s">
        <v>350</v>
      </c>
      <c r="B16" s="604">
        <v>945.44100000000003</v>
      </c>
      <c r="C16" s="604">
        <v>650</v>
      </c>
      <c r="D16" s="649">
        <v>2.160089653313106</v>
      </c>
      <c r="E16" s="657"/>
      <c r="K16" s="603" t="s">
        <v>351</v>
      </c>
      <c r="L16" s="604">
        <v>27460.66</v>
      </c>
      <c r="M16" s="604">
        <v>5117.7129999999997</v>
      </c>
      <c r="N16" s="649">
        <v>5.3658069532230517</v>
      </c>
      <c r="P16" s="603" t="s">
        <v>202</v>
      </c>
      <c r="Q16" s="604">
        <v>10985.44</v>
      </c>
      <c r="R16" s="604">
        <v>4290.95</v>
      </c>
      <c r="S16" s="649">
        <v>2.5601416935643626</v>
      </c>
    </row>
    <row r="17" spans="1:19" ht="16.5" thickBot="1">
      <c r="A17" s="934" t="s">
        <v>321</v>
      </c>
      <c r="B17" s="607">
        <v>44427.993999999999</v>
      </c>
      <c r="C17" s="607">
        <v>48409</v>
      </c>
      <c r="D17" s="728">
        <v>2.7337164852331419</v>
      </c>
      <c r="K17" s="603" t="s">
        <v>208</v>
      </c>
      <c r="L17" s="604">
        <v>24016.282999999999</v>
      </c>
      <c r="M17" s="604">
        <v>7674.98</v>
      </c>
      <c r="N17" s="649">
        <v>3.1291655483141327</v>
      </c>
      <c r="P17" s="603" t="s">
        <v>207</v>
      </c>
      <c r="Q17" s="604">
        <v>8303.6769999999997</v>
      </c>
      <c r="R17" s="604">
        <v>2901.6350000000002</v>
      </c>
      <c r="S17" s="649">
        <v>2.8617234765916453</v>
      </c>
    </row>
    <row r="18" spans="1:19" ht="15.75">
      <c r="A18"/>
      <c r="B18"/>
      <c r="C18"/>
      <c r="D18"/>
      <c r="K18" s="603" t="s">
        <v>205</v>
      </c>
      <c r="L18" s="604">
        <v>21867.933000000001</v>
      </c>
      <c r="M18" s="604">
        <v>5714.5249999999996</v>
      </c>
      <c r="N18" s="649">
        <v>3.8267280307637122</v>
      </c>
      <c r="P18" s="603" t="s">
        <v>201</v>
      </c>
      <c r="Q18" s="604">
        <v>6764.2110000000002</v>
      </c>
      <c r="R18" s="604">
        <v>1876.421</v>
      </c>
      <c r="S18" s="649">
        <v>3.6048472064637949</v>
      </c>
    </row>
    <row r="19" spans="1:19" ht="15.75">
      <c r="A19"/>
      <c r="B19"/>
      <c r="C19"/>
      <c r="D19"/>
      <c r="K19" s="603" t="s">
        <v>206</v>
      </c>
      <c r="L19" s="604">
        <v>13844.664000000001</v>
      </c>
      <c r="M19" s="604">
        <v>3422.489</v>
      </c>
      <c r="N19" s="649">
        <v>4.0452033593095553</v>
      </c>
      <c r="P19" s="603" t="s">
        <v>208</v>
      </c>
      <c r="Q19" s="604">
        <v>5609.4989999999998</v>
      </c>
      <c r="R19" s="604">
        <v>2127.6669999999999</v>
      </c>
      <c r="S19" s="649">
        <v>2.6364553287709027</v>
      </c>
    </row>
    <row r="20" spans="1:19" ht="15.75">
      <c r="A20"/>
      <c r="B20"/>
      <c r="C20"/>
      <c r="D20"/>
      <c r="K20" s="603" t="s">
        <v>199</v>
      </c>
      <c r="L20" s="604">
        <v>12673.121999999999</v>
      </c>
      <c r="M20" s="604">
        <v>4405.5640000000003</v>
      </c>
      <c r="N20" s="649">
        <v>2.8766173865593596</v>
      </c>
      <c r="P20" s="603" t="s">
        <v>205</v>
      </c>
      <c r="Q20" s="604">
        <v>5037.6729999999998</v>
      </c>
      <c r="R20" s="604">
        <v>1421.742</v>
      </c>
      <c r="S20" s="649">
        <v>3.543310248976256</v>
      </c>
    </row>
    <row r="21" spans="1:19" ht="15.75">
      <c r="A21"/>
      <c r="B21"/>
      <c r="C21"/>
      <c r="D21"/>
      <c r="K21" s="603" t="s">
        <v>352</v>
      </c>
      <c r="L21" s="604">
        <v>11814.652</v>
      </c>
      <c r="M21" s="604">
        <v>3715.7269999999999</v>
      </c>
      <c r="N21" s="649">
        <v>3.179634025858197</v>
      </c>
      <c r="P21" s="603" t="s">
        <v>350</v>
      </c>
      <c r="Q21" s="604">
        <v>4990.5069999999996</v>
      </c>
      <c r="R21" s="604">
        <v>1524.5419999999999</v>
      </c>
      <c r="S21" s="649">
        <v>3.2734467138327443</v>
      </c>
    </row>
    <row r="22" spans="1:19" ht="15.75">
      <c r="A22"/>
      <c r="B22"/>
      <c r="C22"/>
      <c r="D22"/>
      <c r="H22" s="1108"/>
      <c r="K22" s="603" t="s">
        <v>350</v>
      </c>
      <c r="L22" s="604">
        <v>8111.1670000000004</v>
      </c>
      <c r="M22" s="604">
        <v>2372.5659999999998</v>
      </c>
      <c r="N22" s="649">
        <v>3.4187318708942138</v>
      </c>
      <c r="P22" s="603" t="s">
        <v>209</v>
      </c>
      <c r="Q22" s="604">
        <v>4618.5690000000004</v>
      </c>
      <c r="R22" s="604">
        <v>1291.6769999999999</v>
      </c>
      <c r="S22" s="649">
        <v>3.575637717478906</v>
      </c>
    </row>
    <row r="23" spans="1:19" ht="15.75">
      <c r="A23"/>
      <c r="B23"/>
      <c r="C23"/>
      <c r="D23"/>
      <c r="H23" s="1108"/>
      <c r="K23" s="603" t="s">
        <v>209</v>
      </c>
      <c r="L23" s="604">
        <v>6952.2520000000004</v>
      </c>
      <c r="M23" s="604">
        <v>2985.902</v>
      </c>
      <c r="N23" s="649">
        <v>2.328359068716924</v>
      </c>
      <c r="P23" s="603" t="s">
        <v>210</v>
      </c>
      <c r="Q23" s="604">
        <v>4433.7089999999998</v>
      </c>
      <c r="R23" s="604">
        <v>1386.6220000000001</v>
      </c>
      <c r="S23" s="649">
        <v>3.1974892941263011</v>
      </c>
    </row>
    <row r="24" spans="1:19" ht="15.75">
      <c r="A24"/>
      <c r="B24"/>
      <c r="C24"/>
      <c r="D24"/>
      <c r="H24" s="1108"/>
      <c r="K24" s="603" t="s">
        <v>195</v>
      </c>
      <c r="L24" s="604">
        <v>6943.79</v>
      </c>
      <c r="M24" s="604">
        <v>1506.8710000000001</v>
      </c>
      <c r="N24" s="649">
        <v>4.6080852309189035</v>
      </c>
      <c r="P24" s="603" t="s">
        <v>212</v>
      </c>
      <c r="Q24" s="604">
        <v>4256.7139999999999</v>
      </c>
      <c r="R24" s="604">
        <v>1671.2529999999999</v>
      </c>
      <c r="S24" s="649">
        <v>2.547019511707683</v>
      </c>
    </row>
    <row r="25" spans="1:19" ht="15.75">
      <c r="A25"/>
      <c r="B25"/>
      <c r="C25"/>
      <c r="D25"/>
      <c r="H25" s="1108"/>
      <c r="K25" s="603" t="s">
        <v>204</v>
      </c>
      <c r="L25" s="604">
        <v>6573.8729999999996</v>
      </c>
      <c r="M25" s="604">
        <v>1526.127</v>
      </c>
      <c r="N25" s="649">
        <v>4.3075530411296041</v>
      </c>
      <c r="P25" s="603" t="s">
        <v>351</v>
      </c>
      <c r="Q25" s="604">
        <v>3806.8240000000001</v>
      </c>
      <c r="R25" s="604">
        <v>1017.312</v>
      </c>
      <c r="S25" s="649">
        <v>3.742041772828788</v>
      </c>
    </row>
    <row r="26" spans="1:19" ht="16.5" thickBot="1">
      <c r="A26"/>
      <c r="B26"/>
      <c r="C26"/>
      <c r="D26"/>
      <c r="H26" s="1108"/>
      <c r="K26" s="1029" t="s">
        <v>212</v>
      </c>
      <c r="L26" s="933">
        <v>5779.451</v>
      </c>
      <c r="M26" s="933">
        <v>2156.9169999999999</v>
      </c>
      <c r="N26" s="1030">
        <v>2.6794962439444818</v>
      </c>
      <c r="P26" s="603" t="s">
        <v>196</v>
      </c>
      <c r="Q26" s="604">
        <v>3276.471</v>
      </c>
      <c r="R26" s="604">
        <v>1115.085</v>
      </c>
      <c r="S26" s="649">
        <v>2.9383150163440455</v>
      </c>
    </row>
    <row r="27" spans="1:19" ht="16.5" thickBot="1">
      <c r="A27"/>
      <c r="B27"/>
      <c r="C27"/>
      <c r="D27"/>
      <c r="H27" s="1108"/>
      <c r="K27" s="934" t="s">
        <v>321</v>
      </c>
      <c r="L27" s="607">
        <v>1016881.716</v>
      </c>
      <c r="M27" s="607">
        <v>270617.55</v>
      </c>
      <c r="N27" s="728">
        <v>3.7576340337128915</v>
      </c>
      <c r="P27" s="603" t="s">
        <v>204</v>
      </c>
      <c r="Q27" s="604">
        <v>3158.2240000000002</v>
      </c>
      <c r="R27" s="604">
        <v>1139.3520000000001</v>
      </c>
      <c r="S27" s="649">
        <v>2.7719475631762616</v>
      </c>
    </row>
    <row r="28" spans="1:19" ht="15.75">
      <c r="H28" s="1108"/>
      <c r="K28"/>
      <c r="L28"/>
      <c r="M28"/>
      <c r="N28"/>
      <c r="P28" s="603" t="s">
        <v>206</v>
      </c>
      <c r="Q28" s="604">
        <v>2728.4009999999998</v>
      </c>
      <c r="R28" s="604">
        <v>854.34500000000003</v>
      </c>
      <c r="S28" s="649">
        <v>3.1935588082097977</v>
      </c>
    </row>
    <row r="29" spans="1:19" ht="15.75">
      <c r="H29" s="1108"/>
      <c r="K29"/>
      <c r="L29"/>
      <c r="M29"/>
      <c r="N29"/>
      <c r="P29" s="603" t="s">
        <v>478</v>
      </c>
      <c r="Q29" s="604">
        <v>2434.027</v>
      </c>
      <c r="R29" s="604">
        <v>962.03</v>
      </c>
      <c r="S29" s="649">
        <v>2.5300946955916137</v>
      </c>
    </row>
    <row r="30" spans="1:19" ht="15.75">
      <c r="A30"/>
      <c r="B30"/>
      <c r="C30"/>
      <c r="D30"/>
      <c r="E30"/>
      <c r="F30"/>
      <c r="G30"/>
      <c r="H30"/>
      <c r="I30"/>
      <c r="J30"/>
      <c r="K30"/>
      <c r="L30"/>
      <c r="M30"/>
      <c r="N30"/>
      <c r="P30" s="603" t="s">
        <v>480</v>
      </c>
      <c r="Q30" s="604">
        <v>2052.5819999999999</v>
      </c>
      <c r="R30" s="604">
        <v>932.322</v>
      </c>
      <c r="S30" s="649">
        <v>2.2015805698031365</v>
      </c>
    </row>
    <row r="31" spans="1:19" ht="15.75">
      <c r="A31"/>
      <c r="B31"/>
      <c r="C31"/>
      <c r="D31"/>
      <c r="E31"/>
      <c r="F31"/>
      <c r="G31"/>
      <c r="H31"/>
      <c r="I31"/>
      <c r="J31"/>
      <c r="K31"/>
      <c r="L31"/>
      <c r="M31"/>
      <c r="N31"/>
      <c r="P31" s="603" t="s">
        <v>479</v>
      </c>
      <c r="Q31" s="604">
        <v>1898.173</v>
      </c>
      <c r="R31" s="604">
        <v>701.35</v>
      </c>
      <c r="S31" s="649">
        <v>2.7064561203393454</v>
      </c>
    </row>
    <row r="32" spans="1:19" ht="16.5" thickBot="1">
      <c r="A32"/>
      <c r="B32"/>
      <c r="C32"/>
      <c r="D32"/>
      <c r="E32"/>
      <c r="F32"/>
      <c r="G32"/>
      <c r="H32"/>
      <c r="I32"/>
      <c r="J32"/>
      <c r="K32"/>
      <c r="L32"/>
      <c r="M32"/>
      <c r="N32"/>
      <c r="P32" s="603" t="s">
        <v>352</v>
      </c>
      <c r="Q32" s="604">
        <v>1805.461</v>
      </c>
      <c r="R32" s="604">
        <v>523.03700000000003</v>
      </c>
      <c r="S32" s="649">
        <v>3.4518800773176657</v>
      </c>
    </row>
    <row r="33" spans="1:19" ht="16.5" thickBot="1">
      <c r="A33"/>
      <c r="B33"/>
      <c r="C33"/>
      <c r="D33"/>
      <c r="E33"/>
      <c r="F33"/>
      <c r="G33"/>
      <c r="H33"/>
      <c r="I33"/>
      <c r="J33"/>
      <c r="K33"/>
      <c r="L33"/>
      <c r="M33"/>
      <c r="N33"/>
      <c r="P33" s="934" t="s">
        <v>321</v>
      </c>
      <c r="Q33" s="607">
        <v>347744.33399999997</v>
      </c>
      <c r="R33" s="607">
        <v>103137.30899999999</v>
      </c>
      <c r="S33" s="728">
        <v>3.3716638272964827</v>
      </c>
    </row>
    <row r="34" spans="1:19">
      <c r="A34" s="1173" t="s">
        <v>440</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90" t="s">
        <v>208</v>
      </c>
      <c r="B40" s="1291">
        <v>2455442</v>
      </c>
      <c r="C40" s="1292">
        <v>839888</v>
      </c>
      <c r="D40"/>
      <c r="E40"/>
      <c r="F40"/>
      <c r="G40"/>
      <c r="H40"/>
      <c r="I40"/>
      <c r="J40"/>
      <c r="K40"/>
      <c r="L40"/>
      <c r="M40"/>
      <c r="N40"/>
      <c r="P40"/>
      <c r="Q40"/>
      <c r="R40"/>
      <c r="S40"/>
    </row>
    <row r="41" spans="1:19">
      <c r="A41" s="1293" t="s">
        <v>350</v>
      </c>
      <c r="B41" s="1294">
        <v>831196</v>
      </c>
      <c r="C41" s="1295">
        <v>253768</v>
      </c>
      <c r="D41"/>
      <c r="E41"/>
      <c r="F41"/>
      <c r="G41"/>
      <c r="H41"/>
      <c r="I41"/>
      <c r="J41"/>
      <c r="K41"/>
      <c r="L41"/>
      <c r="M41"/>
      <c r="N41"/>
      <c r="P41"/>
      <c r="Q41"/>
      <c r="R41"/>
      <c r="S41"/>
    </row>
    <row r="42" spans="1:19" ht="14.25" customHeight="1">
      <c r="A42" s="1293" t="s">
        <v>197</v>
      </c>
      <c r="B42" s="1294">
        <v>472654</v>
      </c>
      <c r="C42" s="1295">
        <v>191185</v>
      </c>
      <c r="D42"/>
      <c r="E42"/>
      <c r="F42"/>
      <c r="G42"/>
      <c r="H42"/>
      <c r="I42"/>
      <c r="J42"/>
      <c r="K42"/>
      <c r="L42"/>
      <c r="M42"/>
      <c r="N42"/>
      <c r="P42"/>
      <c r="Q42"/>
      <c r="R42"/>
      <c r="S42"/>
    </row>
    <row r="43" spans="1:19">
      <c r="A43" s="1293" t="s">
        <v>207</v>
      </c>
      <c r="B43" s="1294">
        <v>596995</v>
      </c>
      <c r="C43" s="1295">
        <v>219262</v>
      </c>
      <c r="D43"/>
      <c r="E43"/>
      <c r="F43"/>
      <c r="G43"/>
      <c r="H43"/>
      <c r="I43"/>
      <c r="J43"/>
      <c r="K43"/>
      <c r="L43"/>
      <c r="M43"/>
      <c r="N43"/>
      <c r="P43"/>
      <c r="Q43"/>
      <c r="R43"/>
      <c r="S43"/>
    </row>
    <row r="44" spans="1:19">
      <c r="A44" s="1293" t="s">
        <v>199</v>
      </c>
      <c r="B44" s="1294">
        <v>1193624</v>
      </c>
      <c r="C44" s="1295">
        <v>418031</v>
      </c>
      <c r="D44"/>
      <c r="E44"/>
      <c r="F44"/>
      <c r="G44"/>
      <c r="H44"/>
      <c r="I44"/>
      <c r="J44"/>
      <c r="K44"/>
      <c r="L44"/>
      <c r="M44"/>
      <c r="N44"/>
      <c r="P44"/>
      <c r="Q44"/>
      <c r="R44"/>
      <c r="S44"/>
    </row>
    <row r="45" spans="1:19">
      <c r="A45" s="1293" t="s">
        <v>495</v>
      </c>
      <c r="B45" s="1294">
        <v>42167</v>
      </c>
      <c r="C45" s="1295">
        <v>10774</v>
      </c>
      <c r="D45"/>
      <c r="E45"/>
      <c r="F45"/>
      <c r="G45"/>
      <c r="H45"/>
      <c r="I45"/>
      <c r="J45"/>
      <c r="K45"/>
      <c r="L45"/>
      <c r="M45"/>
      <c r="N45"/>
      <c r="P45"/>
      <c r="Q45"/>
      <c r="R45"/>
      <c r="S45"/>
    </row>
    <row r="46" spans="1:19">
      <c r="A46" s="1293" t="s">
        <v>205</v>
      </c>
      <c r="B46" s="1294">
        <v>2177495</v>
      </c>
      <c r="C46" s="1295">
        <v>560007</v>
      </c>
      <c r="D46"/>
      <c r="E46"/>
      <c r="F46"/>
      <c r="G46"/>
      <c r="H46"/>
      <c r="I46"/>
      <c r="J46"/>
      <c r="P46"/>
      <c r="Q46"/>
      <c r="R46"/>
      <c r="S46"/>
    </row>
    <row r="47" spans="1:19">
      <c r="A47" s="1293" t="s">
        <v>210</v>
      </c>
      <c r="B47" s="1294">
        <v>398322</v>
      </c>
      <c r="C47" s="1295">
        <v>129045</v>
      </c>
      <c r="D47"/>
      <c r="E47"/>
      <c r="F47"/>
      <c r="G47"/>
      <c r="H47"/>
      <c r="I47"/>
      <c r="J47"/>
      <c r="K47"/>
      <c r="P47"/>
      <c r="Q47"/>
      <c r="R47"/>
      <c r="S47"/>
    </row>
    <row r="48" spans="1:19" ht="14.25" customHeight="1">
      <c r="A48" s="1293" t="s">
        <v>499</v>
      </c>
      <c r="B48" s="1294">
        <v>101067</v>
      </c>
      <c r="C48" s="1295">
        <v>20613</v>
      </c>
      <c r="D48"/>
      <c r="E48"/>
      <c r="F48"/>
      <c r="G48"/>
      <c r="H48"/>
      <c r="I48"/>
      <c r="J48"/>
      <c r="K48"/>
      <c r="P48"/>
      <c r="Q48"/>
      <c r="R48"/>
      <c r="S48"/>
    </row>
    <row r="49" spans="1:19">
      <c r="A49" s="1293" t="s">
        <v>192</v>
      </c>
      <c r="B49" s="1294">
        <v>8296109</v>
      </c>
      <c r="C49" s="1295">
        <v>2103192</v>
      </c>
      <c r="D49"/>
      <c r="E49"/>
      <c r="F49"/>
      <c r="G49"/>
      <c r="H49"/>
      <c r="I49"/>
      <c r="J49"/>
      <c r="K49"/>
      <c r="P49"/>
      <c r="Q49"/>
      <c r="R49"/>
      <c r="S49"/>
    </row>
    <row r="50" spans="1:19">
      <c r="A50" s="1293" t="s">
        <v>500</v>
      </c>
      <c r="B50" s="1294">
        <v>422</v>
      </c>
      <c r="C50" s="1295">
        <v>230</v>
      </c>
      <c r="D50"/>
      <c r="E50"/>
      <c r="F50"/>
      <c r="G50"/>
      <c r="H50"/>
      <c r="I50"/>
      <c r="J50"/>
      <c r="K50"/>
      <c r="P50"/>
      <c r="Q50"/>
      <c r="R50"/>
      <c r="S50"/>
    </row>
    <row r="51" spans="1:19">
      <c r="A51" s="1293" t="s">
        <v>501</v>
      </c>
      <c r="B51" s="1294">
        <v>61216</v>
      </c>
      <c r="C51" s="1295">
        <v>76820</v>
      </c>
      <c r="D51"/>
      <c r="E51"/>
      <c r="F51"/>
      <c r="G51"/>
      <c r="H51"/>
      <c r="I51"/>
      <c r="J51"/>
      <c r="K51"/>
      <c r="P51"/>
      <c r="Q51"/>
      <c r="R51"/>
      <c r="S51"/>
    </row>
    <row r="52" spans="1:19">
      <c r="A52" s="1293" t="s">
        <v>201</v>
      </c>
      <c r="B52" s="1294">
        <v>4604277</v>
      </c>
      <c r="C52" s="1295">
        <v>1267409</v>
      </c>
      <c r="D52"/>
      <c r="E52"/>
      <c r="F52"/>
      <c r="G52"/>
      <c r="H52"/>
      <c r="I52"/>
      <c r="J52"/>
      <c r="K52"/>
      <c r="P52"/>
      <c r="Q52"/>
      <c r="R52"/>
      <c r="S52"/>
    </row>
    <row r="53" spans="1:19">
      <c r="A53" s="1293" t="s">
        <v>193</v>
      </c>
      <c r="B53" s="1294">
        <v>9183086</v>
      </c>
      <c r="C53" s="1295">
        <v>2421747</v>
      </c>
      <c r="D53"/>
      <c r="E53"/>
      <c r="F53"/>
      <c r="G53"/>
      <c r="H53"/>
      <c r="I53"/>
      <c r="J53"/>
      <c r="K53"/>
      <c r="P53"/>
      <c r="Q53"/>
      <c r="R53"/>
      <c r="S53"/>
    </row>
    <row r="54" spans="1:19">
      <c r="A54" s="1293" t="s">
        <v>444</v>
      </c>
      <c r="B54" s="1294">
        <v>9159281</v>
      </c>
      <c r="C54" s="1295">
        <v>3046710</v>
      </c>
      <c r="D54"/>
      <c r="E54"/>
      <c r="F54"/>
      <c r="G54"/>
      <c r="H54"/>
      <c r="I54"/>
      <c r="J54"/>
      <c r="K54"/>
      <c r="P54"/>
      <c r="Q54"/>
      <c r="R54"/>
      <c r="S54"/>
    </row>
    <row r="55" spans="1:19">
      <c r="A55" s="1293" t="s">
        <v>202</v>
      </c>
      <c r="B55" s="1294">
        <v>367062</v>
      </c>
      <c r="C55" s="1295">
        <v>215394</v>
      </c>
      <c r="D55"/>
      <c r="E55"/>
      <c r="F55"/>
      <c r="G55"/>
      <c r="H55"/>
      <c r="I55"/>
      <c r="J55"/>
      <c r="K55"/>
      <c r="P55"/>
      <c r="Q55"/>
      <c r="R55"/>
      <c r="S55"/>
    </row>
    <row r="56" spans="1:19">
      <c r="A56" s="1293" t="s">
        <v>211</v>
      </c>
      <c r="B56" s="1294">
        <v>129338</v>
      </c>
      <c r="C56" s="1295">
        <v>26352</v>
      </c>
      <c r="D56"/>
      <c r="E56"/>
      <c r="F56"/>
      <c r="G56"/>
      <c r="H56"/>
      <c r="I56"/>
      <c r="J56"/>
      <c r="K56"/>
      <c r="P56"/>
      <c r="Q56"/>
      <c r="R56"/>
      <c r="S56"/>
    </row>
    <row r="57" spans="1:19">
      <c r="A57" s="1293" t="s">
        <v>198</v>
      </c>
      <c r="B57" s="1294">
        <v>6211480</v>
      </c>
      <c r="C57" s="1295">
        <v>1044420</v>
      </c>
      <c r="D57"/>
      <c r="E57"/>
      <c r="F57"/>
      <c r="G57"/>
      <c r="H57"/>
      <c r="I57"/>
      <c r="J57"/>
      <c r="K57"/>
      <c r="P57"/>
      <c r="Q57"/>
      <c r="R57"/>
      <c r="S57"/>
    </row>
    <row r="58" spans="1:19">
      <c r="A58" s="1293" t="s">
        <v>338</v>
      </c>
      <c r="B58" s="1294">
        <v>1329910</v>
      </c>
      <c r="C58" s="1295">
        <v>375809</v>
      </c>
      <c r="D58"/>
      <c r="E58"/>
      <c r="F58"/>
      <c r="G58"/>
      <c r="H58"/>
      <c r="I58"/>
      <c r="J58"/>
      <c r="K58"/>
      <c r="P58"/>
      <c r="Q58"/>
      <c r="R58"/>
      <c r="S58"/>
    </row>
    <row r="59" spans="1:19">
      <c r="A59" s="1293" t="s">
        <v>505</v>
      </c>
      <c r="B59" s="1294">
        <v>36003</v>
      </c>
      <c r="C59" s="1295">
        <v>6532</v>
      </c>
      <c r="D59"/>
      <c r="E59"/>
      <c r="F59"/>
      <c r="G59"/>
      <c r="H59"/>
      <c r="I59"/>
      <c r="J59"/>
      <c r="K59"/>
      <c r="P59"/>
      <c r="Q59"/>
      <c r="R59"/>
      <c r="S59"/>
    </row>
    <row r="60" spans="1:19">
      <c r="A60" s="1293" t="s">
        <v>478</v>
      </c>
      <c r="B60" s="1294">
        <v>51860</v>
      </c>
      <c r="C60" s="1295">
        <v>20500</v>
      </c>
      <c r="D60"/>
      <c r="E60"/>
      <c r="F60"/>
      <c r="G60"/>
      <c r="H60"/>
      <c r="I60"/>
      <c r="J60"/>
      <c r="K60"/>
      <c r="P60"/>
      <c r="Q60"/>
      <c r="R60"/>
      <c r="S60"/>
    </row>
    <row r="61" spans="1:19">
      <c r="A61" s="1293" t="s">
        <v>496</v>
      </c>
      <c r="B61" s="1294">
        <v>192879</v>
      </c>
      <c r="C61" s="1295">
        <v>69602</v>
      </c>
      <c r="D61"/>
      <c r="E61"/>
      <c r="F61"/>
      <c r="G61"/>
      <c r="H61"/>
      <c r="I61"/>
      <c r="J61"/>
      <c r="K61"/>
      <c r="P61"/>
      <c r="Q61"/>
      <c r="R61"/>
      <c r="S61"/>
    </row>
    <row r="62" spans="1:19">
      <c r="A62" s="1293" t="s">
        <v>506</v>
      </c>
      <c r="B62" s="1294">
        <v>36157</v>
      </c>
      <c r="C62" s="1295">
        <v>50050</v>
      </c>
      <c r="D62"/>
      <c r="E62"/>
      <c r="F62"/>
      <c r="G62"/>
      <c r="H62"/>
      <c r="I62"/>
      <c r="J62"/>
      <c r="K62"/>
      <c r="P62"/>
      <c r="Q62"/>
      <c r="R62"/>
      <c r="S62"/>
    </row>
    <row r="63" spans="1:19">
      <c r="A63" s="1293" t="s">
        <v>209</v>
      </c>
      <c r="B63" s="1294">
        <v>970410</v>
      </c>
      <c r="C63" s="1295">
        <v>358730</v>
      </c>
      <c r="D63"/>
      <c r="E63"/>
      <c r="F63"/>
      <c r="G63"/>
      <c r="H63"/>
      <c r="I63"/>
      <c r="J63"/>
      <c r="K63"/>
      <c r="P63"/>
      <c r="Q63"/>
      <c r="R63"/>
      <c r="S63"/>
    </row>
    <row r="64" spans="1:19">
      <c r="A64" s="1293" t="s">
        <v>507</v>
      </c>
      <c r="B64" s="1294">
        <v>76751</v>
      </c>
      <c r="C64" s="1295">
        <v>19602</v>
      </c>
      <c r="D64"/>
      <c r="E64"/>
      <c r="F64"/>
      <c r="G64"/>
      <c r="H64"/>
      <c r="I64"/>
      <c r="J64"/>
      <c r="K64"/>
      <c r="P64"/>
      <c r="Q64"/>
      <c r="R64"/>
      <c r="S64"/>
    </row>
    <row r="65" spans="1:19">
      <c r="A65" s="1293" t="s">
        <v>213</v>
      </c>
      <c r="B65" s="1294">
        <v>311087</v>
      </c>
      <c r="C65" s="1295">
        <v>67791</v>
      </c>
      <c r="D65"/>
      <c r="E65"/>
      <c r="F65"/>
      <c r="G65"/>
      <c r="H65"/>
      <c r="I65"/>
      <c r="J65"/>
      <c r="K65"/>
      <c r="P65"/>
      <c r="Q65"/>
      <c r="R65"/>
      <c r="S65"/>
    </row>
    <row r="66" spans="1:19">
      <c r="A66" s="1293" t="s">
        <v>479</v>
      </c>
      <c r="B66" s="1294">
        <v>502286</v>
      </c>
      <c r="C66" s="1295">
        <v>182927</v>
      </c>
      <c r="D66"/>
      <c r="E66"/>
      <c r="F66"/>
      <c r="G66"/>
      <c r="H66"/>
      <c r="I66"/>
      <c r="J66"/>
      <c r="K66"/>
      <c r="P66"/>
      <c r="Q66"/>
      <c r="R66"/>
      <c r="S66"/>
    </row>
    <row r="67" spans="1:19">
      <c r="A67" s="1293" t="s">
        <v>497</v>
      </c>
      <c r="B67" s="1294">
        <v>192508</v>
      </c>
      <c r="C67" s="1295">
        <v>48604</v>
      </c>
      <c r="D67"/>
      <c r="E67"/>
      <c r="F67"/>
      <c r="G67"/>
      <c r="H67"/>
      <c r="I67"/>
      <c r="J67"/>
      <c r="K67"/>
      <c r="P67"/>
      <c r="Q67"/>
      <c r="R67"/>
      <c r="S67"/>
    </row>
    <row r="68" spans="1:19">
      <c r="A68" s="1293" t="s">
        <v>194</v>
      </c>
      <c r="B68" s="1294">
        <v>18917009</v>
      </c>
      <c r="C68" s="1295">
        <v>5392903</v>
      </c>
      <c r="D68"/>
      <c r="E68"/>
      <c r="F68"/>
      <c r="G68"/>
      <c r="H68"/>
      <c r="I68"/>
      <c r="J68"/>
      <c r="K68"/>
      <c r="P68"/>
      <c r="Q68"/>
      <c r="R68"/>
      <c r="S68"/>
    </row>
    <row r="69" spans="1:19">
      <c r="A69" s="1293" t="s">
        <v>430</v>
      </c>
      <c r="B69" s="1294">
        <v>152233</v>
      </c>
      <c r="C69" s="1295">
        <v>16339</v>
      </c>
      <c r="D69"/>
      <c r="E69"/>
      <c r="F69"/>
      <c r="G69"/>
      <c r="H69"/>
      <c r="I69"/>
      <c r="J69"/>
      <c r="K69"/>
      <c r="P69"/>
      <c r="Q69"/>
      <c r="R69"/>
      <c r="S69"/>
    </row>
    <row r="70" spans="1:19">
      <c r="A70" s="1293" t="s">
        <v>351</v>
      </c>
      <c r="B70" s="1294">
        <v>3321167</v>
      </c>
      <c r="C70" s="1295">
        <v>671958</v>
      </c>
      <c r="D70"/>
      <c r="E70"/>
      <c r="F70"/>
      <c r="G70"/>
      <c r="H70"/>
      <c r="I70"/>
      <c r="J70"/>
      <c r="K70"/>
      <c r="P70"/>
      <c r="Q70"/>
      <c r="R70"/>
      <c r="S70"/>
    </row>
    <row r="71" spans="1:19">
      <c r="A71" s="1293" t="s">
        <v>196</v>
      </c>
      <c r="B71" s="1294">
        <v>3283425</v>
      </c>
      <c r="C71" s="1295">
        <v>880758</v>
      </c>
      <c r="D71"/>
      <c r="E71"/>
      <c r="F71"/>
      <c r="G71"/>
      <c r="H71"/>
      <c r="I71"/>
      <c r="J71"/>
      <c r="K71"/>
      <c r="P71"/>
      <c r="Q71"/>
      <c r="R71"/>
      <c r="S71"/>
    </row>
    <row r="72" spans="1:19">
      <c r="A72" s="1293" t="s">
        <v>212</v>
      </c>
      <c r="B72" s="1294">
        <v>486034</v>
      </c>
      <c r="C72" s="1295">
        <v>185947</v>
      </c>
      <c r="D72"/>
      <c r="E72"/>
      <c r="F72"/>
      <c r="G72"/>
      <c r="H72"/>
      <c r="I72"/>
      <c r="J72"/>
      <c r="K72"/>
      <c r="P72"/>
      <c r="Q72"/>
      <c r="R72"/>
      <c r="S72"/>
    </row>
    <row r="73" spans="1:19">
      <c r="A73" s="1293" t="s">
        <v>508</v>
      </c>
      <c r="B73" s="1294">
        <v>3561</v>
      </c>
      <c r="C73" s="1295">
        <v>795</v>
      </c>
      <c r="D73"/>
      <c r="E73"/>
      <c r="F73"/>
      <c r="G73"/>
      <c r="H73"/>
      <c r="I73"/>
      <c r="J73"/>
      <c r="K73"/>
    </row>
    <row r="74" spans="1:19">
      <c r="A74" s="1293" t="s">
        <v>206</v>
      </c>
      <c r="B74" s="1294">
        <v>1363871</v>
      </c>
      <c r="C74" s="1295">
        <v>342541</v>
      </c>
      <c r="D74"/>
      <c r="E74"/>
      <c r="F74"/>
      <c r="G74"/>
      <c r="H74"/>
      <c r="I74"/>
      <c r="J74"/>
      <c r="K74"/>
    </row>
    <row r="75" spans="1:19">
      <c r="A75" s="1293" t="s">
        <v>352</v>
      </c>
      <c r="B75" s="1294">
        <v>1229041</v>
      </c>
      <c r="C75" s="1295">
        <v>378620</v>
      </c>
      <c r="D75"/>
      <c r="E75"/>
      <c r="F75"/>
      <c r="G75"/>
      <c r="H75"/>
      <c r="I75"/>
      <c r="J75"/>
      <c r="K75"/>
    </row>
    <row r="76" spans="1:19">
      <c r="A76" s="1293" t="s">
        <v>498</v>
      </c>
      <c r="B76" s="1294">
        <v>286425</v>
      </c>
      <c r="C76" s="1295">
        <v>38876</v>
      </c>
      <c r="D76"/>
      <c r="E76"/>
      <c r="F76"/>
      <c r="G76"/>
      <c r="H76"/>
      <c r="I76"/>
      <c r="J76"/>
      <c r="K76"/>
    </row>
    <row r="77" spans="1:19">
      <c r="A77" s="1293" t="s">
        <v>195</v>
      </c>
      <c r="B77" s="1294">
        <v>2764002</v>
      </c>
      <c r="C77" s="1295">
        <v>662752</v>
      </c>
      <c r="D77"/>
      <c r="E77"/>
      <c r="F77"/>
      <c r="G77"/>
      <c r="H77"/>
      <c r="I77"/>
      <c r="J77"/>
      <c r="K77"/>
    </row>
    <row r="78" spans="1:19">
      <c r="A78" s="1293" t="s">
        <v>451</v>
      </c>
      <c r="B78" s="1294">
        <v>86302</v>
      </c>
      <c r="C78" s="1295">
        <v>24617</v>
      </c>
      <c r="D78"/>
      <c r="E78"/>
      <c r="F78"/>
      <c r="G78"/>
      <c r="H78"/>
      <c r="I78"/>
      <c r="J78"/>
      <c r="K78"/>
    </row>
    <row r="79" spans="1:19">
      <c r="A79" s="1293" t="s">
        <v>204</v>
      </c>
      <c r="B79" s="1294">
        <v>881575</v>
      </c>
      <c r="C79" s="1295">
        <v>254938</v>
      </c>
      <c r="D79"/>
      <c r="E79"/>
      <c r="F79"/>
      <c r="G79"/>
      <c r="H79"/>
      <c r="I79"/>
      <c r="J79"/>
      <c r="K79"/>
    </row>
    <row r="80" spans="1:19">
      <c r="A80" s="1293" t="s">
        <v>200</v>
      </c>
      <c r="B80" s="1294">
        <v>6950441</v>
      </c>
      <c r="C80" s="1295">
        <v>1567289</v>
      </c>
      <c r="D80"/>
      <c r="E80"/>
      <c r="F80"/>
      <c r="G80"/>
      <c r="H80"/>
      <c r="I80"/>
      <c r="J80"/>
      <c r="K80"/>
    </row>
    <row r="81" spans="1:11">
      <c r="A81" s="1293" t="s">
        <v>191</v>
      </c>
      <c r="B81" s="1294">
        <v>27491203</v>
      </c>
      <c r="C81" s="1295">
        <v>7067963</v>
      </c>
      <c r="D81"/>
      <c r="E81"/>
      <c r="F81"/>
      <c r="G81"/>
      <c r="H81"/>
      <c r="I81"/>
      <c r="J81"/>
      <c r="K81"/>
    </row>
    <row r="82" spans="1:11">
      <c r="A82" s="1293" t="s">
        <v>509</v>
      </c>
      <c r="B82" s="1294">
        <v>35645</v>
      </c>
      <c r="C82" s="1295">
        <v>80286</v>
      </c>
      <c r="D82"/>
      <c r="E82"/>
      <c r="F82"/>
      <c r="G82"/>
      <c r="H82"/>
      <c r="I82"/>
      <c r="J82"/>
      <c r="K82"/>
    </row>
    <row r="83" spans="1:11">
      <c r="A83" s="1293" t="s">
        <v>502</v>
      </c>
      <c r="B83" s="1294">
        <v>24655</v>
      </c>
      <c r="C83" s="1295">
        <v>7940</v>
      </c>
      <c r="D83"/>
      <c r="E83"/>
      <c r="F83"/>
      <c r="G83"/>
      <c r="H83"/>
      <c r="I83"/>
      <c r="J83"/>
      <c r="K83"/>
    </row>
    <row r="84" spans="1:11">
      <c r="A84" s="1296" t="s">
        <v>494</v>
      </c>
      <c r="B84" s="1297">
        <v>117257673</v>
      </c>
      <c r="C84" s="129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108" customWidth="1"/>
    <col min="2" max="2" width="12.28515625" style="1108" bestFit="1" customWidth="1"/>
    <col min="3" max="3" width="10.140625" style="1108" customWidth="1"/>
    <col min="4" max="4" width="9.140625" style="1108"/>
    <col min="5" max="5" width="6" style="1108" customWidth="1"/>
    <col min="6" max="6" width="16.7109375" style="1108" customWidth="1"/>
    <col min="7" max="7" width="11.28515625" style="1108" customWidth="1"/>
    <col min="8" max="8" width="10.42578125" style="1108" customWidth="1"/>
    <col min="9" max="9" width="9.140625" style="1108"/>
    <col min="10" max="10" width="3.5703125" style="1108" customWidth="1"/>
    <col min="11" max="11" width="18" style="1108" customWidth="1"/>
    <col min="12" max="12" width="11.7109375" style="1108" customWidth="1"/>
    <col min="13" max="13" width="12.28515625" style="1108" customWidth="1"/>
    <col min="14" max="14" width="10.42578125" style="1108" customWidth="1"/>
    <col min="15" max="15" width="3.85546875" style="1108" customWidth="1"/>
    <col min="16" max="16" width="22.5703125" style="1108" customWidth="1"/>
    <col min="17" max="17" width="11.28515625" style="1108" customWidth="1"/>
    <col min="18" max="18" width="10.28515625" style="1108" customWidth="1"/>
    <col min="19" max="19" width="10" style="1108" customWidth="1"/>
    <col min="20" max="255" width="9.140625" style="1108"/>
    <col min="256" max="256" width="4" style="1108" customWidth="1"/>
    <col min="257" max="257" width="15.140625" style="1108" customWidth="1"/>
    <col min="258" max="258" width="13.85546875" style="1108" customWidth="1"/>
    <col min="259" max="259" width="10.140625" style="1108" customWidth="1"/>
    <col min="260" max="260" width="9.140625" style="1108"/>
    <col min="261" max="261" width="3.42578125" style="1108" customWidth="1"/>
    <col min="262" max="262" width="19.5703125" style="1108" customWidth="1"/>
    <col min="263" max="263" width="12.28515625" style="1108" customWidth="1"/>
    <col min="264" max="264" width="10.42578125" style="1108" customWidth="1"/>
    <col min="265" max="265" width="9.140625" style="1108"/>
    <col min="266" max="266" width="3.5703125" style="1108" customWidth="1"/>
    <col min="267" max="267" width="16.42578125" style="1108" customWidth="1"/>
    <col min="268" max="268" width="11.7109375" style="1108" customWidth="1"/>
    <col min="269" max="269" width="10.140625" style="1108" customWidth="1"/>
    <col min="270" max="270" width="15.85546875" style="1108" customWidth="1"/>
    <col min="271" max="271" width="3.85546875" style="1108" customWidth="1"/>
    <col min="272" max="272" width="16.42578125" style="1108" customWidth="1"/>
    <col min="273" max="273" width="11.28515625" style="1108" customWidth="1"/>
    <col min="274" max="274" width="10.28515625" style="1108" customWidth="1"/>
    <col min="275" max="275" width="10" style="1108" customWidth="1"/>
    <col min="276" max="511" width="9.140625" style="1108"/>
    <col min="512" max="512" width="4" style="1108" customWidth="1"/>
    <col min="513" max="513" width="15.140625" style="1108" customWidth="1"/>
    <col min="514" max="514" width="13.85546875" style="1108" customWidth="1"/>
    <col min="515" max="515" width="10.140625" style="1108" customWidth="1"/>
    <col min="516" max="516" width="9.140625" style="1108"/>
    <col min="517" max="517" width="3.42578125" style="1108" customWidth="1"/>
    <col min="518" max="518" width="19.5703125" style="1108" customWidth="1"/>
    <col min="519" max="519" width="12.28515625" style="1108" customWidth="1"/>
    <col min="520" max="520" width="10.42578125" style="1108" customWidth="1"/>
    <col min="521" max="521" width="9.140625" style="1108"/>
    <col min="522" max="522" width="3.5703125" style="1108" customWidth="1"/>
    <col min="523" max="523" width="16.42578125" style="1108" customWidth="1"/>
    <col min="524" max="524" width="11.7109375" style="1108" customWidth="1"/>
    <col min="525" max="525" width="10.140625" style="1108" customWidth="1"/>
    <col min="526" max="526" width="15.85546875" style="1108" customWidth="1"/>
    <col min="527" max="527" width="3.85546875" style="1108" customWidth="1"/>
    <col min="528" max="528" width="16.42578125" style="1108" customWidth="1"/>
    <col min="529" max="529" width="11.28515625" style="1108" customWidth="1"/>
    <col min="530" max="530" width="10.28515625" style="1108" customWidth="1"/>
    <col min="531" max="531" width="10" style="1108" customWidth="1"/>
    <col min="532" max="767" width="9.140625" style="1108"/>
    <col min="768" max="768" width="4" style="1108" customWidth="1"/>
    <col min="769" max="769" width="15.140625" style="1108" customWidth="1"/>
    <col min="770" max="770" width="13.85546875" style="1108" customWidth="1"/>
    <col min="771" max="771" width="10.140625" style="1108" customWidth="1"/>
    <col min="772" max="772" width="9.140625" style="1108"/>
    <col min="773" max="773" width="3.42578125" style="1108" customWidth="1"/>
    <col min="774" max="774" width="19.5703125" style="1108" customWidth="1"/>
    <col min="775" max="775" width="12.28515625" style="1108" customWidth="1"/>
    <col min="776" max="776" width="10.42578125" style="1108" customWidth="1"/>
    <col min="777" max="777" width="9.140625" style="1108"/>
    <col min="778" max="778" width="3.5703125" style="1108" customWidth="1"/>
    <col min="779" max="779" width="16.42578125" style="1108" customWidth="1"/>
    <col min="780" max="780" width="11.7109375" style="1108" customWidth="1"/>
    <col min="781" max="781" width="10.140625" style="1108" customWidth="1"/>
    <col min="782" max="782" width="15.85546875" style="1108" customWidth="1"/>
    <col min="783" max="783" width="3.85546875" style="1108" customWidth="1"/>
    <col min="784" max="784" width="16.42578125" style="1108" customWidth="1"/>
    <col min="785" max="785" width="11.28515625" style="1108" customWidth="1"/>
    <col min="786" max="786" width="10.28515625" style="1108" customWidth="1"/>
    <col min="787" max="787" width="10" style="1108" customWidth="1"/>
    <col min="788" max="1023" width="9.140625" style="1108"/>
    <col min="1024" max="1024" width="4" style="1108" customWidth="1"/>
    <col min="1025" max="1025" width="15.140625" style="1108" customWidth="1"/>
    <col min="1026" max="1026" width="13.85546875" style="1108" customWidth="1"/>
    <col min="1027" max="1027" width="10.140625" style="1108" customWidth="1"/>
    <col min="1028" max="1028" width="9.140625" style="1108"/>
    <col min="1029" max="1029" width="3.42578125" style="1108" customWidth="1"/>
    <col min="1030" max="1030" width="19.5703125" style="1108" customWidth="1"/>
    <col min="1031" max="1031" width="12.28515625" style="1108" customWidth="1"/>
    <col min="1032" max="1032" width="10.42578125" style="1108" customWidth="1"/>
    <col min="1033" max="1033" width="9.140625" style="1108"/>
    <col min="1034" max="1034" width="3.5703125" style="1108" customWidth="1"/>
    <col min="1035" max="1035" width="16.42578125" style="1108" customWidth="1"/>
    <col min="1036" max="1036" width="11.7109375" style="1108" customWidth="1"/>
    <col min="1037" max="1037" width="10.140625" style="1108" customWidth="1"/>
    <col min="1038" max="1038" width="15.85546875" style="1108" customWidth="1"/>
    <col min="1039" max="1039" width="3.85546875" style="1108" customWidth="1"/>
    <col min="1040" max="1040" width="16.42578125" style="1108" customWidth="1"/>
    <col min="1041" max="1041" width="11.28515625" style="1108" customWidth="1"/>
    <col min="1042" max="1042" width="10.28515625" style="1108" customWidth="1"/>
    <col min="1043" max="1043" width="10" style="1108" customWidth="1"/>
    <col min="1044" max="1279" width="9.140625" style="1108"/>
    <col min="1280" max="1280" width="4" style="1108" customWidth="1"/>
    <col min="1281" max="1281" width="15.140625" style="1108" customWidth="1"/>
    <col min="1282" max="1282" width="13.85546875" style="1108" customWidth="1"/>
    <col min="1283" max="1283" width="10.140625" style="1108" customWidth="1"/>
    <col min="1284" max="1284" width="9.140625" style="1108"/>
    <col min="1285" max="1285" width="3.42578125" style="1108" customWidth="1"/>
    <col min="1286" max="1286" width="19.5703125" style="1108" customWidth="1"/>
    <col min="1287" max="1287" width="12.28515625" style="1108" customWidth="1"/>
    <col min="1288" max="1288" width="10.42578125" style="1108" customWidth="1"/>
    <col min="1289" max="1289" width="9.140625" style="1108"/>
    <col min="1290" max="1290" width="3.5703125" style="1108" customWidth="1"/>
    <col min="1291" max="1291" width="16.42578125" style="1108" customWidth="1"/>
    <col min="1292" max="1292" width="11.7109375" style="1108" customWidth="1"/>
    <col min="1293" max="1293" width="10.140625" style="1108" customWidth="1"/>
    <col min="1294" max="1294" width="15.85546875" style="1108" customWidth="1"/>
    <col min="1295" max="1295" width="3.85546875" style="1108" customWidth="1"/>
    <col min="1296" max="1296" width="16.42578125" style="1108" customWidth="1"/>
    <col min="1297" max="1297" width="11.28515625" style="1108" customWidth="1"/>
    <col min="1298" max="1298" width="10.28515625" style="1108" customWidth="1"/>
    <col min="1299" max="1299" width="10" style="1108" customWidth="1"/>
    <col min="1300" max="1535" width="9.140625" style="1108"/>
    <col min="1536" max="1536" width="4" style="1108" customWidth="1"/>
    <col min="1537" max="1537" width="15.140625" style="1108" customWidth="1"/>
    <col min="1538" max="1538" width="13.85546875" style="1108" customWidth="1"/>
    <col min="1539" max="1539" width="10.140625" style="1108" customWidth="1"/>
    <col min="1540" max="1540" width="9.140625" style="1108"/>
    <col min="1541" max="1541" width="3.42578125" style="1108" customWidth="1"/>
    <col min="1542" max="1542" width="19.5703125" style="1108" customWidth="1"/>
    <col min="1543" max="1543" width="12.28515625" style="1108" customWidth="1"/>
    <col min="1544" max="1544" width="10.42578125" style="1108" customWidth="1"/>
    <col min="1545" max="1545" width="9.140625" style="1108"/>
    <col min="1546" max="1546" width="3.5703125" style="1108" customWidth="1"/>
    <col min="1547" max="1547" width="16.42578125" style="1108" customWidth="1"/>
    <col min="1548" max="1548" width="11.7109375" style="1108" customWidth="1"/>
    <col min="1549" max="1549" width="10.140625" style="1108" customWidth="1"/>
    <col min="1550" max="1550" width="15.85546875" style="1108" customWidth="1"/>
    <col min="1551" max="1551" width="3.85546875" style="1108" customWidth="1"/>
    <col min="1552" max="1552" width="16.42578125" style="1108" customWidth="1"/>
    <col min="1553" max="1553" width="11.28515625" style="1108" customWidth="1"/>
    <col min="1554" max="1554" width="10.28515625" style="1108" customWidth="1"/>
    <col min="1555" max="1555" width="10" style="1108" customWidth="1"/>
    <col min="1556" max="1791" width="9.140625" style="1108"/>
    <col min="1792" max="1792" width="4" style="1108" customWidth="1"/>
    <col min="1793" max="1793" width="15.140625" style="1108" customWidth="1"/>
    <col min="1794" max="1794" width="13.85546875" style="1108" customWidth="1"/>
    <col min="1795" max="1795" width="10.140625" style="1108" customWidth="1"/>
    <col min="1796" max="1796" width="9.140625" style="1108"/>
    <col min="1797" max="1797" width="3.42578125" style="1108" customWidth="1"/>
    <col min="1798" max="1798" width="19.5703125" style="1108" customWidth="1"/>
    <col min="1799" max="1799" width="12.28515625" style="1108" customWidth="1"/>
    <col min="1800" max="1800" width="10.42578125" style="1108" customWidth="1"/>
    <col min="1801" max="1801" width="9.140625" style="1108"/>
    <col min="1802" max="1802" width="3.5703125" style="1108" customWidth="1"/>
    <col min="1803" max="1803" width="16.42578125" style="1108" customWidth="1"/>
    <col min="1804" max="1804" width="11.7109375" style="1108" customWidth="1"/>
    <col min="1805" max="1805" width="10.140625" style="1108" customWidth="1"/>
    <col min="1806" max="1806" width="15.85546875" style="1108" customWidth="1"/>
    <col min="1807" max="1807" width="3.85546875" style="1108" customWidth="1"/>
    <col min="1808" max="1808" width="16.42578125" style="1108" customWidth="1"/>
    <col min="1809" max="1809" width="11.28515625" style="1108" customWidth="1"/>
    <col min="1810" max="1810" width="10.28515625" style="1108" customWidth="1"/>
    <col min="1811" max="1811" width="10" style="1108" customWidth="1"/>
    <col min="1812" max="2047" width="9.140625" style="1108"/>
    <col min="2048" max="2048" width="4" style="1108" customWidth="1"/>
    <col min="2049" max="2049" width="15.140625" style="1108" customWidth="1"/>
    <col min="2050" max="2050" width="13.85546875" style="1108" customWidth="1"/>
    <col min="2051" max="2051" width="10.140625" style="1108" customWidth="1"/>
    <col min="2052" max="2052" width="9.140625" style="1108"/>
    <col min="2053" max="2053" width="3.42578125" style="1108" customWidth="1"/>
    <col min="2054" max="2054" width="19.5703125" style="1108" customWidth="1"/>
    <col min="2055" max="2055" width="12.28515625" style="1108" customWidth="1"/>
    <col min="2056" max="2056" width="10.42578125" style="1108" customWidth="1"/>
    <col min="2057" max="2057" width="9.140625" style="1108"/>
    <col min="2058" max="2058" width="3.5703125" style="1108" customWidth="1"/>
    <col min="2059" max="2059" width="16.42578125" style="1108" customWidth="1"/>
    <col min="2060" max="2060" width="11.7109375" style="1108" customWidth="1"/>
    <col min="2061" max="2061" width="10.140625" style="1108" customWidth="1"/>
    <col min="2062" max="2062" width="15.85546875" style="1108" customWidth="1"/>
    <col min="2063" max="2063" width="3.85546875" style="1108" customWidth="1"/>
    <col min="2064" max="2064" width="16.42578125" style="1108" customWidth="1"/>
    <col min="2065" max="2065" width="11.28515625" style="1108" customWidth="1"/>
    <col min="2066" max="2066" width="10.28515625" style="1108" customWidth="1"/>
    <col min="2067" max="2067" width="10" style="1108" customWidth="1"/>
    <col min="2068" max="2303" width="9.140625" style="1108"/>
    <col min="2304" max="2304" width="4" style="1108" customWidth="1"/>
    <col min="2305" max="2305" width="15.140625" style="1108" customWidth="1"/>
    <col min="2306" max="2306" width="13.85546875" style="1108" customWidth="1"/>
    <col min="2307" max="2307" width="10.140625" style="1108" customWidth="1"/>
    <col min="2308" max="2308" width="9.140625" style="1108"/>
    <col min="2309" max="2309" width="3.42578125" style="1108" customWidth="1"/>
    <col min="2310" max="2310" width="19.5703125" style="1108" customWidth="1"/>
    <col min="2311" max="2311" width="12.28515625" style="1108" customWidth="1"/>
    <col min="2312" max="2312" width="10.42578125" style="1108" customWidth="1"/>
    <col min="2313" max="2313" width="9.140625" style="1108"/>
    <col min="2314" max="2314" width="3.5703125" style="1108" customWidth="1"/>
    <col min="2315" max="2315" width="16.42578125" style="1108" customWidth="1"/>
    <col min="2316" max="2316" width="11.7109375" style="1108" customWidth="1"/>
    <col min="2317" max="2317" width="10.140625" style="1108" customWidth="1"/>
    <col min="2318" max="2318" width="15.85546875" style="1108" customWidth="1"/>
    <col min="2319" max="2319" width="3.85546875" style="1108" customWidth="1"/>
    <col min="2320" max="2320" width="16.42578125" style="1108" customWidth="1"/>
    <col min="2321" max="2321" width="11.28515625" style="1108" customWidth="1"/>
    <col min="2322" max="2322" width="10.28515625" style="1108" customWidth="1"/>
    <col min="2323" max="2323" width="10" style="1108" customWidth="1"/>
    <col min="2324" max="2559" width="9.140625" style="1108"/>
    <col min="2560" max="2560" width="4" style="1108" customWidth="1"/>
    <col min="2561" max="2561" width="15.140625" style="1108" customWidth="1"/>
    <col min="2562" max="2562" width="13.85546875" style="1108" customWidth="1"/>
    <col min="2563" max="2563" width="10.140625" style="1108" customWidth="1"/>
    <col min="2564" max="2564" width="9.140625" style="1108"/>
    <col min="2565" max="2565" width="3.42578125" style="1108" customWidth="1"/>
    <col min="2566" max="2566" width="19.5703125" style="1108" customWidth="1"/>
    <col min="2567" max="2567" width="12.28515625" style="1108" customWidth="1"/>
    <col min="2568" max="2568" width="10.42578125" style="1108" customWidth="1"/>
    <col min="2569" max="2569" width="9.140625" style="1108"/>
    <col min="2570" max="2570" width="3.5703125" style="1108" customWidth="1"/>
    <col min="2571" max="2571" width="16.42578125" style="1108" customWidth="1"/>
    <col min="2572" max="2572" width="11.7109375" style="1108" customWidth="1"/>
    <col min="2573" max="2573" width="10.140625" style="1108" customWidth="1"/>
    <col min="2574" max="2574" width="15.85546875" style="1108" customWidth="1"/>
    <col min="2575" max="2575" width="3.85546875" style="1108" customWidth="1"/>
    <col min="2576" max="2576" width="16.42578125" style="1108" customWidth="1"/>
    <col min="2577" max="2577" width="11.28515625" style="1108" customWidth="1"/>
    <col min="2578" max="2578" width="10.28515625" style="1108" customWidth="1"/>
    <col min="2579" max="2579" width="10" style="1108" customWidth="1"/>
    <col min="2580" max="2815" width="9.140625" style="1108"/>
    <col min="2816" max="2816" width="4" style="1108" customWidth="1"/>
    <col min="2817" max="2817" width="15.140625" style="1108" customWidth="1"/>
    <col min="2818" max="2818" width="13.85546875" style="1108" customWidth="1"/>
    <col min="2819" max="2819" width="10.140625" style="1108" customWidth="1"/>
    <col min="2820" max="2820" width="9.140625" style="1108"/>
    <col min="2821" max="2821" width="3.42578125" style="1108" customWidth="1"/>
    <col min="2822" max="2822" width="19.5703125" style="1108" customWidth="1"/>
    <col min="2823" max="2823" width="12.28515625" style="1108" customWidth="1"/>
    <col min="2824" max="2824" width="10.42578125" style="1108" customWidth="1"/>
    <col min="2825" max="2825" width="9.140625" style="1108"/>
    <col min="2826" max="2826" width="3.5703125" style="1108" customWidth="1"/>
    <col min="2827" max="2827" width="16.42578125" style="1108" customWidth="1"/>
    <col min="2828" max="2828" width="11.7109375" style="1108" customWidth="1"/>
    <col min="2829" max="2829" width="10.140625" style="1108" customWidth="1"/>
    <col min="2830" max="2830" width="15.85546875" style="1108" customWidth="1"/>
    <col min="2831" max="2831" width="3.85546875" style="1108" customWidth="1"/>
    <col min="2832" max="2832" width="16.42578125" style="1108" customWidth="1"/>
    <col min="2833" max="2833" width="11.28515625" style="1108" customWidth="1"/>
    <col min="2834" max="2834" width="10.28515625" style="1108" customWidth="1"/>
    <col min="2835" max="2835" width="10" style="1108" customWidth="1"/>
    <col min="2836" max="3071" width="9.140625" style="1108"/>
    <col min="3072" max="3072" width="4" style="1108" customWidth="1"/>
    <col min="3073" max="3073" width="15.140625" style="1108" customWidth="1"/>
    <col min="3074" max="3074" width="13.85546875" style="1108" customWidth="1"/>
    <col min="3075" max="3075" width="10.140625" style="1108" customWidth="1"/>
    <col min="3076" max="3076" width="9.140625" style="1108"/>
    <col min="3077" max="3077" width="3.42578125" style="1108" customWidth="1"/>
    <col min="3078" max="3078" width="19.5703125" style="1108" customWidth="1"/>
    <col min="3079" max="3079" width="12.28515625" style="1108" customWidth="1"/>
    <col min="3080" max="3080" width="10.42578125" style="1108" customWidth="1"/>
    <col min="3081" max="3081" width="9.140625" style="1108"/>
    <col min="3082" max="3082" width="3.5703125" style="1108" customWidth="1"/>
    <col min="3083" max="3083" width="16.42578125" style="1108" customWidth="1"/>
    <col min="3084" max="3084" width="11.7109375" style="1108" customWidth="1"/>
    <col min="3085" max="3085" width="10.140625" style="1108" customWidth="1"/>
    <col min="3086" max="3086" width="15.85546875" style="1108" customWidth="1"/>
    <col min="3087" max="3087" width="3.85546875" style="1108" customWidth="1"/>
    <col min="3088" max="3088" width="16.42578125" style="1108" customWidth="1"/>
    <col min="3089" max="3089" width="11.28515625" style="1108" customWidth="1"/>
    <col min="3090" max="3090" width="10.28515625" style="1108" customWidth="1"/>
    <col min="3091" max="3091" width="10" style="1108" customWidth="1"/>
    <col min="3092" max="3327" width="9.140625" style="1108"/>
    <col min="3328" max="3328" width="4" style="1108" customWidth="1"/>
    <col min="3329" max="3329" width="15.140625" style="1108" customWidth="1"/>
    <col min="3330" max="3330" width="13.85546875" style="1108" customWidth="1"/>
    <col min="3331" max="3331" width="10.140625" style="1108" customWidth="1"/>
    <col min="3332" max="3332" width="9.140625" style="1108"/>
    <col min="3333" max="3333" width="3.42578125" style="1108" customWidth="1"/>
    <col min="3334" max="3334" width="19.5703125" style="1108" customWidth="1"/>
    <col min="3335" max="3335" width="12.28515625" style="1108" customWidth="1"/>
    <col min="3336" max="3336" width="10.42578125" style="1108" customWidth="1"/>
    <col min="3337" max="3337" width="9.140625" style="1108"/>
    <col min="3338" max="3338" width="3.5703125" style="1108" customWidth="1"/>
    <col min="3339" max="3339" width="16.42578125" style="1108" customWidth="1"/>
    <col min="3340" max="3340" width="11.7109375" style="1108" customWidth="1"/>
    <col min="3341" max="3341" width="10.140625" style="1108" customWidth="1"/>
    <col min="3342" max="3342" width="15.85546875" style="1108" customWidth="1"/>
    <col min="3343" max="3343" width="3.85546875" style="1108" customWidth="1"/>
    <col min="3344" max="3344" width="16.42578125" style="1108" customWidth="1"/>
    <col min="3345" max="3345" width="11.28515625" style="1108" customWidth="1"/>
    <col min="3346" max="3346" width="10.28515625" style="1108" customWidth="1"/>
    <col min="3347" max="3347" width="10" style="1108" customWidth="1"/>
    <col min="3348" max="3583" width="9.140625" style="1108"/>
    <col min="3584" max="3584" width="4" style="1108" customWidth="1"/>
    <col min="3585" max="3585" width="15.140625" style="1108" customWidth="1"/>
    <col min="3586" max="3586" width="13.85546875" style="1108" customWidth="1"/>
    <col min="3587" max="3587" width="10.140625" style="1108" customWidth="1"/>
    <col min="3588" max="3588" width="9.140625" style="1108"/>
    <col min="3589" max="3589" width="3.42578125" style="1108" customWidth="1"/>
    <col min="3590" max="3590" width="19.5703125" style="1108" customWidth="1"/>
    <col min="3591" max="3591" width="12.28515625" style="1108" customWidth="1"/>
    <col min="3592" max="3592" width="10.42578125" style="1108" customWidth="1"/>
    <col min="3593" max="3593" width="9.140625" style="1108"/>
    <col min="3594" max="3594" width="3.5703125" style="1108" customWidth="1"/>
    <col min="3595" max="3595" width="16.42578125" style="1108" customWidth="1"/>
    <col min="3596" max="3596" width="11.7109375" style="1108" customWidth="1"/>
    <col min="3597" max="3597" width="10.140625" style="1108" customWidth="1"/>
    <col min="3598" max="3598" width="15.85546875" style="1108" customWidth="1"/>
    <col min="3599" max="3599" width="3.85546875" style="1108" customWidth="1"/>
    <col min="3600" max="3600" width="16.42578125" style="1108" customWidth="1"/>
    <col min="3601" max="3601" width="11.28515625" style="1108" customWidth="1"/>
    <col min="3602" max="3602" width="10.28515625" style="1108" customWidth="1"/>
    <col min="3603" max="3603" width="10" style="1108" customWidth="1"/>
    <col min="3604" max="3839" width="9.140625" style="1108"/>
    <col min="3840" max="3840" width="4" style="1108" customWidth="1"/>
    <col min="3841" max="3841" width="15.140625" style="1108" customWidth="1"/>
    <col min="3842" max="3842" width="13.85546875" style="1108" customWidth="1"/>
    <col min="3843" max="3843" width="10.140625" style="1108" customWidth="1"/>
    <col min="3844" max="3844" width="9.140625" style="1108"/>
    <col min="3845" max="3845" width="3.42578125" style="1108" customWidth="1"/>
    <col min="3846" max="3846" width="19.5703125" style="1108" customWidth="1"/>
    <col min="3847" max="3847" width="12.28515625" style="1108" customWidth="1"/>
    <col min="3848" max="3848" width="10.42578125" style="1108" customWidth="1"/>
    <col min="3849" max="3849" width="9.140625" style="1108"/>
    <col min="3850" max="3850" width="3.5703125" style="1108" customWidth="1"/>
    <col min="3851" max="3851" width="16.42578125" style="1108" customWidth="1"/>
    <col min="3852" max="3852" width="11.7109375" style="1108" customWidth="1"/>
    <col min="3853" max="3853" width="10.140625" style="1108" customWidth="1"/>
    <col min="3854" max="3854" width="15.85546875" style="1108" customWidth="1"/>
    <col min="3855" max="3855" width="3.85546875" style="1108" customWidth="1"/>
    <col min="3856" max="3856" width="16.42578125" style="1108" customWidth="1"/>
    <col min="3857" max="3857" width="11.28515625" style="1108" customWidth="1"/>
    <col min="3858" max="3858" width="10.28515625" style="1108" customWidth="1"/>
    <col min="3859" max="3859" width="10" style="1108" customWidth="1"/>
    <col min="3860" max="4095" width="9.140625" style="1108"/>
    <col min="4096" max="4096" width="4" style="1108" customWidth="1"/>
    <col min="4097" max="4097" width="15.140625" style="1108" customWidth="1"/>
    <col min="4098" max="4098" width="13.85546875" style="1108" customWidth="1"/>
    <col min="4099" max="4099" width="10.140625" style="1108" customWidth="1"/>
    <col min="4100" max="4100" width="9.140625" style="1108"/>
    <col min="4101" max="4101" width="3.42578125" style="1108" customWidth="1"/>
    <col min="4102" max="4102" width="19.5703125" style="1108" customWidth="1"/>
    <col min="4103" max="4103" width="12.28515625" style="1108" customWidth="1"/>
    <col min="4104" max="4104" width="10.42578125" style="1108" customWidth="1"/>
    <col min="4105" max="4105" width="9.140625" style="1108"/>
    <col min="4106" max="4106" width="3.5703125" style="1108" customWidth="1"/>
    <col min="4107" max="4107" width="16.42578125" style="1108" customWidth="1"/>
    <col min="4108" max="4108" width="11.7109375" style="1108" customWidth="1"/>
    <col min="4109" max="4109" width="10.140625" style="1108" customWidth="1"/>
    <col min="4110" max="4110" width="15.85546875" style="1108" customWidth="1"/>
    <col min="4111" max="4111" width="3.85546875" style="1108" customWidth="1"/>
    <col min="4112" max="4112" width="16.42578125" style="1108" customWidth="1"/>
    <col min="4113" max="4113" width="11.28515625" style="1108" customWidth="1"/>
    <col min="4114" max="4114" width="10.28515625" style="1108" customWidth="1"/>
    <col min="4115" max="4115" width="10" style="1108" customWidth="1"/>
    <col min="4116" max="4351" width="9.140625" style="1108"/>
    <col min="4352" max="4352" width="4" style="1108" customWidth="1"/>
    <col min="4353" max="4353" width="15.140625" style="1108" customWidth="1"/>
    <col min="4354" max="4354" width="13.85546875" style="1108" customWidth="1"/>
    <col min="4355" max="4355" width="10.140625" style="1108" customWidth="1"/>
    <col min="4356" max="4356" width="9.140625" style="1108"/>
    <col min="4357" max="4357" width="3.42578125" style="1108" customWidth="1"/>
    <col min="4358" max="4358" width="19.5703125" style="1108" customWidth="1"/>
    <col min="4359" max="4359" width="12.28515625" style="1108" customWidth="1"/>
    <col min="4360" max="4360" width="10.42578125" style="1108" customWidth="1"/>
    <col min="4361" max="4361" width="9.140625" style="1108"/>
    <col min="4362" max="4362" width="3.5703125" style="1108" customWidth="1"/>
    <col min="4363" max="4363" width="16.42578125" style="1108" customWidth="1"/>
    <col min="4364" max="4364" width="11.7109375" style="1108" customWidth="1"/>
    <col min="4365" max="4365" width="10.140625" style="1108" customWidth="1"/>
    <col min="4366" max="4366" width="15.85546875" style="1108" customWidth="1"/>
    <col min="4367" max="4367" width="3.85546875" style="1108" customWidth="1"/>
    <col min="4368" max="4368" width="16.42578125" style="1108" customWidth="1"/>
    <col min="4369" max="4369" width="11.28515625" style="1108" customWidth="1"/>
    <col min="4370" max="4370" width="10.28515625" style="1108" customWidth="1"/>
    <col min="4371" max="4371" width="10" style="1108" customWidth="1"/>
    <col min="4372" max="4607" width="9.140625" style="1108"/>
    <col min="4608" max="4608" width="4" style="1108" customWidth="1"/>
    <col min="4609" max="4609" width="15.140625" style="1108" customWidth="1"/>
    <col min="4610" max="4610" width="13.85546875" style="1108" customWidth="1"/>
    <col min="4611" max="4611" width="10.140625" style="1108" customWidth="1"/>
    <col min="4612" max="4612" width="9.140625" style="1108"/>
    <col min="4613" max="4613" width="3.42578125" style="1108" customWidth="1"/>
    <col min="4614" max="4614" width="19.5703125" style="1108" customWidth="1"/>
    <col min="4615" max="4615" width="12.28515625" style="1108" customWidth="1"/>
    <col min="4616" max="4616" width="10.42578125" style="1108" customWidth="1"/>
    <col min="4617" max="4617" width="9.140625" style="1108"/>
    <col min="4618" max="4618" width="3.5703125" style="1108" customWidth="1"/>
    <col min="4619" max="4619" width="16.42578125" style="1108" customWidth="1"/>
    <col min="4620" max="4620" width="11.7109375" style="1108" customWidth="1"/>
    <col min="4621" max="4621" width="10.140625" style="1108" customWidth="1"/>
    <col min="4622" max="4622" width="15.85546875" style="1108" customWidth="1"/>
    <col min="4623" max="4623" width="3.85546875" style="1108" customWidth="1"/>
    <col min="4624" max="4624" width="16.42578125" style="1108" customWidth="1"/>
    <col min="4625" max="4625" width="11.28515625" style="1108" customWidth="1"/>
    <col min="4626" max="4626" width="10.28515625" style="1108" customWidth="1"/>
    <col min="4627" max="4627" width="10" style="1108" customWidth="1"/>
    <col min="4628" max="4863" width="9.140625" style="1108"/>
    <col min="4864" max="4864" width="4" style="1108" customWidth="1"/>
    <col min="4865" max="4865" width="15.140625" style="1108" customWidth="1"/>
    <col min="4866" max="4866" width="13.85546875" style="1108" customWidth="1"/>
    <col min="4867" max="4867" width="10.140625" style="1108" customWidth="1"/>
    <col min="4868" max="4868" width="9.140625" style="1108"/>
    <col min="4869" max="4869" width="3.42578125" style="1108" customWidth="1"/>
    <col min="4870" max="4870" width="19.5703125" style="1108" customWidth="1"/>
    <col min="4871" max="4871" width="12.28515625" style="1108" customWidth="1"/>
    <col min="4872" max="4872" width="10.42578125" style="1108" customWidth="1"/>
    <col min="4873" max="4873" width="9.140625" style="1108"/>
    <col min="4874" max="4874" width="3.5703125" style="1108" customWidth="1"/>
    <col min="4875" max="4875" width="16.42578125" style="1108" customWidth="1"/>
    <col min="4876" max="4876" width="11.7109375" style="1108" customWidth="1"/>
    <col min="4877" max="4877" width="10.140625" style="1108" customWidth="1"/>
    <col min="4878" max="4878" width="15.85546875" style="1108" customWidth="1"/>
    <col min="4879" max="4879" width="3.85546875" style="1108" customWidth="1"/>
    <col min="4880" max="4880" width="16.42578125" style="1108" customWidth="1"/>
    <col min="4881" max="4881" width="11.28515625" style="1108" customWidth="1"/>
    <col min="4882" max="4882" width="10.28515625" style="1108" customWidth="1"/>
    <col min="4883" max="4883" width="10" style="1108" customWidth="1"/>
    <col min="4884" max="5119" width="9.140625" style="1108"/>
    <col min="5120" max="5120" width="4" style="1108" customWidth="1"/>
    <col min="5121" max="5121" width="15.140625" style="1108" customWidth="1"/>
    <col min="5122" max="5122" width="13.85546875" style="1108" customWidth="1"/>
    <col min="5123" max="5123" width="10.140625" style="1108" customWidth="1"/>
    <col min="5124" max="5124" width="9.140625" style="1108"/>
    <col min="5125" max="5125" width="3.42578125" style="1108" customWidth="1"/>
    <col min="5126" max="5126" width="19.5703125" style="1108" customWidth="1"/>
    <col min="5127" max="5127" width="12.28515625" style="1108" customWidth="1"/>
    <col min="5128" max="5128" width="10.42578125" style="1108" customWidth="1"/>
    <col min="5129" max="5129" width="9.140625" style="1108"/>
    <col min="5130" max="5130" width="3.5703125" style="1108" customWidth="1"/>
    <col min="5131" max="5131" width="16.42578125" style="1108" customWidth="1"/>
    <col min="5132" max="5132" width="11.7109375" style="1108" customWidth="1"/>
    <col min="5133" max="5133" width="10.140625" style="1108" customWidth="1"/>
    <col min="5134" max="5134" width="15.85546875" style="1108" customWidth="1"/>
    <col min="5135" max="5135" width="3.85546875" style="1108" customWidth="1"/>
    <col min="5136" max="5136" width="16.42578125" style="1108" customWidth="1"/>
    <col min="5137" max="5137" width="11.28515625" style="1108" customWidth="1"/>
    <col min="5138" max="5138" width="10.28515625" style="1108" customWidth="1"/>
    <col min="5139" max="5139" width="10" style="1108" customWidth="1"/>
    <col min="5140" max="5375" width="9.140625" style="1108"/>
    <col min="5376" max="5376" width="4" style="1108" customWidth="1"/>
    <col min="5377" max="5377" width="15.140625" style="1108" customWidth="1"/>
    <col min="5378" max="5378" width="13.85546875" style="1108" customWidth="1"/>
    <col min="5379" max="5379" width="10.140625" style="1108" customWidth="1"/>
    <col min="5380" max="5380" width="9.140625" style="1108"/>
    <col min="5381" max="5381" width="3.42578125" style="1108" customWidth="1"/>
    <col min="5382" max="5382" width="19.5703125" style="1108" customWidth="1"/>
    <col min="5383" max="5383" width="12.28515625" style="1108" customWidth="1"/>
    <col min="5384" max="5384" width="10.42578125" style="1108" customWidth="1"/>
    <col min="5385" max="5385" width="9.140625" style="1108"/>
    <col min="5386" max="5386" width="3.5703125" style="1108" customWidth="1"/>
    <col min="5387" max="5387" width="16.42578125" style="1108" customWidth="1"/>
    <col min="5388" max="5388" width="11.7109375" style="1108" customWidth="1"/>
    <col min="5389" max="5389" width="10.140625" style="1108" customWidth="1"/>
    <col min="5390" max="5390" width="15.85546875" style="1108" customWidth="1"/>
    <col min="5391" max="5391" width="3.85546875" style="1108" customWidth="1"/>
    <col min="5392" max="5392" width="16.42578125" style="1108" customWidth="1"/>
    <col min="5393" max="5393" width="11.28515625" style="1108" customWidth="1"/>
    <col min="5394" max="5394" width="10.28515625" style="1108" customWidth="1"/>
    <col min="5395" max="5395" width="10" style="1108" customWidth="1"/>
    <col min="5396" max="5631" width="9.140625" style="1108"/>
    <col min="5632" max="5632" width="4" style="1108" customWidth="1"/>
    <col min="5633" max="5633" width="15.140625" style="1108" customWidth="1"/>
    <col min="5634" max="5634" width="13.85546875" style="1108" customWidth="1"/>
    <col min="5635" max="5635" width="10.140625" style="1108" customWidth="1"/>
    <col min="5636" max="5636" width="9.140625" style="1108"/>
    <col min="5637" max="5637" width="3.42578125" style="1108" customWidth="1"/>
    <col min="5638" max="5638" width="19.5703125" style="1108" customWidth="1"/>
    <col min="5639" max="5639" width="12.28515625" style="1108" customWidth="1"/>
    <col min="5640" max="5640" width="10.42578125" style="1108" customWidth="1"/>
    <col min="5641" max="5641" width="9.140625" style="1108"/>
    <col min="5642" max="5642" width="3.5703125" style="1108" customWidth="1"/>
    <col min="5643" max="5643" width="16.42578125" style="1108" customWidth="1"/>
    <col min="5644" max="5644" width="11.7109375" style="1108" customWidth="1"/>
    <col min="5645" max="5645" width="10.140625" style="1108" customWidth="1"/>
    <col min="5646" max="5646" width="15.85546875" style="1108" customWidth="1"/>
    <col min="5647" max="5647" width="3.85546875" style="1108" customWidth="1"/>
    <col min="5648" max="5648" width="16.42578125" style="1108" customWidth="1"/>
    <col min="5649" max="5649" width="11.28515625" style="1108" customWidth="1"/>
    <col min="5650" max="5650" width="10.28515625" style="1108" customWidth="1"/>
    <col min="5651" max="5651" width="10" style="1108" customWidth="1"/>
    <col min="5652" max="5887" width="9.140625" style="1108"/>
    <col min="5888" max="5888" width="4" style="1108" customWidth="1"/>
    <col min="5889" max="5889" width="15.140625" style="1108" customWidth="1"/>
    <col min="5890" max="5890" width="13.85546875" style="1108" customWidth="1"/>
    <col min="5891" max="5891" width="10.140625" style="1108" customWidth="1"/>
    <col min="5892" max="5892" width="9.140625" style="1108"/>
    <col min="5893" max="5893" width="3.42578125" style="1108" customWidth="1"/>
    <col min="5894" max="5894" width="19.5703125" style="1108" customWidth="1"/>
    <col min="5895" max="5895" width="12.28515625" style="1108" customWidth="1"/>
    <col min="5896" max="5896" width="10.42578125" style="1108" customWidth="1"/>
    <col min="5897" max="5897" width="9.140625" style="1108"/>
    <col min="5898" max="5898" width="3.5703125" style="1108" customWidth="1"/>
    <col min="5899" max="5899" width="16.42578125" style="1108" customWidth="1"/>
    <col min="5900" max="5900" width="11.7109375" style="1108" customWidth="1"/>
    <col min="5901" max="5901" width="10.140625" style="1108" customWidth="1"/>
    <col min="5902" max="5902" width="15.85546875" style="1108" customWidth="1"/>
    <col min="5903" max="5903" width="3.85546875" style="1108" customWidth="1"/>
    <col min="5904" max="5904" width="16.42578125" style="1108" customWidth="1"/>
    <col min="5905" max="5905" width="11.28515625" style="1108" customWidth="1"/>
    <col min="5906" max="5906" width="10.28515625" style="1108" customWidth="1"/>
    <col min="5907" max="5907" width="10" style="1108" customWidth="1"/>
    <col min="5908" max="6143" width="9.140625" style="1108"/>
    <col min="6144" max="6144" width="4" style="1108" customWidth="1"/>
    <col min="6145" max="6145" width="15.140625" style="1108" customWidth="1"/>
    <col min="6146" max="6146" width="13.85546875" style="1108" customWidth="1"/>
    <col min="6147" max="6147" width="10.140625" style="1108" customWidth="1"/>
    <col min="6148" max="6148" width="9.140625" style="1108"/>
    <col min="6149" max="6149" width="3.42578125" style="1108" customWidth="1"/>
    <col min="6150" max="6150" width="19.5703125" style="1108" customWidth="1"/>
    <col min="6151" max="6151" width="12.28515625" style="1108" customWidth="1"/>
    <col min="6152" max="6152" width="10.42578125" style="1108" customWidth="1"/>
    <col min="6153" max="6153" width="9.140625" style="1108"/>
    <col min="6154" max="6154" width="3.5703125" style="1108" customWidth="1"/>
    <col min="6155" max="6155" width="16.42578125" style="1108" customWidth="1"/>
    <col min="6156" max="6156" width="11.7109375" style="1108" customWidth="1"/>
    <col min="6157" max="6157" width="10.140625" style="1108" customWidth="1"/>
    <col min="6158" max="6158" width="15.85546875" style="1108" customWidth="1"/>
    <col min="6159" max="6159" width="3.85546875" style="1108" customWidth="1"/>
    <col min="6160" max="6160" width="16.42578125" style="1108" customWidth="1"/>
    <col min="6161" max="6161" width="11.28515625" style="1108" customWidth="1"/>
    <col min="6162" max="6162" width="10.28515625" style="1108" customWidth="1"/>
    <col min="6163" max="6163" width="10" style="1108" customWidth="1"/>
    <col min="6164" max="6399" width="9.140625" style="1108"/>
    <col min="6400" max="6400" width="4" style="1108" customWidth="1"/>
    <col min="6401" max="6401" width="15.140625" style="1108" customWidth="1"/>
    <col min="6402" max="6402" width="13.85546875" style="1108" customWidth="1"/>
    <col min="6403" max="6403" width="10.140625" style="1108" customWidth="1"/>
    <col min="6404" max="6404" width="9.140625" style="1108"/>
    <col min="6405" max="6405" width="3.42578125" style="1108" customWidth="1"/>
    <col min="6406" max="6406" width="19.5703125" style="1108" customWidth="1"/>
    <col min="6407" max="6407" width="12.28515625" style="1108" customWidth="1"/>
    <col min="6408" max="6408" width="10.42578125" style="1108" customWidth="1"/>
    <col min="6409" max="6409" width="9.140625" style="1108"/>
    <col min="6410" max="6410" width="3.5703125" style="1108" customWidth="1"/>
    <col min="6411" max="6411" width="16.42578125" style="1108" customWidth="1"/>
    <col min="6412" max="6412" width="11.7109375" style="1108" customWidth="1"/>
    <col min="6413" max="6413" width="10.140625" style="1108" customWidth="1"/>
    <col min="6414" max="6414" width="15.85546875" style="1108" customWidth="1"/>
    <col min="6415" max="6415" width="3.85546875" style="1108" customWidth="1"/>
    <col min="6416" max="6416" width="16.42578125" style="1108" customWidth="1"/>
    <col min="6417" max="6417" width="11.28515625" style="1108" customWidth="1"/>
    <col min="6418" max="6418" width="10.28515625" style="1108" customWidth="1"/>
    <col min="6419" max="6419" width="10" style="1108" customWidth="1"/>
    <col min="6420" max="6655" width="9.140625" style="1108"/>
    <col min="6656" max="6656" width="4" style="1108" customWidth="1"/>
    <col min="6657" max="6657" width="15.140625" style="1108" customWidth="1"/>
    <col min="6658" max="6658" width="13.85546875" style="1108" customWidth="1"/>
    <col min="6659" max="6659" width="10.140625" style="1108" customWidth="1"/>
    <col min="6660" max="6660" width="9.140625" style="1108"/>
    <col min="6661" max="6661" width="3.42578125" style="1108" customWidth="1"/>
    <col min="6662" max="6662" width="19.5703125" style="1108" customWidth="1"/>
    <col min="6663" max="6663" width="12.28515625" style="1108" customWidth="1"/>
    <col min="6664" max="6664" width="10.42578125" style="1108" customWidth="1"/>
    <col min="6665" max="6665" width="9.140625" style="1108"/>
    <col min="6666" max="6666" width="3.5703125" style="1108" customWidth="1"/>
    <col min="6667" max="6667" width="16.42578125" style="1108" customWidth="1"/>
    <col min="6668" max="6668" width="11.7109375" style="1108" customWidth="1"/>
    <col min="6669" max="6669" width="10.140625" style="1108" customWidth="1"/>
    <col min="6670" max="6670" width="15.85546875" style="1108" customWidth="1"/>
    <col min="6671" max="6671" width="3.85546875" style="1108" customWidth="1"/>
    <col min="6672" max="6672" width="16.42578125" style="1108" customWidth="1"/>
    <col min="6673" max="6673" width="11.28515625" style="1108" customWidth="1"/>
    <col min="6674" max="6674" width="10.28515625" style="1108" customWidth="1"/>
    <col min="6675" max="6675" width="10" style="1108" customWidth="1"/>
    <col min="6676" max="6911" width="9.140625" style="1108"/>
    <col min="6912" max="6912" width="4" style="1108" customWidth="1"/>
    <col min="6913" max="6913" width="15.140625" style="1108" customWidth="1"/>
    <col min="6914" max="6914" width="13.85546875" style="1108" customWidth="1"/>
    <col min="6915" max="6915" width="10.140625" style="1108" customWidth="1"/>
    <col min="6916" max="6916" width="9.140625" style="1108"/>
    <col min="6917" max="6917" width="3.42578125" style="1108" customWidth="1"/>
    <col min="6918" max="6918" width="19.5703125" style="1108" customWidth="1"/>
    <col min="6919" max="6919" width="12.28515625" style="1108" customWidth="1"/>
    <col min="6920" max="6920" width="10.42578125" style="1108" customWidth="1"/>
    <col min="6921" max="6921" width="9.140625" style="1108"/>
    <col min="6922" max="6922" width="3.5703125" style="1108" customWidth="1"/>
    <col min="6923" max="6923" width="16.42578125" style="1108" customWidth="1"/>
    <col min="6924" max="6924" width="11.7109375" style="1108" customWidth="1"/>
    <col min="6925" max="6925" width="10.140625" style="1108" customWidth="1"/>
    <col min="6926" max="6926" width="15.85546875" style="1108" customWidth="1"/>
    <col min="6927" max="6927" width="3.85546875" style="1108" customWidth="1"/>
    <col min="6928" max="6928" width="16.42578125" style="1108" customWidth="1"/>
    <col min="6929" max="6929" width="11.28515625" style="1108" customWidth="1"/>
    <col min="6930" max="6930" width="10.28515625" style="1108" customWidth="1"/>
    <col min="6931" max="6931" width="10" style="1108" customWidth="1"/>
    <col min="6932" max="7167" width="9.140625" style="1108"/>
    <col min="7168" max="7168" width="4" style="1108" customWidth="1"/>
    <col min="7169" max="7169" width="15.140625" style="1108" customWidth="1"/>
    <col min="7170" max="7170" width="13.85546875" style="1108" customWidth="1"/>
    <col min="7171" max="7171" width="10.140625" style="1108" customWidth="1"/>
    <col min="7172" max="7172" width="9.140625" style="1108"/>
    <col min="7173" max="7173" width="3.42578125" style="1108" customWidth="1"/>
    <col min="7174" max="7174" width="19.5703125" style="1108" customWidth="1"/>
    <col min="7175" max="7175" width="12.28515625" style="1108" customWidth="1"/>
    <col min="7176" max="7176" width="10.42578125" style="1108" customWidth="1"/>
    <col min="7177" max="7177" width="9.140625" style="1108"/>
    <col min="7178" max="7178" width="3.5703125" style="1108" customWidth="1"/>
    <col min="7179" max="7179" width="16.42578125" style="1108" customWidth="1"/>
    <col min="7180" max="7180" width="11.7109375" style="1108" customWidth="1"/>
    <col min="7181" max="7181" width="10.140625" style="1108" customWidth="1"/>
    <col min="7182" max="7182" width="15.85546875" style="1108" customWidth="1"/>
    <col min="7183" max="7183" width="3.85546875" style="1108" customWidth="1"/>
    <col min="7184" max="7184" width="16.42578125" style="1108" customWidth="1"/>
    <col min="7185" max="7185" width="11.28515625" style="1108" customWidth="1"/>
    <col min="7186" max="7186" width="10.28515625" style="1108" customWidth="1"/>
    <col min="7187" max="7187" width="10" style="1108" customWidth="1"/>
    <col min="7188" max="7423" width="9.140625" style="1108"/>
    <col min="7424" max="7424" width="4" style="1108" customWidth="1"/>
    <col min="7425" max="7425" width="15.140625" style="1108" customWidth="1"/>
    <col min="7426" max="7426" width="13.85546875" style="1108" customWidth="1"/>
    <col min="7427" max="7427" width="10.140625" style="1108" customWidth="1"/>
    <col min="7428" max="7428" width="9.140625" style="1108"/>
    <col min="7429" max="7429" width="3.42578125" style="1108" customWidth="1"/>
    <col min="7430" max="7430" width="19.5703125" style="1108" customWidth="1"/>
    <col min="7431" max="7431" width="12.28515625" style="1108" customWidth="1"/>
    <col min="7432" max="7432" width="10.42578125" style="1108" customWidth="1"/>
    <col min="7433" max="7433" width="9.140625" style="1108"/>
    <col min="7434" max="7434" width="3.5703125" style="1108" customWidth="1"/>
    <col min="7435" max="7435" width="16.42578125" style="1108" customWidth="1"/>
    <col min="7436" max="7436" width="11.7109375" style="1108" customWidth="1"/>
    <col min="7437" max="7437" width="10.140625" style="1108" customWidth="1"/>
    <col min="7438" max="7438" width="15.85546875" style="1108" customWidth="1"/>
    <col min="7439" max="7439" width="3.85546875" style="1108" customWidth="1"/>
    <col min="7440" max="7440" width="16.42578125" style="1108" customWidth="1"/>
    <col min="7441" max="7441" width="11.28515625" style="1108" customWidth="1"/>
    <col min="7442" max="7442" width="10.28515625" style="1108" customWidth="1"/>
    <col min="7443" max="7443" width="10" style="1108" customWidth="1"/>
    <col min="7444" max="7679" width="9.140625" style="1108"/>
    <col min="7680" max="7680" width="4" style="1108" customWidth="1"/>
    <col min="7681" max="7681" width="15.140625" style="1108" customWidth="1"/>
    <col min="7682" max="7682" width="13.85546875" style="1108" customWidth="1"/>
    <col min="7683" max="7683" width="10.140625" style="1108" customWidth="1"/>
    <col min="7684" max="7684" width="9.140625" style="1108"/>
    <col min="7685" max="7685" width="3.42578125" style="1108" customWidth="1"/>
    <col min="7686" max="7686" width="19.5703125" style="1108" customWidth="1"/>
    <col min="7687" max="7687" width="12.28515625" style="1108" customWidth="1"/>
    <col min="7688" max="7688" width="10.42578125" style="1108" customWidth="1"/>
    <col min="7689" max="7689" width="9.140625" style="1108"/>
    <col min="7690" max="7690" width="3.5703125" style="1108" customWidth="1"/>
    <col min="7691" max="7691" width="16.42578125" style="1108" customWidth="1"/>
    <col min="7692" max="7692" width="11.7109375" style="1108" customWidth="1"/>
    <col min="7693" max="7693" width="10.140625" style="1108" customWidth="1"/>
    <col min="7694" max="7694" width="15.85546875" style="1108" customWidth="1"/>
    <col min="7695" max="7695" width="3.85546875" style="1108" customWidth="1"/>
    <col min="7696" max="7696" width="16.42578125" style="1108" customWidth="1"/>
    <col min="7697" max="7697" width="11.28515625" style="1108" customWidth="1"/>
    <col min="7698" max="7698" width="10.28515625" style="1108" customWidth="1"/>
    <col min="7699" max="7699" width="10" style="1108" customWidth="1"/>
    <col min="7700" max="7935" width="9.140625" style="1108"/>
    <col min="7936" max="7936" width="4" style="1108" customWidth="1"/>
    <col min="7937" max="7937" width="15.140625" style="1108" customWidth="1"/>
    <col min="7938" max="7938" width="13.85546875" style="1108" customWidth="1"/>
    <col min="7939" max="7939" width="10.140625" style="1108" customWidth="1"/>
    <col min="7940" max="7940" width="9.140625" style="1108"/>
    <col min="7941" max="7941" width="3.42578125" style="1108" customWidth="1"/>
    <col min="7942" max="7942" width="19.5703125" style="1108" customWidth="1"/>
    <col min="7943" max="7943" width="12.28515625" style="1108" customWidth="1"/>
    <col min="7944" max="7944" width="10.42578125" style="1108" customWidth="1"/>
    <col min="7945" max="7945" width="9.140625" style="1108"/>
    <col min="7946" max="7946" width="3.5703125" style="1108" customWidth="1"/>
    <col min="7947" max="7947" width="16.42578125" style="1108" customWidth="1"/>
    <col min="7948" max="7948" width="11.7109375" style="1108" customWidth="1"/>
    <col min="7949" max="7949" width="10.140625" style="1108" customWidth="1"/>
    <col min="7950" max="7950" width="15.85546875" style="1108" customWidth="1"/>
    <col min="7951" max="7951" width="3.85546875" style="1108" customWidth="1"/>
    <col min="7952" max="7952" width="16.42578125" style="1108" customWidth="1"/>
    <col min="7953" max="7953" width="11.28515625" style="1108" customWidth="1"/>
    <col min="7954" max="7954" width="10.28515625" style="1108" customWidth="1"/>
    <col min="7955" max="7955" width="10" style="1108" customWidth="1"/>
    <col min="7956" max="8191" width="9.140625" style="1108"/>
    <col min="8192" max="8192" width="4" style="1108" customWidth="1"/>
    <col min="8193" max="8193" width="15.140625" style="1108" customWidth="1"/>
    <col min="8194" max="8194" width="13.85546875" style="1108" customWidth="1"/>
    <col min="8195" max="8195" width="10.140625" style="1108" customWidth="1"/>
    <col min="8196" max="8196" width="9.140625" style="1108"/>
    <col min="8197" max="8197" width="3.42578125" style="1108" customWidth="1"/>
    <col min="8198" max="8198" width="19.5703125" style="1108" customWidth="1"/>
    <col min="8199" max="8199" width="12.28515625" style="1108" customWidth="1"/>
    <col min="8200" max="8200" width="10.42578125" style="1108" customWidth="1"/>
    <col min="8201" max="8201" width="9.140625" style="1108"/>
    <col min="8202" max="8202" width="3.5703125" style="1108" customWidth="1"/>
    <col min="8203" max="8203" width="16.42578125" style="1108" customWidth="1"/>
    <col min="8204" max="8204" width="11.7109375" style="1108" customWidth="1"/>
    <col min="8205" max="8205" width="10.140625" style="1108" customWidth="1"/>
    <col min="8206" max="8206" width="15.85546875" style="1108" customWidth="1"/>
    <col min="8207" max="8207" width="3.85546875" style="1108" customWidth="1"/>
    <col min="8208" max="8208" width="16.42578125" style="1108" customWidth="1"/>
    <col min="8209" max="8209" width="11.28515625" style="1108" customWidth="1"/>
    <col min="8210" max="8210" width="10.28515625" style="1108" customWidth="1"/>
    <col min="8211" max="8211" width="10" style="1108" customWidth="1"/>
    <col min="8212" max="8447" width="9.140625" style="1108"/>
    <col min="8448" max="8448" width="4" style="1108" customWidth="1"/>
    <col min="8449" max="8449" width="15.140625" style="1108" customWidth="1"/>
    <col min="8450" max="8450" width="13.85546875" style="1108" customWidth="1"/>
    <col min="8451" max="8451" width="10.140625" style="1108" customWidth="1"/>
    <col min="8452" max="8452" width="9.140625" style="1108"/>
    <col min="8453" max="8453" width="3.42578125" style="1108" customWidth="1"/>
    <col min="8454" max="8454" width="19.5703125" style="1108" customWidth="1"/>
    <col min="8455" max="8455" width="12.28515625" style="1108" customWidth="1"/>
    <col min="8456" max="8456" width="10.42578125" style="1108" customWidth="1"/>
    <col min="8457" max="8457" width="9.140625" style="1108"/>
    <col min="8458" max="8458" width="3.5703125" style="1108" customWidth="1"/>
    <col min="8459" max="8459" width="16.42578125" style="1108" customWidth="1"/>
    <col min="8460" max="8460" width="11.7109375" style="1108" customWidth="1"/>
    <col min="8461" max="8461" width="10.140625" style="1108" customWidth="1"/>
    <col min="8462" max="8462" width="15.85546875" style="1108" customWidth="1"/>
    <col min="8463" max="8463" width="3.85546875" style="1108" customWidth="1"/>
    <col min="8464" max="8464" width="16.42578125" style="1108" customWidth="1"/>
    <col min="8465" max="8465" width="11.28515625" style="1108" customWidth="1"/>
    <col min="8466" max="8466" width="10.28515625" style="1108" customWidth="1"/>
    <col min="8467" max="8467" width="10" style="1108" customWidth="1"/>
    <col min="8468" max="8703" width="9.140625" style="1108"/>
    <col min="8704" max="8704" width="4" style="1108" customWidth="1"/>
    <col min="8705" max="8705" width="15.140625" style="1108" customWidth="1"/>
    <col min="8706" max="8706" width="13.85546875" style="1108" customWidth="1"/>
    <col min="8707" max="8707" width="10.140625" style="1108" customWidth="1"/>
    <col min="8708" max="8708" width="9.140625" style="1108"/>
    <col min="8709" max="8709" width="3.42578125" style="1108" customWidth="1"/>
    <col min="8710" max="8710" width="19.5703125" style="1108" customWidth="1"/>
    <col min="8711" max="8711" width="12.28515625" style="1108" customWidth="1"/>
    <col min="8712" max="8712" width="10.42578125" style="1108" customWidth="1"/>
    <col min="8713" max="8713" width="9.140625" style="1108"/>
    <col min="8714" max="8714" width="3.5703125" style="1108" customWidth="1"/>
    <col min="8715" max="8715" width="16.42578125" style="1108" customWidth="1"/>
    <col min="8716" max="8716" width="11.7109375" style="1108" customWidth="1"/>
    <col min="8717" max="8717" width="10.140625" style="1108" customWidth="1"/>
    <col min="8718" max="8718" width="15.85546875" style="1108" customWidth="1"/>
    <col min="8719" max="8719" width="3.85546875" style="1108" customWidth="1"/>
    <col min="8720" max="8720" width="16.42578125" style="1108" customWidth="1"/>
    <col min="8721" max="8721" width="11.28515625" style="1108" customWidth="1"/>
    <col min="8722" max="8722" width="10.28515625" style="1108" customWidth="1"/>
    <col min="8723" max="8723" width="10" style="1108" customWidth="1"/>
    <col min="8724" max="8959" width="9.140625" style="1108"/>
    <col min="8960" max="8960" width="4" style="1108" customWidth="1"/>
    <col min="8961" max="8961" width="15.140625" style="1108" customWidth="1"/>
    <col min="8962" max="8962" width="13.85546875" style="1108" customWidth="1"/>
    <col min="8963" max="8963" width="10.140625" style="1108" customWidth="1"/>
    <col min="8964" max="8964" width="9.140625" style="1108"/>
    <col min="8965" max="8965" width="3.42578125" style="1108" customWidth="1"/>
    <col min="8966" max="8966" width="19.5703125" style="1108" customWidth="1"/>
    <col min="8967" max="8967" width="12.28515625" style="1108" customWidth="1"/>
    <col min="8968" max="8968" width="10.42578125" style="1108" customWidth="1"/>
    <col min="8969" max="8969" width="9.140625" style="1108"/>
    <col min="8970" max="8970" width="3.5703125" style="1108" customWidth="1"/>
    <col min="8971" max="8971" width="16.42578125" style="1108" customWidth="1"/>
    <col min="8972" max="8972" width="11.7109375" style="1108" customWidth="1"/>
    <col min="8973" max="8973" width="10.140625" style="1108" customWidth="1"/>
    <col min="8974" max="8974" width="15.85546875" style="1108" customWidth="1"/>
    <col min="8975" max="8975" width="3.85546875" style="1108" customWidth="1"/>
    <col min="8976" max="8976" width="16.42578125" style="1108" customWidth="1"/>
    <col min="8977" max="8977" width="11.28515625" style="1108" customWidth="1"/>
    <col min="8978" max="8978" width="10.28515625" style="1108" customWidth="1"/>
    <col min="8979" max="8979" width="10" style="1108" customWidth="1"/>
    <col min="8980" max="9215" width="9.140625" style="1108"/>
    <col min="9216" max="9216" width="4" style="1108" customWidth="1"/>
    <col min="9217" max="9217" width="15.140625" style="1108" customWidth="1"/>
    <col min="9218" max="9218" width="13.85546875" style="1108" customWidth="1"/>
    <col min="9219" max="9219" width="10.140625" style="1108" customWidth="1"/>
    <col min="9220" max="9220" width="9.140625" style="1108"/>
    <col min="9221" max="9221" width="3.42578125" style="1108" customWidth="1"/>
    <col min="9222" max="9222" width="19.5703125" style="1108" customWidth="1"/>
    <col min="9223" max="9223" width="12.28515625" style="1108" customWidth="1"/>
    <col min="9224" max="9224" width="10.42578125" style="1108" customWidth="1"/>
    <col min="9225" max="9225" width="9.140625" style="1108"/>
    <col min="9226" max="9226" width="3.5703125" style="1108" customWidth="1"/>
    <col min="9227" max="9227" width="16.42578125" style="1108" customWidth="1"/>
    <col min="9228" max="9228" width="11.7109375" style="1108" customWidth="1"/>
    <col min="9229" max="9229" width="10.140625" style="1108" customWidth="1"/>
    <col min="9230" max="9230" width="15.85546875" style="1108" customWidth="1"/>
    <col min="9231" max="9231" width="3.85546875" style="1108" customWidth="1"/>
    <col min="9232" max="9232" width="16.42578125" style="1108" customWidth="1"/>
    <col min="9233" max="9233" width="11.28515625" style="1108" customWidth="1"/>
    <col min="9234" max="9234" width="10.28515625" style="1108" customWidth="1"/>
    <col min="9235" max="9235" width="10" style="1108" customWidth="1"/>
    <col min="9236" max="9471" width="9.140625" style="1108"/>
    <col min="9472" max="9472" width="4" style="1108" customWidth="1"/>
    <col min="9473" max="9473" width="15.140625" style="1108" customWidth="1"/>
    <col min="9474" max="9474" width="13.85546875" style="1108" customWidth="1"/>
    <col min="9475" max="9475" width="10.140625" style="1108" customWidth="1"/>
    <col min="9476" max="9476" width="9.140625" style="1108"/>
    <col min="9477" max="9477" width="3.42578125" style="1108" customWidth="1"/>
    <col min="9478" max="9478" width="19.5703125" style="1108" customWidth="1"/>
    <col min="9479" max="9479" width="12.28515625" style="1108" customWidth="1"/>
    <col min="9480" max="9480" width="10.42578125" style="1108" customWidth="1"/>
    <col min="9481" max="9481" width="9.140625" style="1108"/>
    <col min="9482" max="9482" width="3.5703125" style="1108" customWidth="1"/>
    <col min="9483" max="9483" width="16.42578125" style="1108" customWidth="1"/>
    <col min="9484" max="9484" width="11.7109375" style="1108" customWidth="1"/>
    <col min="9485" max="9485" width="10.140625" style="1108" customWidth="1"/>
    <col min="9486" max="9486" width="15.85546875" style="1108" customWidth="1"/>
    <col min="9487" max="9487" width="3.85546875" style="1108" customWidth="1"/>
    <col min="9488" max="9488" width="16.42578125" style="1108" customWidth="1"/>
    <col min="9489" max="9489" width="11.28515625" style="1108" customWidth="1"/>
    <col min="9490" max="9490" width="10.28515625" style="1108" customWidth="1"/>
    <col min="9491" max="9491" width="10" style="1108" customWidth="1"/>
    <col min="9492" max="9727" width="9.140625" style="1108"/>
    <col min="9728" max="9728" width="4" style="1108" customWidth="1"/>
    <col min="9729" max="9729" width="15.140625" style="1108" customWidth="1"/>
    <col min="9730" max="9730" width="13.85546875" style="1108" customWidth="1"/>
    <col min="9731" max="9731" width="10.140625" style="1108" customWidth="1"/>
    <col min="9732" max="9732" width="9.140625" style="1108"/>
    <col min="9733" max="9733" width="3.42578125" style="1108" customWidth="1"/>
    <col min="9734" max="9734" width="19.5703125" style="1108" customWidth="1"/>
    <col min="9735" max="9735" width="12.28515625" style="1108" customWidth="1"/>
    <col min="9736" max="9736" width="10.42578125" style="1108" customWidth="1"/>
    <col min="9737" max="9737" width="9.140625" style="1108"/>
    <col min="9738" max="9738" width="3.5703125" style="1108" customWidth="1"/>
    <col min="9739" max="9739" width="16.42578125" style="1108" customWidth="1"/>
    <col min="9740" max="9740" width="11.7109375" style="1108" customWidth="1"/>
    <col min="9741" max="9741" width="10.140625" style="1108" customWidth="1"/>
    <col min="9742" max="9742" width="15.85546875" style="1108" customWidth="1"/>
    <col min="9743" max="9743" width="3.85546875" style="1108" customWidth="1"/>
    <col min="9744" max="9744" width="16.42578125" style="1108" customWidth="1"/>
    <col min="9745" max="9745" width="11.28515625" style="1108" customWidth="1"/>
    <col min="9746" max="9746" width="10.28515625" style="1108" customWidth="1"/>
    <col min="9747" max="9747" width="10" style="1108" customWidth="1"/>
    <col min="9748" max="9983" width="9.140625" style="1108"/>
    <col min="9984" max="9984" width="4" style="1108" customWidth="1"/>
    <col min="9985" max="9985" width="15.140625" style="1108" customWidth="1"/>
    <col min="9986" max="9986" width="13.85546875" style="1108" customWidth="1"/>
    <col min="9987" max="9987" width="10.140625" style="1108" customWidth="1"/>
    <col min="9988" max="9988" width="9.140625" style="1108"/>
    <col min="9989" max="9989" width="3.42578125" style="1108" customWidth="1"/>
    <col min="9990" max="9990" width="19.5703125" style="1108" customWidth="1"/>
    <col min="9991" max="9991" width="12.28515625" style="1108" customWidth="1"/>
    <col min="9992" max="9992" width="10.42578125" style="1108" customWidth="1"/>
    <col min="9993" max="9993" width="9.140625" style="1108"/>
    <col min="9994" max="9994" width="3.5703125" style="1108" customWidth="1"/>
    <col min="9995" max="9995" width="16.42578125" style="1108" customWidth="1"/>
    <col min="9996" max="9996" width="11.7109375" style="1108" customWidth="1"/>
    <col min="9997" max="9997" width="10.140625" style="1108" customWidth="1"/>
    <col min="9998" max="9998" width="15.85546875" style="1108" customWidth="1"/>
    <col min="9999" max="9999" width="3.85546875" style="1108" customWidth="1"/>
    <col min="10000" max="10000" width="16.42578125" style="1108" customWidth="1"/>
    <col min="10001" max="10001" width="11.28515625" style="1108" customWidth="1"/>
    <col min="10002" max="10002" width="10.28515625" style="1108" customWidth="1"/>
    <col min="10003" max="10003" width="10" style="1108" customWidth="1"/>
    <col min="10004" max="10239" width="9.140625" style="1108"/>
    <col min="10240" max="10240" width="4" style="1108" customWidth="1"/>
    <col min="10241" max="10241" width="15.140625" style="1108" customWidth="1"/>
    <col min="10242" max="10242" width="13.85546875" style="1108" customWidth="1"/>
    <col min="10243" max="10243" width="10.140625" style="1108" customWidth="1"/>
    <col min="10244" max="10244" width="9.140625" style="1108"/>
    <col min="10245" max="10245" width="3.42578125" style="1108" customWidth="1"/>
    <col min="10246" max="10246" width="19.5703125" style="1108" customWidth="1"/>
    <col min="10247" max="10247" width="12.28515625" style="1108" customWidth="1"/>
    <col min="10248" max="10248" width="10.42578125" style="1108" customWidth="1"/>
    <col min="10249" max="10249" width="9.140625" style="1108"/>
    <col min="10250" max="10250" width="3.5703125" style="1108" customWidth="1"/>
    <col min="10251" max="10251" width="16.42578125" style="1108" customWidth="1"/>
    <col min="10252" max="10252" width="11.7109375" style="1108" customWidth="1"/>
    <col min="10253" max="10253" width="10.140625" style="1108" customWidth="1"/>
    <col min="10254" max="10254" width="15.85546875" style="1108" customWidth="1"/>
    <col min="10255" max="10255" width="3.85546875" style="1108" customWidth="1"/>
    <col min="10256" max="10256" width="16.42578125" style="1108" customWidth="1"/>
    <col min="10257" max="10257" width="11.28515625" style="1108" customWidth="1"/>
    <col min="10258" max="10258" width="10.28515625" style="1108" customWidth="1"/>
    <col min="10259" max="10259" width="10" style="1108" customWidth="1"/>
    <col min="10260" max="10495" width="9.140625" style="1108"/>
    <col min="10496" max="10496" width="4" style="1108" customWidth="1"/>
    <col min="10497" max="10497" width="15.140625" style="1108" customWidth="1"/>
    <col min="10498" max="10498" width="13.85546875" style="1108" customWidth="1"/>
    <col min="10499" max="10499" width="10.140625" style="1108" customWidth="1"/>
    <col min="10500" max="10500" width="9.140625" style="1108"/>
    <col min="10501" max="10501" width="3.42578125" style="1108" customWidth="1"/>
    <col min="10502" max="10502" width="19.5703125" style="1108" customWidth="1"/>
    <col min="10503" max="10503" width="12.28515625" style="1108" customWidth="1"/>
    <col min="10504" max="10504" width="10.42578125" style="1108" customWidth="1"/>
    <col min="10505" max="10505" width="9.140625" style="1108"/>
    <col min="10506" max="10506" width="3.5703125" style="1108" customWidth="1"/>
    <col min="10507" max="10507" width="16.42578125" style="1108" customWidth="1"/>
    <col min="10508" max="10508" width="11.7109375" style="1108" customWidth="1"/>
    <col min="10509" max="10509" width="10.140625" style="1108" customWidth="1"/>
    <col min="10510" max="10510" width="15.85546875" style="1108" customWidth="1"/>
    <col min="10511" max="10511" width="3.85546875" style="1108" customWidth="1"/>
    <col min="10512" max="10512" width="16.42578125" style="1108" customWidth="1"/>
    <col min="10513" max="10513" width="11.28515625" style="1108" customWidth="1"/>
    <col min="10514" max="10514" width="10.28515625" style="1108" customWidth="1"/>
    <col min="10515" max="10515" width="10" style="1108" customWidth="1"/>
    <col min="10516" max="10751" width="9.140625" style="1108"/>
    <col min="10752" max="10752" width="4" style="1108" customWidth="1"/>
    <col min="10753" max="10753" width="15.140625" style="1108" customWidth="1"/>
    <col min="10754" max="10754" width="13.85546875" style="1108" customWidth="1"/>
    <col min="10755" max="10755" width="10.140625" style="1108" customWidth="1"/>
    <col min="10756" max="10756" width="9.140625" style="1108"/>
    <col min="10757" max="10757" width="3.42578125" style="1108" customWidth="1"/>
    <col min="10758" max="10758" width="19.5703125" style="1108" customWidth="1"/>
    <col min="10759" max="10759" width="12.28515625" style="1108" customWidth="1"/>
    <col min="10760" max="10760" width="10.42578125" style="1108" customWidth="1"/>
    <col min="10761" max="10761" width="9.140625" style="1108"/>
    <col min="10762" max="10762" width="3.5703125" style="1108" customWidth="1"/>
    <col min="10763" max="10763" width="16.42578125" style="1108" customWidth="1"/>
    <col min="10764" max="10764" width="11.7109375" style="1108" customWidth="1"/>
    <col min="10765" max="10765" width="10.140625" style="1108" customWidth="1"/>
    <col min="10766" max="10766" width="15.85546875" style="1108" customWidth="1"/>
    <col min="10767" max="10767" width="3.85546875" style="1108" customWidth="1"/>
    <col min="10768" max="10768" width="16.42578125" style="1108" customWidth="1"/>
    <col min="10769" max="10769" width="11.28515625" style="1108" customWidth="1"/>
    <col min="10770" max="10770" width="10.28515625" style="1108" customWidth="1"/>
    <col min="10771" max="10771" width="10" style="1108" customWidth="1"/>
    <col min="10772" max="11007" width="9.140625" style="1108"/>
    <col min="11008" max="11008" width="4" style="1108" customWidth="1"/>
    <col min="11009" max="11009" width="15.140625" style="1108" customWidth="1"/>
    <col min="11010" max="11010" width="13.85546875" style="1108" customWidth="1"/>
    <col min="11011" max="11011" width="10.140625" style="1108" customWidth="1"/>
    <col min="11012" max="11012" width="9.140625" style="1108"/>
    <col min="11013" max="11013" width="3.42578125" style="1108" customWidth="1"/>
    <col min="11014" max="11014" width="19.5703125" style="1108" customWidth="1"/>
    <col min="11015" max="11015" width="12.28515625" style="1108" customWidth="1"/>
    <col min="11016" max="11016" width="10.42578125" style="1108" customWidth="1"/>
    <col min="11017" max="11017" width="9.140625" style="1108"/>
    <col min="11018" max="11018" width="3.5703125" style="1108" customWidth="1"/>
    <col min="11019" max="11019" width="16.42578125" style="1108" customWidth="1"/>
    <col min="11020" max="11020" width="11.7109375" style="1108" customWidth="1"/>
    <col min="11021" max="11021" width="10.140625" style="1108" customWidth="1"/>
    <col min="11022" max="11022" width="15.85546875" style="1108" customWidth="1"/>
    <col min="11023" max="11023" width="3.85546875" style="1108" customWidth="1"/>
    <col min="11024" max="11024" width="16.42578125" style="1108" customWidth="1"/>
    <col min="11025" max="11025" width="11.28515625" style="1108" customWidth="1"/>
    <col min="11026" max="11026" width="10.28515625" style="1108" customWidth="1"/>
    <col min="11027" max="11027" width="10" style="1108" customWidth="1"/>
    <col min="11028" max="11263" width="9.140625" style="1108"/>
    <col min="11264" max="11264" width="4" style="1108" customWidth="1"/>
    <col min="11265" max="11265" width="15.140625" style="1108" customWidth="1"/>
    <col min="11266" max="11266" width="13.85546875" style="1108" customWidth="1"/>
    <col min="11267" max="11267" width="10.140625" style="1108" customWidth="1"/>
    <col min="11268" max="11268" width="9.140625" style="1108"/>
    <col min="11269" max="11269" width="3.42578125" style="1108" customWidth="1"/>
    <col min="11270" max="11270" width="19.5703125" style="1108" customWidth="1"/>
    <col min="11271" max="11271" width="12.28515625" style="1108" customWidth="1"/>
    <col min="11272" max="11272" width="10.42578125" style="1108" customWidth="1"/>
    <col min="11273" max="11273" width="9.140625" style="1108"/>
    <col min="11274" max="11274" width="3.5703125" style="1108" customWidth="1"/>
    <col min="11275" max="11275" width="16.42578125" style="1108" customWidth="1"/>
    <col min="11276" max="11276" width="11.7109375" style="1108" customWidth="1"/>
    <col min="11277" max="11277" width="10.140625" style="1108" customWidth="1"/>
    <col min="11278" max="11278" width="15.85546875" style="1108" customWidth="1"/>
    <col min="11279" max="11279" width="3.85546875" style="1108" customWidth="1"/>
    <col min="11280" max="11280" width="16.42578125" style="1108" customWidth="1"/>
    <col min="11281" max="11281" width="11.28515625" style="1108" customWidth="1"/>
    <col min="11282" max="11282" width="10.28515625" style="1108" customWidth="1"/>
    <col min="11283" max="11283" width="10" style="1108" customWidth="1"/>
    <col min="11284" max="11519" width="9.140625" style="1108"/>
    <col min="11520" max="11520" width="4" style="1108" customWidth="1"/>
    <col min="11521" max="11521" width="15.140625" style="1108" customWidth="1"/>
    <col min="11522" max="11522" width="13.85546875" style="1108" customWidth="1"/>
    <col min="11523" max="11523" width="10.140625" style="1108" customWidth="1"/>
    <col min="11524" max="11524" width="9.140625" style="1108"/>
    <col min="11525" max="11525" width="3.42578125" style="1108" customWidth="1"/>
    <col min="11526" max="11526" width="19.5703125" style="1108" customWidth="1"/>
    <col min="11527" max="11527" width="12.28515625" style="1108" customWidth="1"/>
    <col min="11528" max="11528" width="10.42578125" style="1108" customWidth="1"/>
    <col min="11529" max="11529" width="9.140625" style="1108"/>
    <col min="11530" max="11530" width="3.5703125" style="1108" customWidth="1"/>
    <col min="11531" max="11531" width="16.42578125" style="1108" customWidth="1"/>
    <col min="11532" max="11532" width="11.7109375" style="1108" customWidth="1"/>
    <col min="11533" max="11533" width="10.140625" style="1108" customWidth="1"/>
    <col min="11534" max="11534" width="15.85546875" style="1108" customWidth="1"/>
    <col min="11535" max="11535" width="3.85546875" style="1108" customWidth="1"/>
    <col min="11536" max="11536" width="16.42578125" style="1108" customWidth="1"/>
    <col min="11537" max="11537" width="11.28515625" style="1108" customWidth="1"/>
    <col min="11538" max="11538" width="10.28515625" style="1108" customWidth="1"/>
    <col min="11539" max="11539" width="10" style="1108" customWidth="1"/>
    <col min="11540" max="11775" width="9.140625" style="1108"/>
    <col min="11776" max="11776" width="4" style="1108" customWidth="1"/>
    <col min="11777" max="11777" width="15.140625" style="1108" customWidth="1"/>
    <col min="11778" max="11778" width="13.85546875" style="1108" customWidth="1"/>
    <col min="11779" max="11779" width="10.140625" style="1108" customWidth="1"/>
    <col min="11780" max="11780" width="9.140625" style="1108"/>
    <col min="11781" max="11781" width="3.42578125" style="1108" customWidth="1"/>
    <col min="11782" max="11782" width="19.5703125" style="1108" customWidth="1"/>
    <col min="11783" max="11783" width="12.28515625" style="1108" customWidth="1"/>
    <col min="11784" max="11784" width="10.42578125" style="1108" customWidth="1"/>
    <col min="11785" max="11785" width="9.140625" style="1108"/>
    <col min="11786" max="11786" width="3.5703125" style="1108" customWidth="1"/>
    <col min="11787" max="11787" width="16.42578125" style="1108" customWidth="1"/>
    <col min="11788" max="11788" width="11.7109375" style="1108" customWidth="1"/>
    <col min="11789" max="11789" width="10.140625" style="1108" customWidth="1"/>
    <col min="11790" max="11790" width="15.85546875" style="1108" customWidth="1"/>
    <col min="11791" max="11791" width="3.85546875" style="1108" customWidth="1"/>
    <col min="11792" max="11792" width="16.42578125" style="1108" customWidth="1"/>
    <col min="11793" max="11793" width="11.28515625" style="1108" customWidth="1"/>
    <col min="11794" max="11794" width="10.28515625" style="1108" customWidth="1"/>
    <col min="11795" max="11795" width="10" style="1108" customWidth="1"/>
    <col min="11796" max="12031" width="9.140625" style="1108"/>
    <col min="12032" max="12032" width="4" style="1108" customWidth="1"/>
    <col min="12033" max="12033" width="15.140625" style="1108" customWidth="1"/>
    <col min="12034" max="12034" width="13.85546875" style="1108" customWidth="1"/>
    <col min="12035" max="12035" width="10.140625" style="1108" customWidth="1"/>
    <col min="12036" max="12036" width="9.140625" style="1108"/>
    <col min="12037" max="12037" width="3.42578125" style="1108" customWidth="1"/>
    <col min="12038" max="12038" width="19.5703125" style="1108" customWidth="1"/>
    <col min="12039" max="12039" width="12.28515625" style="1108" customWidth="1"/>
    <col min="12040" max="12040" width="10.42578125" style="1108" customWidth="1"/>
    <col min="12041" max="12041" width="9.140625" style="1108"/>
    <col min="12042" max="12042" width="3.5703125" style="1108" customWidth="1"/>
    <col min="12043" max="12043" width="16.42578125" style="1108" customWidth="1"/>
    <col min="12044" max="12044" width="11.7109375" style="1108" customWidth="1"/>
    <col min="12045" max="12045" width="10.140625" style="1108" customWidth="1"/>
    <col min="12046" max="12046" width="15.85546875" style="1108" customWidth="1"/>
    <col min="12047" max="12047" width="3.85546875" style="1108" customWidth="1"/>
    <col min="12048" max="12048" width="16.42578125" style="1108" customWidth="1"/>
    <col min="12049" max="12049" width="11.28515625" style="1108" customWidth="1"/>
    <col min="12050" max="12050" width="10.28515625" style="1108" customWidth="1"/>
    <col min="12051" max="12051" width="10" style="1108" customWidth="1"/>
    <col min="12052" max="12287" width="9.140625" style="1108"/>
    <col min="12288" max="12288" width="4" style="1108" customWidth="1"/>
    <col min="12289" max="12289" width="15.140625" style="1108" customWidth="1"/>
    <col min="12290" max="12290" width="13.85546875" style="1108" customWidth="1"/>
    <col min="12291" max="12291" width="10.140625" style="1108" customWidth="1"/>
    <col min="12292" max="12292" width="9.140625" style="1108"/>
    <col min="12293" max="12293" width="3.42578125" style="1108" customWidth="1"/>
    <col min="12294" max="12294" width="19.5703125" style="1108" customWidth="1"/>
    <col min="12295" max="12295" width="12.28515625" style="1108" customWidth="1"/>
    <col min="12296" max="12296" width="10.42578125" style="1108" customWidth="1"/>
    <col min="12297" max="12297" width="9.140625" style="1108"/>
    <col min="12298" max="12298" width="3.5703125" style="1108" customWidth="1"/>
    <col min="12299" max="12299" width="16.42578125" style="1108" customWidth="1"/>
    <col min="12300" max="12300" width="11.7109375" style="1108" customWidth="1"/>
    <col min="12301" max="12301" width="10.140625" style="1108" customWidth="1"/>
    <col min="12302" max="12302" width="15.85546875" style="1108" customWidth="1"/>
    <col min="12303" max="12303" width="3.85546875" style="1108" customWidth="1"/>
    <col min="12304" max="12304" width="16.42578125" style="1108" customWidth="1"/>
    <col min="12305" max="12305" width="11.28515625" style="1108" customWidth="1"/>
    <col min="12306" max="12306" width="10.28515625" style="1108" customWidth="1"/>
    <col min="12307" max="12307" width="10" style="1108" customWidth="1"/>
    <col min="12308" max="12543" width="9.140625" style="1108"/>
    <col min="12544" max="12544" width="4" style="1108" customWidth="1"/>
    <col min="12545" max="12545" width="15.140625" style="1108" customWidth="1"/>
    <col min="12546" max="12546" width="13.85546875" style="1108" customWidth="1"/>
    <col min="12547" max="12547" width="10.140625" style="1108" customWidth="1"/>
    <col min="12548" max="12548" width="9.140625" style="1108"/>
    <col min="12549" max="12549" width="3.42578125" style="1108" customWidth="1"/>
    <col min="12550" max="12550" width="19.5703125" style="1108" customWidth="1"/>
    <col min="12551" max="12551" width="12.28515625" style="1108" customWidth="1"/>
    <col min="12552" max="12552" width="10.42578125" style="1108" customWidth="1"/>
    <col min="12553" max="12553" width="9.140625" style="1108"/>
    <col min="12554" max="12554" width="3.5703125" style="1108" customWidth="1"/>
    <col min="12555" max="12555" width="16.42578125" style="1108" customWidth="1"/>
    <col min="12556" max="12556" width="11.7109375" style="1108" customWidth="1"/>
    <col min="12557" max="12557" width="10.140625" style="1108" customWidth="1"/>
    <col min="12558" max="12558" width="15.85546875" style="1108" customWidth="1"/>
    <col min="12559" max="12559" width="3.85546875" style="1108" customWidth="1"/>
    <col min="12560" max="12560" width="16.42578125" style="1108" customWidth="1"/>
    <col min="12561" max="12561" width="11.28515625" style="1108" customWidth="1"/>
    <col min="12562" max="12562" width="10.28515625" style="1108" customWidth="1"/>
    <col min="12563" max="12563" width="10" style="1108" customWidth="1"/>
    <col min="12564" max="12799" width="9.140625" style="1108"/>
    <col min="12800" max="12800" width="4" style="1108" customWidth="1"/>
    <col min="12801" max="12801" width="15.140625" style="1108" customWidth="1"/>
    <col min="12802" max="12802" width="13.85546875" style="1108" customWidth="1"/>
    <col min="12803" max="12803" width="10.140625" style="1108" customWidth="1"/>
    <col min="12804" max="12804" width="9.140625" style="1108"/>
    <col min="12805" max="12805" width="3.42578125" style="1108" customWidth="1"/>
    <col min="12806" max="12806" width="19.5703125" style="1108" customWidth="1"/>
    <col min="12807" max="12807" width="12.28515625" style="1108" customWidth="1"/>
    <col min="12808" max="12808" width="10.42578125" style="1108" customWidth="1"/>
    <col min="12809" max="12809" width="9.140625" style="1108"/>
    <col min="12810" max="12810" width="3.5703125" style="1108" customWidth="1"/>
    <col min="12811" max="12811" width="16.42578125" style="1108" customWidth="1"/>
    <col min="12812" max="12812" width="11.7109375" style="1108" customWidth="1"/>
    <col min="12813" max="12813" width="10.140625" style="1108" customWidth="1"/>
    <col min="12814" max="12814" width="15.85546875" style="1108" customWidth="1"/>
    <col min="12815" max="12815" width="3.85546875" style="1108" customWidth="1"/>
    <col min="12816" max="12816" width="16.42578125" style="1108" customWidth="1"/>
    <col min="12817" max="12817" width="11.28515625" style="1108" customWidth="1"/>
    <col min="12818" max="12818" width="10.28515625" style="1108" customWidth="1"/>
    <col min="12819" max="12819" width="10" style="1108" customWidth="1"/>
    <col min="12820" max="13055" width="9.140625" style="1108"/>
    <col min="13056" max="13056" width="4" style="1108" customWidth="1"/>
    <col min="13057" max="13057" width="15.140625" style="1108" customWidth="1"/>
    <col min="13058" max="13058" width="13.85546875" style="1108" customWidth="1"/>
    <col min="13059" max="13059" width="10.140625" style="1108" customWidth="1"/>
    <col min="13060" max="13060" width="9.140625" style="1108"/>
    <col min="13061" max="13061" width="3.42578125" style="1108" customWidth="1"/>
    <col min="13062" max="13062" width="19.5703125" style="1108" customWidth="1"/>
    <col min="13063" max="13063" width="12.28515625" style="1108" customWidth="1"/>
    <col min="13064" max="13064" width="10.42578125" style="1108" customWidth="1"/>
    <col min="13065" max="13065" width="9.140625" style="1108"/>
    <col min="13066" max="13066" width="3.5703125" style="1108" customWidth="1"/>
    <col min="13067" max="13067" width="16.42578125" style="1108" customWidth="1"/>
    <col min="13068" max="13068" width="11.7109375" style="1108" customWidth="1"/>
    <col min="13069" max="13069" width="10.140625" style="1108" customWidth="1"/>
    <col min="13070" max="13070" width="15.85546875" style="1108" customWidth="1"/>
    <col min="13071" max="13071" width="3.85546875" style="1108" customWidth="1"/>
    <col min="13072" max="13072" width="16.42578125" style="1108" customWidth="1"/>
    <col min="13073" max="13073" width="11.28515625" style="1108" customWidth="1"/>
    <col min="13074" max="13074" width="10.28515625" style="1108" customWidth="1"/>
    <col min="13075" max="13075" width="10" style="1108" customWidth="1"/>
    <col min="13076" max="13311" width="9.140625" style="1108"/>
    <col min="13312" max="13312" width="4" style="1108" customWidth="1"/>
    <col min="13313" max="13313" width="15.140625" style="1108" customWidth="1"/>
    <col min="13314" max="13314" width="13.85546875" style="1108" customWidth="1"/>
    <col min="13315" max="13315" width="10.140625" style="1108" customWidth="1"/>
    <col min="13316" max="13316" width="9.140625" style="1108"/>
    <col min="13317" max="13317" width="3.42578125" style="1108" customWidth="1"/>
    <col min="13318" max="13318" width="19.5703125" style="1108" customWidth="1"/>
    <col min="13319" max="13319" width="12.28515625" style="1108" customWidth="1"/>
    <col min="13320" max="13320" width="10.42578125" style="1108" customWidth="1"/>
    <col min="13321" max="13321" width="9.140625" style="1108"/>
    <col min="13322" max="13322" width="3.5703125" style="1108" customWidth="1"/>
    <col min="13323" max="13323" width="16.42578125" style="1108" customWidth="1"/>
    <col min="13324" max="13324" width="11.7109375" style="1108" customWidth="1"/>
    <col min="13325" max="13325" width="10.140625" style="1108" customWidth="1"/>
    <col min="13326" max="13326" width="15.85546875" style="1108" customWidth="1"/>
    <col min="13327" max="13327" width="3.85546875" style="1108" customWidth="1"/>
    <col min="13328" max="13328" width="16.42578125" style="1108" customWidth="1"/>
    <col min="13329" max="13329" width="11.28515625" style="1108" customWidth="1"/>
    <col min="13330" max="13330" width="10.28515625" style="1108" customWidth="1"/>
    <col min="13331" max="13331" width="10" style="1108" customWidth="1"/>
    <col min="13332" max="13567" width="9.140625" style="1108"/>
    <col min="13568" max="13568" width="4" style="1108" customWidth="1"/>
    <col min="13569" max="13569" width="15.140625" style="1108" customWidth="1"/>
    <col min="13570" max="13570" width="13.85546875" style="1108" customWidth="1"/>
    <col min="13571" max="13571" width="10.140625" style="1108" customWidth="1"/>
    <col min="13572" max="13572" width="9.140625" style="1108"/>
    <col min="13573" max="13573" width="3.42578125" style="1108" customWidth="1"/>
    <col min="13574" max="13574" width="19.5703125" style="1108" customWidth="1"/>
    <col min="13575" max="13575" width="12.28515625" style="1108" customWidth="1"/>
    <col min="13576" max="13576" width="10.42578125" style="1108" customWidth="1"/>
    <col min="13577" max="13577" width="9.140625" style="1108"/>
    <col min="13578" max="13578" width="3.5703125" style="1108" customWidth="1"/>
    <col min="13579" max="13579" width="16.42578125" style="1108" customWidth="1"/>
    <col min="13580" max="13580" width="11.7109375" style="1108" customWidth="1"/>
    <col min="13581" max="13581" width="10.140625" style="1108" customWidth="1"/>
    <col min="13582" max="13582" width="15.85546875" style="1108" customWidth="1"/>
    <col min="13583" max="13583" width="3.85546875" style="1108" customWidth="1"/>
    <col min="13584" max="13584" width="16.42578125" style="1108" customWidth="1"/>
    <col min="13585" max="13585" width="11.28515625" style="1108" customWidth="1"/>
    <col min="13586" max="13586" width="10.28515625" style="1108" customWidth="1"/>
    <col min="13587" max="13587" width="10" style="1108" customWidth="1"/>
    <col min="13588" max="13823" width="9.140625" style="1108"/>
    <col min="13824" max="13824" width="4" style="1108" customWidth="1"/>
    <col min="13825" max="13825" width="15.140625" style="1108" customWidth="1"/>
    <col min="13826" max="13826" width="13.85546875" style="1108" customWidth="1"/>
    <col min="13827" max="13827" width="10.140625" style="1108" customWidth="1"/>
    <col min="13828" max="13828" width="9.140625" style="1108"/>
    <col min="13829" max="13829" width="3.42578125" style="1108" customWidth="1"/>
    <col min="13830" max="13830" width="19.5703125" style="1108" customWidth="1"/>
    <col min="13831" max="13831" width="12.28515625" style="1108" customWidth="1"/>
    <col min="13832" max="13832" width="10.42578125" style="1108" customWidth="1"/>
    <col min="13833" max="13833" width="9.140625" style="1108"/>
    <col min="13834" max="13834" width="3.5703125" style="1108" customWidth="1"/>
    <col min="13835" max="13835" width="16.42578125" style="1108" customWidth="1"/>
    <col min="13836" max="13836" width="11.7109375" style="1108" customWidth="1"/>
    <col min="13837" max="13837" width="10.140625" style="1108" customWidth="1"/>
    <col min="13838" max="13838" width="15.85546875" style="1108" customWidth="1"/>
    <col min="13839" max="13839" width="3.85546875" style="1108" customWidth="1"/>
    <col min="13840" max="13840" width="16.42578125" style="1108" customWidth="1"/>
    <col min="13841" max="13841" width="11.28515625" style="1108" customWidth="1"/>
    <col min="13842" max="13842" width="10.28515625" style="1108" customWidth="1"/>
    <col min="13843" max="13843" width="10" style="1108" customWidth="1"/>
    <col min="13844" max="14079" width="9.140625" style="1108"/>
    <col min="14080" max="14080" width="4" style="1108" customWidth="1"/>
    <col min="14081" max="14081" width="15.140625" style="1108" customWidth="1"/>
    <col min="14082" max="14082" width="13.85546875" style="1108" customWidth="1"/>
    <col min="14083" max="14083" width="10.140625" style="1108" customWidth="1"/>
    <col min="14084" max="14084" width="9.140625" style="1108"/>
    <col min="14085" max="14085" width="3.42578125" style="1108" customWidth="1"/>
    <col min="14086" max="14086" width="19.5703125" style="1108" customWidth="1"/>
    <col min="14087" max="14087" width="12.28515625" style="1108" customWidth="1"/>
    <col min="14088" max="14088" width="10.42578125" style="1108" customWidth="1"/>
    <col min="14089" max="14089" width="9.140625" style="1108"/>
    <col min="14090" max="14090" width="3.5703125" style="1108" customWidth="1"/>
    <col min="14091" max="14091" width="16.42578125" style="1108" customWidth="1"/>
    <col min="14092" max="14092" width="11.7109375" style="1108" customWidth="1"/>
    <col min="14093" max="14093" width="10.140625" style="1108" customWidth="1"/>
    <col min="14094" max="14094" width="15.85546875" style="1108" customWidth="1"/>
    <col min="14095" max="14095" width="3.85546875" style="1108" customWidth="1"/>
    <col min="14096" max="14096" width="16.42578125" style="1108" customWidth="1"/>
    <col min="14097" max="14097" width="11.28515625" style="1108" customWidth="1"/>
    <col min="14098" max="14098" width="10.28515625" style="1108" customWidth="1"/>
    <col min="14099" max="14099" width="10" style="1108" customWidth="1"/>
    <col min="14100" max="14335" width="9.140625" style="1108"/>
    <col min="14336" max="14336" width="4" style="1108" customWidth="1"/>
    <col min="14337" max="14337" width="15.140625" style="1108" customWidth="1"/>
    <col min="14338" max="14338" width="13.85546875" style="1108" customWidth="1"/>
    <col min="14339" max="14339" width="10.140625" style="1108" customWidth="1"/>
    <col min="14340" max="14340" width="9.140625" style="1108"/>
    <col min="14341" max="14341" width="3.42578125" style="1108" customWidth="1"/>
    <col min="14342" max="14342" width="19.5703125" style="1108" customWidth="1"/>
    <col min="14343" max="14343" width="12.28515625" style="1108" customWidth="1"/>
    <col min="14344" max="14344" width="10.42578125" style="1108" customWidth="1"/>
    <col min="14345" max="14345" width="9.140625" style="1108"/>
    <col min="14346" max="14346" width="3.5703125" style="1108" customWidth="1"/>
    <col min="14347" max="14347" width="16.42578125" style="1108" customWidth="1"/>
    <col min="14348" max="14348" width="11.7109375" style="1108" customWidth="1"/>
    <col min="14349" max="14349" width="10.140625" style="1108" customWidth="1"/>
    <col min="14350" max="14350" width="15.85546875" style="1108" customWidth="1"/>
    <col min="14351" max="14351" width="3.85546875" style="1108" customWidth="1"/>
    <col min="14352" max="14352" width="16.42578125" style="1108" customWidth="1"/>
    <col min="14353" max="14353" width="11.28515625" style="1108" customWidth="1"/>
    <col min="14354" max="14354" width="10.28515625" style="1108" customWidth="1"/>
    <col min="14355" max="14355" width="10" style="1108" customWidth="1"/>
    <col min="14356" max="14591" width="9.140625" style="1108"/>
    <col min="14592" max="14592" width="4" style="1108" customWidth="1"/>
    <col min="14593" max="14593" width="15.140625" style="1108" customWidth="1"/>
    <col min="14594" max="14594" width="13.85546875" style="1108" customWidth="1"/>
    <col min="14595" max="14595" width="10.140625" style="1108" customWidth="1"/>
    <col min="14596" max="14596" width="9.140625" style="1108"/>
    <col min="14597" max="14597" width="3.42578125" style="1108" customWidth="1"/>
    <col min="14598" max="14598" width="19.5703125" style="1108" customWidth="1"/>
    <col min="14599" max="14599" width="12.28515625" style="1108" customWidth="1"/>
    <col min="14600" max="14600" width="10.42578125" style="1108" customWidth="1"/>
    <col min="14601" max="14601" width="9.140625" style="1108"/>
    <col min="14602" max="14602" width="3.5703125" style="1108" customWidth="1"/>
    <col min="14603" max="14603" width="16.42578125" style="1108" customWidth="1"/>
    <col min="14604" max="14604" width="11.7109375" style="1108" customWidth="1"/>
    <col min="14605" max="14605" width="10.140625" style="1108" customWidth="1"/>
    <col min="14606" max="14606" width="15.85546875" style="1108" customWidth="1"/>
    <col min="14607" max="14607" width="3.85546875" style="1108" customWidth="1"/>
    <col min="14608" max="14608" width="16.42578125" style="1108" customWidth="1"/>
    <col min="14609" max="14609" width="11.28515625" style="1108" customWidth="1"/>
    <col min="14610" max="14610" width="10.28515625" style="1108" customWidth="1"/>
    <col min="14611" max="14611" width="10" style="1108" customWidth="1"/>
    <col min="14612" max="14847" width="9.140625" style="1108"/>
    <col min="14848" max="14848" width="4" style="1108" customWidth="1"/>
    <col min="14849" max="14849" width="15.140625" style="1108" customWidth="1"/>
    <col min="14850" max="14850" width="13.85546875" style="1108" customWidth="1"/>
    <col min="14851" max="14851" width="10.140625" style="1108" customWidth="1"/>
    <col min="14852" max="14852" width="9.140625" style="1108"/>
    <col min="14853" max="14853" width="3.42578125" style="1108" customWidth="1"/>
    <col min="14854" max="14854" width="19.5703125" style="1108" customWidth="1"/>
    <col min="14855" max="14855" width="12.28515625" style="1108" customWidth="1"/>
    <col min="14856" max="14856" width="10.42578125" style="1108" customWidth="1"/>
    <col min="14857" max="14857" width="9.140625" style="1108"/>
    <col min="14858" max="14858" width="3.5703125" style="1108" customWidth="1"/>
    <col min="14859" max="14859" width="16.42578125" style="1108" customWidth="1"/>
    <col min="14860" max="14860" width="11.7109375" style="1108" customWidth="1"/>
    <col min="14861" max="14861" width="10.140625" style="1108" customWidth="1"/>
    <col min="14862" max="14862" width="15.85546875" style="1108" customWidth="1"/>
    <col min="14863" max="14863" width="3.85546875" style="1108" customWidth="1"/>
    <col min="14864" max="14864" width="16.42578125" style="1108" customWidth="1"/>
    <col min="14865" max="14865" width="11.28515625" style="1108" customWidth="1"/>
    <col min="14866" max="14866" width="10.28515625" style="1108" customWidth="1"/>
    <col min="14867" max="14867" width="10" style="1108" customWidth="1"/>
    <col min="14868" max="15103" width="9.140625" style="1108"/>
    <col min="15104" max="15104" width="4" style="1108" customWidth="1"/>
    <col min="15105" max="15105" width="15.140625" style="1108" customWidth="1"/>
    <col min="15106" max="15106" width="13.85546875" style="1108" customWidth="1"/>
    <col min="15107" max="15107" width="10.140625" style="1108" customWidth="1"/>
    <col min="15108" max="15108" width="9.140625" style="1108"/>
    <col min="15109" max="15109" width="3.42578125" style="1108" customWidth="1"/>
    <col min="15110" max="15110" width="19.5703125" style="1108" customWidth="1"/>
    <col min="15111" max="15111" width="12.28515625" style="1108" customWidth="1"/>
    <col min="15112" max="15112" width="10.42578125" style="1108" customWidth="1"/>
    <col min="15113" max="15113" width="9.140625" style="1108"/>
    <col min="15114" max="15114" width="3.5703125" style="1108" customWidth="1"/>
    <col min="15115" max="15115" width="16.42578125" style="1108" customWidth="1"/>
    <col min="15116" max="15116" width="11.7109375" style="1108" customWidth="1"/>
    <col min="15117" max="15117" width="10.140625" style="1108" customWidth="1"/>
    <col min="15118" max="15118" width="15.85546875" style="1108" customWidth="1"/>
    <col min="15119" max="15119" width="3.85546875" style="1108" customWidth="1"/>
    <col min="15120" max="15120" width="16.42578125" style="1108" customWidth="1"/>
    <col min="15121" max="15121" width="11.28515625" style="1108" customWidth="1"/>
    <col min="15122" max="15122" width="10.28515625" style="1108" customWidth="1"/>
    <col min="15123" max="15123" width="10" style="1108" customWidth="1"/>
    <col min="15124" max="15359" width="9.140625" style="1108"/>
    <col min="15360" max="15360" width="4" style="1108" customWidth="1"/>
    <col min="15361" max="15361" width="15.140625" style="1108" customWidth="1"/>
    <col min="15362" max="15362" width="13.85546875" style="1108" customWidth="1"/>
    <col min="15363" max="15363" width="10.140625" style="1108" customWidth="1"/>
    <col min="15364" max="15364" width="9.140625" style="1108"/>
    <col min="15365" max="15365" width="3.42578125" style="1108" customWidth="1"/>
    <col min="15366" max="15366" width="19.5703125" style="1108" customWidth="1"/>
    <col min="15367" max="15367" width="12.28515625" style="1108" customWidth="1"/>
    <col min="15368" max="15368" width="10.42578125" style="1108" customWidth="1"/>
    <col min="15369" max="15369" width="9.140625" style="1108"/>
    <col min="15370" max="15370" width="3.5703125" style="1108" customWidth="1"/>
    <col min="15371" max="15371" width="16.42578125" style="1108" customWidth="1"/>
    <col min="15372" max="15372" width="11.7109375" style="1108" customWidth="1"/>
    <col min="15373" max="15373" width="10.140625" style="1108" customWidth="1"/>
    <col min="15374" max="15374" width="15.85546875" style="1108" customWidth="1"/>
    <col min="15375" max="15375" width="3.85546875" style="1108" customWidth="1"/>
    <col min="15376" max="15376" width="16.42578125" style="1108" customWidth="1"/>
    <col min="15377" max="15377" width="11.28515625" style="1108" customWidth="1"/>
    <col min="15378" max="15378" width="10.28515625" style="1108" customWidth="1"/>
    <col min="15379" max="15379" width="10" style="1108" customWidth="1"/>
    <col min="15380" max="15615" width="9.140625" style="1108"/>
    <col min="15616" max="15616" width="4" style="1108" customWidth="1"/>
    <col min="15617" max="15617" width="15.140625" style="1108" customWidth="1"/>
    <col min="15618" max="15618" width="13.85546875" style="1108" customWidth="1"/>
    <col min="15619" max="15619" width="10.140625" style="1108" customWidth="1"/>
    <col min="15620" max="15620" width="9.140625" style="1108"/>
    <col min="15621" max="15621" width="3.42578125" style="1108" customWidth="1"/>
    <col min="15622" max="15622" width="19.5703125" style="1108" customWidth="1"/>
    <col min="15623" max="15623" width="12.28515625" style="1108" customWidth="1"/>
    <col min="15624" max="15624" width="10.42578125" style="1108" customWidth="1"/>
    <col min="15625" max="15625" width="9.140625" style="1108"/>
    <col min="15626" max="15626" width="3.5703125" style="1108" customWidth="1"/>
    <col min="15627" max="15627" width="16.42578125" style="1108" customWidth="1"/>
    <col min="15628" max="15628" width="11.7109375" style="1108" customWidth="1"/>
    <col min="15629" max="15629" width="10.140625" style="1108" customWidth="1"/>
    <col min="15630" max="15630" width="15.85546875" style="1108" customWidth="1"/>
    <col min="15631" max="15631" width="3.85546875" style="1108" customWidth="1"/>
    <col min="15632" max="15632" width="16.42578125" style="1108" customWidth="1"/>
    <col min="15633" max="15633" width="11.28515625" style="1108" customWidth="1"/>
    <col min="15634" max="15634" width="10.28515625" style="1108" customWidth="1"/>
    <col min="15635" max="15635" width="10" style="1108" customWidth="1"/>
    <col min="15636" max="15871" width="9.140625" style="1108"/>
    <col min="15872" max="15872" width="4" style="1108" customWidth="1"/>
    <col min="15873" max="15873" width="15.140625" style="1108" customWidth="1"/>
    <col min="15874" max="15874" width="13.85546875" style="1108" customWidth="1"/>
    <col min="15875" max="15875" width="10.140625" style="1108" customWidth="1"/>
    <col min="15876" max="15876" width="9.140625" style="1108"/>
    <col min="15877" max="15877" width="3.42578125" style="1108" customWidth="1"/>
    <col min="15878" max="15878" width="19.5703125" style="1108" customWidth="1"/>
    <col min="15879" max="15879" width="12.28515625" style="1108" customWidth="1"/>
    <col min="15880" max="15880" width="10.42578125" style="1108" customWidth="1"/>
    <col min="15881" max="15881" width="9.140625" style="1108"/>
    <col min="15882" max="15882" width="3.5703125" style="1108" customWidth="1"/>
    <col min="15883" max="15883" width="16.42578125" style="1108" customWidth="1"/>
    <col min="15884" max="15884" width="11.7109375" style="1108" customWidth="1"/>
    <col min="15885" max="15885" width="10.140625" style="1108" customWidth="1"/>
    <col min="15886" max="15886" width="15.85546875" style="1108" customWidth="1"/>
    <col min="15887" max="15887" width="3.85546875" style="1108" customWidth="1"/>
    <col min="15888" max="15888" width="16.42578125" style="1108" customWidth="1"/>
    <col min="15889" max="15889" width="11.28515625" style="1108" customWidth="1"/>
    <col min="15890" max="15890" width="10.28515625" style="1108" customWidth="1"/>
    <col min="15891" max="15891" width="10" style="1108" customWidth="1"/>
    <col min="15892" max="16127" width="9.140625" style="1108"/>
    <col min="16128" max="16128" width="4" style="1108" customWidth="1"/>
    <col min="16129" max="16129" width="15.140625" style="1108" customWidth="1"/>
    <col min="16130" max="16130" width="13.85546875" style="1108" customWidth="1"/>
    <col min="16131" max="16131" width="10.140625" style="1108" customWidth="1"/>
    <col min="16132" max="16132" width="9.140625" style="1108"/>
    <col min="16133" max="16133" width="3.42578125" style="1108" customWidth="1"/>
    <col min="16134" max="16134" width="19.5703125" style="1108" customWidth="1"/>
    <col min="16135" max="16135" width="12.28515625" style="1108" customWidth="1"/>
    <col min="16136" max="16136" width="10.42578125" style="1108" customWidth="1"/>
    <col min="16137" max="16137" width="9.140625" style="1108"/>
    <col min="16138" max="16138" width="3.5703125" style="1108" customWidth="1"/>
    <col min="16139" max="16139" width="16.42578125" style="1108" customWidth="1"/>
    <col min="16140" max="16140" width="11.7109375" style="1108" customWidth="1"/>
    <col min="16141" max="16141" width="10.140625" style="1108" customWidth="1"/>
    <col min="16142" max="16142" width="15.85546875" style="1108" customWidth="1"/>
    <col min="16143" max="16143" width="3.85546875" style="1108" customWidth="1"/>
    <col min="16144" max="16144" width="16.42578125" style="1108" customWidth="1"/>
    <col min="16145" max="16145" width="11.28515625" style="1108" customWidth="1"/>
    <col min="16146" max="16146" width="10.28515625" style="1108" customWidth="1"/>
    <col min="16147" max="16147" width="10" style="1108" customWidth="1"/>
    <col min="16148" max="16384" width="9.140625" style="1108"/>
  </cols>
  <sheetData>
    <row r="1" spans="1:27" ht="18.75">
      <c r="A1" s="586" t="s">
        <v>303</v>
      </c>
    </row>
    <row r="2" spans="1:27" ht="18" customHeight="1">
      <c r="A2" s="1468" t="s">
        <v>489</v>
      </c>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row>
    <row r="3" spans="1:27" ht="18" customHeight="1">
      <c r="A3" s="1471" t="s">
        <v>490</v>
      </c>
      <c r="B3" s="1471"/>
      <c r="C3" s="1471"/>
      <c r="D3" s="1471"/>
      <c r="E3" s="1471"/>
      <c r="F3" s="1471"/>
      <c r="G3" s="1471"/>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16799.793000000001</v>
      </c>
      <c r="C8" s="602">
        <v>26765</v>
      </c>
      <c r="D8" s="729">
        <v>2.1354267467783576</v>
      </c>
      <c r="E8" s="822"/>
      <c r="F8" s="821" t="s">
        <v>209</v>
      </c>
      <c r="G8" s="602">
        <v>3672.9789999999998</v>
      </c>
      <c r="H8" s="881">
        <v>19665</v>
      </c>
      <c r="I8" s="882">
        <v>2.4615231507140334</v>
      </c>
      <c r="J8" s="657"/>
      <c r="K8" s="740" t="s">
        <v>194</v>
      </c>
      <c r="L8" s="602">
        <v>12447.784</v>
      </c>
      <c r="M8" s="602">
        <v>3577.9850000000001</v>
      </c>
      <c r="N8" s="729">
        <v>3.4789927850452136</v>
      </c>
      <c r="O8" s="657"/>
      <c r="P8" s="740" t="s">
        <v>444</v>
      </c>
      <c r="Q8" s="602">
        <v>5298.9110000000001</v>
      </c>
      <c r="R8" s="602">
        <v>1231.23</v>
      </c>
      <c r="S8" s="729">
        <v>4.3037539696076283</v>
      </c>
    </row>
    <row r="9" spans="1:27" ht="15.75">
      <c r="A9" s="605" t="s">
        <v>209</v>
      </c>
      <c r="B9" s="604">
        <v>9657.0470000000005</v>
      </c>
      <c r="C9" s="604">
        <v>32993</v>
      </c>
      <c r="D9" s="649">
        <v>1.9344526809576827</v>
      </c>
      <c r="E9" s="823"/>
      <c r="F9" s="605" t="s">
        <v>444</v>
      </c>
      <c r="G9" s="604">
        <v>1718.35</v>
      </c>
      <c r="H9" s="604">
        <v>6741</v>
      </c>
      <c r="I9" s="649">
        <v>2.9246419830412123</v>
      </c>
      <c r="J9" s="657"/>
      <c r="K9" s="603" t="s">
        <v>200</v>
      </c>
      <c r="L9" s="604">
        <v>10272.984</v>
      </c>
      <c r="M9" s="604">
        <v>3501.6439999999998</v>
      </c>
      <c r="N9" s="649">
        <v>2.9337602566108951</v>
      </c>
      <c r="O9" s="657"/>
      <c r="P9" s="603" t="s">
        <v>194</v>
      </c>
      <c r="Q9" s="604">
        <v>3662.78</v>
      </c>
      <c r="R9" s="604">
        <v>996.43399999999997</v>
      </c>
      <c r="S9" s="649">
        <v>3.6758882173831888</v>
      </c>
    </row>
    <row r="10" spans="1:27" ht="16.5" thickBot="1">
      <c r="A10" s="605" t="s">
        <v>444</v>
      </c>
      <c r="B10" s="604">
        <v>7599.26</v>
      </c>
      <c r="C10" s="604">
        <v>15433</v>
      </c>
      <c r="D10" s="649">
        <v>3.0063836487442379</v>
      </c>
      <c r="E10" s="822"/>
      <c r="F10" s="605" t="s">
        <v>213</v>
      </c>
      <c r="G10" s="604">
        <v>393.89400000000001</v>
      </c>
      <c r="H10" s="606">
        <v>4436</v>
      </c>
      <c r="I10" s="650">
        <v>1.3159892287029673</v>
      </c>
      <c r="J10" s="657"/>
      <c r="K10" s="603" t="s">
        <v>211</v>
      </c>
      <c r="L10" s="604">
        <v>5911.5510000000004</v>
      </c>
      <c r="M10" s="604">
        <v>1294.702</v>
      </c>
      <c r="N10" s="649">
        <v>4.5659549456168298</v>
      </c>
      <c r="O10" s="657"/>
      <c r="P10" s="603" t="s">
        <v>196</v>
      </c>
      <c r="Q10" s="604">
        <v>3397.0479999999998</v>
      </c>
      <c r="R10" s="604">
        <v>1081.806</v>
      </c>
      <c r="S10" s="649">
        <v>3.1401637631885935</v>
      </c>
    </row>
    <row r="11" spans="1:27" ht="16.5" thickBot="1">
      <c r="A11" s="605" t="s">
        <v>196</v>
      </c>
      <c r="B11" s="604">
        <v>6206.44</v>
      </c>
      <c r="C11" s="604">
        <v>6323</v>
      </c>
      <c r="D11" s="649">
        <v>1.6789517764355291</v>
      </c>
      <c r="E11" s="823"/>
      <c r="F11" s="1022" t="s">
        <v>321</v>
      </c>
      <c r="G11" s="607">
        <v>6179.9260000000004</v>
      </c>
      <c r="H11" s="1074">
        <v>32776</v>
      </c>
      <c r="I11" s="1075">
        <v>2.4563558372139984</v>
      </c>
      <c r="J11" s="657"/>
      <c r="K11" s="603" t="s">
        <v>196</v>
      </c>
      <c r="L11" s="604">
        <v>5173.808</v>
      </c>
      <c r="M11" s="604">
        <v>1557.5070000000001</v>
      </c>
      <c r="N11" s="649">
        <v>3.3218521650303976</v>
      </c>
      <c r="O11" s="657"/>
      <c r="P11" s="603" t="s">
        <v>193</v>
      </c>
      <c r="Q11" s="604">
        <v>2087.116</v>
      </c>
      <c r="R11" s="604">
        <v>325.58800000000002</v>
      </c>
      <c r="S11" s="649">
        <v>6.4102976768185558</v>
      </c>
    </row>
    <row r="12" spans="1:27" ht="15.75">
      <c r="A12" s="605" t="s">
        <v>194</v>
      </c>
      <c r="B12" s="604">
        <v>5476.11</v>
      </c>
      <c r="C12" s="604">
        <v>5321</v>
      </c>
      <c r="D12" s="649">
        <v>2.475514327949333</v>
      </c>
      <c r="E12" s="823"/>
      <c r="J12" s="657"/>
      <c r="K12" s="603" t="s">
        <v>444</v>
      </c>
      <c r="L12" s="604">
        <v>4880.7349999999997</v>
      </c>
      <c r="M12" s="604">
        <v>947.85400000000004</v>
      </c>
      <c r="N12" s="649">
        <v>5.1492476689447946</v>
      </c>
      <c r="O12" s="657"/>
      <c r="P12" s="603" t="s">
        <v>211</v>
      </c>
      <c r="Q12" s="604">
        <v>1571.3789999999999</v>
      </c>
      <c r="R12" s="604">
        <v>320.31400000000002</v>
      </c>
      <c r="S12" s="649">
        <v>4.9057456121181087</v>
      </c>
    </row>
    <row r="13" spans="1:27" ht="15.75">
      <c r="A13" s="605" t="s">
        <v>205</v>
      </c>
      <c r="B13" s="604">
        <v>4527.7169999999996</v>
      </c>
      <c r="C13" s="606">
        <v>3029</v>
      </c>
      <c r="D13" s="650">
        <v>2.8774594664673669</v>
      </c>
      <c r="E13" s="823"/>
      <c r="F13"/>
      <c r="G13"/>
      <c r="H13"/>
      <c r="I13"/>
      <c r="J13" s="657"/>
      <c r="K13" s="603" t="s">
        <v>191</v>
      </c>
      <c r="L13" s="604">
        <v>3997.6840000000002</v>
      </c>
      <c r="M13" s="604">
        <v>1730.992</v>
      </c>
      <c r="N13" s="649">
        <v>2.3094757225914391</v>
      </c>
      <c r="O13" s="657"/>
      <c r="P13" s="603" t="s">
        <v>200</v>
      </c>
      <c r="Q13" s="604">
        <v>1128.7370000000001</v>
      </c>
      <c r="R13" s="604">
        <v>629.13699999999994</v>
      </c>
      <c r="S13" s="649">
        <v>1.7941036689941938</v>
      </c>
    </row>
    <row r="14" spans="1:27" ht="15.75">
      <c r="A14" s="605" t="s">
        <v>213</v>
      </c>
      <c r="B14" s="604">
        <v>4412.1970000000001</v>
      </c>
      <c r="C14" s="604">
        <v>12536</v>
      </c>
      <c r="D14" s="649">
        <v>1.4724855728220403</v>
      </c>
      <c r="E14" s="823"/>
      <c r="F14"/>
      <c r="G14"/>
      <c r="H14"/>
      <c r="I14"/>
      <c r="J14" s="657"/>
      <c r="K14" s="603" t="s">
        <v>209</v>
      </c>
      <c r="L14" s="604">
        <v>1957.326</v>
      </c>
      <c r="M14" s="604">
        <v>748.58199999999999</v>
      </c>
      <c r="N14" s="649">
        <v>2.6147115479666891</v>
      </c>
      <c r="O14" s="657"/>
      <c r="P14" s="603" t="s">
        <v>209</v>
      </c>
      <c r="Q14" s="604">
        <v>742.93600000000004</v>
      </c>
      <c r="R14" s="604">
        <v>519.45100000000002</v>
      </c>
      <c r="S14" s="649">
        <v>1.4302330729943729</v>
      </c>
    </row>
    <row r="15" spans="1:27" ht="15.75">
      <c r="A15" s="605" t="s">
        <v>210</v>
      </c>
      <c r="B15" s="604">
        <v>2294.0230000000001</v>
      </c>
      <c r="C15" s="604">
        <v>4144</v>
      </c>
      <c r="D15" s="649">
        <v>1.942395099862154</v>
      </c>
      <c r="E15" s="823"/>
      <c r="F15"/>
      <c r="G15"/>
      <c r="H15"/>
      <c r="I15"/>
      <c r="J15" s="657"/>
      <c r="K15" s="603" t="s">
        <v>350</v>
      </c>
      <c r="L15" s="604">
        <v>1839.57</v>
      </c>
      <c r="M15" s="604">
        <v>718.09100000000001</v>
      </c>
      <c r="N15" s="649">
        <v>2.5617505302252779</v>
      </c>
      <c r="O15" s="657"/>
      <c r="P15" s="603" t="s">
        <v>208</v>
      </c>
      <c r="Q15" s="604">
        <v>696.13599999999997</v>
      </c>
      <c r="R15" s="604">
        <v>236.74299999999999</v>
      </c>
      <c r="S15" s="649">
        <v>2.9404713127737674</v>
      </c>
    </row>
    <row r="16" spans="1:27" ht="16.5" thickBot="1">
      <c r="A16" s="605" t="s">
        <v>191</v>
      </c>
      <c r="B16" s="604">
        <v>1982.634</v>
      </c>
      <c r="C16" s="604">
        <v>8873</v>
      </c>
      <c r="D16" s="649">
        <v>2.7712248195505955</v>
      </c>
      <c r="E16" s="823"/>
      <c r="F16"/>
      <c r="G16"/>
      <c r="H16"/>
      <c r="I16"/>
      <c r="J16" s="657"/>
      <c r="K16" s="603" t="s">
        <v>205</v>
      </c>
      <c r="L16" s="604">
        <v>1353.4549999999999</v>
      </c>
      <c r="M16" s="604">
        <v>250.977</v>
      </c>
      <c r="N16" s="649">
        <v>5.392745151946194</v>
      </c>
      <c r="O16" s="657"/>
      <c r="P16" s="603" t="s">
        <v>191</v>
      </c>
      <c r="Q16" s="604">
        <v>460.30200000000002</v>
      </c>
      <c r="R16" s="604">
        <v>125.233</v>
      </c>
      <c r="S16" s="649">
        <v>3.6755647473110122</v>
      </c>
    </row>
    <row r="17" spans="1:19" ht="16.5" thickBot="1">
      <c r="A17" s="1022" t="s">
        <v>321</v>
      </c>
      <c r="B17" s="607">
        <v>63711.165000000001</v>
      </c>
      <c r="C17" s="607">
        <v>120960</v>
      </c>
      <c r="D17" s="728">
        <v>2.1276033402394301</v>
      </c>
      <c r="E17" s="822"/>
      <c r="J17" s="657"/>
      <c r="K17" s="603" t="s">
        <v>212</v>
      </c>
      <c r="L17" s="604">
        <v>1136.1189999999999</v>
      </c>
      <c r="M17" s="604">
        <v>512.56200000000001</v>
      </c>
      <c r="N17" s="649">
        <v>2.2165494125588707</v>
      </c>
      <c r="O17" s="657"/>
      <c r="P17" s="1029" t="s">
        <v>205</v>
      </c>
      <c r="Q17" s="933">
        <v>300.38499999999999</v>
      </c>
      <c r="R17" s="933">
        <v>78.995000000000005</v>
      </c>
      <c r="S17" s="1030">
        <v>3.8025824419267038</v>
      </c>
    </row>
    <row r="18" spans="1:19" ht="16.5" thickBot="1">
      <c r="A18"/>
      <c r="B18"/>
      <c r="C18"/>
      <c r="D18"/>
      <c r="E18" s="824"/>
      <c r="F18" s="106"/>
      <c r="G18" s="106"/>
      <c r="H18" s="106"/>
      <c r="K18" s="603" t="s">
        <v>193</v>
      </c>
      <c r="L18" s="604">
        <v>1036.04</v>
      </c>
      <c r="M18" s="604">
        <v>222.76300000000001</v>
      </c>
      <c r="N18" s="649">
        <v>4.6508621270139114</v>
      </c>
      <c r="O18" s="657"/>
      <c r="P18" s="934" t="s">
        <v>321</v>
      </c>
      <c r="Q18" s="607">
        <v>19861.379000000001</v>
      </c>
      <c r="R18" s="607">
        <v>5661.9340000000002</v>
      </c>
      <c r="S18" s="728">
        <v>3.5078789332408324</v>
      </c>
    </row>
    <row r="19" spans="1:19" ht="15.75">
      <c r="A19"/>
      <c r="B19"/>
      <c r="C19"/>
      <c r="D19"/>
      <c r="E19" s="825"/>
      <c r="F19" s="106"/>
      <c r="G19" s="106"/>
      <c r="H19" s="106"/>
      <c r="J19" s="657"/>
      <c r="K19" s="603" t="s">
        <v>204</v>
      </c>
      <c r="L19" s="604">
        <v>951.23900000000003</v>
      </c>
      <c r="M19" s="604">
        <v>419.60899999999998</v>
      </c>
      <c r="N19" s="649">
        <v>2.2669651985538919</v>
      </c>
      <c r="O19" s="657"/>
      <c r="P19"/>
      <c r="Q19"/>
      <c r="R19"/>
      <c r="S19"/>
    </row>
    <row r="20" spans="1:19" ht="15" customHeight="1">
      <c r="A20"/>
      <c r="B20"/>
      <c r="C20"/>
      <c r="D20"/>
      <c r="E20" s="825"/>
      <c r="F20" s="106"/>
      <c r="G20" s="106"/>
      <c r="H20" s="106"/>
      <c r="J20" s="657"/>
      <c r="K20" s="603" t="s">
        <v>208</v>
      </c>
      <c r="L20" s="604">
        <v>836.16200000000003</v>
      </c>
      <c r="M20" s="604">
        <v>233.654</v>
      </c>
      <c r="N20" s="649">
        <v>3.5786333638628061</v>
      </c>
      <c r="O20" s="657"/>
      <c r="P20"/>
      <c r="Q20"/>
      <c r="R20"/>
      <c r="S20"/>
    </row>
    <row r="21" spans="1:19" ht="15.75">
      <c r="A21"/>
      <c r="B21"/>
      <c r="C21"/>
      <c r="D21"/>
      <c r="E21" s="826"/>
      <c r="F21" s="106"/>
      <c r="G21" s="106"/>
      <c r="H21" s="106"/>
      <c r="J21" s="657"/>
      <c r="K21" s="603" t="s">
        <v>213</v>
      </c>
      <c r="L21" s="604">
        <v>509.67399999999998</v>
      </c>
      <c r="M21" s="604">
        <v>191.32</v>
      </c>
      <c r="N21" s="649">
        <v>2.6639870374242109</v>
      </c>
      <c r="P21"/>
      <c r="Q21"/>
      <c r="R21"/>
      <c r="S21"/>
    </row>
    <row r="22" spans="1:19" ht="15.75">
      <c r="A22"/>
      <c r="B22"/>
      <c r="C22"/>
      <c r="D22"/>
      <c r="F22" s="106"/>
      <c r="G22" s="106"/>
      <c r="H22" s="106"/>
      <c r="K22" s="603" t="s">
        <v>192</v>
      </c>
      <c r="L22" s="604">
        <v>436.27100000000002</v>
      </c>
      <c r="M22" s="604">
        <v>33.520000000000003</v>
      </c>
      <c r="N22" s="649">
        <v>13.015244630071598</v>
      </c>
      <c r="P22"/>
      <c r="Q22"/>
      <c r="R22"/>
      <c r="S22"/>
    </row>
    <row r="23" spans="1:19" ht="16.5" thickBot="1">
      <c r="A23"/>
      <c r="B23"/>
      <c r="C23"/>
      <c r="D23"/>
      <c r="F23" s="106"/>
      <c r="G23" s="106"/>
      <c r="H23" s="106"/>
      <c r="K23" s="1029" t="s">
        <v>482</v>
      </c>
      <c r="L23" s="933">
        <v>231.68100000000001</v>
      </c>
      <c r="M23" s="933">
        <v>13.083</v>
      </c>
      <c r="N23" s="1030">
        <v>17.70855308415501</v>
      </c>
      <c r="P23"/>
      <c r="Q23"/>
      <c r="R23"/>
      <c r="S23"/>
    </row>
    <row r="24" spans="1:19" ht="16.5" thickBot="1">
      <c r="F24" s="106"/>
      <c r="G24" s="106"/>
      <c r="H24" s="106"/>
      <c r="K24" s="934" t="s">
        <v>321</v>
      </c>
      <c r="L24" s="607">
        <v>53366.296999999999</v>
      </c>
      <c r="M24" s="607">
        <v>15975.705</v>
      </c>
      <c r="N24" s="728">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10" zoomScale="80" zoomScaleNormal="80" workbookViewId="0">
      <selection activeCell="B724" sqref="B724:K776"/>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90" t="s">
        <v>257</v>
      </c>
      <c r="C5" s="1490"/>
      <c r="D5" s="1490"/>
      <c r="E5" s="1490"/>
      <c r="F5" s="1490"/>
      <c r="G5" s="1490"/>
      <c r="H5" s="1490"/>
      <c r="I5" s="1490"/>
      <c r="J5" s="1490"/>
      <c r="K5" s="1490"/>
      <c r="L5" s="1490"/>
    </row>
    <row r="6" spans="2:13" ht="18">
      <c r="B6" s="662"/>
      <c r="C6" s="662"/>
      <c r="D6" s="662"/>
      <c r="E6" s="662"/>
      <c r="F6" s="439" t="s">
        <v>258</v>
      </c>
      <c r="G6" s="662"/>
      <c r="H6" s="662"/>
      <c r="I6" s="662"/>
      <c r="J6" s="662"/>
      <c r="K6" s="662"/>
      <c r="L6" s="662"/>
    </row>
    <row r="7" spans="2:13" s="440" customFormat="1" ht="15">
      <c r="B7" s="1491" t="s">
        <v>259</v>
      </c>
      <c r="C7" s="1493" t="s">
        <v>22</v>
      </c>
      <c r="D7" s="1493" t="s">
        <v>260</v>
      </c>
      <c r="E7" s="1495" t="s">
        <v>261</v>
      </c>
      <c r="F7" s="1496"/>
      <c r="G7" s="1497"/>
      <c r="H7" s="1498" t="s">
        <v>262</v>
      </c>
      <c r="I7" s="1500" t="s">
        <v>263</v>
      </c>
      <c r="J7" s="1501"/>
      <c r="K7" s="1501"/>
      <c r="L7" s="1491"/>
    </row>
    <row r="8" spans="2:13">
      <c r="B8" s="1492"/>
      <c r="C8" s="1494"/>
      <c r="D8" s="1494"/>
      <c r="E8" s="1502" t="s">
        <v>264</v>
      </c>
      <c r="F8" s="1493" t="s">
        <v>265</v>
      </c>
      <c r="G8" s="1493" t="s">
        <v>266</v>
      </c>
      <c r="H8" s="1499"/>
      <c r="I8" s="1502" t="s">
        <v>267</v>
      </c>
      <c r="J8" s="1502" t="s">
        <v>24</v>
      </c>
      <c r="K8" s="1493" t="s">
        <v>268</v>
      </c>
      <c r="L8" s="1502" t="s">
        <v>269</v>
      </c>
    </row>
    <row r="9" spans="2:13">
      <c r="B9" s="1492"/>
      <c r="C9" s="1494"/>
      <c r="D9" s="1494"/>
      <c r="E9" s="1503"/>
      <c r="F9" s="1494"/>
      <c r="G9" s="1494"/>
      <c r="H9" s="1499"/>
      <c r="I9" s="1503"/>
      <c r="J9" s="1503"/>
      <c r="K9" s="1518"/>
      <c r="L9" s="1503"/>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2"/>
      <c r="D29" s="459"/>
      <c r="E29" s="662"/>
      <c r="F29" s="662"/>
      <c r="H29" s="662"/>
      <c r="I29" s="662"/>
      <c r="J29" s="662"/>
      <c r="K29" s="662"/>
      <c r="L29" s="662"/>
    </row>
    <row r="30" spans="2:13" s="440" customFormat="1" ht="18.75" customHeight="1">
      <c r="B30" s="662"/>
      <c r="C30" s="662"/>
      <c r="D30" s="662"/>
      <c r="E30" s="662"/>
      <c r="F30" s="439" t="s">
        <v>258</v>
      </c>
      <c r="G30" s="662"/>
      <c r="H30" s="662"/>
      <c r="I30" s="662"/>
      <c r="J30" s="662"/>
      <c r="K30" s="662"/>
      <c r="L30" s="662"/>
    </row>
    <row r="31" spans="2:13" ht="30">
      <c r="B31" s="663" t="s">
        <v>259</v>
      </c>
      <c r="C31" s="665" t="s">
        <v>22</v>
      </c>
      <c r="D31" s="665" t="s">
        <v>260</v>
      </c>
      <c r="E31" s="667" t="s">
        <v>261</v>
      </c>
      <c r="F31" s="668"/>
      <c r="G31" s="669"/>
      <c r="H31" s="670" t="s">
        <v>262</v>
      </c>
      <c r="I31" s="667" t="s">
        <v>263</v>
      </c>
      <c r="J31" s="668"/>
      <c r="K31" s="668"/>
      <c r="L31" s="668"/>
      <c r="M31" s="445"/>
    </row>
    <row r="32" spans="2:13" ht="15">
      <c r="B32" s="664"/>
      <c r="C32" s="666"/>
      <c r="D32" s="666"/>
      <c r="E32" s="673" t="s">
        <v>264</v>
      </c>
      <c r="F32" s="665" t="s">
        <v>265</v>
      </c>
      <c r="G32" s="665" t="s">
        <v>266</v>
      </c>
      <c r="H32" s="671"/>
      <c r="I32" s="673" t="s">
        <v>267</v>
      </c>
      <c r="J32" s="673" t="s">
        <v>24</v>
      </c>
      <c r="K32" s="665" t="s">
        <v>268</v>
      </c>
      <c r="L32" s="672" t="s">
        <v>269</v>
      </c>
      <c r="M32" s="445"/>
    </row>
    <row r="33" spans="2:13" ht="15">
      <c r="B33" s="664"/>
      <c r="C33" s="666"/>
      <c r="D33" s="666"/>
      <c r="E33" s="674"/>
      <c r="F33" s="666"/>
      <c r="G33" s="666"/>
      <c r="H33" s="671"/>
      <c r="I33" s="674"/>
      <c r="J33" s="674"/>
      <c r="K33" s="675"/>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1"/>
      <c r="E36" s="661"/>
      <c r="G36" s="661" t="s">
        <v>270</v>
      </c>
      <c r="H36" s="661"/>
      <c r="I36" s="661"/>
      <c r="J36" s="661"/>
      <c r="K36" s="661"/>
      <c r="L36" s="661"/>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2"/>
      <c r="D53" s="459"/>
      <c r="E53" s="662"/>
      <c r="F53" s="662"/>
      <c r="H53" s="662"/>
      <c r="I53" s="662"/>
      <c r="J53" s="662"/>
      <c r="K53" s="662"/>
      <c r="L53" s="662"/>
    </row>
    <row r="54" spans="2:13" ht="18">
      <c r="B54" s="662"/>
      <c r="C54" s="662"/>
      <c r="D54" s="662"/>
      <c r="E54" s="662"/>
      <c r="F54" s="439" t="s">
        <v>258</v>
      </c>
      <c r="G54" s="662"/>
      <c r="H54" s="662"/>
      <c r="I54" s="662"/>
      <c r="J54" s="662"/>
      <c r="K54" s="662"/>
      <c r="L54" s="662"/>
    </row>
    <row r="55" spans="2:13" ht="30">
      <c r="B55" s="663" t="s">
        <v>259</v>
      </c>
      <c r="C55" s="665" t="s">
        <v>22</v>
      </c>
      <c r="D55" s="665" t="s">
        <v>260</v>
      </c>
      <c r="E55" s="667" t="s">
        <v>261</v>
      </c>
      <c r="F55" s="668"/>
      <c r="G55" s="669"/>
      <c r="H55" s="670" t="s">
        <v>262</v>
      </c>
      <c r="I55" s="667" t="s">
        <v>263</v>
      </c>
      <c r="J55" s="668"/>
      <c r="K55" s="668"/>
      <c r="L55" s="668"/>
      <c r="M55" s="445"/>
    </row>
    <row r="56" spans="2:13" ht="15" customHeight="1">
      <c r="B56" s="664"/>
      <c r="C56" s="666"/>
      <c r="D56" s="666"/>
      <c r="E56" s="673" t="s">
        <v>264</v>
      </c>
      <c r="F56" s="665" t="s">
        <v>265</v>
      </c>
      <c r="G56" s="665" t="s">
        <v>266</v>
      </c>
      <c r="H56" s="671"/>
      <c r="I56" s="673" t="s">
        <v>267</v>
      </c>
      <c r="J56" s="673" t="s">
        <v>24</v>
      </c>
      <c r="K56" s="665" t="s">
        <v>268</v>
      </c>
      <c r="L56" s="672" t="s">
        <v>269</v>
      </c>
      <c r="M56" s="445"/>
    </row>
    <row r="57" spans="2:13" ht="15">
      <c r="B57" s="664"/>
      <c r="C57" s="666"/>
      <c r="D57" s="666"/>
      <c r="E57" s="674"/>
      <c r="F57" s="666"/>
      <c r="G57" s="666"/>
      <c r="H57" s="671"/>
      <c r="I57" s="674"/>
      <c r="J57" s="674"/>
      <c r="K57" s="675"/>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1"/>
      <c r="E60" s="661"/>
      <c r="G60" s="661" t="s">
        <v>270</v>
      </c>
      <c r="H60" s="661"/>
      <c r="I60" s="661"/>
      <c r="J60" s="661"/>
      <c r="K60" s="661"/>
      <c r="L60" s="661"/>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2"/>
      <c r="D78" s="459"/>
      <c r="E78" s="662"/>
      <c r="F78" s="662"/>
      <c r="H78" s="662"/>
      <c r="I78" s="662"/>
      <c r="J78" s="662"/>
      <c r="K78" s="662"/>
      <c r="L78" s="662"/>
    </row>
    <row r="79" spans="2:13" ht="18">
      <c r="B79" s="662"/>
      <c r="C79" s="662"/>
      <c r="D79" s="662"/>
      <c r="E79" s="662"/>
      <c r="F79" s="439" t="s">
        <v>258</v>
      </c>
      <c r="G79" s="662"/>
      <c r="H79" s="662"/>
      <c r="I79" s="662"/>
      <c r="J79" s="662"/>
      <c r="K79" s="662"/>
      <c r="L79" s="662"/>
    </row>
    <row r="80" spans="2:13" ht="30">
      <c r="B80" s="663" t="s">
        <v>259</v>
      </c>
      <c r="C80" s="665" t="s">
        <v>22</v>
      </c>
      <c r="D80" s="665" t="s">
        <v>260</v>
      </c>
      <c r="E80" s="667" t="s">
        <v>261</v>
      </c>
      <c r="F80" s="668"/>
      <c r="G80" s="669"/>
      <c r="H80" s="670" t="s">
        <v>262</v>
      </c>
      <c r="I80" s="667" t="s">
        <v>263</v>
      </c>
      <c r="J80" s="668"/>
      <c r="K80" s="668"/>
      <c r="L80" s="668"/>
      <c r="M80" s="445"/>
    </row>
    <row r="81" spans="2:13" ht="15">
      <c r="B81" s="664"/>
      <c r="C81" s="666"/>
      <c r="D81" s="666"/>
      <c r="E81" s="673" t="s">
        <v>264</v>
      </c>
      <c r="F81" s="665" t="s">
        <v>265</v>
      </c>
      <c r="G81" s="665" t="s">
        <v>266</v>
      </c>
      <c r="H81" s="671"/>
      <c r="I81" s="673" t="s">
        <v>267</v>
      </c>
      <c r="J81" s="673" t="s">
        <v>24</v>
      </c>
      <c r="K81" s="665" t="s">
        <v>268</v>
      </c>
      <c r="L81" s="672" t="s">
        <v>269</v>
      </c>
      <c r="M81" s="445"/>
    </row>
    <row r="82" spans="2:13" ht="15">
      <c r="B82" s="664"/>
      <c r="C82" s="666"/>
      <c r="D82" s="666"/>
      <c r="E82" s="674"/>
      <c r="F82" s="666"/>
      <c r="G82" s="666"/>
      <c r="H82" s="671"/>
      <c r="I82" s="674"/>
      <c r="J82" s="674"/>
      <c r="K82" s="675"/>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1"/>
      <c r="E85" s="661"/>
      <c r="G85" s="661" t="s">
        <v>270</v>
      </c>
      <c r="H85" s="661"/>
      <c r="I85" s="661"/>
      <c r="J85" s="661"/>
      <c r="K85" s="661"/>
      <c r="L85" s="661"/>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2"/>
      <c r="D103" s="459"/>
      <c r="E103" s="662"/>
      <c r="F103" s="662"/>
      <c r="H103" s="662"/>
      <c r="I103" s="662"/>
      <c r="J103" s="662"/>
      <c r="K103" s="662"/>
      <c r="L103" s="662"/>
    </row>
    <row r="104" spans="2:15" ht="18">
      <c r="B104" s="662"/>
      <c r="C104" s="662"/>
      <c r="D104" s="662"/>
      <c r="E104" s="662"/>
      <c r="F104" s="439" t="s">
        <v>258</v>
      </c>
      <c r="G104" s="662"/>
      <c r="H104" s="662"/>
      <c r="I104" s="662"/>
      <c r="J104" s="662"/>
      <c r="K104" s="662"/>
      <c r="L104" s="662"/>
    </row>
    <row r="105" spans="2:15" ht="30">
      <c r="B105" s="663" t="s">
        <v>259</v>
      </c>
      <c r="C105" s="665" t="s">
        <v>22</v>
      </c>
      <c r="D105" s="665" t="s">
        <v>260</v>
      </c>
      <c r="E105" s="667" t="s">
        <v>261</v>
      </c>
      <c r="F105" s="668"/>
      <c r="G105" s="669"/>
      <c r="H105" s="670" t="s">
        <v>262</v>
      </c>
      <c r="I105" s="667" t="s">
        <v>263</v>
      </c>
      <c r="J105" s="668"/>
      <c r="K105" s="668"/>
      <c r="L105" s="668"/>
      <c r="N105" s="1489"/>
      <c r="O105" s="1489"/>
    </row>
    <row r="106" spans="2:15" ht="15">
      <c r="B106" s="664"/>
      <c r="C106" s="666"/>
      <c r="D106" s="666"/>
      <c r="E106" s="673" t="s">
        <v>264</v>
      </c>
      <c r="F106" s="665" t="s">
        <v>265</v>
      </c>
      <c r="G106" s="665" t="s">
        <v>266</v>
      </c>
      <c r="H106" s="671"/>
      <c r="I106" s="673" t="s">
        <v>267</v>
      </c>
      <c r="J106" s="673" t="s">
        <v>24</v>
      </c>
      <c r="K106" s="665" t="s">
        <v>268</v>
      </c>
      <c r="L106" s="672" t="s">
        <v>269</v>
      </c>
    </row>
    <row r="107" spans="2:15" ht="15">
      <c r="B107" s="664"/>
      <c r="C107" s="666"/>
      <c r="D107" s="666"/>
      <c r="E107" s="674"/>
      <c r="F107" s="666"/>
      <c r="G107" s="666"/>
      <c r="H107" s="671"/>
      <c r="I107" s="674"/>
      <c r="J107" s="674"/>
      <c r="K107" s="675"/>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1"/>
      <c r="E110" s="661"/>
      <c r="G110" s="661" t="s">
        <v>270</v>
      </c>
      <c r="H110" s="661"/>
      <c r="I110" s="661"/>
      <c r="J110" s="661"/>
      <c r="K110" s="661"/>
      <c r="L110" s="661"/>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489"/>
      <c r="O121" s="1489"/>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2"/>
      <c r="D128" s="459"/>
      <c r="E128" s="662"/>
      <c r="F128" s="662"/>
      <c r="H128" s="662"/>
      <c r="I128" s="662"/>
      <c r="J128" s="662"/>
      <c r="K128" s="662"/>
      <c r="L128" s="662"/>
    </row>
    <row r="129" spans="2:12" ht="18">
      <c r="B129" s="662"/>
      <c r="C129" s="662"/>
      <c r="D129" s="662"/>
      <c r="E129" s="662"/>
      <c r="F129" s="439" t="s">
        <v>258</v>
      </c>
      <c r="G129" s="662"/>
      <c r="H129" s="662"/>
      <c r="I129" s="662"/>
      <c r="J129" s="662"/>
      <c r="K129" s="662"/>
      <c r="L129" s="662"/>
    </row>
    <row r="130" spans="2:12" ht="30">
      <c r="B130" s="663" t="s">
        <v>259</v>
      </c>
      <c r="C130" s="665" t="s">
        <v>22</v>
      </c>
      <c r="D130" s="665" t="s">
        <v>260</v>
      </c>
      <c r="E130" s="667" t="s">
        <v>261</v>
      </c>
      <c r="F130" s="668"/>
      <c r="G130" s="669"/>
      <c r="H130" s="670" t="s">
        <v>262</v>
      </c>
      <c r="I130" s="667" t="s">
        <v>263</v>
      </c>
      <c r="J130" s="668"/>
      <c r="K130" s="668"/>
      <c r="L130" s="668"/>
    </row>
    <row r="131" spans="2:12" ht="15">
      <c r="B131" s="664"/>
      <c r="C131" s="666"/>
      <c r="D131" s="666"/>
      <c r="E131" s="673" t="s">
        <v>264</v>
      </c>
      <c r="F131" s="665" t="s">
        <v>265</v>
      </c>
      <c r="G131" s="665" t="s">
        <v>266</v>
      </c>
      <c r="H131" s="671"/>
      <c r="I131" s="673" t="s">
        <v>267</v>
      </c>
      <c r="J131" s="673" t="s">
        <v>24</v>
      </c>
      <c r="K131" s="665" t="s">
        <v>268</v>
      </c>
      <c r="L131" s="672" t="s">
        <v>269</v>
      </c>
    </row>
    <row r="132" spans="2:12" ht="15">
      <c r="B132" s="664"/>
      <c r="C132" s="666"/>
      <c r="D132" s="666"/>
      <c r="E132" s="674"/>
      <c r="F132" s="666"/>
      <c r="G132" s="666"/>
      <c r="H132" s="671"/>
      <c r="I132" s="674"/>
      <c r="J132" s="674"/>
      <c r="K132" s="675"/>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1"/>
      <c r="E135" s="661"/>
      <c r="G135" s="661" t="s">
        <v>270</v>
      </c>
      <c r="H135" s="661"/>
      <c r="I135" s="661"/>
      <c r="J135" s="661"/>
      <c r="K135" s="661"/>
      <c r="L135" s="661"/>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489"/>
      <c r="O145" s="1489"/>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2"/>
      <c r="D154" s="662"/>
      <c r="E154" s="662"/>
      <c r="F154" s="439" t="s">
        <v>258</v>
      </c>
      <c r="G154" s="662"/>
      <c r="H154" s="662"/>
      <c r="I154" s="662"/>
      <c r="J154" s="662"/>
      <c r="K154" s="662"/>
      <c r="L154" s="487"/>
    </row>
    <row r="155" spans="2:15" ht="30">
      <c r="B155" s="488" t="s">
        <v>259</v>
      </c>
      <c r="C155" s="665" t="s">
        <v>22</v>
      </c>
      <c r="D155" s="665" t="s">
        <v>260</v>
      </c>
      <c r="E155" s="667" t="s">
        <v>261</v>
      </c>
      <c r="F155" s="668"/>
      <c r="G155" s="669"/>
      <c r="H155" s="670" t="s">
        <v>262</v>
      </c>
      <c r="I155" s="667" t="s">
        <v>263</v>
      </c>
      <c r="J155" s="668"/>
      <c r="K155" s="668"/>
      <c r="L155" s="489"/>
    </row>
    <row r="156" spans="2:15" ht="15">
      <c r="B156" s="490"/>
      <c r="C156" s="666"/>
      <c r="D156" s="666"/>
      <c r="E156" s="673" t="s">
        <v>264</v>
      </c>
      <c r="F156" s="665" t="s">
        <v>265</v>
      </c>
      <c r="G156" s="665" t="s">
        <v>266</v>
      </c>
      <c r="H156" s="671"/>
      <c r="I156" s="673" t="s">
        <v>267</v>
      </c>
      <c r="J156" s="673" t="s">
        <v>24</v>
      </c>
      <c r="K156" s="665" t="s">
        <v>268</v>
      </c>
      <c r="L156" s="491" t="s">
        <v>269</v>
      </c>
    </row>
    <row r="157" spans="2:15" ht="15">
      <c r="B157" s="490"/>
      <c r="C157" s="666"/>
      <c r="D157" s="666"/>
      <c r="E157" s="674"/>
      <c r="F157" s="666"/>
      <c r="G157" s="666"/>
      <c r="H157" s="671"/>
      <c r="I157" s="674"/>
      <c r="J157" s="674"/>
      <c r="K157" s="675"/>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1"/>
      <c r="E160" s="661"/>
      <c r="F160" s="498"/>
      <c r="G160" s="661" t="s">
        <v>270</v>
      </c>
      <c r="H160" s="661"/>
      <c r="I160" s="661"/>
      <c r="J160" s="661"/>
      <c r="K160" s="661"/>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489"/>
      <c r="O171" s="1489"/>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23" t="s">
        <v>295</v>
      </c>
      <c r="D177" s="1523"/>
      <c r="E177" s="1523"/>
      <c r="F177" s="1523"/>
      <c r="G177" s="1523"/>
      <c r="H177" s="1523"/>
      <c r="I177" s="1523"/>
      <c r="J177" s="1523"/>
      <c r="K177" s="1523"/>
      <c r="L177" s="1524"/>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04" t="s">
        <v>259</v>
      </c>
      <c r="C194" s="1506" t="s">
        <v>22</v>
      </c>
      <c r="D194" s="1506" t="s">
        <v>260</v>
      </c>
      <c r="E194" s="1508" t="s">
        <v>261</v>
      </c>
      <c r="F194" s="1509"/>
      <c r="G194" s="1510"/>
      <c r="H194" s="1511" t="s">
        <v>262</v>
      </c>
      <c r="I194" s="1513" t="s">
        <v>263</v>
      </c>
      <c r="J194" s="1514"/>
      <c r="K194" s="1514"/>
      <c r="L194" s="1515"/>
    </row>
    <row r="195" spans="2:12" ht="12.75" customHeight="1">
      <c r="B195" s="1505"/>
      <c r="C195" s="1507"/>
      <c r="D195" s="1507"/>
      <c r="E195" s="1516" t="s">
        <v>264</v>
      </c>
      <c r="F195" s="1506" t="s">
        <v>265</v>
      </c>
      <c r="G195" s="1506" t="s">
        <v>266</v>
      </c>
      <c r="H195" s="1512"/>
      <c r="I195" s="1516" t="s">
        <v>267</v>
      </c>
      <c r="J195" s="1516" t="s">
        <v>24</v>
      </c>
      <c r="K195" s="1506" t="s">
        <v>268</v>
      </c>
      <c r="L195" s="1521" t="s">
        <v>269</v>
      </c>
    </row>
    <row r="196" spans="2:12" ht="12.75" customHeight="1">
      <c r="B196" s="1505"/>
      <c r="C196" s="1507"/>
      <c r="D196" s="1507"/>
      <c r="E196" s="1517"/>
      <c r="F196" s="1507"/>
      <c r="G196" s="1507"/>
      <c r="H196" s="1512"/>
      <c r="I196" s="1519"/>
      <c r="J196" s="1519"/>
      <c r="K196" s="1520"/>
      <c r="L196" s="1522"/>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23" t="s">
        <v>296</v>
      </c>
      <c r="D199" s="1523"/>
      <c r="E199" s="1523"/>
      <c r="F199" s="1523"/>
      <c r="G199" s="1523"/>
      <c r="H199" s="1523"/>
      <c r="I199" s="1523"/>
      <c r="J199" s="1523"/>
      <c r="K199" s="1523"/>
      <c r="L199" s="1524"/>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2"/>
      <c r="D232" s="459"/>
      <c r="E232" s="662"/>
      <c r="F232" s="662"/>
      <c r="H232" s="662"/>
      <c r="I232" s="662"/>
      <c r="J232" s="662"/>
      <c r="K232" s="662"/>
      <c r="L232" s="662"/>
    </row>
    <row r="233" spans="2:12" ht="18">
      <c r="B233" s="662"/>
      <c r="C233" s="662"/>
      <c r="D233" s="662"/>
      <c r="E233" s="662"/>
      <c r="F233" s="439" t="s">
        <v>258</v>
      </c>
      <c r="G233" s="662"/>
      <c r="H233" s="662"/>
      <c r="I233" s="662"/>
      <c r="J233" s="662"/>
      <c r="K233" s="662"/>
      <c r="L233" s="662"/>
    </row>
    <row r="234" spans="2:12" ht="12.75">
      <c r="B234" s="1527" t="s">
        <v>259</v>
      </c>
      <c r="C234" s="1506" t="s">
        <v>22</v>
      </c>
      <c r="D234" s="1506" t="s">
        <v>260</v>
      </c>
      <c r="E234" s="1508" t="s">
        <v>261</v>
      </c>
      <c r="F234" s="1509"/>
      <c r="G234" s="1510"/>
      <c r="H234" s="1511" t="s">
        <v>262</v>
      </c>
      <c r="I234" s="1508" t="s">
        <v>263</v>
      </c>
      <c r="J234" s="1509"/>
      <c r="K234" s="1509"/>
      <c r="L234" s="1509"/>
    </row>
    <row r="235" spans="2:12">
      <c r="B235" s="1528"/>
      <c r="C235" s="1507"/>
      <c r="D235" s="1507"/>
      <c r="E235" s="1516" t="s">
        <v>264</v>
      </c>
      <c r="F235" s="1506" t="s">
        <v>265</v>
      </c>
      <c r="G235" s="1506" t="s">
        <v>266</v>
      </c>
      <c r="H235" s="1512"/>
      <c r="I235" s="1516" t="s">
        <v>267</v>
      </c>
      <c r="J235" s="1516" t="s">
        <v>24</v>
      </c>
      <c r="K235" s="1506" t="s">
        <v>268</v>
      </c>
      <c r="L235" s="1513" t="s">
        <v>269</v>
      </c>
    </row>
    <row r="236" spans="2:12">
      <c r="B236" s="1528"/>
      <c r="C236" s="1507"/>
      <c r="D236" s="1507"/>
      <c r="E236" s="1517"/>
      <c r="F236" s="1507"/>
      <c r="G236" s="1507"/>
      <c r="H236" s="1512"/>
      <c r="I236" s="1517"/>
      <c r="J236" s="1517"/>
      <c r="K236" s="1507"/>
      <c r="L236" s="1525"/>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26" t="s">
        <v>270</v>
      </c>
      <c r="D239" s="1526"/>
      <c r="E239" s="1526"/>
      <c r="F239" s="1526"/>
      <c r="G239" s="1526"/>
      <c r="H239" s="1526"/>
      <c r="I239" s="1526"/>
      <c r="J239" s="1526"/>
      <c r="K239" s="1526"/>
      <c r="L239" s="1526"/>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23" t="s">
        <v>295</v>
      </c>
      <c r="D256" s="1523"/>
      <c r="E256" s="1523"/>
      <c r="F256" s="1523"/>
      <c r="G256" s="1523"/>
      <c r="H256" s="1523"/>
      <c r="I256" s="1523"/>
      <c r="J256" s="1523"/>
      <c r="K256" s="1523"/>
      <c r="L256" s="1523"/>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29" t="s">
        <v>259</v>
      </c>
      <c r="C273" s="1506" t="s">
        <v>22</v>
      </c>
      <c r="D273" s="1506" t="s">
        <v>260</v>
      </c>
      <c r="E273" s="1508" t="s">
        <v>261</v>
      </c>
      <c r="F273" s="1509"/>
      <c r="G273" s="1510"/>
      <c r="H273" s="1511" t="s">
        <v>262</v>
      </c>
      <c r="I273" s="1513" t="s">
        <v>263</v>
      </c>
      <c r="J273" s="1514"/>
      <c r="K273" s="1514"/>
      <c r="L273" s="1514"/>
    </row>
    <row r="274" spans="2:12" ht="11.25" customHeight="1">
      <c r="B274" s="1530"/>
      <c r="C274" s="1507"/>
      <c r="D274" s="1507"/>
      <c r="E274" s="1516" t="s">
        <v>264</v>
      </c>
      <c r="F274" s="1506" t="s">
        <v>265</v>
      </c>
      <c r="G274" s="1506" t="s">
        <v>266</v>
      </c>
      <c r="H274" s="1512"/>
      <c r="I274" s="1516" t="s">
        <v>267</v>
      </c>
      <c r="J274" s="1516" t="s">
        <v>24</v>
      </c>
      <c r="K274" s="1506" t="s">
        <v>268</v>
      </c>
      <c r="L274" s="1513" t="s">
        <v>269</v>
      </c>
    </row>
    <row r="275" spans="2:12" ht="11.25" customHeight="1">
      <c r="B275" s="1530"/>
      <c r="C275" s="1507"/>
      <c r="D275" s="1507"/>
      <c r="E275" s="1517"/>
      <c r="F275" s="1507"/>
      <c r="G275" s="1507"/>
      <c r="H275" s="1512"/>
      <c r="I275" s="1519"/>
      <c r="J275" s="1519"/>
      <c r="K275" s="1520"/>
      <c r="L275" s="1525"/>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23" t="s">
        <v>296</v>
      </c>
      <c r="D278" s="1523"/>
      <c r="E278" s="1523"/>
      <c r="F278" s="1523"/>
      <c r="G278" s="1523"/>
      <c r="H278" s="1523"/>
      <c r="I278" s="1523"/>
      <c r="J278" s="1523"/>
      <c r="K278" s="1523"/>
      <c r="L278" s="1523"/>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2"/>
      <c r="D311" s="459"/>
      <c r="E311" s="662"/>
      <c r="F311" s="662"/>
      <c r="H311" s="662"/>
      <c r="I311" s="662"/>
      <c r="J311" s="662"/>
      <c r="K311" s="662"/>
      <c r="L311" s="662"/>
    </row>
    <row r="312" spans="2:12" ht="18">
      <c r="B312" s="662"/>
      <c r="C312" s="662"/>
      <c r="D312" s="662"/>
      <c r="E312" s="662"/>
      <c r="F312" s="439" t="s">
        <v>258</v>
      </c>
      <c r="G312" s="662"/>
      <c r="H312" s="662"/>
      <c r="I312" s="662"/>
      <c r="J312" s="662"/>
      <c r="K312" s="662"/>
      <c r="L312" s="662"/>
    </row>
    <row r="313" spans="2:12" ht="12.75" customHeight="1">
      <c r="B313" s="1516" t="s">
        <v>259</v>
      </c>
      <c r="C313" s="1506" t="s">
        <v>22</v>
      </c>
      <c r="D313" s="1506" t="s">
        <v>260</v>
      </c>
      <c r="E313" s="1508" t="s">
        <v>261</v>
      </c>
      <c r="F313" s="1509"/>
      <c r="G313" s="1510"/>
      <c r="H313" s="1506" t="s">
        <v>262</v>
      </c>
      <c r="I313" s="1508" t="s">
        <v>263</v>
      </c>
      <c r="J313" s="1509"/>
      <c r="K313" s="1509"/>
      <c r="L313" s="1510"/>
    </row>
    <row r="314" spans="2:12" ht="11.25" customHeight="1">
      <c r="B314" s="1517"/>
      <c r="C314" s="1507"/>
      <c r="D314" s="1507"/>
      <c r="E314" s="1533" t="s">
        <v>300</v>
      </c>
      <c r="F314" s="1536" t="s">
        <v>301</v>
      </c>
      <c r="G314" s="1536" t="s">
        <v>302</v>
      </c>
      <c r="H314" s="1507"/>
      <c r="I314" s="1516" t="s">
        <v>267</v>
      </c>
      <c r="J314" s="1516" t="s">
        <v>24</v>
      </c>
      <c r="K314" s="1506" t="s">
        <v>268</v>
      </c>
      <c r="L314" s="1516" t="s">
        <v>269</v>
      </c>
    </row>
    <row r="315" spans="2:12" ht="11.25" customHeight="1">
      <c r="B315" s="1519"/>
      <c r="C315" s="1520"/>
      <c r="D315" s="1520"/>
      <c r="E315" s="1535"/>
      <c r="F315" s="1537"/>
      <c r="G315" s="1537"/>
      <c r="H315" s="1520"/>
      <c r="I315" s="1519"/>
      <c r="J315" s="1519"/>
      <c r="K315" s="1520"/>
      <c r="L315" s="1519"/>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4"/>
      <c r="C317" s="446"/>
      <c r="D317" s="446"/>
      <c r="E317" s="446"/>
      <c r="F317" s="446"/>
      <c r="G317" s="446"/>
      <c r="H317" s="446"/>
      <c r="I317" s="446"/>
      <c r="J317" s="446"/>
      <c r="K317" s="446"/>
      <c r="L317" s="709"/>
    </row>
    <row r="318" spans="2:12" ht="14.25">
      <c r="B318" s="715"/>
      <c r="C318" s="1526" t="s">
        <v>270</v>
      </c>
      <c r="D318" s="1526"/>
      <c r="E318" s="1526"/>
      <c r="F318" s="1526"/>
      <c r="G318" s="1526"/>
      <c r="H318" s="1526"/>
      <c r="I318" s="1526"/>
      <c r="J318" s="1526"/>
      <c r="K318" s="1526"/>
      <c r="L318" s="1539"/>
    </row>
    <row r="319" spans="2:12" ht="12.75">
      <c r="B319" s="714"/>
      <c r="C319" s="446"/>
      <c r="D319" s="446"/>
      <c r="E319" s="446"/>
      <c r="F319" s="446"/>
      <c r="G319" s="446"/>
      <c r="H319" s="446"/>
      <c r="I319" s="446"/>
      <c r="J319" s="446"/>
      <c r="K319" s="446"/>
      <c r="L319" s="709"/>
    </row>
    <row r="320" spans="2:12" ht="15">
      <c r="B320" s="716" t="s">
        <v>271</v>
      </c>
      <c r="C320" s="501">
        <v>138506</v>
      </c>
      <c r="D320" s="501">
        <v>6142</v>
      </c>
      <c r="E320" s="501">
        <v>1993</v>
      </c>
      <c r="F320" s="501">
        <v>3884</v>
      </c>
      <c r="G320" s="501">
        <v>265</v>
      </c>
      <c r="H320" s="501">
        <v>132364</v>
      </c>
      <c r="I320" s="501">
        <v>20220</v>
      </c>
      <c r="J320" s="501">
        <v>44455</v>
      </c>
      <c r="K320" s="501">
        <v>67689</v>
      </c>
      <c r="L320" s="501">
        <v>0</v>
      </c>
    </row>
    <row r="321" spans="2:12" ht="15">
      <c r="B321" s="716" t="s">
        <v>272</v>
      </c>
      <c r="C321" s="501">
        <v>138531</v>
      </c>
      <c r="D321" s="501">
        <v>6123</v>
      </c>
      <c r="E321" s="501">
        <v>2793</v>
      </c>
      <c r="F321" s="501">
        <v>2854</v>
      </c>
      <c r="G321" s="501">
        <v>476</v>
      </c>
      <c r="H321" s="501">
        <v>132408</v>
      </c>
      <c r="I321" s="501">
        <v>21889</v>
      </c>
      <c r="J321" s="501">
        <v>43116</v>
      </c>
      <c r="K321" s="501">
        <v>67403</v>
      </c>
      <c r="L321" s="501">
        <v>0</v>
      </c>
    </row>
    <row r="322" spans="2:12" ht="15">
      <c r="B322" s="716" t="s">
        <v>273</v>
      </c>
      <c r="C322" s="501">
        <v>156870</v>
      </c>
      <c r="D322" s="503">
        <v>6984</v>
      </c>
      <c r="E322" s="503">
        <v>3421</v>
      </c>
      <c r="F322" s="503">
        <v>3049</v>
      </c>
      <c r="G322" s="504">
        <v>514</v>
      </c>
      <c r="H322" s="501">
        <v>149886</v>
      </c>
      <c r="I322" s="503">
        <v>23196</v>
      </c>
      <c r="J322" s="503">
        <v>47568</v>
      </c>
      <c r="K322" s="503">
        <v>79122</v>
      </c>
      <c r="L322" s="504">
        <v>0</v>
      </c>
    </row>
    <row r="323" spans="2:12" ht="15">
      <c r="B323" s="716" t="s">
        <v>274</v>
      </c>
      <c r="C323" s="501">
        <v>154419</v>
      </c>
      <c r="D323" s="501">
        <v>6537</v>
      </c>
      <c r="E323" s="506">
        <v>3569</v>
      </c>
      <c r="F323" s="506">
        <v>2677</v>
      </c>
      <c r="G323" s="501">
        <v>291</v>
      </c>
      <c r="H323" s="501">
        <v>147882</v>
      </c>
      <c r="I323" s="501">
        <v>23310</v>
      </c>
      <c r="J323" s="501">
        <v>49649</v>
      </c>
      <c r="K323" s="501">
        <v>74923</v>
      </c>
      <c r="L323" s="501">
        <v>0</v>
      </c>
    </row>
    <row r="324" spans="2:12" ht="15">
      <c r="B324" s="716" t="s">
        <v>275</v>
      </c>
      <c r="C324" s="501">
        <v>139590</v>
      </c>
      <c r="D324" s="710">
        <v>4908</v>
      </c>
      <c r="E324" s="560">
        <v>2031</v>
      </c>
      <c r="F324" s="561">
        <v>2587</v>
      </c>
      <c r="G324" s="561">
        <v>290</v>
      </c>
      <c r="H324" s="710">
        <v>134682</v>
      </c>
      <c r="I324" s="560">
        <v>20098</v>
      </c>
      <c r="J324" s="560">
        <v>41501</v>
      </c>
      <c r="K324" s="561">
        <v>73083</v>
      </c>
      <c r="L324" s="501">
        <v>0</v>
      </c>
    </row>
    <row r="325" spans="2:12" ht="15">
      <c r="B325" s="716" t="s">
        <v>276</v>
      </c>
      <c r="C325" s="501">
        <v>156867</v>
      </c>
      <c r="D325" s="501">
        <v>5722</v>
      </c>
      <c r="E325" s="506">
        <v>2602</v>
      </c>
      <c r="F325" s="506">
        <v>2916</v>
      </c>
      <c r="G325" s="501">
        <v>204</v>
      </c>
      <c r="H325" s="501">
        <v>151145</v>
      </c>
      <c r="I325" s="501">
        <v>25134</v>
      </c>
      <c r="J325" s="501">
        <v>47518</v>
      </c>
      <c r="K325" s="501">
        <v>78493</v>
      </c>
      <c r="L325" s="501">
        <v>0</v>
      </c>
    </row>
    <row r="326" spans="2:12" ht="15">
      <c r="B326" s="716" t="s">
        <v>277</v>
      </c>
      <c r="C326" s="501">
        <v>136558</v>
      </c>
      <c r="D326" s="507">
        <v>4722</v>
      </c>
      <c r="E326" s="503">
        <v>2146</v>
      </c>
      <c r="F326" s="504">
        <v>2356</v>
      </c>
      <c r="G326" s="504">
        <v>220</v>
      </c>
      <c r="H326" s="501">
        <v>131836</v>
      </c>
      <c r="I326" s="503">
        <v>22431</v>
      </c>
      <c r="J326" s="503">
        <v>50040</v>
      </c>
      <c r="K326" s="503">
        <v>59365</v>
      </c>
      <c r="L326" s="504">
        <v>0</v>
      </c>
    </row>
    <row r="327" spans="2:12" ht="15">
      <c r="B327" s="716" t="s">
        <v>278</v>
      </c>
      <c r="C327" s="501">
        <v>149720</v>
      </c>
      <c r="D327" s="507">
        <v>5458</v>
      </c>
      <c r="E327" s="503">
        <v>2439</v>
      </c>
      <c r="F327" s="503">
        <v>2869</v>
      </c>
      <c r="G327" s="504">
        <v>150</v>
      </c>
      <c r="H327" s="501">
        <v>144262</v>
      </c>
      <c r="I327" s="503">
        <v>23092</v>
      </c>
      <c r="J327" s="503">
        <v>51892</v>
      </c>
      <c r="K327" s="503">
        <v>69278</v>
      </c>
      <c r="L327" s="504">
        <v>0</v>
      </c>
    </row>
    <row r="328" spans="2:12" ht="15">
      <c r="B328" s="716" t="s">
        <v>279</v>
      </c>
      <c r="C328" s="501">
        <v>153399</v>
      </c>
      <c r="D328" s="501">
        <v>6080</v>
      </c>
      <c r="E328" s="506">
        <v>2594</v>
      </c>
      <c r="F328" s="506">
        <v>3091</v>
      </c>
      <c r="G328" s="501">
        <v>395</v>
      </c>
      <c r="H328" s="501">
        <v>147319</v>
      </c>
      <c r="I328" s="501">
        <v>23819</v>
      </c>
      <c r="J328" s="501">
        <v>53822</v>
      </c>
      <c r="K328" s="501">
        <v>69678</v>
      </c>
      <c r="L328" s="501">
        <v>0</v>
      </c>
    </row>
    <row r="329" spans="2:12" ht="15">
      <c r="B329" s="717" t="s">
        <v>280</v>
      </c>
      <c r="C329" s="501">
        <v>149250</v>
      </c>
      <c r="D329" s="507">
        <v>6348</v>
      </c>
      <c r="E329" s="503">
        <v>2566</v>
      </c>
      <c r="F329" s="503">
        <v>3493</v>
      </c>
      <c r="G329" s="503">
        <v>289</v>
      </c>
      <c r="H329" s="506">
        <v>142902</v>
      </c>
      <c r="I329" s="503">
        <v>23916</v>
      </c>
      <c r="J329" s="503">
        <v>55460</v>
      </c>
      <c r="K329" s="503">
        <v>63526</v>
      </c>
      <c r="L329" s="504">
        <v>0</v>
      </c>
    </row>
    <row r="330" spans="2:12" ht="15">
      <c r="B330" s="717" t="s">
        <v>281</v>
      </c>
      <c r="C330" s="501">
        <v>152940</v>
      </c>
      <c r="D330" s="503">
        <v>5022</v>
      </c>
      <c r="E330" s="503">
        <v>2012</v>
      </c>
      <c r="F330" s="503">
        <v>2745</v>
      </c>
      <c r="G330" s="503">
        <v>265</v>
      </c>
      <c r="H330" s="503">
        <v>147918</v>
      </c>
      <c r="I330" s="503">
        <v>24712</v>
      </c>
      <c r="J330" s="503">
        <v>54026</v>
      </c>
      <c r="K330" s="503">
        <v>69180</v>
      </c>
      <c r="L330" s="504">
        <v>0</v>
      </c>
    </row>
    <row r="331" spans="2:12" ht="15">
      <c r="B331" s="717" t="s">
        <v>282</v>
      </c>
      <c r="C331" s="501">
        <v>151190</v>
      </c>
      <c r="D331" s="503">
        <v>5689</v>
      </c>
      <c r="E331" s="503">
        <v>2531</v>
      </c>
      <c r="F331" s="503">
        <v>2797</v>
      </c>
      <c r="G331" s="503">
        <v>361</v>
      </c>
      <c r="H331" s="503">
        <v>145501</v>
      </c>
      <c r="I331" s="503">
        <v>23209</v>
      </c>
      <c r="J331" s="503">
        <v>47260</v>
      </c>
      <c r="K331" s="503">
        <v>75032</v>
      </c>
      <c r="L331" s="504">
        <v>0</v>
      </c>
    </row>
    <row r="332" spans="2:12" ht="15">
      <c r="B332" s="718"/>
      <c r="C332" s="506"/>
      <c r="D332" s="506"/>
      <c r="E332" s="506"/>
      <c r="F332" s="506"/>
      <c r="G332" s="506"/>
      <c r="H332" s="506"/>
      <c r="I332" s="506"/>
      <c r="J332" s="506"/>
      <c r="K332" s="506"/>
      <c r="L332" s="501"/>
    </row>
    <row r="333" spans="2:12" ht="12.75">
      <c r="B333" s="719">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5"/>
      <c r="C334" s="514"/>
      <c r="D334" s="514"/>
      <c r="E334" s="514"/>
      <c r="F334" s="514"/>
      <c r="G334" s="514"/>
      <c r="H334" s="514"/>
      <c r="I334" s="514"/>
      <c r="J334" s="514"/>
      <c r="K334" s="514"/>
      <c r="L334" s="711"/>
    </row>
    <row r="335" spans="2:12" ht="12.75">
      <c r="B335" s="715"/>
      <c r="C335" s="1523" t="s">
        <v>295</v>
      </c>
      <c r="D335" s="1523"/>
      <c r="E335" s="1523"/>
      <c r="F335" s="1523"/>
      <c r="G335" s="1523"/>
      <c r="H335" s="1523"/>
      <c r="I335" s="1523"/>
      <c r="J335" s="1523"/>
      <c r="K335" s="1523"/>
      <c r="L335" s="1540"/>
    </row>
    <row r="336" spans="2:12" ht="12.75">
      <c r="B336" s="714"/>
      <c r="C336" s="514"/>
      <c r="D336" s="514"/>
      <c r="E336" s="514"/>
      <c r="F336" s="514"/>
      <c r="G336" s="514"/>
      <c r="H336" s="514"/>
      <c r="I336" s="514"/>
      <c r="J336" s="514"/>
      <c r="K336" s="514"/>
      <c r="L336" s="711"/>
    </row>
    <row r="337" spans="2:12" ht="12.75">
      <c r="B337" s="720"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0"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0"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0"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0"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0"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0"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0"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0"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0"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0"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0"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5"/>
      <c r="C349" s="506"/>
      <c r="D349" s="506"/>
      <c r="E349" s="506"/>
      <c r="F349" s="506"/>
      <c r="G349" s="506"/>
      <c r="H349" s="506"/>
      <c r="I349" s="506"/>
      <c r="J349" s="506"/>
      <c r="K349" s="506"/>
      <c r="L349" s="501"/>
    </row>
    <row r="350" spans="2:12" ht="12.75">
      <c r="B350" s="719">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1"/>
      <c r="C351" s="519"/>
      <c r="D351" s="519"/>
      <c r="E351" s="519"/>
      <c r="F351" s="519"/>
      <c r="G351" s="519"/>
      <c r="H351" s="519"/>
      <c r="I351" s="519"/>
      <c r="J351" s="519"/>
      <c r="K351" s="519"/>
      <c r="L351" s="712"/>
    </row>
    <row r="352" spans="2:12" ht="12.75" customHeight="1">
      <c r="B352" s="1531" t="s">
        <v>259</v>
      </c>
      <c r="C352" s="1506" t="s">
        <v>22</v>
      </c>
      <c r="D352" s="1506" t="s">
        <v>260</v>
      </c>
      <c r="E352" s="1508" t="s">
        <v>261</v>
      </c>
      <c r="F352" s="1509"/>
      <c r="G352" s="1510"/>
      <c r="H352" s="1511" t="s">
        <v>262</v>
      </c>
      <c r="I352" s="1513" t="s">
        <v>263</v>
      </c>
      <c r="J352" s="1514"/>
      <c r="K352" s="1514"/>
      <c r="L352" s="1527"/>
    </row>
    <row r="353" spans="2:12" ht="11.25" customHeight="1">
      <c r="B353" s="1532"/>
      <c r="C353" s="1507"/>
      <c r="D353" s="1507"/>
      <c r="E353" s="1533" t="s">
        <v>300</v>
      </c>
      <c r="F353" s="1536" t="s">
        <v>301</v>
      </c>
      <c r="G353" s="1536" t="s">
        <v>302</v>
      </c>
      <c r="H353" s="1512"/>
      <c r="I353" s="1516" t="s">
        <v>267</v>
      </c>
      <c r="J353" s="1516" t="s">
        <v>24</v>
      </c>
      <c r="K353" s="1506" t="s">
        <v>268</v>
      </c>
      <c r="L353" s="1516" t="s">
        <v>269</v>
      </c>
    </row>
    <row r="354" spans="2:12" ht="11.25" customHeight="1">
      <c r="B354" s="1532"/>
      <c r="C354" s="1507"/>
      <c r="D354" s="1507"/>
      <c r="E354" s="1534"/>
      <c r="F354" s="1538"/>
      <c r="G354" s="1538"/>
      <c r="H354" s="1512"/>
      <c r="I354" s="1519"/>
      <c r="J354" s="1519"/>
      <c r="K354" s="1520"/>
      <c r="L354" s="1519"/>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4"/>
      <c r="C356" s="514"/>
      <c r="D356" s="514"/>
      <c r="E356" s="514"/>
      <c r="F356" s="514"/>
      <c r="G356" s="514"/>
      <c r="H356" s="514"/>
      <c r="I356" s="514"/>
      <c r="J356" s="514"/>
      <c r="K356" s="514"/>
      <c r="L356" s="711"/>
    </row>
    <row r="357" spans="2:12" ht="12.75">
      <c r="B357" s="715"/>
      <c r="C357" s="1523" t="s">
        <v>296</v>
      </c>
      <c r="D357" s="1523"/>
      <c r="E357" s="1523"/>
      <c r="F357" s="1523"/>
      <c r="G357" s="1523"/>
      <c r="H357" s="1523"/>
      <c r="I357" s="1523"/>
      <c r="J357" s="1523"/>
      <c r="K357" s="1523"/>
      <c r="L357" s="1540"/>
    </row>
    <row r="358" spans="2:12" ht="12.75">
      <c r="B358" s="715"/>
      <c r="C358" s="524"/>
      <c r="D358" s="524"/>
      <c r="E358" s="524"/>
      <c r="F358" s="524"/>
      <c r="G358" s="524"/>
      <c r="H358" s="524"/>
      <c r="I358" s="524"/>
      <c r="J358" s="524"/>
      <c r="K358" s="524"/>
      <c r="L358" s="713"/>
    </row>
    <row r="359" spans="2:12" ht="12.75">
      <c r="B359" s="720"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0"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0"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0"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0"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0"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0"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0"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0"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0"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0"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0" t="s">
        <v>282</v>
      </c>
      <c r="C370" s="501">
        <v>85505479</v>
      </c>
      <c r="D370" s="503">
        <v>488984</v>
      </c>
      <c r="E370" s="503">
        <v>146305</v>
      </c>
      <c r="F370" s="503">
        <v>270173</v>
      </c>
      <c r="G370" s="504">
        <v>72506</v>
      </c>
      <c r="H370" s="526">
        <v>85016495</v>
      </c>
      <c r="I370" s="503">
        <v>11957087</v>
      </c>
      <c r="J370" s="503">
        <v>25826194</v>
      </c>
      <c r="K370" s="503">
        <v>47233214</v>
      </c>
      <c r="L370" s="504"/>
      <c r="P370" s="730"/>
    </row>
    <row r="371" spans="2:16" ht="12.75">
      <c r="B371" s="720"/>
      <c r="C371" s="527"/>
      <c r="D371" s="464"/>
      <c r="E371" s="528"/>
      <c r="F371" s="528"/>
      <c r="G371" s="528"/>
      <c r="H371" s="464"/>
      <c r="I371" s="528"/>
      <c r="J371" s="528"/>
      <c r="K371" s="528"/>
      <c r="L371" s="528"/>
    </row>
    <row r="372" spans="2:16" ht="12.75">
      <c r="B372" s="719">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76" t="s">
        <v>259</v>
      </c>
      <c r="C393" s="1474" t="s">
        <v>22</v>
      </c>
      <c r="D393" s="1474" t="s">
        <v>260</v>
      </c>
      <c r="E393" s="1485" t="s">
        <v>261</v>
      </c>
      <c r="F393" s="1486"/>
      <c r="G393" s="1487"/>
      <c r="H393" s="1480" t="s">
        <v>262</v>
      </c>
      <c r="I393" s="1485" t="s">
        <v>263</v>
      </c>
      <c r="J393" s="1486"/>
      <c r="K393" s="1486"/>
      <c r="L393" s="1487"/>
    </row>
    <row r="394" spans="2:12" ht="11.25" customHeight="1">
      <c r="B394" s="1488"/>
      <c r="C394" s="1475"/>
      <c r="D394" s="1475"/>
      <c r="E394" s="1543" t="s">
        <v>300</v>
      </c>
      <c r="F394" s="1545" t="s">
        <v>301</v>
      </c>
      <c r="G394" s="1545" t="s">
        <v>302</v>
      </c>
      <c r="H394" s="1481"/>
      <c r="I394" s="1476" t="s">
        <v>267</v>
      </c>
      <c r="J394" s="1476" t="s">
        <v>24</v>
      </c>
      <c r="K394" s="1474" t="s">
        <v>268</v>
      </c>
      <c r="L394" s="1476" t="s">
        <v>269</v>
      </c>
    </row>
    <row r="395" spans="2:12" ht="11.25" customHeight="1">
      <c r="B395" s="1488"/>
      <c r="C395" s="1475"/>
      <c r="D395" s="1475"/>
      <c r="E395" s="1544"/>
      <c r="F395" s="1546"/>
      <c r="G395" s="1546"/>
      <c r="H395" s="1481"/>
      <c r="I395" s="1488"/>
      <c r="J395" s="1488"/>
      <c r="K395" s="1475"/>
      <c r="L395" s="1477"/>
    </row>
    <row r="396" spans="2:12" ht="12.75">
      <c r="B396" s="679">
        <v>0</v>
      </c>
      <c r="C396" s="678">
        <v>1</v>
      </c>
      <c r="D396" s="678">
        <v>2</v>
      </c>
      <c r="E396" s="679">
        <v>3</v>
      </c>
      <c r="F396" s="679">
        <v>4</v>
      </c>
      <c r="G396" s="678">
        <v>5</v>
      </c>
      <c r="H396" s="678">
        <v>6</v>
      </c>
      <c r="I396" s="678">
        <v>7</v>
      </c>
      <c r="J396" s="678">
        <v>8</v>
      </c>
      <c r="K396" s="680">
        <v>9</v>
      </c>
      <c r="L396" s="678">
        <v>10</v>
      </c>
    </row>
    <row r="397" spans="2:12" ht="12.75">
      <c r="B397" s="701"/>
      <c r="C397" s="681"/>
      <c r="D397" s="681"/>
      <c r="E397" s="681"/>
      <c r="F397" s="681"/>
      <c r="G397" s="681"/>
      <c r="H397" s="681"/>
      <c r="I397" s="681"/>
      <c r="J397" s="681"/>
      <c r="K397" s="681"/>
      <c r="L397" s="706"/>
    </row>
    <row r="398" spans="2:12" ht="14.25">
      <c r="B398" s="702"/>
      <c r="C398" s="1541" t="s">
        <v>270</v>
      </c>
      <c r="D398" s="1541"/>
      <c r="E398" s="1541"/>
      <c r="F398" s="1541"/>
      <c r="G398" s="1541"/>
      <c r="H398" s="1541"/>
      <c r="I398" s="1541"/>
      <c r="J398" s="1541"/>
      <c r="K398" s="1541"/>
      <c r="L398" s="1542"/>
    </row>
    <row r="399" spans="2:12" ht="12.75">
      <c r="B399" s="701"/>
      <c r="C399" s="681"/>
      <c r="D399" s="681"/>
      <c r="E399" s="681"/>
      <c r="F399" s="681"/>
      <c r="G399" s="681"/>
      <c r="H399" s="681"/>
      <c r="I399" s="681"/>
      <c r="J399" s="681"/>
      <c r="K399" s="681"/>
      <c r="L399" s="706"/>
    </row>
    <row r="400" spans="2:12" ht="12.75">
      <c r="B400" s="703" t="s">
        <v>271</v>
      </c>
      <c r="C400" s="682">
        <f t="shared" ref="C400:C406" si="10">SUM(D400+H400)</f>
        <v>142019</v>
      </c>
      <c r="D400" s="682">
        <v>5112</v>
      </c>
      <c r="E400" s="682">
        <v>2410</v>
      </c>
      <c r="F400" s="682">
        <v>2274</v>
      </c>
      <c r="G400" s="682">
        <v>428</v>
      </c>
      <c r="H400" s="682">
        <v>136907</v>
      </c>
      <c r="I400" s="682">
        <v>21885</v>
      </c>
      <c r="J400" s="682">
        <v>43909</v>
      </c>
      <c r="K400" s="682">
        <v>71113</v>
      </c>
      <c r="L400" s="685">
        <v>0</v>
      </c>
    </row>
    <row r="401" spans="2:12" ht="12.75">
      <c r="B401" s="703" t="s">
        <v>272</v>
      </c>
      <c r="C401" s="682">
        <f t="shared" si="10"/>
        <v>137800</v>
      </c>
      <c r="D401" s="682">
        <v>4709</v>
      </c>
      <c r="E401" s="682">
        <v>2035</v>
      </c>
      <c r="F401" s="682">
        <v>2318</v>
      </c>
      <c r="G401" s="682">
        <v>356</v>
      </c>
      <c r="H401" s="682">
        <v>133091</v>
      </c>
      <c r="I401" s="682">
        <v>22712</v>
      </c>
      <c r="J401" s="682">
        <v>41741</v>
      </c>
      <c r="K401" s="682">
        <v>68638</v>
      </c>
      <c r="L401" s="685">
        <v>0</v>
      </c>
    </row>
    <row r="402" spans="2:12" ht="12.75">
      <c r="B402" s="703" t="s">
        <v>273</v>
      </c>
      <c r="C402" s="682">
        <f t="shared" si="10"/>
        <v>169805</v>
      </c>
      <c r="D402" s="683">
        <v>5406</v>
      </c>
      <c r="E402" s="683">
        <v>2609</v>
      </c>
      <c r="F402" s="683">
        <v>2592</v>
      </c>
      <c r="G402" s="684">
        <v>205</v>
      </c>
      <c r="H402" s="682">
        <v>164399</v>
      </c>
      <c r="I402" s="683">
        <v>28402</v>
      </c>
      <c r="J402" s="683">
        <v>50847</v>
      </c>
      <c r="K402" s="683">
        <v>85150</v>
      </c>
      <c r="L402" s="684">
        <v>0</v>
      </c>
    </row>
    <row r="403" spans="2:12" ht="12.75">
      <c r="B403" s="703" t="s">
        <v>274</v>
      </c>
      <c r="C403" s="682">
        <f t="shared" si="10"/>
        <v>143826</v>
      </c>
      <c r="D403" s="682">
        <v>5957</v>
      </c>
      <c r="E403" s="685">
        <v>3079</v>
      </c>
      <c r="F403" s="685">
        <v>2627</v>
      </c>
      <c r="G403" s="682">
        <v>251</v>
      </c>
      <c r="H403" s="682">
        <v>137869</v>
      </c>
      <c r="I403" s="682">
        <v>21774</v>
      </c>
      <c r="J403" s="682">
        <v>43335</v>
      </c>
      <c r="K403" s="682">
        <v>72760</v>
      </c>
      <c r="L403" s="685">
        <v>0</v>
      </c>
    </row>
    <row r="404" spans="2:12" ht="12.75">
      <c r="B404" s="703" t="s">
        <v>275</v>
      </c>
      <c r="C404" s="682">
        <f t="shared" si="10"/>
        <v>157519</v>
      </c>
      <c r="D404" s="707">
        <v>4757</v>
      </c>
      <c r="E404" s="658">
        <v>2322</v>
      </c>
      <c r="F404" s="660">
        <v>2142</v>
      </c>
      <c r="G404" s="660">
        <v>293</v>
      </c>
      <c r="H404" s="707">
        <v>152762</v>
      </c>
      <c r="I404" s="658">
        <v>24428</v>
      </c>
      <c r="J404" s="658">
        <v>42846</v>
      </c>
      <c r="K404" s="660">
        <v>85488</v>
      </c>
      <c r="L404" s="685">
        <v>0</v>
      </c>
    </row>
    <row r="405" spans="2:12" ht="12.75">
      <c r="B405" s="703" t="s">
        <v>276</v>
      </c>
      <c r="C405" s="682">
        <f t="shared" si="10"/>
        <v>167380</v>
      </c>
      <c r="D405" s="682">
        <v>5640</v>
      </c>
      <c r="E405" s="685">
        <v>2230</v>
      </c>
      <c r="F405" s="685">
        <v>3183</v>
      </c>
      <c r="G405" s="682">
        <v>227</v>
      </c>
      <c r="H405" s="682">
        <v>161740</v>
      </c>
      <c r="I405" s="682">
        <v>29820</v>
      </c>
      <c r="J405" s="682">
        <v>51196</v>
      </c>
      <c r="K405" s="682">
        <v>80724</v>
      </c>
      <c r="L405" s="685">
        <v>0</v>
      </c>
    </row>
    <row r="406" spans="2:12" ht="12.75">
      <c r="B406" s="703" t="s">
        <v>277</v>
      </c>
      <c r="C406" s="682">
        <f t="shared" si="10"/>
        <v>171735</v>
      </c>
      <c r="D406" s="708">
        <v>5424</v>
      </c>
      <c r="E406" s="683">
        <v>2254</v>
      </c>
      <c r="F406" s="684">
        <v>2901</v>
      </c>
      <c r="G406" s="684">
        <v>269</v>
      </c>
      <c r="H406" s="682">
        <v>166311</v>
      </c>
      <c r="I406" s="683">
        <v>29103</v>
      </c>
      <c r="J406" s="683">
        <v>53333</v>
      </c>
      <c r="K406" s="683">
        <v>83875</v>
      </c>
      <c r="L406" s="684">
        <v>0</v>
      </c>
    </row>
    <row r="407" spans="2:12" ht="12.75">
      <c r="B407" s="703" t="s">
        <v>278</v>
      </c>
      <c r="C407" s="682">
        <v>169404</v>
      </c>
      <c r="D407" s="708">
        <v>5064</v>
      </c>
      <c r="E407" s="683">
        <v>2316</v>
      </c>
      <c r="F407" s="683">
        <v>2611</v>
      </c>
      <c r="G407" s="684">
        <v>137</v>
      </c>
      <c r="H407" s="682">
        <v>164340</v>
      </c>
      <c r="I407" s="683">
        <v>25228</v>
      </c>
      <c r="J407" s="683">
        <v>52498</v>
      </c>
      <c r="K407" s="683">
        <v>86614</v>
      </c>
      <c r="L407" s="684">
        <v>0</v>
      </c>
    </row>
    <row r="408" spans="2:12" ht="12.75">
      <c r="B408" s="703" t="s">
        <v>279</v>
      </c>
      <c r="C408" s="682">
        <v>172982</v>
      </c>
      <c r="D408" s="682">
        <v>6274</v>
      </c>
      <c r="E408" s="685">
        <v>2518</v>
      </c>
      <c r="F408" s="685">
        <v>3121</v>
      </c>
      <c r="G408" s="682">
        <v>635</v>
      </c>
      <c r="H408" s="682">
        <v>166708</v>
      </c>
      <c r="I408" s="682">
        <v>26444</v>
      </c>
      <c r="J408" s="682">
        <v>56017</v>
      </c>
      <c r="K408" s="682">
        <v>84247</v>
      </c>
      <c r="L408" s="685">
        <v>0</v>
      </c>
    </row>
    <row r="409" spans="2:12" ht="12.75">
      <c r="B409" s="703" t="s">
        <v>280</v>
      </c>
      <c r="C409" s="682">
        <v>178724</v>
      </c>
      <c r="D409" s="708">
        <v>5649</v>
      </c>
      <c r="E409" s="683">
        <v>2339</v>
      </c>
      <c r="F409" s="683">
        <v>2939</v>
      </c>
      <c r="G409" s="683">
        <v>371</v>
      </c>
      <c r="H409" s="685">
        <v>173075</v>
      </c>
      <c r="I409" s="683">
        <v>27983</v>
      </c>
      <c r="J409" s="683">
        <v>60272</v>
      </c>
      <c r="K409" s="683">
        <v>84820</v>
      </c>
      <c r="L409" s="684">
        <v>0</v>
      </c>
    </row>
    <row r="410" spans="2:12" ht="12.75">
      <c r="B410" s="703" t="s">
        <v>281</v>
      </c>
      <c r="C410" s="682">
        <f>SUM(D410+H410)</f>
        <v>169376</v>
      </c>
      <c r="D410" s="683">
        <v>4663</v>
      </c>
      <c r="E410" s="683">
        <v>2074</v>
      </c>
      <c r="F410" s="683">
        <v>2336</v>
      </c>
      <c r="G410" s="683">
        <v>253</v>
      </c>
      <c r="H410" s="683">
        <v>164713</v>
      </c>
      <c r="I410" s="683">
        <v>26084</v>
      </c>
      <c r="J410" s="683">
        <v>57837</v>
      </c>
      <c r="K410" s="683">
        <v>80792</v>
      </c>
      <c r="L410" s="683">
        <v>0</v>
      </c>
    </row>
    <row r="411" spans="2:12" ht="12.75">
      <c r="B411" s="703" t="s">
        <v>282</v>
      </c>
      <c r="C411" s="682">
        <f>SUM(D411+H411)</f>
        <v>152498</v>
      </c>
      <c r="D411" s="683">
        <v>5089</v>
      </c>
      <c r="E411" s="683">
        <v>2321</v>
      </c>
      <c r="F411" s="683">
        <v>2452</v>
      </c>
      <c r="G411" s="683">
        <v>316</v>
      </c>
      <c r="H411" s="683">
        <v>147409</v>
      </c>
      <c r="I411" s="683">
        <v>22785</v>
      </c>
      <c r="J411" s="683">
        <v>48292</v>
      </c>
      <c r="K411" s="683">
        <v>76332</v>
      </c>
      <c r="L411" s="683">
        <v>0</v>
      </c>
    </row>
    <row r="412" spans="2:12" ht="15">
      <c r="B412" s="705"/>
      <c r="C412" s="685"/>
      <c r="D412" s="685"/>
      <c r="E412" s="685"/>
      <c r="F412" s="685"/>
      <c r="G412" s="685"/>
      <c r="H412" s="685"/>
      <c r="I412" s="685"/>
      <c r="J412" s="685"/>
      <c r="K412" s="685"/>
      <c r="L412" s="698"/>
    </row>
    <row r="413" spans="2:12" ht="12.75">
      <c r="B413" s="704">
        <v>2017</v>
      </c>
      <c r="C413" s="686">
        <f t="shared" ref="C413:K413" si="11">SUM(C400:C411)</f>
        <v>1933068</v>
      </c>
      <c r="D413" s="686">
        <f>SUM(D400:D411)</f>
        <v>63744</v>
      </c>
      <c r="E413" s="686">
        <f t="shared" si="11"/>
        <v>28507</v>
      </c>
      <c r="F413" s="686">
        <f t="shared" si="11"/>
        <v>31496</v>
      </c>
      <c r="G413" s="686">
        <f>SUM(G400:G411)</f>
        <v>3741</v>
      </c>
      <c r="H413" s="686">
        <f t="shared" si="11"/>
        <v>1869324</v>
      </c>
      <c r="I413" s="686">
        <f t="shared" si="11"/>
        <v>306648</v>
      </c>
      <c r="J413" s="686">
        <f t="shared" si="11"/>
        <v>602123</v>
      </c>
      <c r="K413" s="686">
        <f t="shared" si="11"/>
        <v>960553</v>
      </c>
      <c r="L413" s="686">
        <f>SUM(L400:L411)</f>
        <v>0</v>
      </c>
    </row>
    <row r="414" spans="2:12" ht="12.75">
      <c r="B414" s="702"/>
      <c r="C414" s="687"/>
      <c r="D414" s="687"/>
      <c r="E414" s="687"/>
      <c r="F414" s="687"/>
      <c r="G414" s="687"/>
      <c r="H414" s="687"/>
      <c r="I414" s="687"/>
      <c r="J414" s="687"/>
      <c r="K414" s="687"/>
      <c r="L414" s="699"/>
    </row>
    <row r="415" spans="2:12" ht="12.75">
      <c r="B415" s="702"/>
      <c r="C415" s="1472" t="s">
        <v>295</v>
      </c>
      <c r="D415" s="1472"/>
      <c r="E415" s="1472"/>
      <c r="F415" s="1472"/>
      <c r="G415" s="1472"/>
      <c r="H415" s="1472"/>
      <c r="I415" s="1472"/>
      <c r="J415" s="1472"/>
      <c r="K415" s="1472"/>
      <c r="L415" s="1547"/>
    </row>
    <row r="416" spans="2:12" ht="12.75">
      <c r="B416" s="701"/>
      <c r="C416" s="687"/>
      <c r="D416" s="687"/>
      <c r="E416" s="687"/>
      <c r="F416" s="687"/>
      <c r="G416" s="687"/>
      <c r="H416" s="687"/>
      <c r="I416" s="687"/>
      <c r="J416" s="687"/>
      <c r="K416" s="687"/>
      <c r="L416" s="699"/>
    </row>
    <row r="417" spans="2:12" ht="12.75">
      <c r="B417" s="703" t="s">
        <v>271</v>
      </c>
      <c r="C417" s="682">
        <f t="shared" ref="C417:C423" si="12">SUM(D417+H417)</f>
        <v>41284749</v>
      </c>
      <c r="D417" s="682">
        <v>258614</v>
      </c>
      <c r="E417" s="682">
        <v>82064</v>
      </c>
      <c r="F417" s="682">
        <v>124018</v>
      </c>
      <c r="G417" s="682">
        <v>52532</v>
      </c>
      <c r="H417" s="682">
        <v>41026135</v>
      </c>
      <c r="I417" s="682">
        <v>5754367</v>
      </c>
      <c r="J417" s="682">
        <v>11777688</v>
      </c>
      <c r="K417" s="682">
        <v>23494080</v>
      </c>
      <c r="L417" s="682">
        <v>0</v>
      </c>
    </row>
    <row r="418" spans="2:12" ht="12.75">
      <c r="B418" s="703" t="s">
        <v>272</v>
      </c>
      <c r="C418" s="682">
        <f t="shared" si="12"/>
        <v>39885929</v>
      </c>
      <c r="D418" s="682">
        <v>248053</v>
      </c>
      <c r="E418" s="682">
        <v>69467</v>
      </c>
      <c r="F418" s="682">
        <v>130095</v>
      </c>
      <c r="G418" s="682">
        <v>48491</v>
      </c>
      <c r="H418" s="682">
        <v>39637876</v>
      </c>
      <c r="I418" s="682">
        <v>5869144</v>
      </c>
      <c r="J418" s="682">
        <v>11348293</v>
      </c>
      <c r="K418" s="682">
        <v>22420439</v>
      </c>
      <c r="L418" s="682">
        <v>0</v>
      </c>
    </row>
    <row r="419" spans="2:12" ht="12.75">
      <c r="B419" s="703" t="s">
        <v>273</v>
      </c>
      <c r="C419" s="682">
        <f t="shared" si="12"/>
        <v>49565417</v>
      </c>
      <c r="D419" s="683">
        <v>279950</v>
      </c>
      <c r="E419" s="683">
        <v>90328</v>
      </c>
      <c r="F419" s="683">
        <v>159641</v>
      </c>
      <c r="G419" s="684">
        <v>29981</v>
      </c>
      <c r="H419" s="682">
        <v>49285467</v>
      </c>
      <c r="I419" s="683">
        <v>7544830</v>
      </c>
      <c r="J419" s="683">
        <v>13676720</v>
      </c>
      <c r="K419" s="683">
        <v>28063917</v>
      </c>
      <c r="L419" s="684">
        <v>0</v>
      </c>
    </row>
    <row r="420" spans="2:12" ht="12.75">
      <c r="B420" s="703" t="s">
        <v>274</v>
      </c>
      <c r="C420" s="682">
        <f t="shared" si="12"/>
        <v>41822512</v>
      </c>
      <c r="D420" s="682">
        <v>297950</v>
      </c>
      <c r="E420" s="685">
        <v>106177</v>
      </c>
      <c r="F420" s="685">
        <v>154822</v>
      </c>
      <c r="G420" s="682">
        <v>36951</v>
      </c>
      <c r="H420" s="682">
        <v>41524562</v>
      </c>
      <c r="I420" s="682">
        <v>5781070</v>
      </c>
      <c r="J420" s="682">
        <v>11588848</v>
      </c>
      <c r="K420" s="682">
        <v>24154644</v>
      </c>
      <c r="L420" s="682">
        <v>0</v>
      </c>
    </row>
    <row r="421" spans="2:12" ht="12.75">
      <c r="B421" s="703" t="s">
        <v>275</v>
      </c>
      <c r="C421" s="682">
        <f t="shared" si="12"/>
        <v>47073682</v>
      </c>
      <c r="D421" s="658">
        <v>258829</v>
      </c>
      <c r="E421" s="658">
        <v>84615</v>
      </c>
      <c r="F421" s="658">
        <v>129240</v>
      </c>
      <c r="G421" s="658">
        <v>44974</v>
      </c>
      <c r="H421" s="658">
        <v>46814853</v>
      </c>
      <c r="I421" s="658">
        <v>6502594</v>
      </c>
      <c r="J421" s="658">
        <v>11727296</v>
      </c>
      <c r="K421" s="658">
        <v>28584963</v>
      </c>
      <c r="L421" s="682">
        <v>0</v>
      </c>
    </row>
    <row r="422" spans="2:12" ht="12.75">
      <c r="B422" s="703" t="s">
        <v>276</v>
      </c>
      <c r="C422" s="682">
        <f t="shared" si="12"/>
        <v>48420690</v>
      </c>
      <c r="D422" s="682">
        <v>290566</v>
      </c>
      <c r="E422" s="685">
        <v>79673</v>
      </c>
      <c r="F422" s="685">
        <v>178876</v>
      </c>
      <c r="G422" s="682">
        <v>32017</v>
      </c>
      <c r="H422" s="682">
        <v>48130124</v>
      </c>
      <c r="I422" s="682">
        <v>7982252</v>
      </c>
      <c r="J422" s="682">
        <v>13825867</v>
      </c>
      <c r="K422" s="682">
        <v>26322005</v>
      </c>
      <c r="L422" s="682">
        <v>0</v>
      </c>
    </row>
    <row r="423" spans="2:12" ht="12.75">
      <c r="B423" s="703" t="s">
        <v>277</v>
      </c>
      <c r="C423" s="682">
        <f t="shared" si="12"/>
        <v>49583982</v>
      </c>
      <c r="D423" s="683">
        <v>288103</v>
      </c>
      <c r="E423" s="683">
        <v>81207</v>
      </c>
      <c r="F423" s="683">
        <v>167580</v>
      </c>
      <c r="G423" s="684">
        <v>39316</v>
      </c>
      <c r="H423" s="682">
        <v>49295879</v>
      </c>
      <c r="I423" s="683">
        <v>7692900</v>
      </c>
      <c r="J423" s="683">
        <v>14162171</v>
      </c>
      <c r="K423" s="683">
        <v>27440808</v>
      </c>
      <c r="L423" s="684">
        <v>0</v>
      </c>
    </row>
    <row r="424" spans="2:12" ht="12.75">
      <c r="B424" s="703" t="s">
        <v>278</v>
      </c>
      <c r="C424" s="682">
        <v>49308554</v>
      </c>
      <c r="D424" s="683">
        <v>248689</v>
      </c>
      <c r="E424" s="683">
        <v>84427</v>
      </c>
      <c r="F424" s="683">
        <v>146773</v>
      </c>
      <c r="G424" s="684">
        <v>17489</v>
      </c>
      <c r="H424" s="682">
        <v>49059865</v>
      </c>
      <c r="I424" s="683">
        <v>6595512</v>
      </c>
      <c r="J424" s="683">
        <v>13787237</v>
      </c>
      <c r="K424" s="683">
        <v>28677116</v>
      </c>
      <c r="L424" s="684">
        <v>0</v>
      </c>
    </row>
    <row r="425" spans="2:12" ht="12.75">
      <c r="B425" s="703" t="s">
        <v>279</v>
      </c>
      <c r="C425" s="682">
        <v>49438456</v>
      </c>
      <c r="D425" s="683">
        <v>345800</v>
      </c>
      <c r="E425" s="683">
        <v>89061</v>
      </c>
      <c r="F425" s="683">
        <v>167893</v>
      </c>
      <c r="G425" s="684">
        <v>88846</v>
      </c>
      <c r="H425" s="682">
        <v>49092656</v>
      </c>
      <c r="I425" s="683">
        <v>6815830</v>
      </c>
      <c r="J425" s="683">
        <v>14849864</v>
      </c>
      <c r="K425" s="683">
        <v>27426962</v>
      </c>
      <c r="L425" s="684">
        <v>0</v>
      </c>
    </row>
    <row r="426" spans="2:12" ht="12.75">
      <c r="B426" s="703" t="s">
        <v>280</v>
      </c>
      <c r="C426" s="682">
        <v>50346027</v>
      </c>
      <c r="D426" s="683">
        <v>295352</v>
      </c>
      <c r="E426" s="683">
        <v>84726</v>
      </c>
      <c r="F426" s="683">
        <v>167445</v>
      </c>
      <c r="G426" s="683">
        <v>43181</v>
      </c>
      <c r="H426" s="685">
        <v>50050675</v>
      </c>
      <c r="I426" s="683">
        <v>7132124</v>
      </c>
      <c r="J426" s="683">
        <v>15718038</v>
      </c>
      <c r="K426" s="683">
        <v>27200513</v>
      </c>
      <c r="L426" s="684">
        <v>0</v>
      </c>
    </row>
    <row r="427" spans="2:12" ht="12.75">
      <c r="B427" s="703" t="s">
        <v>281</v>
      </c>
      <c r="C427" s="682">
        <f>SUM(D427+H427)</f>
        <v>48798626</v>
      </c>
      <c r="D427" s="683">
        <v>261198</v>
      </c>
      <c r="E427" s="683">
        <v>70669</v>
      </c>
      <c r="F427" s="683">
        <v>148982</v>
      </c>
      <c r="G427" s="683">
        <v>41547</v>
      </c>
      <c r="H427" s="683">
        <v>48537428</v>
      </c>
      <c r="I427" s="683">
        <v>6751971</v>
      </c>
      <c r="J427" s="683">
        <v>15640889</v>
      </c>
      <c r="K427" s="683">
        <v>26144568</v>
      </c>
      <c r="L427" s="683">
        <v>0</v>
      </c>
    </row>
    <row r="428" spans="2:12" ht="12.75">
      <c r="B428" s="703" t="s">
        <v>282</v>
      </c>
      <c r="C428" s="682">
        <f>SUM(D428+H428)</f>
        <v>43494618</v>
      </c>
      <c r="D428" s="683">
        <v>256297</v>
      </c>
      <c r="E428" s="683">
        <v>77163</v>
      </c>
      <c r="F428" s="683">
        <v>143113</v>
      </c>
      <c r="G428" s="683">
        <v>36021</v>
      </c>
      <c r="H428" s="683">
        <v>43238321</v>
      </c>
      <c r="I428" s="683">
        <v>5912817</v>
      </c>
      <c r="J428" s="683">
        <v>12978598</v>
      </c>
      <c r="K428" s="683">
        <v>24346906</v>
      </c>
      <c r="L428" s="683">
        <v>0</v>
      </c>
    </row>
    <row r="429" spans="2:12" ht="12.75">
      <c r="B429" s="702"/>
      <c r="C429" s="685"/>
      <c r="D429" s="685"/>
      <c r="E429" s="685"/>
      <c r="F429" s="685"/>
      <c r="G429" s="685"/>
      <c r="H429" s="685"/>
      <c r="I429" s="685"/>
      <c r="J429" s="685"/>
      <c r="K429" s="685"/>
      <c r="L429" s="682"/>
    </row>
    <row r="430" spans="2:12" ht="12.75">
      <c r="B430" s="704">
        <v>2017</v>
      </c>
      <c r="C430" s="686">
        <f t="shared" ref="C430:L430" si="13">SUM(C417:C428)</f>
        <v>559023242</v>
      </c>
      <c r="D430" s="686">
        <f t="shared" si="13"/>
        <v>3329401</v>
      </c>
      <c r="E430" s="686">
        <f t="shared" si="13"/>
        <v>999577</v>
      </c>
      <c r="F430" s="686">
        <f t="shared" si="13"/>
        <v>1818478</v>
      </c>
      <c r="G430" s="686">
        <f t="shared" si="13"/>
        <v>511346</v>
      </c>
      <c r="H430" s="686">
        <f t="shared" si="13"/>
        <v>555693841</v>
      </c>
      <c r="I430" s="686">
        <f t="shared" si="13"/>
        <v>80335411</v>
      </c>
      <c r="J430" s="686">
        <f t="shared" si="13"/>
        <v>161081509</v>
      </c>
      <c r="K430" s="686">
        <f t="shared" si="13"/>
        <v>314276921</v>
      </c>
      <c r="L430" s="686">
        <f t="shared" si="13"/>
        <v>0</v>
      </c>
    </row>
    <row r="431" spans="2:12" ht="12.75">
      <c r="B431" s="688"/>
      <c r="C431" s="689"/>
      <c r="D431" s="689"/>
      <c r="E431" s="689"/>
      <c r="F431" s="689"/>
      <c r="G431" s="689"/>
      <c r="H431" s="689"/>
      <c r="I431" s="689"/>
      <c r="J431" s="689"/>
      <c r="K431" s="689"/>
      <c r="L431" s="689"/>
    </row>
    <row r="432" spans="2:12" ht="12.75" customHeight="1">
      <c r="B432" s="1548" t="s">
        <v>259</v>
      </c>
      <c r="C432" s="1474" t="s">
        <v>22</v>
      </c>
      <c r="D432" s="1474" t="s">
        <v>260</v>
      </c>
      <c r="E432" s="1485" t="s">
        <v>261</v>
      </c>
      <c r="F432" s="1486"/>
      <c r="G432" s="1487"/>
      <c r="H432" s="1480" t="s">
        <v>262</v>
      </c>
      <c r="I432" s="1482" t="s">
        <v>263</v>
      </c>
      <c r="J432" s="1483"/>
      <c r="K432" s="1483"/>
      <c r="L432" s="1550"/>
    </row>
    <row r="433" spans="2:12" ht="11.25" customHeight="1">
      <c r="B433" s="1549"/>
      <c r="C433" s="1475"/>
      <c r="D433" s="1475"/>
      <c r="E433" s="1543" t="s">
        <v>300</v>
      </c>
      <c r="F433" s="1545" t="s">
        <v>301</v>
      </c>
      <c r="G433" s="1545" t="s">
        <v>302</v>
      </c>
      <c r="H433" s="1481"/>
      <c r="I433" s="1476" t="s">
        <v>267</v>
      </c>
      <c r="J433" s="1476" t="s">
        <v>24</v>
      </c>
      <c r="K433" s="1474" t="s">
        <v>268</v>
      </c>
      <c r="L433" s="1476" t="s">
        <v>269</v>
      </c>
    </row>
    <row r="434" spans="2:12" ht="11.25" customHeight="1">
      <c r="B434" s="1549"/>
      <c r="C434" s="1475"/>
      <c r="D434" s="1475"/>
      <c r="E434" s="1544"/>
      <c r="F434" s="1546"/>
      <c r="G434" s="1546"/>
      <c r="H434" s="1481"/>
      <c r="I434" s="1477"/>
      <c r="J434" s="1477"/>
      <c r="K434" s="1551"/>
      <c r="L434" s="1477"/>
    </row>
    <row r="435" spans="2:12" ht="12.75">
      <c r="B435" s="679">
        <v>0</v>
      </c>
      <c r="C435" s="690">
        <v>1</v>
      </c>
      <c r="D435" s="690">
        <v>2</v>
      </c>
      <c r="E435" s="691">
        <v>3</v>
      </c>
      <c r="F435" s="691">
        <v>4</v>
      </c>
      <c r="G435" s="690">
        <v>5</v>
      </c>
      <c r="H435" s="690">
        <v>6</v>
      </c>
      <c r="I435" s="690">
        <v>7</v>
      </c>
      <c r="J435" s="690">
        <v>8</v>
      </c>
      <c r="K435" s="690">
        <v>9</v>
      </c>
      <c r="L435" s="690">
        <v>10</v>
      </c>
    </row>
    <row r="436" spans="2:12" ht="12.75">
      <c r="B436" s="701"/>
      <c r="C436" s="687"/>
      <c r="D436" s="687"/>
      <c r="E436" s="687"/>
      <c r="F436" s="687"/>
      <c r="G436" s="687"/>
      <c r="H436" s="687"/>
      <c r="I436" s="687"/>
      <c r="J436" s="687"/>
      <c r="K436" s="687"/>
      <c r="L436" s="699"/>
    </row>
    <row r="437" spans="2:12" ht="12.75">
      <c r="B437" s="702"/>
      <c r="C437" s="1472" t="s">
        <v>296</v>
      </c>
      <c r="D437" s="1472"/>
      <c r="E437" s="1472"/>
      <c r="F437" s="1472"/>
      <c r="G437" s="1472"/>
      <c r="H437" s="1472"/>
      <c r="I437" s="1472"/>
      <c r="J437" s="1472"/>
      <c r="K437" s="1472"/>
      <c r="L437" s="1547"/>
    </row>
    <row r="438" spans="2:12" ht="12.75">
      <c r="B438" s="702"/>
      <c r="C438" s="692"/>
      <c r="D438" s="692"/>
      <c r="E438" s="692"/>
      <c r="F438" s="692"/>
      <c r="G438" s="692"/>
      <c r="H438" s="692"/>
      <c r="I438" s="692"/>
      <c r="J438" s="692"/>
      <c r="K438" s="692"/>
      <c r="L438" s="700"/>
    </row>
    <row r="439" spans="2:12" ht="12.75">
      <c r="B439" s="703" t="s">
        <v>271</v>
      </c>
      <c r="C439" s="682">
        <f t="shared" ref="C439:C445" si="14">SUM(D439+H439)</f>
        <v>82047763</v>
      </c>
      <c r="D439" s="682">
        <v>445114</v>
      </c>
      <c r="E439" s="682">
        <v>144107</v>
      </c>
      <c r="F439" s="682">
        <v>212420</v>
      </c>
      <c r="G439" s="682">
        <v>88587</v>
      </c>
      <c r="H439" s="682">
        <v>81602649</v>
      </c>
      <c r="I439" s="682">
        <v>11433324</v>
      </c>
      <c r="J439" s="682">
        <v>24279425</v>
      </c>
      <c r="K439" s="682">
        <v>45889900</v>
      </c>
      <c r="L439" s="682">
        <v>0</v>
      </c>
    </row>
    <row r="440" spans="2:12" ht="12.75">
      <c r="B440" s="703" t="s">
        <v>272</v>
      </c>
      <c r="C440" s="682">
        <f t="shared" si="14"/>
        <v>79287813</v>
      </c>
      <c r="D440" s="682">
        <v>431200</v>
      </c>
      <c r="E440" s="682">
        <v>121487</v>
      </c>
      <c r="F440" s="682">
        <v>225727</v>
      </c>
      <c r="G440" s="682">
        <v>83986</v>
      </c>
      <c r="H440" s="682">
        <v>78856613</v>
      </c>
      <c r="I440" s="682">
        <v>11712359</v>
      </c>
      <c r="J440" s="682">
        <v>23159515</v>
      </c>
      <c r="K440" s="682">
        <v>43984739</v>
      </c>
      <c r="L440" s="682">
        <v>0</v>
      </c>
    </row>
    <row r="441" spans="2:12" ht="12.75">
      <c r="B441" s="703" t="s">
        <v>273</v>
      </c>
      <c r="C441" s="682">
        <f t="shared" si="14"/>
        <v>98808454</v>
      </c>
      <c r="D441" s="683">
        <v>475895</v>
      </c>
      <c r="E441" s="683">
        <v>153902</v>
      </c>
      <c r="F441" s="683">
        <v>271849</v>
      </c>
      <c r="G441" s="684">
        <v>50144</v>
      </c>
      <c r="H441" s="682">
        <v>98332559</v>
      </c>
      <c r="I441" s="683">
        <v>15012576</v>
      </c>
      <c r="J441" s="683">
        <v>28202934</v>
      </c>
      <c r="K441" s="683">
        <v>55117049</v>
      </c>
      <c r="L441" s="684">
        <v>0</v>
      </c>
    </row>
    <row r="442" spans="2:12" ht="12.75">
      <c r="B442" s="703" t="s">
        <v>274</v>
      </c>
      <c r="C442" s="682">
        <f t="shared" si="14"/>
        <v>83378440</v>
      </c>
      <c r="D442" s="682">
        <v>506953</v>
      </c>
      <c r="E442" s="685">
        <v>180973</v>
      </c>
      <c r="F442" s="685">
        <v>263009</v>
      </c>
      <c r="G442" s="685">
        <v>62971</v>
      </c>
      <c r="H442" s="682">
        <v>82871487</v>
      </c>
      <c r="I442" s="685">
        <v>11495417</v>
      </c>
      <c r="J442" s="685">
        <v>23956645</v>
      </c>
      <c r="K442" s="685">
        <v>47419425</v>
      </c>
      <c r="L442" s="685">
        <v>0</v>
      </c>
    </row>
    <row r="443" spans="2:12" ht="12.75">
      <c r="B443" s="703" t="s">
        <v>275</v>
      </c>
      <c r="C443" s="682">
        <f t="shared" si="14"/>
        <v>93901078</v>
      </c>
      <c r="D443" s="658">
        <v>444824</v>
      </c>
      <c r="E443" s="658">
        <v>145798</v>
      </c>
      <c r="F443" s="658">
        <v>221921</v>
      </c>
      <c r="G443" s="658">
        <v>77105</v>
      </c>
      <c r="H443" s="658">
        <v>93456254</v>
      </c>
      <c r="I443" s="659">
        <v>12989301</v>
      </c>
      <c r="J443" s="658">
        <v>24252314</v>
      </c>
      <c r="K443" s="658">
        <v>56214639</v>
      </c>
      <c r="L443" s="660">
        <v>0</v>
      </c>
    </row>
    <row r="444" spans="2:12" ht="12.75">
      <c r="B444" s="703" t="s">
        <v>276</v>
      </c>
      <c r="C444" s="682">
        <f t="shared" si="14"/>
        <v>97715871</v>
      </c>
      <c r="D444" s="682">
        <v>501090</v>
      </c>
      <c r="E444" s="685">
        <v>136122</v>
      </c>
      <c r="F444" s="685">
        <v>308716</v>
      </c>
      <c r="G444" s="685">
        <v>56252</v>
      </c>
      <c r="H444" s="682">
        <v>97214781</v>
      </c>
      <c r="I444" s="685">
        <v>15895397</v>
      </c>
      <c r="J444" s="685">
        <v>28478797</v>
      </c>
      <c r="K444" s="685">
        <v>52840587</v>
      </c>
      <c r="L444" s="685">
        <v>0</v>
      </c>
    </row>
    <row r="445" spans="2:12" ht="12.75">
      <c r="B445" s="703" t="s">
        <v>277</v>
      </c>
      <c r="C445" s="682">
        <f t="shared" si="14"/>
        <v>99467079</v>
      </c>
      <c r="D445" s="683">
        <v>496753</v>
      </c>
      <c r="E445" s="683">
        <v>139368</v>
      </c>
      <c r="F445" s="683">
        <v>288296</v>
      </c>
      <c r="G445" s="684">
        <v>69089</v>
      </c>
      <c r="H445" s="682">
        <v>98970326</v>
      </c>
      <c r="I445" s="683">
        <v>15406513</v>
      </c>
      <c r="J445" s="683">
        <v>29584265</v>
      </c>
      <c r="K445" s="683">
        <v>53979548</v>
      </c>
      <c r="L445" s="684">
        <v>0</v>
      </c>
    </row>
    <row r="446" spans="2:12" ht="12.75">
      <c r="B446" s="703" t="s">
        <v>278</v>
      </c>
      <c r="C446" s="682">
        <v>98783442</v>
      </c>
      <c r="D446" s="683">
        <v>431889</v>
      </c>
      <c r="E446" s="683">
        <v>146917</v>
      </c>
      <c r="F446" s="683">
        <v>253926</v>
      </c>
      <c r="G446" s="684">
        <v>31046</v>
      </c>
      <c r="H446" s="682">
        <v>98351553</v>
      </c>
      <c r="I446" s="683">
        <v>13211629</v>
      </c>
      <c r="J446" s="683">
        <v>28906546</v>
      </c>
      <c r="K446" s="683">
        <v>56233378</v>
      </c>
      <c r="L446" s="684">
        <v>0</v>
      </c>
    </row>
    <row r="447" spans="2:12" ht="12.75">
      <c r="B447" s="703" t="s">
        <v>279</v>
      </c>
      <c r="C447" s="682">
        <v>99441068</v>
      </c>
      <c r="D447" s="682">
        <v>604779</v>
      </c>
      <c r="E447" s="685">
        <v>156559</v>
      </c>
      <c r="F447" s="685">
        <v>296235</v>
      </c>
      <c r="G447" s="685">
        <v>151985</v>
      </c>
      <c r="H447" s="682">
        <v>98836289</v>
      </c>
      <c r="I447" s="685">
        <v>13738070</v>
      </c>
      <c r="J447" s="685">
        <v>31047650</v>
      </c>
      <c r="K447" s="685">
        <v>54050569</v>
      </c>
      <c r="L447" s="685">
        <v>0</v>
      </c>
    </row>
    <row r="448" spans="2:12" ht="12.75">
      <c r="B448" s="703" t="s">
        <v>280</v>
      </c>
      <c r="C448" s="682">
        <v>100815036</v>
      </c>
      <c r="D448" s="683">
        <v>512334</v>
      </c>
      <c r="E448" s="683">
        <v>145829</v>
      </c>
      <c r="F448" s="683">
        <v>290888</v>
      </c>
      <c r="G448" s="683">
        <v>75617</v>
      </c>
      <c r="H448" s="685">
        <v>100302702</v>
      </c>
      <c r="I448" s="683">
        <v>14244388</v>
      </c>
      <c r="J448" s="683">
        <v>32756234</v>
      </c>
      <c r="K448" s="683">
        <v>53302080</v>
      </c>
      <c r="L448" s="684">
        <v>0</v>
      </c>
    </row>
    <row r="449" spans="2:12" ht="12.75">
      <c r="B449" s="703" t="s">
        <v>281</v>
      </c>
      <c r="C449" s="682">
        <f>SUM(D449+H449)</f>
        <v>97522278</v>
      </c>
      <c r="D449" s="683">
        <v>455737</v>
      </c>
      <c r="E449" s="683">
        <v>125370</v>
      </c>
      <c r="F449" s="683">
        <v>259194</v>
      </c>
      <c r="G449" s="684">
        <v>71173</v>
      </c>
      <c r="H449" s="693">
        <v>97066541</v>
      </c>
      <c r="I449" s="683">
        <v>13496180</v>
      </c>
      <c r="J449" s="683">
        <v>32357917</v>
      </c>
      <c r="K449" s="683">
        <v>51212444</v>
      </c>
      <c r="L449" s="683">
        <v>0</v>
      </c>
    </row>
    <row r="450" spans="2:12" ht="12.75">
      <c r="B450" s="703" t="s">
        <v>282</v>
      </c>
      <c r="C450" s="682">
        <f>SUM(D450+H450)</f>
        <v>87972319</v>
      </c>
      <c r="D450" s="683">
        <v>449241</v>
      </c>
      <c r="E450" s="683">
        <v>137836</v>
      </c>
      <c r="F450" s="683">
        <v>249036</v>
      </c>
      <c r="G450" s="684">
        <v>62369</v>
      </c>
      <c r="H450" s="693">
        <v>87523078</v>
      </c>
      <c r="I450" s="683">
        <v>11823830</v>
      </c>
      <c r="J450" s="683">
        <v>26806394</v>
      </c>
      <c r="K450" s="683">
        <v>48892854</v>
      </c>
      <c r="L450" s="683">
        <v>0</v>
      </c>
    </row>
    <row r="451" spans="2:12" ht="12.75">
      <c r="B451" s="703"/>
      <c r="C451" s="694"/>
      <c r="D451" s="695"/>
      <c r="E451" s="696"/>
      <c r="F451" s="696"/>
      <c r="G451" s="696"/>
      <c r="H451" s="695"/>
      <c r="I451" s="696"/>
      <c r="J451" s="696"/>
      <c r="K451" s="696"/>
      <c r="L451" s="696"/>
    </row>
    <row r="452" spans="2:12" ht="12.75">
      <c r="B452" s="704">
        <v>2017</v>
      </c>
      <c r="C452" s="697">
        <f t="shared" ref="C452:K452" si="15">SUM(C439:C450)</f>
        <v>1119140641</v>
      </c>
      <c r="D452" s="697">
        <f t="shared" si="15"/>
        <v>5755809</v>
      </c>
      <c r="E452" s="697">
        <f t="shared" si="15"/>
        <v>1734268</v>
      </c>
      <c r="F452" s="697">
        <f t="shared" si="15"/>
        <v>3141217</v>
      </c>
      <c r="G452" s="697">
        <f t="shared" si="15"/>
        <v>880324</v>
      </c>
      <c r="H452" s="697">
        <f t="shared" si="15"/>
        <v>1113384832</v>
      </c>
      <c r="I452" s="697">
        <f t="shared" si="15"/>
        <v>160458984</v>
      </c>
      <c r="J452" s="697">
        <f t="shared" si="15"/>
        <v>333788636</v>
      </c>
      <c r="K452" s="697">
        <f t="shared" si="15"/>
        <v>619137212</v>
      </c>
      <c r="L452" s="697">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07"/>
      <c r="C474" s="807"/>
      <c r="D474" s="807"/>
      <c r="E474" s="807"/>
      <c r="F474" s="808" t="s">
        <v>258</v>
      </c>
      <c r="G474" s="807"/>
      <c r="H474" s="807"/>
      <c r="I474" s="807"/>
      <c r="J474" s="807"/>
      <c r="K474" s="807"/>
      <c r="L474" s="807"/>
    </row>
    <row r="475" spans="2:12" ht="12.75" customHeight="1">
      <c r="B475" s="1476" t="s">
        <v>259</v>
      </c>
      <c r="C475" s="1474" t="s">
        <v>22</v>
      </c>
      <c r="D475" s="1474" t="s">
        <v>260</v>
      </c>
      <c r="E475" s="1485" t="s">
        <v>261</v>
      </c>
      <c r="F475" s="1486"/>
      <c r="G475" s="1487"/>
      <c r="H475" s="1480" t="s">
        <v>262</v>
      </c>
      <c r="I475" s="1485" t="s">
        <v>263</v>
      </c>
      <c r="J475" s="1486"/>
      <c r="K475" s="1486"/>
      <c r="L475" s="1487"/>
    </row>
    <row r="476" spans="2:12" ht="11.25" customHeight="1">
      <c r="B476" s="1488"/>
      <c r="C476" s="1475"/>
      <c r="D476" s="1475"/>
      <c r="E476" s="1543" t="s">
        <v>300</v>
      </c>
      <c r="F476" s="1545" t="s">
        <v>301</v>
      </c>
      <c r="G476" s="1545" t="s">
        <v>302</v>
      </c>
      <c r="H476" s="1481"/>
      <c r="I476" s="1476" t="s">
        <v>267</v>
      </c>
      <c r="J476" s="1476" t="s">
        <v>24</v>
      </c>
      <c r="K476" s="1474" t="s">
        <v>268</v>
      </c>
      <c r="L476" s="1476" t="s">
        <v>269</v>
      </c>
    </row>
    <row r="477" spans="2:12" ht="11.25" customHeight="1">
      <c r="B477" s="1488"/>
      <c r="C477" s="1475"/>
      <c r="D477" s="1475"/>
      <c r="E477" s="1544"/>
      <c r="F477" s="1546"/>
      <c r="G477" s="1546"/>
      <c r="H477" s="1481"/>
      <c r="I477" s="1488"/>
      <c r="J477" s="1488"/>
      <c r="K477" s="1475"/>
      <c r="L477" s="1477"/>
    </row>
    <row r="478" spans="2:12" ht="12.75">
      <c r="B478" s="679">
        <v>0</v>
      </c>
      <c r="C478" s="678">
        <v>1</v>
      </c>
      <c r="D478" s="678">
        <v>2</v>
      </c>
      <c r="E478" s="679">
        <v>3</v>
      </c>
      <c r="F478" s="679">
        <v>4</v>
      </c>
      <c r="G478" s="678">
        <v>5</v>
      </c>
      <c r="H478" s="678">
        <v>6</v>
      </c>
      <c r="I478" s="678">
        <v>7</v>
      </c>
      <c r="J478" s="678">
        <v>8</v>
      </c>
      <c r="K478" s="680">
        <v>9</v>
      </c>
      <c r="L478" s="678">
        <v>10</v>
      </c>
    </row>
    <row r="479" spans="2:12" ht="12.75">
      <c r="B479" s="701"/>
      <c r="C479" s="681"/>
      <c r="D479" s="681"/>
      <c r="E479" s="681"/>
      <c r="F479" s="681"/>
      <c r="G479" s="681"/>
      <c r="H479" s="681"/>
      <c r="I479" s="681"/>
      <c r="J479" s="681"/>
      <c r="K479" s="681"/>
      <c r="L479" s="706"/>
    </row>
    <row r="480" spans="2:12" ht="14.25">
      <c r="B480" s="702"/>
      <c r="C480" s="1541" t="s">
        <v>270</v>
      </c>
      <c r="D480" s="1541"/>
      <c r="E480" s="1541"/>
      <c r="F480" s="1541"/>
      <c r="G480" s="1541"/>
      <c r="H480" s="1541"/>
      <c r="I480" s="1541"/>
      <c r="J480" s="1541"/>
      <c r="K480" s="1541"/>
      <c r="L480" s="1542"/>
    </row>
    <row r="481" spans="2:12" ht="12.75">
      <c r="B481" s="701"/>
      <c r="C481" s="681"/>
      <c r="D481" s="681"/>
      <c r="E481" s="681"/>
      <c r="F481" s="681"/>
      <c r="G481" s="681"/>
      <c r="H481" s="681"/>
      <c r="I481" s="681"/>
      <c r="J481" s="681"/>
      <c r="K481" s="681"/>
      <c r="L481" s="706"/>
    </row>
    <row r="482" spans="2:12" ht="15">
      <c r="B482" s="809" t="s">
        <v>271</v>
      </c>
      <c r="C482" s="682">
        <f t="shared" ref="C482:C488" si="18">SUM(D482+H482)</f>
        <v>153311</v>
      </c>
      <c r="D482" s="682">
        <v>4907</v>
      </c>
      <c r="E482" s="682">
        <v>2376</v>
      </c>
      <c r="F482" s="682">
        <v>2183</v>
      </c>
      <c r="G482" s="682">
        <v>348</v>
      </c>
      <c r="H482" s="682">
        <v>148404</v>
      </c>
      <c r="I482" s="682">
        <v>23209</v>
      </c>
      <c r="J482" s="682">
        <v>48538</v>
      </c>
      <c r="K482" s="682">
        <v>76657</v>
      </c>
      <c r="L482" s="682">
        <v>0</v>
      </c>
    </row>
    <row r="483" spans="2:12" ht="15">
      <c r="B483" s="809" t="s">
        <v>272</v>
      </c>
      <c r="C483" s="682">
        <f t="shared" si="18"/>
        <v>149700</v>
      </c>
      <c r="D483" s="682">
        <v>4276</v>
      </c>
      <c r="E483" s="682">
        <v>1971</v>
      </c>
      <c r="F483" s="682">
        <v>2099</v>
      </c>
      <c r="G483" s="682">
        <v>206</v>
      </c>
      <c r="H483" s="682">
        <v>145424</v>
      </c>
      <c r="I483" s="682">
        <v>23853</v>
      </c>
      <c r="J483" s="682">
        <v>43685</v>
      </c>
      <c r="K483" s="682">
        <v>77886</v>
      </c>
      <c r="L483" s="682">
        <v>0</v>
      </c>
    </row>
    <row r="484" spans="2:12" ht="15">
      <c r="B484" s="809" t="s">
        <v>273</v>
      </c>
      <c r="C484" s="682">
        <f t="shared" si="18"/>
        <v>176360</v>
      </c>
      <c r="D484" s="683">
        <v>5618</v>
      </c>
      <c r="E484" s="683">
        <v>2663</v>
      </c>
      <c r="F484" s="683">
        <v>2694</v>
      </c>
      <c r="G484" s="684">
        <v>261</v>
      </c>
      <c r="H484" s="682">
        <v>170742</v>
      </c>
      <c r="I484" s="683">
        <v>27174</v>
      </c>
      <c r="J484" s="683">
        <v>52139</v>
      </c>
      <c r="K484" s="683">
        <v>91429</v>
      </c>
      <c r="L484" s="684">
        <v>0</v>
      </c>
    </row>
    <row r="485" spans="2:12" ht="15">
      <c r="B485" s="809" t="s">
        <v>274</v>
      </c>
      <c r="C485" s="682">
        <f t="shared" si="18"/>
        <v>152257</v>
      </c>
      <c r="D485" s="682">
        <v>4644</v>
      </c>
      <c r="E485" s="685">
        <v>2428</v>
      </c>
      <c r="F485" s="685">
        <v>2008</v>
      </c>
      <c r="G485" s="682">
        <v>208</v>
      </c>
      <c r="H485" s="682">
        <v>147613</v>
      </c>
      <c r="I485" s="682">
        <v>23760</v>
      </c>
      <c r="J485" s="682">
        <v>44089</v>
      </c>
      <c r="K485" s="682">
        <v>79764</v>
      </c>
      <c r="L485" s="682">
        <v>0</v>
      </c>
    </row>
    <row r="486" spans="2:12" ht="15">
      <c r="B486" s="809" t="s">
        <v>275</v>
      </c>
      <c r="C486" s="682">
        <f t="shared" si="18"/>
        <v>162957</v>
      </c>
      <c r="D486" s="707">
        <v>4436</v>
      </c>
      <c r="E486" s="658">
        <v>1879</v>
      </c>
      <c r="F486" s="660">
        <v>2351</v>
      </c>
      <c r="G486" s="660">
        <v>206</v>
      </c>
      <c r="H486" s="707">
        <v>158521</v>
      </c>
      <c r="I486" s="658">
        <v>25665</v>
      </c>
      <c r="J486" s="658">
        <v>43148</v>
      </c>
      <c r="K486" s="660">
        <v>89708</v>
      </c>
      <c r="L486" s="682">
        <v>0</v>
      </c>
    </row>
    <row r="487" spans="2:12" ht="15">
      <c r="B487" s="809" t="s">
        <v>276</v>
      </c>
      <c r="C487" s="682">
        <f t="shared" si="18"/>
        <v>181713</v>
      </c>
      <c r="D487" s="682">
        <v>5439</v>
      </c>
      <c r="E487" s="685">
        <v>2129</v>
      </c>
      <c r="F487" s="685">
        <v>3088</v>
      </c>
      <c r="G487" s="682">
        <v>222</v>
      </c>
      <c r="H487" s="682">
        <v>176274</v>
      </c>
      <c r="I487" s="682">
        <v>31296</v>
      </c>
      <c r="J487" s="682">
        <v>51302</v>
      </c>
      <c r="K487" s="682">
        <v>93676</v>
      </c>
      <c r="L487" s="682">
        <v>0</v>
      </c>
    </row>
    <row r="488" spans="2:12" ht="15">
      <c r="B488" s="809" t="s">
        <v>277</v>
      </c>
      <c r="C488" s="682">
        <f t="shared" si="18"/>
        <v>167840</v>
      </c>
      <c r="D488" s="708">
        <v>5002</v>
      </c>
      <c r="E488" s="683">
        <v>2060</v>
      </c>
      <c r="F488" s="684">
        <v>2632</v>
      </c>
      <c r="G488" s="684">
        <v>310</v>
      </c>
      <c r="H488" s="682">
        <v>162838</v>
      </c>
      <c r="I488" s="683">
        <v>28780</v>
      </c>
      <c r="J488" s="683">
        <v>54814</v>
      </c>
      <c r="K488" s="683">
        <v>79244</v>
      </c>
      <c r="L488" s="684">
        <v>0</v>
      </c>
    </row>
    <row r="489" spans="2:12" ht="15">
      <c r="B489" s="809" t="s">
        <v>278</v>
      </c>
      <c r="C489" s="682">
        <v>172228</v>
      </c>
      <c r="D489" s="708">
        <v>4825</v>
      </c>
      <c r="E489" s="683">
        <v>1907</v>
      </c>
      <c r="F489" s="683">
        <v>2589</v>
      </c>
      <c r="G489" s="684">
        <v>329</v>
      </c>
      <c r="H489" s="682">
        <v>167403</v>
      </c>
      <c r="I489" s="683">
        <v>26432</v>
      </c>
      <c r="J489" s="683">
        <v>56705</v>
      </c>
      <c r="K489" s="683">
        <v>84266</v>
      </c>
      <c r="L489" s="684">
        <v>0</v>
      </c>
    </row>
    <row r="490" spans="2:12" ht="15">
      <c r="B490" s="809" t="s">
        <v>279</v>
      </c>
      <c r="C490" s="682">
        <v>160101</v>
      </c>
      <c r="D490" s="682">
        <v>5229</v>
      </c>
      <c r="E490" s="685">
        <v>1936</v>
      </c>
      <c r="F490" s="685">
        <v>2930</v>
      </c>
      <c r="G490" s="682">
        <v>363</v>
      </c>
      <c r="H490" s="682">
        <v>154872</v>
      </c>
      <c r="I490" s="682">
        <v>25855</v>
      </c>
      <c r="J490" s="682">
        <v>53933</v>
      </c>
      <c r="K490" s="682">
        <v>75084</v>
      </c>
      <c r="L490" s="682">
        <v>0</v>
      </c>
    </row>
    <row r="491" spans="2:12" ht="15">
      <c r="B491" s="810" t="s">
        <v>280</v>
      </c>
      <c r="C491" s="884">
        <v>176881</v>
      </c>
      <c r="D491" s="886">
        <v>4941</v>
      </c>
      <c r="E491" s="887">
        <v>1899</v>
      </c>
      <c r="F491" s="887">
        <v>2767</v>
      </c>
      <c r="G491" s="887">
        <v>275</v>
      </c>
      <c r="H491" s="885">
        <v>171940</v>
      </c>
      <c r="I491" s="887">
        <v>28983</v>
      </c>
      <c r="J491" s="887">
        <v>60425</v>
      </c>
      <c r="K491" s="887">
        <v>82532</v>
      </c>
      <c r="L491" s="684"/>
    </row>
    <row r="492" spans="2:12" ht="15">
      <c r="B492" s="810" t="s">
        <v>281</v>
      </c>
      <c r="C492" s="884">
        <v>157650</v>
      </c>
      <c r="D492" s="887">
        <v>4336</v>
      </c>
      <c r="E492" s="887">
        <v>1814</v>
      </c>
      <c r="F492" s="887">
        <v>2017</v>
      </c>
      <c r="G492" s="887">
        <v>505</v>
      </c>
      <c r="H492" s="887">
        <v>153314</v>
      </c>
      <c r="I492" s="887">
        <v>26176</v>
      </c>
      <c r="J492" s="887">
        <v>53316</v>
      </c>
      <c r="K492" s="887">
        <v>73822</v>
      </c>
      <c r="L492" s="684"/>
    </row>
    <row r="493" spans="2:12" ht="15">
      <c r="B493" s="810" t="s">
        <v>282</v>
      </c>
      <c r="C493" s="682">
        <v>133310</v>
      </c>
      <c r="D493" s="683">
        <v>4231</v>
      </c>
      <c r="E493" s="683">
        <v>2037</v>
      </c>
      <c r="F493" s="683">
        <v>1869</v>
      </c>
      <c r="G493" s="683">
        <v>325</v>
      </c>
      <c r="H493" s="683">
        <v>129079</v>
      </c>
      <c r="I493" s="683">
        <v>21017</v>
      </c>
      <c r="J493" s="683">
        <v>43426</v>
      </c>
      <c r="K493" s="683">
        <v>64636</v>
      </c>
      <c r="L493" s="684"/>
    </row>
    <row r="494" spans="2:12" ht="15">
      <c r="B494" s="705"/>
      <c r="C494" s="685"/>
      <c r="D494" s="685"/>
      <c r="E494" s="685"/>
      <c r="F494" s="685"/>
      <c r="G494" s="685"/>
      <c r="H494" s="685"/>
      <c r="I494" s="685"/>
      <c r="J494" s="685"/>
      <c r="K494" s="685"/>
      <c r="L494" s="682"/>
    </row>
    <row r="495" spans="2:12" ht="12.75">
      <c r="B495" s="704">
        <v>2018</v>
      </c>
      <c r="C495" s="686">
        <f t="shared" ref="C495:K495" si="19">SUM(C482:C493)</f>
        <v>1944308</v>
      </c>
      <c r="D495" s="686">
        <f>SUM(D482:D493)</f>
        <v>57884</v>
      </c>
      <c r="E495" s="686">
        <f t="shared" si="19"/>
        <v>25099</v>
      </c>
      <c r="F495" s="686">
        <f t="shared" si="19"/>
        <v>29227</v>
      </c>
      <c r="G495" s="686">
        <f>SUM(G482:G493)</f>
        <v>3558</v>
      </c>
      <c r="H495" s="686">
        <f t="shared" si="19"/>
        <v>1886424</v>
      </c>
      <c r="I495" s="686">
        <f t="shared" si="19"/>
        <v>312200</v>
      </c>
      <c r="J495" s="686">
        <f t="shared" si="19"/>
        <v>605520</v>
      </c>
      <c r="K495" s="686">
        <f t="shared" si="19"/>
        <v>968704</v>
      </c>
      <c r="L495" s="686">
        <f>SUM(L482:L493)</f>
        <v>0</v>
      </c>
    </row>
    <row r="496" spans="2:12" ht="12.75">
      <c r="B496" s="702"/>
      <c r="C496" s="687"/>
      <c r="D496" s="687"/>
      <c r="E496" s="687"/>
      <c r="F496" s="687"/>
      <c r="G496" s="687"/>
      <c r="H496" s="687"/>
      <c r="I496" s="687"/>
      <c r="J496" s="687"/>
      <c r="K496" s="687"/>
      <c r="L496" s="699"/>
    </row>
    <row r="497" spans="2:12" ht="12.75">
      <c r="B497" s="702"/>
      <c r="C497" s="1472" t="s">
        <v>295</v>
      </c>
      <c r="D497" s="1472"/>
      <c r="E497" s="1472"/>
      <c r="F497" s="1472"/>
      <c r="G497" s="1472"/>
      <c r="H497" s="1472"/>
      <c r="I497" s="1472"/>
      <c r="J497" s="1472"/>
      <c r="K497" s="1472"/>
      <c r="L497" s="1547"/>
    </row>
    <row r="498" spans="2:12" ht="12.75">
      <c r="B498" s="701"/>
      <c r="C498" s="687"/>
      <c r="D498" s="687"/>
      <c r="E498" s="687"/>
      <c r="F498" s="687"/>
      <c r="G498" s="687"/>
      <c r="H498" s="687"/>
      <c r="I498" s="687"/>
      <c r="J498" s="687"/>
      <c r="K498" s="687"/>
      <c r="L498" s="699"/>
    </row>
    <row r="499" spans="2:12" ht="12.75">
      <c r="B499" s="703" t="s">
        <v>271</v>
      </c>
      <c r="C499" s="682">
        <f t="shared" ref="C499:C505" si="20">SUM(D499+H499)</f>
        <v>45099890</v>
      </c>
      <c r="D499" s="682">
        <v>252878</v>
      </c>
      <c r="E499" s="682">
        <v>84059</v>
      </c>
      <c r="F499" s="682">
        <v>124324</v>
      </c>
      <c r="G499" s="682">
        <v>44495</v>
      </c>
      <c r="H499" s="682">
        <v>44847012</v>
      </c>
      <c r="I499" s="682">
        <v>6130268</v>
      </c>
      <c r="J499" s="682">
        <v>13150822</v>
      </c>
      <c r="K499" s="682">
        <v>25565922</v>
      </c>
      <c r="L499" s="682">
        <v>0</v>
      </c>
    </row>
    <row r="500" spans="2:12" ht="12.75">
      <c r="B500" s="703" t="s">
        <v>272</v>
      </c>
      <c r="C500" s="682">
        <f t="shared" si="20"/>
        <v>44003287</v>
      </c>
      <c r="D500" s="682">
        <v>212882</v>
      </c>
      <c r="E500" s="682">
        <v>66858</v>
      </c>
      <c r="F500" s="682">
        <v>119964</v>
      </c>
      <c r="G500" s="682">
        <v>26060</v>
      </c>
      <c r="H500" s="682">
        <v>43790405</v>
      </c>
      <c r="I500" s="682">
        <v>6249605</v>
      </c>
      <c r="J500" s="682">
        <v>11767910</v>
      </c>
      <c r="K500" s="682">
        <v>25772890</v>
      </c>
      <c r="L500" s="682">
        <v>0</v>
      </c>
    </row>
    <row r="501" spans="2:12" ht="12.75">
      <c r="B501" s="703" t="s">
        <v>273</v>
      </c>
      <c r="C501" s="682">
        <f t="shared" si="20"/>
        <v>51532662</v>
      </c>
      <c r="D501" s="683">
        <v>276186</v>
      </c>
      <c r="E501" s="683">
        <v>92377</v>
      </c>
      <c r="F501" s="683">
        <v>149908</v>
      </c>
      <c r="G501" s="684">
        <v>33901</v>
      </c>
      <c r="H501" s="682">
        <v>51256476</v>
      </c>
      <c r="I501" s="683">
        <v>7135756</v>
      </c>
      <c r="J501" s="683">
        <v>13997142</v>
      </c>
      <c r="K501" s="683">
        <v>30123578</v>
      </c>
      <c r="L501" s="684">
        <v>0</v>
      </c>
    </row>
    <row r="502" spans="2:12" ht="12.75">
      <c r="B502" s="703" t="s">
        <v>274</v>
      </c>
      <c r="C502" s="682">
        <f t="shared" si="20"/>
        <v>45189937</v>
      </c>
      <c r="D502" s="682">
        <v>208679</v>
      </c>
      <c r="E502" s="685">
        <v>67024</v>
      </c>
      <c r="F502" s="685">
        <v>110501</v>
      </c>
      <c r="G502" s="682">
        <v>31154</v>
      </c>
      <c r="H502" s="682">
        <v>44981258</v>
      </c>
      <c r="I502" s="682">
        <v>6355996</v>
      </c>
      <c r="J502" s="682">
        <v>11909326</v>
      </c>
      <c r="K502" s="682">
        <v>26715936</v>
      </c>
      <c r="L502" s="682">
        <v>0</v>
      </c>
    </row>
    <row r="503" spans="2:12" ht="12.75">
      <c r="B503" s="703" t="s">
        <v>275</v>
      </c>
      <c r="C503" s="682">
        <f t="shared" si="20"/>
        <v>48304474</v>
      </c>
      <c r="D503" s="658">
        <v>222782</v>
      </c>
      <c r="E503" s="658">
        <v>65617</v>
      </c>
      <c r="F503" s="658">
        <v>131166</v>
      </c>
      <c r="G503" s="658">
        <v>25999</v>
      </c>
      <c r="H503" s="658">
        <v>48081692</v>
      </c>
      <c r="I503" s="658">
        <v>6862169</v>
      </c>
      <c r="J503" s="658">
        <v>11707521</v>
      </c>
      <c r="K503" s="660">
        <v>29512002</v>
      </c>
      <c r="L503" s="682">
        <v>0</v>
      </c>
    </row>
    <row r="504" spans="2:12" ht="12.75">
      <c r="B504" s="703" t="s">
        <v>276</v>
      </c>
      <c r="C504" s="682">
        <f t="shared" si="20"/>
        <v>51811853</v>
      </c>
      <c r="D504" s="682">
        <v>282004</v>
      </c>
      <c r="E504" s="685">
        <v>76688</v>
      </c>
      <c r="F504" s="685">
        <v>177674</v>
      </c>
      <c r="G504" s="682">
        <v>27642</v>
      </c>
      <c r="H504" s="682">
        <v>51529849</v>
      </c>
      <c r="I504" s="682">
        <v>8016005</v>
      </c>
      <c r="J504" s="682">
        <v>13339077</v>
      </c>
      <c r="K504" s="682">
        <v>30174767</v>
      </c>
      <c r="L504" s="682">
        <v>0</v>
      </c>
    </row>
    <row r="505" spans="2:12" ht="12.75">
      <c r="B505" s="703" t="s">
        <v>277</v>
      </c>
      <c r="C505" s="682">
        <f t="shared" si="20"/>
        <v>48842758</v>
      </c>
      <c r="D505" s="683">
        <v>265436</v>
      </c>
      <c r="E505" s="683">
        <v>71941</v>
      </c>
      <c r="F505" s="683">
        <v>155048</v>
      </c>
      <c r="G505" s="684">
        <v>38447</v>
      </c>
      <c r="H505" s="682">
        <v>48577322</v>
      </c>
      <c r="I505" s="683">
        <v>7658442</v>
      </c>
      <c r="J505" s="683">
        <v>14565252</v>
      </c>
      <c r="K505" s="683">
        <v>26353628</v>
      </c>
      <c r="L505" s="684">
        <v>0</v>
      </c>
    </row>
    <row r="506" spans="2:12" ht="12.75">
      <c r="B506" s="703" t="s">
        <v>278</v>
      </c>
      <c r="C506" s="682">
        <v>48263436</v>
      </c>
      <c r="D506" s="683">
        <v>256924</v>
      </c>
      <c r="E506" s="683">
        <v>69078</v>
      </c>
      <c r="F506" s="683">
        <v>147163</v>
      </c>
      <c r="G506" s="684">
        <v>40683</v>
      </c>
      <c r="H506" s="682">
        <v>48006512</v>
      </c>
      <c r="I506" s="683">
        <v>6609994</v>
      </c>
      <c r="J506" s="683">
        <v>14348975</v>
      </c>
      <c r="K506" s="683">
        <v>27047543</v>
      </c>
      <c r="L506" s="684">
        <v>0</v>
      </c>
    </row>
    <row r="507" spans="2:12" ht="12.75">
      <c r="B507" s="703" t="s">
        <v>279</v>
      </c>
      <c r="C507" s="682">
        <v>45286151</v>
      </c>
      <c r="D507" s="683">
        <v>278053</v>
      </c>
      <c r="E507" s="683">
        <v>69043</v>
      </c>
      <c r="F507" s="683">
        <v>162479</v>
      </c>
      <c r="G507" s="684">
        <v>46531</v>
      </c>
      <c r="H507" s="682">
        <v>45008098</v>
      </c>
      <c r="I507" s="683">
        <v>6477502</v>
      </c>
      <c r="J507" s="683">
        <v>13766890</v>
      </c>
      <c r="K507" s="683">
        <v>24763706</v>
      </c>
      <c r="L507" s="684">
        <v>0</v>
      </c>
    </row>
    <row r="508" spans="2:12" ht="12.75">
      <c r="B508" s="703" t="s">
        <v>280</v>
      </c>
      <c r="C508" s="888">
        <v>51567073</v>
      </c>
      <c r="D508" s="890">
        <v>269087</v>
      </c>
      <c r="E508" s="890">
        <v>66984</v>
      </c>
      <c r="F508" s="890">
        <v>160926</v>
      </c>
      <c r="G508" s="890">
        <v>41177</v>
      </c>
      <c r="H508" s="889">
        <v>51297986</v>
      </c>
      <c r="I508" s="890">
        <v>7715024</v>
      </c>
      <c r="J508" s="890">
        <v>16353050</v>
      </c>
      <c r="K508" s="890">
        <v>27229912</v>
      </c>
      <c r="L508" s="684"/>
    </row>
    <row r="509" spans="2:12" ht="12.75">
      <c r="B509" s="703" t="s">
        <v>281</v>
      </c>
      <c r="C509" s="888">
        <v>46086574</v>
      </c>
      <c r="D509" s="890">
        <v>232053</v>
      </c>
      <c r="E509" s="890">
        <v>58546</v>
      </c>
      <c r="F509" s="890">
        <v>113020</v>
      </c>
      <c r="G509" s="890">
        <v>60487</v>
      </c>
      <c r="H509" s="890">
        <v>45854521</v>
      </c>
      <c r="I509" s="890">
        <v>6971766</v>
      </c>
      <c r="J509" s="890">
        <v>14390917</v>
      </c>
      <c r="K509" s="890">
        <v>24491838</v>
      </c>
      <c r="L509" s="684"/>
    </row>
    <row r="510" spans="2:12" ht="12.75">
      <c r="B510" s="703" t="s">
        <v>282</v>
      </c>
      <c r="C510" s="682">
        <v>39184758</v>
      </c>
      <c r="D510" s="683">
        <v>228472</v>
      </c>
      <c r="E510" s="683">
        <v>69809</v>
      </c>
      <c r="F510" s="683">
        <v>111392</v>
      </c>
      <c r="G510" s="683">
        <v>47271</v>
      </c>
      <c r="H510" s="683">
        <v>38956286</v>
      </c>
      <c r="I510" s="683">
        <v>5576516</v>
      </c>
      <c r="J510" s="683">
        <v>11693522</v>
      </c>
      <c r="K510" s="683">
        <v>21686248</v>
      </c>
      <c r="L510" s="684"/>
    </row>
    <row r="511" spans="2:12" ht="12.75">
      <c r="B511" s="702"/>
      <c r="C511" s="685"/>
      <c r="D511" s="685"/>
      <c r="E511" s="685"/>
      <c r="F511" s="685"/>
      <c r="G511" s="685"/>
      <c r="H511" s="685"/>
      <c r="I511" s="685"/>
      <c r="J511" s="685"/>
      <c r="K511" s="685"/>
      <c r="L511" s="682"/>
    </row>
    <row r="512" spans="2:12" ht="12.75">
      <c r="B512" s="704">
        <v>2018</v>
      </c>
      <c r="C512" s="686">
        <f t="shared" ref="C512:L512" si="21">SUM(C499:C510)</f>
        <v>565172853</v>
      </c>
      <c r="D512" s="686">
        <f t="shared" si="21"/>
        <v>2985436</v>
      </c>
      <c r="E512" s="686">
        <f t="shared" si="21"/>
        <v>858024</v>
      </c>
      <c r="F512" s="686">
        <f t="shared" si="21"/>
        <v>1663565</v>
      </c>
      <c r="G512" s="686">
        <f t="shared" si="21"/>
        <v>463847</v>
      </c>
      <c r="H512" s="686">
        <f t="shared" si="21"/>
        <v>562187417</v>
      </c>
      <c r="I512" s="686">
        <f t="shared" si="21"/>
        <v>81759043</v>
      </c>
      <c r="J512" s="686">
        <f t="shared" si="21"/>
        <v>160990404</v>
      </c>
      <c r="K512" s="686">
        <f t="shared" si="21"/>
        <v>319437970</v>
      </c>
      <c r="L512" s="686">
        <f t="shared" si="21"/>
        <v>0</v>
      </c>
    </row>
    <row r="513" spans="2:12" ht="12.75">
      <c r="B513" s="865"/>
      <c r="C513" s="689"/>
      <c r="D513" s="689"/>
      <c r="E513" s="689"/>
      <c r="F513" s="689"/>
      <c r="G513" s="689"/>
      <c r="H513" s="689"/>
      <c r="I513" s="689"/>
      <c r="J513" s="689"/>
      <c r="K513" s="689"/>
      <c r="L513" s="866"/>
    </row>
    <row r="514" spans="2:12" ht="12.75" customHeight="1">
      <c r="B514" s="1548" t="s">
        <v>259</v>
      </c>
      <c r="C514" s="1474" t="s">
        <v>22</v>
      </c>
      <c r="D514" s="1474" t="s">
        <v>260</v>
      </c>
      <c r="E514" s="1485" t="s">
        <v>261</v>
      </c>
      <c r="F514" s="1486"/>
      <c r="G514" s="1487"/>
      <c r="H514" s="1480" t="s">
        <v>262</v>
      </c>
      <c r="I514" s="1482" t="s">
        <v>263</v>
      </c>
      <c r="J514" s="1483"/>
      <c r="K514" s="1483"/>
      <c r="L514" s="1550"/>
    </row>
    <row r="515" spans="2:12" ht="11.25" customHeight="1">
      <c r="B515" s="1549"/>
      <c r="C515" s="1475"/>
      <c r="D515" s="1475"/>
      <c r="E515" s="1543" t="s">
        <v>300</v>
      </c>
      <c r="F515" s="1545" t="s">
        <v>301</v>
      </c>
      <c r="G515" s="1545" t="s">
        <v>302</v>
      </c>
      <c r="H515" s="1481"/>
      <c r="I515" s="1476" t="s">
        <v>267</v>
      </c>
      <c r="J515" s="1476" t="s">
        <v>24</v>
      </c>
      <c r="K515" s="1474" t="s">
        <v>268</v>
      </c>
      <c r="L515" s="1476" t="s">
        <v>269</v>
      </c>
    </row>
    <row r="516" spans="2:12" ht="11.25" customHeight="1">
      <c r="B516" s="1549"/>
      <c r="C516" s="1475"/>
      <c r="D516" s="1475"/>
      <c r="E516" s="1544"/>
      <c r="F516" s="1546"/>
      <c r="G516" s="1546"/>
      <c r="H516" s="1481"/>
      <c r="I516" s="1477"/>
      <c r="J516" s="1477"/>
      <c r="K516" s="1551"/>
      <c r="L516" s="1477"/>
    </row>
    <row r="517" spans="2:12" ht="12.75">
      <c r="B517" s="679">
        <v>0</v>
      </c>
      <c r="C517" s="690">
        <v>1</v>
      </c>
      <c r="D517" s="690">
        <v>2</v>
      </c>
      <c r="E517" s="691">
        <v>3</v>
      </c>
      <c r="F517" s="691">
        <v>4</v>
      </c>
      <c r="G517" s="690">
        <v>5</v>
      </c>
      <c r="H517" s="690">
        <v>6</v>
      </c>
      <c r="I517" s="690">
        <v>7</v>
      </c>
      <c r="J517" s="690">
        <v>8</v>
      </c>
      <c r="K517" s="690">
        <v>9</v>
      </c>
      <c r="L517" s="690">
        <v>10</v>
      </c>
    </row>
    <row r="518" spans="2:12" ht="12.75">
      <c r="B518" s="701"/>
      <c r="C518" s="687"/>
      <c r="D518" s="687"/>
      <c r="E518" s="687"/>
      <c r="F518" s="687"/>
      <c r="G518" s="687"/>
      <c r="H518" s="687"/>
      <c r="I518" s="687"/>
      <c r="J518" s="687"/>
      <c r="K518" s="687"/>
      <c r="L518" s="699"/>
    </row>
    <row r="519" spans="2:12" ht="12.75">
      <c r="B519" s="702"/>
      <c r="C519" s="1472" t="s">
        <v>296</v>
      </c>
      <c r="D519" s="1472"/>
      <c r="E519" s="1472"/>
      <c r="F519" s="1472"/>
      <c r="G519" s="1472"/>
      <c r="H519" s="1472"/>
      <c r="I519" s="1472"/>
      <c r="J519" s="1472"/>
      <c r="K519" s="1472"/>
      <c r="L519" s="1547"/>
    </row>
    <row r="520" spans="2:12" ht="12.75">
      <c r="B520" s="702"/>
      <c r="C520" s="692"/>
      <c r="D520" s="692"/>
      <c r="E520" s="692"/>
      <c r="F520" s="692"/>
      <c r="G520" s="692"/>
      <c r="H520" s="692"/>
      <c r="I520" s="692"/>
      <c r="J520" s="692"/>
      <c r="K520" s="692"/>
      <c r="L520" s="700"/>
    </row>
    <row r="521" spans="2:12" ht="12.75">
      <c r="B521" s="703" t="s">
        <v>271</v>
      </c>
      <c r="C521" s="682">
        <f t="shared" ref="C521:C527" si="22">SUM(D521+H521)</f>
        <v>90057014</v>
      </c>
      <c r="D521" s="682">
        <v>438151</v>
      </c>
      <c r="E521" s="682">
        <v>144810</v>
      </c>
      <c r="F521" s="682">
        <v>215494</v>
      </c>
      <c r="G521" s="682">
        <v>77847</v>
      </c>
      <c r="H521" s="682">
        <v>89618863</v>
      </c>
      <c r="I521" s="682">
        <v>12292165</v>
      </c>
      <c r="J521" s="682">
        <v>27496766</v>
      </c>
      <c r="K521" s="682">
        <v>49829932</v>
      </c>
      <c r="L521" s="682">
        <v>0</v>
      </c>
    </row>
    <row r="522" spans="2:12" ht="12.75">
      <c r="B522" s="703" t="s">
        <v>272</v>
      </c>
      <c r="C522" s="682">
        <f t="shared" si="22"/>
        <v>87625873</v>
      </c>
      <c r="D522" s="682">
        <v>376411</v>
      </c>
      <c r="E522" s="682">
        <v>117606</v>
      </c>
      <c r="F522" s="682">
        <v>212849</v>
      </c>
      <c r="G522" s="682">
        <v>45956</v>
      </c>
      <c r="H522" s="682">
        <v>87249462</v>
      </c>
      <c r="I522" s="682">
        <v>12525302</v>
      </c>
      <c r="J522" s="682">
        <v>24475372</v>
      </c>
      <c r="K522" s="682">
        <v>50248788</v>
      </c>
      <c r="L522" s="682">
        <v>0</v>
      </c>
    </row>
    <row r="523" spans="2:12" ht="12.75">
      <c r="B523" s="703" t="s">
        <v>273</v>
      </c>
      <c r="C523" s="682">
        <f t="shared" si="22"/>
        <v>102956905</v>
      </c>
      <c r="D523" s="683">
        <v>484939</v>
      </c>
      <c r="E523" s="683">
        <v>160312</v>
      </c>
      <c r="F523" s="683">
        <v>263733</v>
      </c>
      <c r="G523" s="684">
        <v>60894</v>
      </c>
      <c r="H523" s="682">
        <v>102471966</v>
      </c>
      <c r="I523" s="683">
        <v>14376293</v>
      </c>
      <c r="J523" s="683">
        <v>29217947</v>
      </c>
      <c r="K523" s="683">
        <v>58877726</v>
      </c>
      <c r="L523" s="684">
        <v>0</v>
      </c>
    </row>
    <row r="524" spans="2:12" ht="12.75">
      <c r="B524" s="703" t="s">
        <v>274</v>
      </c>
      <c r="C524" s="682">
        <f t="shared" si="22"/>
        <v>89833124</v>
      </c>
      <c r="D524" s="682">
        <v>369992</v>
      </c>
      <c r="E524" s="685">
        <v>117042</v>
      </c>
      <c r="F524" s="685">
        <v>198243</v>
      </c>
      <c r="G524" s="685">
        <v>54707</v>
      </c>
      <c r="H524" s="682">
        <v>89463132</v>
      </c>
      <c r="I524" s="685">
        <v>12659311</v>
      </c>
      <c r="J524" s="685">
        <v>24713683</v>
      </c>
      <c r="K524" s="685">
        <v>52090138</v>
      </c>
      <c r="L524" s="685">
        <v>0</v>
      </c>
    </row>
    <row r="525" spans="2:12" ht="12.75">
      <c r="B525" s="703" t="s">
        <v>275</v>
      </c>
      <c r="C525" s="682">
        <f t="shared" si="22"/>
        <v>96131249</v>
      </c>
      <c r="D525" s="658">
        <v>388194</v>
      </c>
      <c r="E525" s="658">
        <v>117359</v>
      </c>
      <c r="F525" s="658">
        <v>226856</v>
      </c>
      <c r="G525" s="658">
        <v>43979</v>
      </c>
      <c r="H525" s="658">
        <v>95743055</v>
      </c>
      <c r="I525" s="658">
        <v>13695188</v>
      </c>
      <c r="J525" s="658">
        <v>24193988</v>
      </c>
      <c r="K525" s="658">
        <v>57853879</v>
      </c>
      <c r="L525" s="660">
        <v>0</v>
      </c>
    </row>
    <row r="526" spans="2:12" ht="12.75">
      <c r="B526" s="703" t="s">
        <v>276</v>
      </c>
      <c r="C526" s="682">
        <f t="shared" si="22"/>
        <v>106478761</v>
      </c>
      <c r="D526" s="682">
        <v>490758</v>
      </c>
      <c r="E526" s="685">
        <v>133555</v>
      </c>
      <c r="F526" s="685">
        <v>309712</v>
      </c>
      <c r="G526" s="685">
        <v>47491</v>
      </c>
      <c r="H526" s="682">
        <v>105988003</v>
      </c>
      <c r="I526" s="685">
        <v>16711067</v>
      </c>
      <c r="J526" s="685">
        <v>28416605</v>
      </c>
      <c r="K526" s="685">
        <v>60860331</v>
      </c>
      <c r="L526" s="685">
        <v>0</v>
      </c>
    </row>
    <row r="527" spans="2:12" ht="12.75">
      <c r="B527" s="703" t="s">
        <v>277</v>
      </c>
      <c r="C527" s="682">
        <f t="shared" si="22"/>
        <v>97513011</v>
      </c>
      <c r="D527" s="683">
        <v>466110</v>
      </c>
      <c r="E527" s="683">
        <v>126040</v>
      </c>
      <c r="F527" s="683">
        <v>272293</v>
      </c>
      <c r="G527" s="684">
        <v>67777</v>
      </c>
      <c r="H527" s="682">
        <v>97046901</v>
      </c>
      <c r="I527" s="683">
        <v>15281444</v>
      </c>
      <c r="J527" s="683">
        <v>30459496</v>
      </c>
      <c r="K527" s="683">
        <v>51305961</v>
      </c>
      <c r="L527" s="684">
        <v>0</v>
      </c>
    </row>
    <row r="528" spans="2:12" ht="12.75">
      <c r="B528" s="703" t="s">
        <v>278</v>
      </c>
      <c r="C528" s="682">
        <v>99779863</v>
      </c>
      <c r="D528" s="683">
        <v>453846</v>
      </c>
      <c r="E528" s="683">
        <v>121139</v>
      </c>
      <c r="F528" s="683">
        <v>255727</v>
      </c>
      <c r="G528" s="684">
        <v>76980</v>
      </c>
      <c r="H528" s="682">
        <v>99326017</v>
      </c>
      <c r="I528" s="683">
        <v>13903750</v>
      </c>
      <c r="J528" s="683">
        <v>30830195</v>
      </c>
      <c r="K528" s="683">
        <v>54592072</v>
      </c>
      <c r="L528" s="684">
        <v>0</v>
      </c>
    </row>
    <row r="529" spans="2:12" ht="12.75">
      <c r="B529" s="703" t="s">
        <v>279</v>
      </c>
      <c r="C529" s="682">
        <v>91969686</v>
      </c>
      <c r="D529" s="682">
        <v>483179</v>
      </c>
      <c r="E529" s="685">
        <v>120441</v>
      </c>
      <c r="F529" s="685">
        <v>282316</v>
      </c>
      <c r="G529" s="685">
        <v>80422</v>
      </c>
      <c r="H529" s="682">
        <v>91486507</v>
      </c>
      <c r="I529" s="685">
        <v>13573553</v>
      </c>
      <c r="J529" s="685">
        <v>29620194</v>
      </c>
      <c r="K529" s="685">
        <v>48292760</v>
      </c>
      <c r="L529" s="685">
        <v>0</v>
      </c>
    </row>
    <row r="530" spans="2:12" ht="12.75">
      <c r="B530" s="703" t="s">
        <v>280</v>
      </c>
      <c r="C530" s="891">
        <v>103129786</v>
      </c>
      <c r="D530" s="893">
        <v>466381</v>
      </c>
      <c r="E530" s="893">
        <v>115783</v>
      </c>
      <c r="F530" s="893">
        <v>279344</v>
      </c>
      <c r="G530" s="893">
        <v>71254</v>
      </c>
      <c r="H530" s="892">
        <v>102663405</v>
      </c>
      <c r="I530" s="893">
        <v>15418876</v>
      </c>
      <c r="J530" s="893">
        <v>33786806</v>
      </c>
      <c r="K530" s="893">
        <v>53457723</v>
      </c>
      <c r="L530" s="684"/>
    </row>
    <row r="531" spans="2:12" ht="12.75">
      <c r="B531" s="703" t="s">
        <v>281</v>
      </c>
      <c r="C531" s="891">
        <v>92254109</v>
      </c>
      <c r="D531" s="893">
        <v>409307</v>
      </c>
      <c r="E531" s="893">
        <v>101133</v>
      </c>
      <c r="F531" s="893">
        <v>196225</v>
      </c>
      <c r="G531" s="894">
        <v>111949</v>
      </c>
      <c r="H531" s="895">
        <v>91844802</v>
      </c>
      <c r="I531" s="893">
        <v>13938872</v>
      </c>
      <c r="J531" s="893">
        <v>29955939</v>
      </c>
      <c r="K531" s="893">
        <v>47949991</v>
      </c>
      <c r="L531" s="684"/>
    </row>
    <row r="532" spans="2:12" ht="12.75">
      <c r="B532" s="703" t="s">
        <v>282</v>
      </c>
      <c r="C532" s="682">
        <v>78132290</v>
      </c>
      <c r="D532" s="683">
        <v>398393</v>
      </c>
      <c r="E532" s="683">
        <v>124025</v>
      </c>
      <c r="F532" s="683">
        <v>193496</v>
      </c>
      <c r="G532" s="684">
        <v>80872</v>
      </c>
      <c r="H532" s="693">
        <v>77733897</v>
      </c>
      <c r="I532" s="683">
        <v>11141565</v>
      </c>
      <c r="J532" s="683">
        <v>24343592</v>
      </c>
      <c r="K532" s="683">
        <v>42248740</v>
      </c>
      <c r="L532" s="684"/>
    </row>
    <row r="533" spans="2:12" ht="12.75">
      <c r="B533" s="703"/>
      <c r="C533" s="694"/>
      <c r="D533" s="695"/>
      <c r="E533" s="696"/>
      <c r="F533" s="696"/>
      <c r="G533" s="696"/>
      <c r="H533" s="695"/>
      <c r="I533" s="696"/>
      <c r="J533" s="696"/>
      <c r="K533" s="696"/>
      <c r="L533" s="696"/>
    </row>
    <row r="534" spans="2:12" ht="12.75">
      <c r="B534" s="704">
        <v>2018</v>
      </c>
      <c r="C534" s="697">
        <f t="shared" ref="C534:K534" si="23">SUM(C521:C532)</f>
        <v>1135861671</v>
      </c>
      <c r="D534" s="697">
        <f t="shared" si="23"/>
        <v>5225661</v>
      </c>
      <c r="E534" s="697">
        <f t="shared" si="23"/>
        <v>1499245</v>
      </c>
      <c r="F534" s="697">
        <f t="shared" si="23"/>
        <v>2906288</v>
      </c>
      <c r="G534" s="697">
        <f t="shared" si="23"/>
        <v>820128</v>
      </c>
      <c r="H534" s="697">
        <f t="shared" si="23"/>
        <v>1130636010</v>
      </c>
      <c r="I534" s="697">
        <f t="shared" si="23"/>
        <v>165517386</v>
      </c>
      <c r="J534" s="697">
        <f t="shared" si="23"/>
        <v>337510583</v>
      </c>
      <c r="K534" s="697">
        <f t="shared" si="23"/>
        <v>627608041</v>
      </c>
      <c r="L534" s="697">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07"/>
      <c r="C557" s="807"/>
      <c r="D557" s="807"/>
      <c r="E557" s="807"/>
      <c r="F557" s="808" t="s">
        <v>258</v>
      </c>
      <c r="G557" s="807"/>
      <c r="H557" s="807"/>
      <c r="I557" s="807"/>
      <c r="J557" s="807"/>
      <c r="K557" s="807"/>
      <c r="L557"/>
    </row>
    <row r="558" spans="2:12" ht="14.25" customHeight="1">
      <c r="B558" s="1550" t="s">
        <v>259</v>
      </c>
      <c r="C558" s="1474" t="s">
        <v>22</v>
      </c>
      <c r="D558" s="1474" t="s">
        <v>260</v>
      </c>
      <c r="E558" s="1485" t="s">
        <v>261</v>
      </c>
      <c r="F558" s="1486"/>
      <c r="G558" s="1487"/>
      <c r="H558" s="1480" t="s">
        <v>262</v>
      </c>
      <c r="I558" s="1485" t="s">
        <v>263</v>
      </c>
      <c r="J558" s="1486"/>
      <c r="K558" s="1486"/>
      <c r="L558"/>
    </row>
    <row r="559" spans="2:12" ht="12.75" customHeight="1">
      <c r="B559" s="1554"/>
      <c r="C559" s="1475"/>
      <c r="D559" s="1475"/>
      <c r="E559" s="1476" t="s">
        <v>300</v>
      </c>
      <c r="F559" s="1474" t="s">
        <v>301</v>
      </c>
      <c r="G559" s="1474" t="s">
        <v>302</v>
      </c>
      <c r="H559" s="1481"/>
      <c r="I559" s="1476" t="s">
        <v>267</v>
      </c>
      <c r="J559" s="1476" t="s">
        <v>24</v>
      </c>
      <c r="K559" s="1474" t="s">
        <v>347</v>
      </c>
      <c r="L559"/>
    </row>
    <row r="560" spans="2:12" ht="12.75">
      <c r="B560" s="1554"/>
      <c r="C560" s="1475"/>
      <c r="D560" s="1475"/>
      <c r="E560" s="1488"/>
      <c r="F560" s="1475"/>
      <c r="G560" s="1475"/>
      <c r="H560" s="1481"/>
      <c r="I560" s="1488"/>
      <c r="J560" s="1488"/>
      <c r="K560" s="1475"/>
      <c r="L560"/>
    </row>
    <row r="561" spans="2:12" ht="12.75">
      <c r="B561" s="678">
        <v>0</v>
      </c>
      <c r="C561" s="678">
        <v>1</v>
      </c>
      <c r="D561" s="678">
        <v>2</v>
      </c>
      <c r="E561" s="679">
        <v>3</v>
      </c>
      <c r="F561" s="679">
        <v>4</v>
      </c>
      <c r="G561" s="678">
        <v>5</v>
      </c>
      <c r="H561" s="678">
        <v>6</v>
      </c>
      <c r="I561" s="678">
        <v>7</v>
      </c>
      <c r="J561" s="678">
        <v>8</v>
      </c>
      <c r="K561" s="680">
        <v>9</v>
      </c>
      <c r="L561"/>
    </row>
    <row r="562" spans="2:12" ht="12.75">
      <c r="B562" s="681"/>
      <c r="C562" s="681"/>
      <c r="D562" s="681"/>
      <c r="E562" s="681"/>
      <c r="F562" s="681"/>
      <c r="G562" s="681"/>
      <c r="H562" s="681"/>
      <c r="I562" s="681"/>
      <c r="J562" s="681"/>
      <c r="K562" s="681"/>
      <c r="L562"/>
    </row>
    <row r="563" spans="2:12" ht="14.25">
      <c r="B563" s="106"/>
      <c r="C563" s="1541" t="s">
        <v>270</v>
      </c>
      <c r="D563" s="1541"/>
      <c r="E563" s="1541"/>
      <c r="F563" s="1541"/>
      <c r="G563" s="1541"/>
      <c r="H563" s="1541"/>
      <c r="I563" s="1541"/>
      <c r="J563" s="1541"/>
      <c r="K563" s="1541"/>
      <c r="L563"/>
    </row>
    <row r="564" spans="2:12" ht="12.75">
      <c r="B564" s="681"/>
      <c r="C564" s="681"/>
      <c r="D564" s="681"/>
      <c r="E564" s="681"/>
      <c r="F564" s="681"/>
      <c r="G564" s="681"/>
      <c r="H564" s="681"/>
      <c r="I564" s="681"/>
      <c r="J564" s="681"/>
      <c r="K564" s="681"/>
      <c r="L564"/>
    </row>
    <row r="565" spans="2:12" ht="15">
      <c r="B565" s="1023" t="s">
        <v>271</v>
      </c>
      <c r="C565" s="891">
        <v>160405</v>
      </c>
      <c r="D565" s="891">
        <v>4252</v>
      </c>
      <c r="E565" s="891">
        <v>1993</v>
      </c>
      <c r="F565" s="891">
        <v>1899</v>
      </c>
      <c r="G565" s="891">
        <v>360</v>
      </c>
      <c r="H565" s="891">
        <v>156153</v>
      </c>
      <c r="I565" s="891">
        <v>25576</v>
      </c>
      <c r="J565" s="891">
        <v>49577</v>
      </c>
      <c r="K565" s="891">
        <v>81000</v>
      </c>
      <c r="L565"/>
    </row>
    <row r="566" spans="2:12" ht="15">
      <c r="B566" s="1023" t="s">
        <v>272</v>
      </c>
      <c r="C566" s="891">
        <v>118397</v>
      </c>
      <c r="D566" s="891">
        <v>3761</v>
      </c>
      <c r="E566" s="891">
        <v>1965</v>
      </c>
      <c r="F566" s="891">
        <v>1503</v>
      </c>
      <c r="G566" s="891">
        <v>293</v>
      </c>
      <c r="H566" s="891">
        <v>114636</v>
      </c>
      <c r="I566" s="891">
        <v>20407</v>
      </c>
      <c r="J566" s="891">
        <v>32761</v>
      </c>
      <c r="K566" s="891">
        <v>61468</v>
      </c>
      <c r="L566"/>
    </row>
    <row r="567" spans="2:12" ht="15">
      <c r="B567" s="1023" t="s">
        <v>273</v>
      </c>
      <c r="C567" s="891">
        <v>154468</v>
      </c>
      <c r="D567" s="893">
        <v>4195</v>
      </c>
      <c r="E567" s="893">
        <v>2254</v>
      </c>
      <c r="F567" s="893">
        <v>1618</v>
      </c>
      <c r="G567" s="894">
        <v>323</v>
      </c>
      <c r="H567" s="891">
        <v>150273</v>
      </c>
      <c r="I567" s="893">
        <v>25918</v>
      </c>
      <c r="J567" s="893">
        <v>43821</v>
      </c>
      <c r="K567" s="893">
        <v>80534</v>
      </c>
      <c r="L567"/>
    </row>
    <row r="568" spans="2:12" ht="15">
      <c r="B568" s="1023" t="s">
        <v>274</v>
      </c>
      <c r="C568" s="891">
        <v>147058</v>
      </c>
      <c r="D568" s="891">
        <v>4501</v>
      </c>
      <c r="E568" s="892">
        <v>2298</v>
      </c>
      <c r="F568" s="892">
        <v>1927</v>
      </c>
      <c r="G568" s="891">
        <v>276</v>
      </c>
      <c r="H568" s="891">
        <v>142557</v>
      </c>
      <c r="I568" s="891">
        <v>23715</v>
      </c>
      <c r="J568" s="891">
        <v>40827</v>
      </c>
      <c r="K568" s="891">
        <v>78015</v>
      </c>
      <c r="L568"/>
    </row>
    <row r="569" spans="2:12" ht="15">
      <c r="B569" s="1023" t="s">
        <v>275</v>
      </c>
      <c r="C569" s="891">
        <v>161636</v>
      </c>
      <c r="D569" s="1024">
        <v>4146</v>
      </c>
      <c r="E569" s="658">
        <v>2119</v>
      </c>
      <c r="F569" s="660">
        <v>1793</v>
      </c>
      <c r="G569" s="660">
        <v>234</v>
      </c>
      <c r="H569" s="1024">
        <v>157490</v>
      </c>
      <c r="I569" s="658">
        <v>27516</v>
      </c>
      <c r="J569" s="658">
        <v>43584</v>
      </c>
      <c r="K569" s="660">
        <v>86390</v>
      </c>
      <c r="L569"/>
    </row>
    <row r="570" spans="2:12" ht="15">
      <c r="B570" s="1023" t="s">
        <v>276</v>
      </c>
      <c r="C570" s="891">
        <v>148239</v>
      </c>
      <c r="D570" s="891">
        <v>3808</v>
      </c>
      <c r="E570" s="892">
        <v>1579</v>
      </c>
      <c r="F570" s="892">
        <v>1924</v>
      </c>
      <c r="G570" s="891">
        <v>305</v>
      </c>
      <c r="H570" s="891">
        <v>144431</v>
      </c>
      <c r="I570" s="891">
        <v>25807</v>
      </c>
      <c r="J570" s="891">
        <v>41213</v>
      </c>
      <c r="K570" s="891">
        <v>77411</v>
      </c>
      <c r="L570"/>
    </row>
    <row r="571" spans="2:12" ht="15">
      <c r="B571" s="1023" t="s">
        <v>277</v>
      </c>
      <c r="C571" s="891">
        <v>164233</v>
      </c>
      <c r="D571" s="886">
        <v>4006</v>
      </c>
      <c r="E571" s="893">
        <v>1618</v>
      </c>
      <c r="F571" s="894">
        <v>2184</v>
      </c>
      <c r="G571" s="894">
        <v>204</v>
      </c>
      <c r="H571" s="891">
        <v>160227</v>
      </c>
      <c r="I571" s="893">
        <v>29167</v>
      </c>
      <c r="J571" s="893">
        <v>48974</v>
      </c>
      <c r="K571" s="893">
        <v>82086</v>
      </c>
      <c r="L571"/>
    </row>
    <row r="572" spans="2:12" ht="15">
      <c r="B572" s="1023" t="s">
        <v>278</v>
      </c>
      <c r="C572" s="891">
        <v>158429</v>
      </c>
      <c r="D572" s="886">
        <v>4264</v>
      </c>
      <c r="E572" s="893">
        <v>1814</v>
      </c>
      <c r="F572" s="893">
        <v>2211</v>
      </c>
      <c r="G572" s="894">
        <v>239</v>
      </c>
      <c r="H572" s="891">
        <v>154165</v>
      </c>
      <c r="I572" s="893">
        <v>23293</v>
      </c>
      <c r="J572" s="893">
        <v>45921</v>
      </c>
      <c r="K572" s="893">
        <v>84951</v>
      </c>
      <c r="L572"/>
    </row>
    <row r="573" spans="2:12" ht="15">
      <c r="B573" s="1023" t="s">
        <v>279</v>
      </c>
      <c r="C573" s="891">
        <v>165011</v>
      </c>
      <c r="D573" s="891">
        <v>4401</v>
      </c>
      <c r="E573" s="892">
        <v>1788</v>
      </c>
      <c r="F573" s="892">
        <v>2285</v>
      </c>
      <c r="G573" s="891">
        <v>328</v>
      </c>
      <c r="H573" s="891">
        <v>160610</v>
      </c>
      <c r="I573" s="891">
        <v>25702</v>
      </c>
      <c r="J573" s="891">
        <v>48609</v>
      </c>
      <c r="K573" s="891">
        <v>86299</v>
      </c>
      <c r="L573"/>
    </row>
    <row r="574" spans="2:12" ht="15">
      <c r="B574" s="1023" t="s">
        <v>280</v>
      </c>
      <c r="C574" s="891">
        <v>175970</v>
      </c>
      <c r="D574" s="886">
        <v>4827</v>
      </c>
      <c r="E574" s="893">
        <v>1922</v>
      </c>
      <c r="F574" s="893">
        <v>2405</v>
      </c>
      <c r="G574" s="893">
        <v>500</v>
      </c>
      <c r="H574" s="892">
        <v>171143</v>
      </c>
      <c r="I574" s="893">
        <v>28318</v>
      </c>
      <c r="J574" s="893">
        <v>60364</v>
      </c>
      <c r="K574" s="893">
        <v>82461</v>
      </c>
      <c r="L574"/>
    </row>
    <row r="575" spans="2:12" ht="15">
      <c r="B575" s="1025" t="s">
        <v>281</v>
      </c>
      <c r="C575" s="891">
        <v>158698</v>
      </c>
      <c r="D575" s="893">
        <v>4572</v>
      </c>
      <c r="E575" s="893">
        <v>1754</v>
      </c>
      <c r="F575" s="893">
        <v>2398</v>
      </c>
      <c r="G575" s="893">
        <v>420</v>
      </c>
      <c r="H575" s="893">
        <v>154126</v>
      </c>
      <c r="I575" s="893">
        <v>24642</v>
      </c>
      <c r="J575" s="893">
        <v>50394</v>
      </c>
      <c r="K575" s="893">
        <v>79090</v>
      </c>
      <c r="L575"/>
    </row>
    <row r="576" spans="2:12" ht="15">
      <c r="B576" s="1025" t="s">
        <v>282</v>
      </c>
      <c r="C576" s="891">
        <v>143199</v>
      </c>
      <c r="D576" s="893">
        <v>4050</v>
      </c>
      <c r="E576" s="893">
        <v>1792</v>
      </c>
      <c r="F576" s="893">
        <v>1951</v>
      </c>
      <c r="G576" s="893">
        <v>307</v>
      </c>
      <c r="H576" s="893">
        <v>139149</v>
      </c>
      <c r="I576" s="893">
        <v>22028</v>
      </c>
      <c r="J576" s="893">
        <v>43577</v>
      </c>
      <c r="K576" s="893">
        <v>73544</v>
      </c>
      <c r="L576"/>
    </row>
    <row r="577" spans="2:12" ht="15">
      <c r="B577" s="1026"/>
      <c r="C577" s="892"/>
      <c r="D577" s="892"/>
      <c r="E577" s="892"/>
      <c r="F577" s="892"/>
      <c r="G577" s="892"/>
      <c r="H577" s="892"/>
      <c r="I577" s="892"/>
      <c r="J577" s="892"/>
      <c r="K577" s="892"/>
      <c r="L577"/>
    </row>
    <row r="578" spans="2:12" ht="12.75">
      <c r="B578" s="1027">
        <v>2019</v>
      </c>
      <c r="C578" s="686">
        <v>1855743</v>
      </c>
      <c r="D578" s="686">
        <v>50783</v>
      </c>
      <c r="E578" s="686">
        <v>22896</v>
      </c>
      <c r="F578" s="686">
        <v>24098</v>
      </c>
      <c r="G578" s="686">
        <v>3789</v>
      </c>
      <c r="H578" s="686">
        <v>1804960</v>
      </c>
      <c r="I578" s="686">
        <v>302089</v>
      </c>
      <c r="J578" s="686">
        <v>549622</v>
      </c>
      <c r="K578" s="686">
        <v>953249</v>
      </c>
      <c r="L578"/>
    </row>
    <row r="579" spans="2:12" ht="12.75">
      <c r="B579" s="5"/>
      <c r="C579" s="687"/>
      <c r="D579" s="687"/>
      <c r="E579" s="687"/>
      <c r="F579" s="687"/>
      <c r="G579" s="687"/>
      <c r="H579" s="687"/>
      <c r="I579" s="687"/>
      <c r="J579" s="687"/>
      <c r="K579" s="687"/>
      <c r="L579"/>
    </row>
    <row r="580" spans="2:12" ht="12.75">
      <c r="B580" s="106"/>
      <c r="C580" s="1472" t="s">
        <v>295</v>
      </c>
      <c r="D580" s="1472"/>
      <c r="E580" s="1472"/>
      <c r="F580" s="1472"/>
      <c r="G580" s="1472"/>
      <c r="H580" s="1472"/>
      <c r="I580" s="1472"/>
      <c r="J580" s="1472"/>
      <c r="K580" s="1472"/>
      <c r="L580"/>
    </row>
    <row r="581" spans="2:12" ht="12.75">
      <c r="B581" s="681"/>
      <c r="C581" s="687"/>
      <c r="D581" s="687"/>
      <c r="E581" s="687"/>
      <c r="F581" s="687"/>
      <c r="G581" s="687"/>
      <c r="H581" s="687"/>
      <c r="I581" s="687"/>
      <c r="J581" s="687"/>
      <c r="K581" s="687"/>
      <c r="L581"/>
    </row>
    <row r="582" spans="2:12" ht="12.75">
      <c r="B582" s="1028" t="s">
        <v>271</v>
      </c>
      <c r="C582" s="891">
        <v>49128195</v>
      </c>
      <c r="D582" s="891">
        <v>226689</v>
      </c>
      <c r="E582" s="891">
        <v>68974</v>
      </c>
      <c r="F582" s="891">
        <v>109268</v>
      </c>
      <c r="G582" s="891">
        <v>48447</v>
      </c>
      <c r="H582" s="891">
        <v>48901506</v>
      </c>
      <c r="I582" s="891">
        <v>7017848</v>
      </c>
      <c r="J582" s="891">
        <v>13675018</v>
      </c>
      <c r="K582" s="891">
        <v>28208640</v>
      </c>
      <c r="L582"/>
    </row>
    <row r="583" spans="2:12" ht="12.75">
      <c r="B583" s="1028" t="s">
        <v>272</v>
      </c>
      <c r="C583" s="891">
        <v>36008767</v>
      </c>
      <c r="D583" s="891">
        <v>193480</v>
      </c>
      <c r="E583" s="891">
        <v>70783</v>
      </c>
      <c r="F583" s="891">
        <v>85595</v>
      </c>
      <c r="G583" s="891">
        <v>37102</v>
      </c>
      <c r="H583" s="891">
        <v>35815287</v>
      </c>
      <c r="I583" s="891">
        <v>5626521</v>
      </c>
      <c r="J583" s="891">
        <v>9142502</v>
      </c>
      <c r="K583" s="891">
        <v>21046264</v>
      </c>
      <c r="L583"/>
    </row>
    <row r="584" spans="2:12" ht="12.75">
      <c r="B584" s="1028" t="s">
        <v>273</v>
      </c>
      <c r="C584" s="891">
        <v>47017379</v>
      </c>
      <c r="D584" s="893">
        <v>213319</v>
      </c>
      <c r="E584" s="893">
        <v>80814</v>
      </c>
      <c r="F584" s="893">
        <v>94000</v>
      </c>
      <c r="G584" s="894">
        <v>38505</v>
      </c>
      <c r="H584" s="891">
        <v>46804060</v>
      </c>
      <c r="I584" s="893">
        <v>7062525</v>
      </c>
      <c r="J584" s="893">
        <v>12295509</v>
      </c>
      <c r="K584" s="893">
        <v>27446026</v>
      </c>
      <c r="L584"/>
    </row>
    <row r="585" spans="2:12" ht="12.75">
      <c r="B585" s="1028" t="s">
        <v>274</v>
      </c>
      <c r="C585" s="891">
        <v>45318921</v>
      </c>
      <c r="D585" s="891">
        <v>214619</v>
      </c>
      <c r="E585" s="892">
        <v>78379</v>
      </c>
      <c r="F585" s="892">
        <v>102218</v>
      </c>
      <c r="G585" s="891">
        <v>34022</v>
      </c>
      <c r="H585" s="891">
        <v>45104302</v>
      </c>
      <c r="I585" s="891">
        <v>6540916</v>
      </c>
      <c r="J585" s="891">
        <v>11552622</v>
      </c>
      <c r="K585" s="891">
        <v>27010764</v>
      </c>
      <c r="L585"/>
    </row>
    <row r="586" spans="2:12" ht="12.75">
      <c r="B586" s="1028" t="s">
        <v>275</v>
      </c>
      <c r="C586" s="891">
        <v>49995394</v>
      </c>
      <c r="D586" s="658">
        <v>206386</v>
      </c>
      <c r="E586" s="658">
        <v>74601</v>
      </c>
      <c r="F586" s="658">
        <v>100338</v>
      </c>
      <c r="G586" s="658">
        <v>31447</v>
      </c>
      <c r="H586" s="658">
        <v>49789008</v>
      </c>
      <c r="I586" s="658">
        <v>7476937</v>
      </c>
      <c r="J586" s="658">
        <v>12116420</v>
      </c>
      <c r="K586" s="660">
        <v>30195651</v>
      </c>
      <c r="L586"/>
    </row>
    <row r="587" spans="2:12" ht="12.75">
      <c r="B587" s="1028" t="s">
        <v>276</v>
      </c>
      <c r="C587" s="891">
        <v>45108919</v>
      </c>
      <c r="D587" s="891">
        <v>202740</v>
      </c>
      <c r="E587" s="892">
        <v>55064</v>
      </c>
      <c r="F587" s="892">
        <v>110221</v>
      </c>
      <c r="G587" s="891">
        <v>37455</v>
      </c>
      <c r="H587" s="891">
        <v>44906179</v>
      </c>
      <c r="I587" s="891">
        <v>6786887</v>
      </c>
      <c r="J587" s="891">
        <v>11328083</v>
      </c>
      <c r="K587" s="891">
        <v>26791209</v>
      </c>
      <c r="L587"/>
    </row>
    <row r="588" spans="2:12" ht="12.75">
      <c r="B588" s="1028" t="s">
        <v>277</v>
      </c>
      <c r="C588" s="891">
        <v>47874514</v>
      </c>
      <c r="D588" s="893">
        <v>227478</v>
      </c>
      <c r="E588" s="893">
        <v>59800</v>
      </c>
      <c r="F588" s="893">
        <v>136375</v>
      </c>
      <c r="G588" s="894">
        <v>31303</v>
      </c>
      <c r="H588" s="891">
        <v>47647036</v>
      </c>
      <c r="I588" s="893">
        <v>7592833</v>
      </c>
      <c r="J588" s="893">
        <v>12788320</v>
      </c>
      <c r="K588" s="893">
        <v>27265883</v>
      </c>
      <c r="L588"/>
    </row>
    <row r="589" spans="2:12" ht="12.75">
      <c r="B589" s="1028" t="s">
        <v>278</v>
      </c>
      <c r="C589" s="891">
        <v>47480426</v>
      </c>
      <c r="D589" s="893">
        <v>229651</v>
      </c>
      <c r="E589" s="893">
        <v>65516</v>
      </c>
      <c r="F589" s="893">
        <v>130295</v>
      </c>
      <c r="G589" s="894">
        <v>33840</v>
      </c>
      <c r="H589" s="891">
        <v>47250775</v>
      </c>
      <c r="I589" s="893">
        <v>6189426</v>
      </c>
      <c r="J589" s="893">
        <v>12351422</v>
      </c>
      <c r="K589" s="893">
        <v>28709927</v>
      </c>
      <c r="L589"/>
    </row>
    <row r="590" spans="2:12" ht="12.75">
      <c r="B590" s="1028" t="s">
        <v>279</v>
      </c>
      <c r="C590" s="891">
        <v>49405724</v>
      </c>
      <c r="D590" s="893">
        <v>240065</v>
      </c>
      <c r="E590" s="893">
        <v>65009</v>
      </c>
      <c r="F590" s="893">
        <v>132898</v>
      </c>
      <c r="G590" s="894">
        <v>42158</v>
      </c>
      <c r="H590" s="891">
        <v>49165659</v>
      </c>
      <c r="I590" s="893">
        <v>6865131</v>
      </c>
      <c r="J590" s="893">
        <v>12986779</v>
      </c>
      <c r="K590" s="893">
        <v>29313749</v>
      </c>
      <c r="L590"/>
    </row>
    <row r="591" spans="2:12" ht="12.75">
      <c r="B591" s="1028" t="s">
        <v>280</v>
      </c>
      <c r="C591" s="891">
        <v>52389818</v>
      </c>
      <c r="D591" s="893">
        <v>275406</v>
      </c>
      <c r="E591" s="893">
        <v>68794</v>
      </c>
      <c r="F591" s="893">
        <v>141009</v>
      </c>
      <c r="G591" s="893">
        <v>65603</v>
      </c>
      <c r="H591" s="892">
        <v>52114412</v>
      </c>
      <c r="I591" s="893">
        <v>7666382</v>
      </c>
      <c r="J591" s="893">
        <v>16884614</v>
      </c>
      <c r="K591" s="893">
        <v>27563416</v>
      </c>
      <c r="L591"/>
    </row>
    <row r="592" spans="2:12" ht="12.75">
      <c r="B592" s="1028" t="s">
        <v>281</v>
      </c>
      <c r="C592" s="891">
        <v>47669255</v>
      </c>
      <c r="D592" s="893">
        <v>249071</v>
      </c>
      <c r="E592" s="893">
        <v>61984</v>
      </c>
      <c r="F592" s="893">
        <v>132617</v>
      </c>
      <c r="G592" s="893">
        <v>54470</v>
      </c>
      <c r="H592" s="893">
        <v>47420184</v>
      </c>
      <c r="I592" s="893">
        <v>6592748</v>
      </c>
      <c r="J592" s="893">
        <v>13791228</v>
      </c>
      <c r="K592" s="893">
        <v>27036208</v>
      </c>
      <c r="L592"/>
    </row>
    <row r="593" spans="2:12" ht="12.75">
      <c r="B593" s="1028" t="s">
        <v>282</v>
      </c>
      <c r="C593" s="891">
        <v>43516517</v>
      </c>
      <c r="D593" s="893">
        <v>220161</v>
      </c>
      <c r="E593" s="893">
        <v>61712</v>
      </c>
      <c r="F593" s="893">
        <v>116252</v>
      </c>
      <c r="G593" s="893">
        <v>42197</v>
      </c>
      <c r="H593" s="893">
        <v>43296356</v>
      </c>
      <c r="I593" s="893">
        <v>5996644</v>
      </c>
      <c r="J593" s="893">
        <v>12021100</v>
      </c>
      <c r="K593" s="893">
        <v>25278612</v>
      </c>
      <c r="L593"/>
    </row>
    <row r="594" spans="2:12" ht="12.75">
      <c r="B594" s="5"/>
      <c r="C594" s="892"/>
      <c r="D594" s="892"/>
      <c r="E594" s="892"/>
      <c r="F594" s="892"/>
      <c r="G594" s="892"/>
      <c r="H594" s="892"/>
      <c r="I594" s="892"/>
      <c r="J594" s="892"/>
      <c r="K594" s="892"/>
      <c r="L594"/>
    </row>
    <row r="595" spans="2:12" ht="12.75">
      <c r="B595" s="1027">
        <v>2019</v>
      </c>
      <c r="C595" s="686">
        <v>560913829</v>
      </c>
      <c r="D595" s="686">
        <v>2699065</v>
      </c>
      <c r="E595" s="686">
        <v>811430</v>
      </c>
      <c r="F595" s="686">
        <v>1391086</v>
      </c>
      <c r="G595" s="686">
        <v>496549</v>
      </c>
      <c r="H595" s="686">
        <v>558214764</v>
      </c>
      <c r="I595" s="686">
        <v>81414798</v>
      </c>
      <c r="J595" s="686">
        <v>150933617</v>
      </c>
      <c r="K595" s="686">
        <v>325866349</v>
      </c>
      <c r="L595"/>
    </row>
    <row r="596" spans="2:12" ht="12.75" customHeight="1">
      <c r="B596" s="688"/>
      <c r="C596" s="689"/>
      <c r="D596" s="689"/>
      <c r="E596" s="689"/>
      <c r="F596" s="689"/>
      <c r="G596" s="689"/>
      <c r="H596" s="689"/>
      <c r="I596" s="689"/>
      <c r="J596" s="689"/>
      <c r="K596" s="689"/>
      <c r="L596"/>
    </row>
    <row r="597" spans="2:12" ht="12.75" customHeight="1">
      <c r="B597" s="1552" t="s">
        <v>259</v>
      </c>
      <c r="C597" s="1474" t="s">
        <v>22</v>
      </c>
      <c r="D597" s="1474" t="s">
        <v>260</v>
      </c>
      <c r="E597" s="1485" t="s">
        <v>261</v>
      </c>
      <c r="F597" s="1486"/>
      <c r="G597" s="1487"/>
      <c r="H597" s="1480" t="s">
        <v>262</v>
      </c>
      <c r="I597" s="1482" t="s">
        <v>263</v>
      </c>
      <c r="J597" s="1483"/>
      <c r="K597" s="1483"/>
      <c r="L597"/>
    </row>
    <row r="598" spans="2:12" ht="12.75" customHeight="1">
      <c r="B598" s="1553"/>
      <c r="C598" s="1475"/>
      <c r="D598" s="1475"/>
      <c r="E598" s="1476" t="s">
        <v>300</v>
      </c>
      <c r="F598" s="1474" t="s">
        <v>301</v>
      </c>
      <c r="G598" s="1474" t="s">
        <v>302</v>
      </c>
      <c r="H598" s="1481"/>
      <c r="I598" s="1476" t="s">
        <v>267</v>
      </c>
      <c r="J598" s="1476" t="s">
        <v>24</v>
      </c>
      <c r="K598" s="1474" t="s">
        <v>268</v>
      </c>
      <c r="L598"/>
    </row>
    <row r="599" spans="2:12" ht="12.75" customHeight="1">
      <c r="B599" s="1553"/>
      <c r="C599" s="1475"/>
      <c r="D599" s="1475"/>
      <c r="E599" s="1488"/>
      <c r="F599" s="1475"/>
      <c r="G599" s="1475"/>
      <c r="H599" s="1481"/>
      <c r="I599" s="1477"/>
      <c r="J599" s="1477"/>
      <c r="K599" s="1551"/>
      <c r="L599"/>
    </row>
    <row r="600" spans="2:12" ht="12.75">
      <c r="B600" s="678">
        <v>0</v>
      </c>
      <c r="C600" s="690">
        <v>1</v>
      </c>
      <c r="D600" s="690">
        <v>2</v>
      </c>
      <c r="E600" s="691">
        <v>3</v>
      </c>
      <c r="F600" s="691">
        <v>4</v>
      </c>
      <c r="G600" s="690">
        <v>5</v>
      </c>
      <c r="H600" s="690">
        <v>6</v>
      </c>
      <c r="I600" s="690">
        <v>7</v>
      </c>
      <c r="J600" s="690">
        <v>8</v>
      </c>
      <c r="K600" s="690">
        <v>9</v>
      </c>
      <c r="L600"/>
    </row>
    <row r="601" spans="2:12" ht="12.75">
      <c r="B601" s="681"/>
      <c r="C601" s="687"/>
      <c r="D601" s="687"/>
      <c r="E601" s="687"/>
      <c r="F601" s="687"/>
      <c r="G601" s="687"/>
      <c r="H601" s="687"/>
      <c r="I601" s="687"/>
      <c r="J601" s="687"/>
      <c r="K601" s="687"/>
      <c r="L601"/>
    </row>
    <row r="602" spans="2:12" ht="12.75">
      <c r="B602" s="106"/>
      <c r="C602" s="1472" t="s">
        <v>296</v>
      </c>
      <c r="D602" s="1472"/>
      <c r="E602" s="1472"/>
      <c r="F602" s="1472"/>
      <c r="G602" s="1472"/>
      <c r="H602" s="1472"/>
      <c r="I602" s="1472"/>
      <c r="J602" s="1472"/>
      <c r="K602" s="1472"/>
      <c r="L602"/>
    </row>
    <row r="603" spans="2:12" ht="12.75">
      <c r="B603" s="106"/>
      <c r="C603" s="692"/>
      <c r="D603" s="692"/>
      <c r="E603" s="692"/>
      <c r="F603" s="692"/>
      <c r="G603" s="692"/>
      <c r="H603" s="692"/>
      <c r="I603" s="692"/>
      <c r="J603" s="692"/>
      <c r="K603" s="692"/>
      <c r="L603"/>
    </row>
    <row r="604" spans="2:12" ht="12.75">
      <c r="B604" s="1028" t="s">
        <v>271</v>
      </c>
      <c r="C604" s="891">
        <v>97042744</v>
      </c>
      <c r="D604" s="891">
        <v>397525</v>
      </c>
      <c r="E604" s="891">
        <v>123027</v>
      </c>
      <c r="F604" s="891">
        <v>190820</v>
      </c>
      <c r="G604" s="891">
        <v>83678</v>
      </c>
      <c r="H604" s="891">
        <v>96645219</v>
      </c>
      <c r="I604" s="891">
        <v>13890672</v>
      </c>
      <c r="J604" s="891">
        <v>28529726</v>
      </c>
      <c r="K604" s="891">
        <v>54224821</v>
      </c>
      <c r="L604"/>
    </row>
    <row r="605" spans="2:12" ht="12.75">
      <c r="B605" s="1028" t="s">
        <v>272</v>
      </c>
      <c r="C605" s="891">
        <v>71080437</v>
      </c>
      <c r="D605" s="891">
        <v>338786</v>
      </c>
      <c r="E605" s="891">
        <v>123131</v>
      </c>
      <c r="F605" s="891">
        <v>150015</v>
      </c>
      <c r="G605" s="891">
        <v>65640</v>
      </c>
      <c r="H605" s="891">
        <v>70741651</v>
      </c>
      <c r="I605" s="891">
        <v>11152641</v>
      </c>
      <c r="J605" s="891">
        <v>19000308</v>
      </c>
      <c r="K605" s="891">
        <v>40588702</v>
      </c>
      <c r="L605"/>
    </row>
    <row r="606" spans="2:12" ht="12.75">
      <c r="B606" s="1028" t="s">
        <v>273</v>
      </c>
      <c r="C606" s="891">
        <v>94326127</v>
      </c>
      <c r="D606" s="893">
        <v>370021</v>
      </c>
      <c r="E606" s="893">
        <v>141070</v>
      </c>
      <c r="F606" s="893">
        <v>162127</v>
      </c>
      <c r="G606" s="894">
        <v>66824</v>
      </c>
      <c r="H606" s="891">
        <v>93956106</v>
      </c>
      <c r="I606" s="893">
        <v>14326353</v>
      </c>
      <c r="J606" s="893">
        <v>25473371</v>
      </c>
      <c r="K606" s="893">
        <v>54156382</v>
      </c>
      <c r="L606"/>
    </row>
    <row r="607" spans="2:12" ht="12.75">
      <c r="B607" s="1028" t="s">
        <v>274</v>
      </c>
      <c r="C607" s="891">
        <v>90179542</v>
      </c>
      <c r="D607" s="891">
        <v>377198</v>
      </c>
      <c r="E607" s="892">
        <v>138987</v>
      </c>
      <c r="F607" s="892">
        <v>177400</v>
      </c>
      <c r="G607" s="892">
        <v>60811</v>
      </c>
      <c r="H607" s="891">
        <v>89802344</v>
      </c>
      <c r="I607" s="892">
        <v>13026121</v>
      </c>
      <c r="J607" s="892">
        <v>24019148</v>
      </c>
      <c r="K607" s="892">
        <v>52757075</v>
      </c>
      <c r="L607"/>
    </row>
    <row r="608" spans="2:12" ht="12.75">
      <c r="B608" s="1028" t="s">
        <v>275</v>
      </c>
      <c r="C608" s="891">
        <v>98348767</v>
      </c>
      <c r="D608" s="658">
        <v>365543</v>
      </c>
      <c r="E608" s="658">
        <v>134256</v>
      </c>
      <c r="F608" s="658">
        <v>176108</v>
      </c>
      <c r="G608" s="658">
        <v>55179</v>
      </c>
      <c r="H608" s="658">
        <v>97983224</v>
      </c>
      <c r="I608" s="658">
        <v>14778485</v>
      </c>
      <c r="J608" s="658">
        <v>25000492</v>
      </c>
      <c r="K608" s="658">
        <v>58204247</v>
      </c>
      <c r="L608"/>
    </row>
    <row r="609" spans="2:12" ht="12.75">
      <c r="B609" s="1028" t="s">
        <v>276</v>
      </c>
      <c r="C609" s="891">
        <v>89668731</v>
      </c>
      <c r="D609" s="891">
        <v>358330</v>
      </c>
      <c r="E609" s="892">
        <v>97987</v>
      </c>
      <c r="F609" s="892">
        <v>193201</v>
      </c>
      <c r="G609" s="892">
        <v>67142</v>
      </c>
      <c r="H609" s="891">
        <v>89310401</v>
      </c>
      <c r="I609" s="892">
        <v>13566128</v>
      </c>
      <c r="J609" s="892">
        <v>23364570</v>
      </c>
      <c r="K609" s="892">
        <v>52379703</v>
      </c>
      <c r="L609"/>
    </row>
    <row r="610" spans="2:12" ht="12.75">
      <c r="B610" s="1028" t="s">
        <v>277</v>
      </c>
      <c r="C610" s="891">
        <v>94814223</v>
      </c>
      <c r="D610" s="893">
        <v>399597</v>
      </c>
      <c r="E610" s="893">
        <v>105945</v>
      </c>
      <c r="F610" s="893">
        <v>239181</v>
      </c>
      <c r="G610" s="894">
        <v>54471</v>
      </c>
      <c r="H610" s="891">
        <v>94414626</v>
      </c>
      <c r="I610" s="893">
        <v>15092121</v>
      </c>
      <c r="J610" s="893">
        <v>26639045</v>
      </c>
      <c r="K610" s="893">
        <v>52683460</v>
      </c>
      <c r="L610"/>
    </row>
    <row r="611" spans="2:12" ht="12.75">
      <c r="B611" s="1028" t="s">
        <v>278</v>
      </c>
      <c r="C611" s="891">
        <v>94523431</v>
      </c>
      <c r="D611" s="893">
        <v>403191</v>
      </c>
      <c r="E611" s="893">
        <v>115093</v>
      </c>
      <c r="F611" s="893">
        <v>229415</v>
      </c>
      <c r="G611" s="894">
        <v>58683</v>
      </c>
      <c r="H611" s="891">
        <v>94120240</v>
      </c>
      <c r="I611" s="893">
        <v>12344055</v>
      </c>
      <c r="J611" s="893">
        <v>25664712</v>
      </c>
      <c r="K611" s="893">
        <v>56111473</v>
      </c>
      <c r="L611"/>
    </row>
    <row r="612" spans="2:12" ht="12.75">
      <c r="B612" s="1028" t="s">
        <v>279</v>
      </c>
      <c r="C612" s="891">
        <v>98036717</v>
      </c>
      <c r="D612" s="891">
        <v>422394</v>
      </c>
      <c r="E612" s="892">
        <v>114069</v>
      </c>
      <c r="F612" s="892">
        <v>234214</v>
      </c>
      <c r="G612" s="892">
        <v>74111</v>
      </c>
      <c r="H612" s="891">
        <v>97614323</v>
      </c>
      <c r="I612" s="892">
        <v>13669245</v>
      </c>
      <c r="J612" s="892">
        <v>26923250</v>
      </c>
      <c r="K612" s="892">
        <v>57021828</v>
      </c>
      <c r="L612"/>
    </row>
    <row r="613" spans="2:12" ht="12.75">
      <c r="B613" s="1028" t="s">
        <v>280</v>
      </c>
      <c r="C613" s="891">
        <v>98036717</v>
      </c>
      <c r="D613" s="893">
        <v>422394</v>
      </c>
      <c r="E613" s="893">
        <v>114069</v>
      </c>
      <c r="F613" s="893">
        <v>234214</v>
      </c>
      <c r="G613" s="893">
        <v>74111</v>
      </c>
      <c r="H613" s="892">
        <v>97614323</v>
      </c>
      <c r="I613" s="893">
        <v>13669245</v>
      </c>
      <c r="J613" s="893">
        <v>26923250</v>
      </c>
      <c r="K613" s="893">
        <v>57021828</v>
      </c>
      <c r="L613"/>
    </row>
    <row r="614" spans="2:12" ht="12.75">
      <c r="B614" s="1028" t="s">
        <v>281</v>
      </c>
      <c r="C614" s="891">
        <v>93991382</v>
      </c>
      <c r="D614" s="893">
        <v>442529</v>
      </c>
      <c r="E614" s="893">
        <v>110487</v>
      </c>
      <c r="F614" s="893">
        <v>234875</v>
      </c>
      <c r="G614" s="894">
        <v>97167</v>
      </c>
      <c r="H614" s="895">
        <v>93548853</v>
      </c>
      <c r="I614" s="893">
        <v>13082164</v>
      </c>
      <c r="J614" s="893">
        <v>28328455</v>
      </c>
      <c r="K614" s="893">
        <v>52138234</v>
      </c>
      <c r="L614"/>
    </row>
    <row r="615" spans="2:12" ht="12.75">
      <c r="B615" s="1028" t="s">
        <v>282</v>
      </c>
      <c r="C615" s="891">
        <v>85303687</v>
      </c>
      <c r="D615" s="893">
        <v>382900</v>
      </c>
      <c r="E615" s="893">
        <v>110310</v>
      </c>
      <c r="F615" s="893">
        <v>202029</v>
      </c>
      <c r="G615" s="894">
        <v>70561</v>
      </c>
      <c r="H615" s="895">
        <v>84920787</v>
      </c>
      <c r="I615" s="893">
        <v>11813818</v>
      </c>
      <c r="J615" s="893">
        <v>24635137</v>
      </c>
      <c r="K615" s="893">
        <v>48471832</v>
      </c>
      <c r="L615"/>
    </row>
    <row r="616" spans="2:12" ht="12.75">
      <c r="B616" s="1028"/>
      <c r="C616" s="694"/>
      <c r="D616" s="695"/>
      <c r="E616" s="696"/>
      <c r="F616" s="696"/>
      <c r="G616" s="696"/>
      <c r="H616" s="695"/>
      <c r="I616" s="696"/>
      <c r="J616" s="696"/>
      <c r="K616" s="696"/>
      <c r="L616"/>
    </row>
    <row r="617" spans="2:12" ht="12.75">
      <c r="B617" s="1027">
        <v>2019</v>
      </c>
      <c r="C617" s="697">
        <v>1105352505</v>
      </c>
      <c r="D617" s="697">
        <v>4680408</v>
      </c>
      <c r="E617" s="697">
        <v>1428431</v>
      </c>
      <c r="F617" s="697">
        <v>2423599</v>
      </c>
      <c r="G617" s="697">
        <v>828378</v>
      </c>
      <c r="H617" s="697">
        <v>1100672097</v>
      </c>
      <c r="I617" s="697">
        <v>160411048</v>
      </c>
      <c r="J617" s="697">
        <v>304501464</v>
      </c>
      <c r="K617" s="697">
        <v>635759585</v>
      </c>
      <c r="L617"/>
    </row>
    <row r="618" spans="2:12" ht="12.75">
      <c r="B618"/>
      <c r="C618"/>
      <c r="D618"/>
      <c r="E618"/>
      <c r="F618"/>
      <c r="G618"/>
      <c r="H618"/>
      <c r="I618"/>
      <c r="J618"/>
      <c r="K618"/>
      <c r="L618"/>
    </row>
    <row r="619" spans="2:12" ht="18.75">
      <c r="B619"/>
      <c r="C619"/>
      <c r="D619"/>
      <c r="E619"/>
      <c r="F619" s="1066"/>
      <c r="G619" s="1066"/>
      <c r="H619" s="1066"/>
      <c r="I619" s="1066"/>
      <c r="J619"/>
      <c r="K619"/>
      <c r="L619"/>
    </row>
    <row r="620" spans="2:12" ht="20.25" thickBot="1">
      <c r="B620"/>
      <c r="C620"/>
      <c r="D620"/>
      <c r="E620" s="1067"/>
      <c r="F620" s="1068" t="s">
        <v>297</v>
      </c>
      <c r="G620" s="1068"/>
      <c r="H620" s="1068"/>
      <c r="I620" s="1068"/>
      <c r="J620" s="1069"/>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58" t="s">
        <v>439</v>
      </c>
      <c r="C636" s="1558"/>
      <c r="D636" s="1558"/>
      <c r="E636" s="1558"/>
      <c r="F636" s="1558"/>
      <c r="G636" s="1558"/>
      <c r="H636" s="1558"/>
      <c r="I636" s="1558"/>
      <c r="J636" s="1558"/>
      <c r="K636" s="1558"/>
    </row>
    <row r="637" spans="2:12" ht="18.75" thickBot="1">
      <c r="B637" s="807"/>
      <c r="C637" s="807"/>
      <c r="D637" s="807"/>
      <c r="E637" s="807"/>
      <c r="F637" s="808" t="s">
        <v>258</v>
      </c>
      <c r="G637" s="807"/>
      <c r="H637" s="807"/>
      <c r="I637" s="807"/>
      <c r="J637" s="807"/>
      <c r="K637" s="807"/>
    </row>
    <row r="638" spans="2:12" ht="12.75" customHeight="1">
      <c r="B638" s="1559" t="s">
        <v>259</v>
      </c>
      <c r="C638" s="1561" t="s">
        <v>22</v>
      </c>
      <c r="D638" s="1561" t="s">
        <v>260</v>
      </c>
      <c r="E638" s="1562" t="s">
        <v>261</v>
      </c>
      <c r="F638" s="1563"/>
      <c r="G638" s="1564"/>
      <c r="H638" s="1565" t="s">
        <v>262</v>
      </c>
      <c r="I638" s="1562" t="s">
        <v>263</v>
      </c>
      <c r="J638" s="1563"/>
      <c r="K638" s="1566"/>
    </row>
    <row r="639" spans="2:12" ht="11.25" customHeight="1">
      <c r="B639" s="1560"/>
      <c r="C639" s="1475"/>
      <c r="D639" s="1475"/>
      <c r="E639" s="1476" t="s">
        <v>300</v>
      </c>
      <c r="F639" s="1474" t="s">
        <v>301</v>
      </c>
      <c r="G639" s="1474" t="s">
        <v>302</v>
      </c>
      <c r="H639" s="1481"/>
      <c r="I639" s="1476" t="s">
        <v>267</v>
      </c>
      <c r="J639" s="1476" t="s">
        <v>24</v>
      </c>
      <c r="K639" s="1478" t="s">
        <v>347</v>
      </c>
    </row>
    <row r="640" spans="2:12" ht="11.25" customHeight="1">
      <c r="B640" s="1560"/>
      <c r="C640" s="1475"/>
      <c r="D640" s="1475"/>
      <c r="E640" s="1488"/>
      <c r="F640" s="1475"/>
      <c r="G640" s="1475"/>
      <c r="H640" s="1481"/>
      <c r="I640" s="1488"/>
      <c r="J640" s="1488"/>
      <c r="K640" s="1567"/>
    </row>
    <row r="641" spans="2:11" ht="12.75">
      <c r="B641" s="1192">
        <v>0</v>
      </c>
      <c r="C641" s="678">
        <v>1</v>
      </c>
      <c r="D641" s="678">
        <v>2</v>
      </c>
      <c r="E641" s="679">
        <v>3</v>
      </c>
      <c r="F641" s="679">
        <v>4</v>
      </c>
      <c r="G641" s="678">
        <v>5</v>
      </c>
      <c r="H641" s="678">
        <v>6</v>
      </c>
      <c r="I641" s="678">
        <v>7</v>
      </c>
      <c r="J641" s="678">
        <v>8</v>
      </c>
      <c r="K641" s="1193">
        <v>9</v>
      </c>
    </row>
    <row r="642" spans="2:11" ht="12.75">
      <c r="B642" s="1194"/>
      <c r="C642" s="681"/>
      <c r="D642" s="681"/>
      <c r="E642" s="681"/>
      <c r="F642" s="681"/>
      <c r="G642" s="681"/>
      <c r="H642" s="681"/>
      <c r="I642" s="681"/>
      <c r="J642" s="681"/>
      <c r="K642" s="1195"/>
    </row>
    <row r="643" spans="2:11" ht="14.25">
      <c r="B643" s="1196"/>
      <c r="C643" s="1541" t="s">
        <v>270</v>
      </c>
      <c r="D643" s="1541"/>
      <c r="E643" s="1541"/>
      <c r="F643" s="1541"/>
      <c r="G643" s="1541"/>
      <c r="H643" s="1541"/>
      <c r="I643" s="1541"/>
      <c r="J643" s="1541"/>
      <c r="K643" s="1555"/>
    </row>
    <row r="644" spans="2:11" ht="12.75">
      <c r="B644" s="1194"/>
      <c r="C644" s="681"/>
      <c r="D644" s="681"/>
      <c r="E644" s="681"/>
      <c r="F644" s="681"/>
      <c r="G644" s="681"/>
      <c r="H644" s="681"/>
      <c r="I644" s="681"/>
      <c r="J644" s="681"/>
      <c r="K644" s="1195"/>
    </row>
    <row r="645" spans="2:11" ht="12.75">
      <c r="B645" s="1300" t="s">
        <v>271</v>
      </c>
      <c r="C645" s="1232">
        <f>SUM(D645+H645)</f>
        <v>163247</v>
      </c>
      <c r="D645" s="1232">
        <v>4183</v>
      </c>
      <c r="E645" s="1232">
        <v>1936</v>
      </c>
      <c r="F645" s="1232">
        <v>1878</v>
      </c>
      <c r="G645" s="1232">
        <v>369</v>
      </c>
      <c r="H645" s="1232">
        <v>159064</v>
      </c>
      <c r="I645" s="1232">
        <v>25823</v>
      </c>
      <c r="J645" s="1232">
        <v>47119</v>
      </c>
      <c r="K645" s="1301">
        <v>86122</v>
      </c>
    </row>
    <row r="646" spans="2:11" ht="12.75">
      <c r="B646" s="1300" t="s">
        <v>272</v>
      </c>
      <c r="C646" s="1232">
        <f t="shared" ref="C646:C656" si="48">SUM(D646+H646)</f>
        <v>154797</v>
      </c>
      <c r="D646" s="1232">
        <v>3855</v>
      </c>
      <c r="E646" s="1232">
        <v>1652</v>
      </c>
      <c r="F646" s="1232">
        <v>1884</v>
      </c>
      <c r="G646" s="1232">
        <v>319</v>
      </c>
      <c r="H646" s="1232">
        <v>150942</v>
      </c>
      <c r="I646" s="1232">
        <v>24820</v>
      </c>
      <c r="J646" s="1232">
        <v>41251</v>
      </c>
      <c r="K646" s="1301">
        <v>84871</v>
      </c>
    </row>
    <row r="647" spans="2:11" ht="12.75">
      <c r="B647" s="1300" t="s">
        <v>273</v>
      </c>
      <c r="C647" s="1232">
        <f t="shared" si="48"/>
        <v>151453</v>
      </c>
      <c r="D647" s="1234">
        <v>3672</v>
      </c>
      <c r="E647" s="1234">
        <v>1511</v>
      </c>
      <c r="F647" s="1234">
        <v>1781</v>
      </c>
      <c r="G647" s="1235">
        <v>380</v>
      </c>
      <c r="H647" s="1232">
        <v>147781</v>
      </c>
      <c r="I647" s="1234">
        <v>22185</v>
      </c>
      <c r="J647" s="1234">
        <v>39306</v>
      </c>
      <c r="K647" s="1302">
        <v>86290</v>
      </c>
    </row>
    <row r="648" spans="2:11" ht="12.75">
      <c r="B648" s="1300" t="s">
        <v>274</v>
      </c>
      <c r="C648" s="1232">
        <f>SUM(D648+H648)</f>
        <v>123387</v>
      </c>
      <c r="D648" s="1232">
        <v>2579</v>
      </c>
      <c r="E648" s="1233">
        <v>1048</v>
      </c>
      <c r="F648" s="1233">
        <v>1175</v>
      </c>
      <c r="G648" s="1232">
        <v>356</v>
      </c>
      <c r="H648" s="1232">
        <v>120808</v>
      </c>
      <c r="I648" s="1232">
        <v>18805</v>
      </c>
      <c r="J648" s="1232">
        <v>35098</v>
      </c>
      <c r="K648" s="1301">
        <v>66905</v>
      </c>
    </row>
    <row r="649" spans="2:11" ht="12.75">
      <c r="B649" s="1300" t="s">
        <v>275</v>
      </c>
      <c r="C649" s="1232">
        <f>SUM(D649+H649)</f>
        <v>141955</v>
      </c>
      <c r="D649" s="707">
        <v>3254</v>
      </c>
      <c r="E649" s="1237">
        <v>1374</v>
      </c>
      <c r="F649" s="1227">
        <v>1580</v>
      </c>
      <c r="G649" s="1227">
        <v>300</v>
      </c>
      <c r="H649" s="707">
        <v>138701</v>
      </c>
      <c r="I649" s="1237">
        <v>23058</v>
      </c>
      <c r="J649" s="1237">
        <v>36148</v>
      </c>
      <c r="K649" s="1303">
        <v>79495</v>
      </c>
    </row>
    <row r="650" spans="2:11" ht="12.75">
      <c r="B650" s="1300" t="s">
        <v>276</v>
      </c>
      <c r="C650" s="1232">
        <f t="shared" si="48"/>
        <v>166759</v>
      </c>
      <c r="D650" s="1232">
        <v>3740</v>
      </c>
      <c r="E650" s="1233">
        <v>1503</v>
      </c>
      <c r="F650" s="1233">
        <v>2000</v>
      </c>
      <c r="G650" s="1232">
        <v>237</v>
      </c>
      <c r="H650" s="1232">
        <v>163019</v>
      </c>
      <c r="I650" s="1232">
        <v>27394</v>
      </c>
      <c r="J650" s="1232">
        <v>41041</v>
      </c>
      <c r="K650" s="1301">
        <v>94584</v>
      </c>
    </row>
    <row r="651" spans="2:11" ht="12.75">
      <c r="B651" s="1300" t="s">
        <v>277</v>
      </c>
      <c r="C651" s="1232">
        <f>SUM(D651+H651)</f>
        <v>176233</v>
      </c>
      <c r="D651" s="708">
        <v>4202</v>
      </c>
      <c r="E651" s="1234">
        <v>1869</v>
      </c>
      <c r="F651" s="1235">
        <v>2029</v>
      </c>
      <c r="G651" s="1235">
        <v>304</v>
      </c>
      <c r="H651" s="1232">
        <v>172031</v>
      </c>
      <c r="I651" s="1234">
        <v>31264</v>
      </c>
      <c r="J651" s="1234">
        <v>50784</v>
      </c>
      <c r="K651" s="1302">
        <v>89983</v>
      </c>
    </row>
    <row r="652" spans="2:11" ht="12.75">
      <c r="B652" s="1300" t="s">
        <v>278</v>
      </c>
      <c r="C652" s="1232">
        <f t="shared" si="48"/>
        <v>151920</v>
      </c>
      <c r="D652" s="708">
        <v>4257</v>
      </c>
      <c r="E652" s="1234">
        <v>1568</v>
      </c>
      <c r="F652" s="1234">
        <v>2117</v>
      </c>
      <c r="G652" s="1235">
        <v>572</v>
      </c>
      <c r="H652" s="1232">
        <v>147663</v>
      </c>
      <c r="I652" s="1234">
        <v>24922</v>
      </c>
      <c r="J652" s="1234">
        <v>43850</v>
      </c>
      <c r="K652" s="1302">
        <v>78891</v>
      </c>
    </row>
    <row r="653" spans="2:11" ht="12.75">
      <c r="B653" s="1300" t="s">
        <v>279</v>
      </c>
      <c r="C653" s="1232">
        <f t="shared" si="48"/>
        <v>168873</v>
      </c>
      <c r="D653" s="1232">
        <v>4787</v>
      </c>
      <c r="E653" s="1233">
        <v>2244</v>
      </c>
      <c r="F653" s="1233">
        <v>2284</v>
      </c>
      <c r="G653" s="1232">
        <v>259</v>
      </c>
      <c r="H653" s="1232">
        <v>164086</v>
      </c>
      <c r="I653" s="1232">
        <v>25977</v>
      </c>
      <c r="J653" s="1232">
        <v>49066</v>
      </c>
      <c r="K653" s="1301">
        <v>89043</v>
      </c>
    </row>
    <row r="654" spans="2:11" ht="12.75">
      <c r="B654" s="1304" t="s">
        <v>280</v>
      </c>
      <c r="C654" s="1232">
        <f>SUM(D654+H654)</f>
        <v>167227</v>
      </c>
      <c r="D654" s="708">
        <v>4810</v>
      </c>
      <c r="E654" s="1234">
        <v>2454</v>
      </c>
      <c r="F654" s="1234">
        <v>1999</v>
      </c>
      <c r="G654" s="1234">
        <v>357</v>
      </c>
      <c r="H654" s="1233">
        <v>162417</v>
      </c>
      <c r="I654" s="1234">
        <v>27314</v>
      </c>
      <c r="J654" s="1234">
        <v>55182</v>
      </c>
      <c r="K654" s="1302">
        <v>79921</v>
      </c>
    </row>
    <row r="655" spans="2:11" ht="12.75">
      <c r="B655" s="1305" t="s">
        <v>281</v>
      </c>
      <c r="C655" s="1232">
        <f>SUM(D655+H655)</f>
        <v>137617</v>
      </c>
      <c r="D655" s="1234">
        <v>3779</v>
      </c>
      <c r="E655" s="1234">
        <v>1461</v>
      </c>
      <c r="F655" s="1234">
        <v>1884</v>
      </c>
      <c r="G655" s="1234">
        <v>434</v>
      </c>
      <c r="H655" s="1234">
        <v>133838</v>
      </c>
      <c r="I655" s="1234">
        <v>22269</v>
      </c>
      <c r="J655" s="1234">
        <v>45841</v>
      </c>
      <c r="K655" s="1302">
        <v>65728</v>
      </c>
    </row>
    <row r="656" spans="2:11" ht="12.75">
      <c r="B656" s="1305" t="s">
        <v>282</v>
      </c>
      <c r="C656" s="1232">
        <f t="shared" si="48"/>
        <v>149450</v>
      </c>
      <c r="D656" s="1234">
        <v>4271</v>
      </c>
      <c r="E656" s="1234">
        <v>1935</v>
      </c>
      <c r="F656" s="1234">
        <v>1913</v>
      </c>
      <c r="G656" s="1234">
        <v>423</v>
      </c>
      <c r="H656" s="1234">
        <v>145179</v>
      </c>
      <c r="I656" s="1234">
        <v>23304</v>
      </c>
      <c r="J656" s="1234">
        <v>47671</v>
      </c>
      <c r="K656" s="1302">
        <v>74204</v>
      </c>
    </row>
    <row r="657" spans="2:11" ht="15">
      <c r="B657" s="1306"/>
      <c r="C657" s="1233"/>
      <c r="D657" s="1233"/>
      <c r="E657" s="1233"/>
      <c r="F657" s="1233"/>
      <c r="G657" s="1233"/>
      <c r="H657" s="1233"/>
      <c r="I657" s="1233"/>
      <c r="J657" s="1233"/>
      <c r="K657" s="1307"/>
    </row>
    <row r="658" spans="2:11" ht="12.75">
      <c r="B658" s="1308">
        <v>2020</v>
      </c>
      <c r="C658" s="1226">
        <f t="shared" ref="C658:K658" si="49">SUM(C645:C656)</f>
        <v>1852918</v>
      </c>
      <c r="D658" s="1226">
        <f>SUM(D645:D656)</f>
        <v>47389</v>
      </c>
      <c r="E658" s="1226">
        <f t="shared" si="49"/>
        <v>20555</v>
      </c>
      <c r="F658" s="1226">
        <f t="shared" si="49"/>
        <v>22524</v>
      </c>
      <c r="G658" s="1226">
        <f>SUM(G645:G656)</f>
        <v>4310</v>
      </c>
      <c r="H658" s="1226">
        <f t="shared" si="49"/>
        <v>1805529</v>
      </c>
      <c r="I658" s="1226">
        <f t="shared" si="49"/>
        <v>297135</v>
      </c>
      <c r="J658" s="1226">
        <f t="shared" si="49"/>
        <v>532357</v>
      </c>
      <c r="K658" s="1309">
        <f t="shared" si="49"/>
        <v>976037</v>
      </c>
    </row>
    <row r="659" spans="2:11" ht="12.75">
      <c r="B659" s="1196"/>
      <c r="C659" s="1202"/>
      <c r="D659" s="1202"/>
      <c r="E659" s="1202"/>
      <c r="F659" s="1202"/>
      <c r="G659" s="1202"/>
      <c r="H659" s="1202"/>
      <c r="I659" s="1202"/>
      <c r="J659" s="1202"/>
      <c r="K659" s="1310"/>
    </row>
    <row r="660" spans="2:11" ht="12.75">
      <c r="B660" s="1196"/>
      <c r="C660" s="1472" t="s">
        <v>295</v>
      </c>
      <c r="D660" s="1472"/>
      <c r="E660" s="1472"/>
      <c r="F660" s="1472"/>
      <c r="G660" s="1472"/>
      <c r="H660" s="1472"/>
      <c r="I660" s="1472"/>
      <c r="J660" s="1472"/>
      <c r="K660" s="1473"/>
    </row>
    <row r="661" spans="2:11" ht="12.75">
      <c r="B661" s="1194"/>
      <c r="C661" s="1202"/>
      <c r="D661" s="1202"/>
      <c r="E661" s="1202"/>
      <c r="F661" s="1202"/>
      <c r="G661" s="1202"/>
      <c r="H661" s="1202"/>
      <c r="I661" s="1202"/>
      <c r="J661" s="1202"/>
      <c r="K661" s="1310"/>
    </row>
    <row r="662" spans="2:11" ht="12.75">
      <c r="B662" s="1311" t="s">
        <v>271</v>
      </c>
      <c r="C662" s="1232">
        <f t="shared" ref="C662:C673" si="50">SUM(D662+H662)</f>
        <v>49960551</v>
      </c>
      <c r="D662" s="1232">
        <v>235967</v>
      </c>
      <c r="E662" s="1232">
        <v>69271</v>
      </c>
      <c r="F662" s="1232">
        <v>111895</v>
      </c>
      <c r="G662" s="1232">
        <v>54801</v>
      </c>
      <c r="H662" s="1232">
        <v>49724584</v>
      </c>
      <c r="I662" s="1232">
        <v>7150936</v>
      </c>
      <c r="J662" s="1232">
        <v>13108259</v>
      </c>
      <c r="K662" s="1301">
        <v>29465389</v>
      </c>
    </row>
    <row r="663" spans="2:11" ht="12.75">
      <c r="B663" s="1311" t="s">
        <v>272</v>
      </c>
      <c r="C663" s="1232">
        <f t="shared" si="50"/>
        <v>47617324</v>
      </c>
      <c r="D663" s="1232">
        <v>208840</v>
      </c>
      <c r="E663" s="1232">
        <v>57340</v>
      </c>
      <c r="F663" s="1232">
        <v>107364</v>
      </c>
      <c r="G663" s="1232">
        <v>44136</v>
      </c>
      <c r="H663" s="1232">
        <v>47408484</v>
      </c>
      <c r="I663" s="1232">
        <v>6893452</v>
      </c>
      <c r="J663" s="1232">
        <v>11453223</v>
      </c>
      <c r="K663" s="1301">
        <v>29061809</v>
      </c>
    </row>
    <row r="664" spans="2:11" ht="12.75">
      <c r="B664" s="1311" t="s">
        <v>273</v>
      </c>
      <c r="C664" s="1232">
        <f t="shared" si="50"/>
        <v>45810921</v>
      </c>
      <c r="D664" s="1234">
        <v>212047</v>
      </c>
      <c r="E664" s="1234">
        <v>52722</v>
      </c>
      <c r="F664" s="1234">
        <v>104528</v>
      </c>
      <c r="G664" s="1235">
        <v>54797</v>
      </c>
      <c r="H664" s="1232">
        <v>45598874</v>
      </c>
      <c r="I664" s="1234">
        <v>6206047</v>
      </c>
      <c r="J664" s="1234">
        <v>10978459</v>
      </c>
      <c r="K664" s="1302">
        <v>28414368</v>
      </c>
    </row>
    <row r="665" spans="2:11" ht="12.75">
      <c r="B665" s="1311" t="s">
        <v>274</v>
      </c>
      <c r="C665" s="1232">
        <f t="shared" si="50"/>
        <v>37947488</v>
      </c>
      <c r="D665" s="1232">
        <v>152361</v>
      </c>
      <c r="E665" s="1233">
        <v>38008</v>
      </c>
      <c r="F665" s="1233">
        <v>67675</v>
      </c>
      <c r="G665" s="1232">
        <v>46678</v>
      </c>
      <c r="H665" s="1232">
        <v>37795127</v>
      </c>
      <c r="I665" s="1232">
        <v>5250323</v>
      </c>
      <c r="J665" s="1232">
        <v>9742524</v>
      </c>
      <c r="K665" s="1301">
        <v>22802280</v>
      </c>
    </row>
    <row r="666" spans="2:11" ht="12.75">
      <c r="B666" s="1311" t="s">
        <v>275</v>
      </c>
      <c r="C666" s="1232">
        <f t="shared" si="50"/>
        <v>43850100</v>
      </c>
      <c r="D666" s="1237">
        <v>182406</v>
      </c>
      <c r="E666" s="1237">
        <v>49999</v>
      </c>
      <c r="F666" s="1237">
        <v>89839</v>
      </c>
      <c r="G666" s="1237">
        <v>42568</v>
      </c>
      <c r="H666" s="1237">
        <v>43667694</v>
      </c>
      <c r="I666" s="1237">
        <v>6427358</v>
      </c>
      <c r="J666" s="1237">
        <v>9965046</v>
      </c>
      <c r="K666" s="1303">
        <v>27275290</v>
      </c>
    </row>
    <row r="667" spans="2:11" ht="12.75">
      <c r="B667" s="1311" t="s">
        <v>276</v>
      </c>
      <c r="C667" s="1232">
        <f t="shared" si="50"/>
        <v>52025091</v>
      </c>
      <c r="D667" s="1232">
        <v>205453</v>
      </c>
      <c r="E667" s="1233">
        <v>52679</v>
      </c>
      <c r="F667" s="1233">
        <v>121156</v>
      </c>
      <c r="G667" s="1232">
        <v>31618</v>
      </c>
      <c r="H667" s="1232">
        <v>51819638</v>
      </c>
      <c r="I667" s="1232">
        <v>7514997</v>
      </c>
      <c r="J667" s="1232">
        <v>11510571</v>
      </c>
      <c r="K667" s="1301">
        <v>32794070</v>
      </c>
    </row>
    <row r="668" spans="2:11" ht="12.75">
      <c r="B668" s="1311" t="s">
        <v>277</v>
      </c>
      <c r="C668" s="1232">
        <f t="shared" si="50"/>
        <v>54051147</v>
      </c>
      <c r="D668" s="1234">
        <v>228220</v>
      </c>
      <c r="E668" s="1234">
        <v>67664</v>
      </c>
      <c r="F668" s="1234">
        <v>124553</v>
      </c>
      <c r="G668" s="1235">
        <v>36003</v>
      </c>
      <c r="H668" s="1232">
        <v>53822927</v>
      </c>
      <c r="I668" s="1234">
        <v>8725344</v>
      </c>
      <c r="J668" s="1234">
        <v>14051630</v>
      </c>
      <c r="K668" s="1302">
        <v>31045953</v>
      </c>
    </row>
    <row r="669" spans="2:11" ht="12.75">
      <c r="B669" s="1311" t="s">
        <v>278</v>
      </c>
      <c r="C669" s="1232">
        <f t="shared" si="50"/>
        <v>45879866</v>
      </c>
      <c r="D669" s="1234">
        <v>235692</v>
      </c>
      <c r="E669" s="1234">
        <v>57242</v>
      </c>
      <c r="F669" s="1234">
        <v>115636</v>
      </c>
      <c r="G669" s="1235">
        <v>62814</v>
      </c>
      <c r="H669" s="1232">
        <v>45644174</v>
      </c>
      <c r="I669" s="1234">
        <v>6814064</v>
      </c>
      <c r="J669" s="1234">
        <v>12095543</v>
      </c>
      <c r="K669" s="1302">
        <v>26734567</v>
      </c>
    </row>
    <row r="670" spans="2:11" ht="12.75">
      <c r="B670" s="1311" t="s">
        <v>279</v>
      </c>
      <c r="C670" s="1232">
        <f t="shared" si="50"/>
        <v>50006709</v>
      </c>
      <c r="D670" s="1234">
        <v>255535</v>
      </c>
      <c r="E670" s="1234">
        <v>81414</v>
      </c>
      <c r="F670" s="1234">
        <v>142799</v>
      </c>
      <c r="G670" s="1235">
        <v>31322</v>
      </c>
      <c r="H670" s="1232">
        <v>49751174</v>
      </c>
      <c r="I670" s="1234">
        <v>7098072</v>
      </c>
      <c r="J670" s="1234">
        <v>13203179</v>
      </c>
      <c r="K670" s="1302">
        <v>29449923</v>
      </c>
    </row>
    <row r="671" spans="2:11" ht="12.75">
      <c r="B671" s="1311" t="s">
        <v>280</v>
      </c>
      <c r="C671" s="1232">
        <f>SUM(D671+H671)</f>
        <v>49388258</v>
      </c>
      <c r="D671" s="1234">
        <v>269010</v>
      </c>
      <c r="E671" s="1234">
        <v>93543</v>
      </c>
      <c r="F671" s="1234">
        <v>130959</v>
      </c>
      <c r="G671" s="1234">
        <v>44508</v>
      </c>
      <c r="H671" s="1233">
        <v>49119248</v>
      </c>
      <c r="I671" s="1234">
        <v>7503226</v>
      </c>
      <c r="J671" s="1234">
        <v>14927985</v>
      </c>
      <c r="K671" s="1302">
        <v>26688037</v>
      </c>
    </row>
    <row r="672" spans="2:11" ht="12.75">
      <c r="B672" s="1311" t="s">
        <v>281</v>
      </c>
      <c r="C672" s="1232">
        <f>SUM(D672+H672)</f>
        <v>38901473</v>
      </c>
      <c r="D672" s="1234">
        <v>222167</v>
      </c>
      <c r="E672" s="1234">
        <v>52668</v>
      </c>
      <c r="F672" s="1234">
        <v>117595</v>
      </c>
      <c r="G672" s="1234">
        <v>51904</v>
      </c>
      <c r="H672" s="1233">
        <v>38679306</v>
      </c>
      <c r="I672" s="1234">
        <v>6116907</v>
      </c>
      <c r="J672" s="1234">
        <v>12771724</v>
      </c>
      <c r="K672" s="1302">
        <v>19790675</v>
      </c>
    </row>
    <row r="673" spans="2:14" ht="12.75">
      <c r="B673" s="1311" t="s">
        <v>282</v>
      </c>
      <c r="C673" s="1232">
        <f t="shared" si="50"/>
        <v>44379143</v>
      </c>
      <c r="D673" s="1234">
        <v>235538</v>
      </c>
      <c r="E673" s="1234">
        <v>68088</v>
      </c>
      <c r="F673" s="1234">
        <v>114816</v>
      </c>
      <c r="G673" s="1234">
        <v>52634</v>
      </c>
      <c r="H673" s="1234">
        <v>44143605</v>
      </c>
      <c r="I673" s="1234">
        <v>6396462</v>
      </c>
      <c r="J673" s="1234">
        <v>13181865</v>
      </c>
      <c r="K673" s="1302">
        <v>24565278</v>
      </c>
    </row>
    <row r="674" spans="2:14" ht="12.75">
      <c r="B674" s="1196"/>
      <c r="C674" s="1233"/>
      <c r="D674" s="1233"/>
      <c r="E674" s="1233"/>
      <c r="F674" s="1233"/>
      <c r="G674" s="1233"/>
      <c r="H674" s="1233"/>
      <c r="I674" s="1233"/>
      <c r="J674" s="1233"/>
      <c r="K674" s="1307"/>
    </row>
    <row r="675" spans="2:14" ht="12.75">
      <c r="B675" s="1308">
        <v>2020</v>
      </c>
      <c r="C675" s="1226">
        <f t="shared" ref="C675:K675" si="51">SUM(C662:C673)</f>
        <v>559818071</v>
      </c>
      <c r="D675" s="1226">
        <f t="shared" si="51"/>
        <v>2643236</v>
      </c>
      <c r="E675" s="1226">
        <f t="shared" si="51"/>
        <v>740638</v>
      </c>
      <c r="F675" s="1226">
        <f t="shared" si="51"/>
        <v>1348815</v>
      </c>
      <c r="G675" s="1226">
        <f t="shared" si="51"/>
        <v>553783</v>
      </c>
      <c r="H675" s="1226">
        <f t="shared" si="51"/>
        <v>557174835</v>
      </c>
      <c r="I675" s="1226">
        <f t="shared" si="51"/>
        <v>82097188</v>
      </c>
      <c r="J675" s="1226">
        <f t="shared" si="51"/>
        <v>146990008</v>
      </c>
      <c r="K675" s="1309">
        <f t="shared" si="51"/>
        <v>328087639</v>
      </c>
      <c r="N675" s="438" t="s">
        <v>503</v>
      </c>
    </row>
    <row r="676" spans="2:14" ht="12.75">
      <c r="B676" s="1312"/>
      <c r="C676" s="1203"/>
      <c r="D676" s="1203"/>
      <c r="E676" s="1203"/>
      <c r="F676" s="1203"/>
      <c r="G676" s="1203"/>
      <c r="H676" s="1203"/>
      <c r="I676" s="1203"/>
      <c r="J676" s="1203"/>
      <c r="K676" s="1313"/>
    </row>
    <row r="677" spans="2:14" ht="12.75" customHeight="1">
      <c r="B677" s="1556" t="s">
        <v>259</v>
      </c>
      <c r="C677" s="1474" t="s">
        <v>22</v>
      </c>
      <c r="D677" s="1474" t="s">
        <v>260</v>
      </c>
      <c r="E677" s="1485" t="s">
        <v>261</v>
      </c>
      <c r="F677" s="1486"/>
      <c r="G677" s="1487"/>
      <c r="H677" s="1480" t="s">
        <v>262</v>
      </c>
      <c r="I677" s="1482" t="s">
        <v>263</v>
      </c>
      <c r="J677" s="1483"/>
      <c r="K677" s="1484"/>
    </row>
    <row r="678" spans="2:14" ht="11.25" customHeight="1">
      <c r="B678" s="1557"/>
      <c r="C678" s="1475"/>
      <c r="D678" s="1475"/>
      <c r="E678" s="1476" t="s">
        <v>300</v>
      </c>
      <c r="F678" s="1474" t="s">
        <v>301</v>
      </c>
      <c r="G678" s="1474" t="s">
        <v>302</v>
      </c>
      <c r="H678" s="1481"/>
      <c r="I678" s="1476" t="s">
        <v>267</v>
      </c>
      <c r="J678" s="1476" t="s">
        <v>24</v>
      </c>
      <c r="K678" s="1478" t="s">
        <v>268</v>
      </c>
    </row>
    <row r="679" spans="2:14" ht="11.25" customHeight="1">
      <c r="B679" s="1557"/>
      <c r="C679" s="1475"/>
      <c r="D679" s="1475"/>
      <c r="E679" s="1488"/>
      <c r="F679" s="1475"/>
      <c r="G679" s="1475"/>
      <c r="H679" s="1481"/>
      <c r="I679" s="1477"/>
      <c r="J679" s="1477"/>
      <c r="K679" s="1479"/>
    </row>
    <row r="680" spans="2:14" ht="12.75">
      <c r="B680" s="1192">
        <v>0</v>
      </c>
      <c r="C680" s="1204">
        <v>1</v>
      </c>
      <c r="D680" s="1204">
        <v>2</v>
      </c>
      <c r="E680" s="1205">
        <v>3</v>
      </c>
      <c r="F680" s="1205">
        <v>4</v>
      </c>
      <c r="G680" s="1204">
        <v>5</v>
      </c>
      <c r="H680" s="1204">
        <v>6</v>
      </c>
      <c r="I680" s="1204">
        <v>7</v>
      </c>
      <c r="J680" s="1204">
        <v>8</v>
      </c>
      <c r="K680" s="1314">
        <v>9</v>
      </c>
    </row>
    <row r="681" spans="2:14" ht="12.75">
      <c r="B681" s="1194"/>
      <c r="C681" s="1202"/>
      <c r="D681" s="1202"/>
      <c r="E681" s="1202"/>
      <c r="F681" s="1202"/>
      <c r="G681" s="1202"/>
      <c r="H681" s="1202"/>
      <c r="I681" s="1202"/>
      <c r="J681" s="1202"/>
      <c r="K681" s="1310"/>
    </row>
    <row r="682" spans="2:14" ht="12.75">
      <c r="B682" s="1196"/>
      <c r="C682" s="1472" t="s">
        <v>296</v>
      </c>
      <c r="D682" s="1472"/>
      <c r="E682" s="1472"/>
      <c r="F682" s="1472"/>
      <c r="G682" s="1472"/>
      <c r="H682" s="1472"/>
      <c r="I682" s="1472"/>
      <c r="J682" s="1472"/>
      <c r="K682" s="1473"/>
    </row>
    <row r="683" spans="2:14" ht="12.75">
      <c r="B683" s="1196"/>
      <c r="C683" s="1206"/>
      <c r="D683" s="1206"/>
      <c r="E683" s="1206"/>
      <c r="F683" s="1206"/>
      <c r="G683" s="1206"/>
      <c r="H683" s="1206"/>
      <c r="I683" s="1206"/>
      <c r="J683" s="1206"/>
      <c r="K683" s="1315"/>
    </row>
    <row r="684" spans="2:14" ht="12.75">
      <c r="B684" s="1311" t="s">
        <v>271</v>
      </c>
      <c r="C684" s="1232">
        <f>SUM(D684+H684)</f>
        <v>98406751</v>
      </c>
      <c r="D684" s="1232">
        <v>415255</v>
      </c>
      <c r="E684" s="1232">
        <v>121753</v>
      </c>
      <c r="F684" s="1232">
        <v>197678</v>
      </c>
      <c r="G684" s="1232">
        <v>95824</v>
      </c>
      <c r="H684" s="1232">
        <v>97991496</v>
      </c>
      <c r="I684" s="1232">
        <v>14011279</v>
      </c>
      <c r="J684" s="1232">
        <v>27307209</v>
      </c>
      <c r="K684" s="1301">
        <v>56673008</v>
      </c>
    </row>
    <row r="685" spans="2:14" ht="12.75">
      <c r="B685" s="1311" t="s">
        <v>272</v>
      </c>
      <c r="C685" s="1232">
        <f t="shared" ref="C685:C695" si="52">SUM(D685+H685)</f>
        <v>94273400</v>
      </c>
      <c r="D685" s="1232">
        <v>371528</v>
      </c>
      <c r="E685" s="1232">
        <v>101380</v>
      </c>
      <c r="F685" s="1232">
        <v>190031</v>
      </c>
      <c r="G685" s="1232">
        <v>80117</v>
      </c>
      <c r="H685" s="1232">
        <v>93901872</v>
      </c>
      <c r="I685" s="1232">
        <v>13706847</v>
      </c>
      <c r="J685" s="1232">
        <v>24084327</v>
      </c>
      <c r="K685" s="1301">
        <v>56110698</v>
      </c>
    </row>
    <row r="686" spans="2:14" ht="12.75">
      <c r="B686" s="1311" t="s">
        <v>273</v>
      </c>
      <c r="C686" s="1232">
        <f t="shared" si="52"/>
        <v>89717346</v>
      </c>
      <c r="D686" s="1234">
        <v>372120</v>
      </c>
      <c r="E686" s="1234">
        <v>93526</v>
      </c>
      <c r="F686" s="1234">
        <v>183035</v>
      </c>
      <c r="G686" s="1235">
        <v>95559</v>
      </c>
      <c r="H686" s="1232">
        <v>89345226</v>
      </c>
      <c r="I686" s="1234">
        <v>12115715</v>
      </c>
      <c r="J686" s="1234">
        <v>22514649</v>
      </c>
      <c r="K686" s="1302">
        <v>54714862</v>
      </c>
    </row>
    <row r="687" spans="2:14" ht="12.75">
      <c r="B687" s="1311" t="s">
        <v>274</v>
      </c>
      <c r="C687" s="1232">
        <f t="shared" si="52"/>
        <v>74393739</v>
      </c>
      <c r="D687" s="1232">
        <v>265878</v>
      </c>
      <c r="E687" s="1233">
        <v>66178</v>
      </c>
      <c r="F687" s="1233">
        <v>117616</v>
      </c>
      <c r="G687" s="1233">
        <v>82084</v>
      </c>
      <c r="H687" s="1232">
        <v>74127861</v>
      </c>
      <c r="I687" s="1233">
        <v>10308616</v>
      </c>
      <c r="J687" s="1233">
        <v>20143556</v>
      </c>
      <c r="K687" s="1307">
        <v>43675689</v>
      </c>
    </row>
    <row r="688" spans="2:14" ht="12.75">
      <c r="B688" s="1311" t="s">
        <v>275</v>
      </c>
      <c r="C688" s="1232">
        <f t="shared" si="52"/>
        <v>86208498</v>
      </c>
      <c r="D688" s="1237">
        <v>319898</v>
      </c>
      <c r="E688" s="1237">
        <v>87279</v>
      </c>
      <c r="F688" s="1237">
        <v>156470</v>
      </c>
      <c r="G688" s="1237">
        <v>76149</v>
      </c>
      <c r="H688" s="1237">
        <v>85888600</v>
      </c>
      <c r="I688" s="1237">
        <v>12659354</v>
      </c>
      <c r="J688" s="1237">
        <v>20656790</v>
      </c>
      <c r="K688" s="1303">
        <v>52572456</v>
      </c>
    </row>
    <row r="689" spans="2:12" ht="12.75">
      <c r="B689" s="1311" t="s">
        <v>276</v>
      </c>
      <c r="C689" s="1232">
        <f t="shared" si="52"/>
        <v>101889130</v>
      </c>
      <c r="D689" s="1232">
        <v>360681</v>
      </c>
      <c r="E689" s="1233">
        <v>93221</v>
      </c>
      <c r="F689" s="1233">
        <v>211996</v>
      </c>
      <c r="G689" s="1233">
        <v>55464</v>
      </c>
      <c r="H689" s="1232">
        <v>101528449</v>
      </c>
      <c r="I689" s="1233">
        <v>15174672</v>
      </c>
      <c r="J689" s="1233">
        <v>23731496</v>
      </c>
      <c r="K689" s="1307">
        <v>62622281</v>
      </c>
    </row>
    <row r="690" spans="2:12" ht="12.75">
      <c r="B690" s="1311" t="s">
        <v>277</v>
      </c>
      <c r="C690" s="1232">
        <f>SUM(D690+H690)</f>
        <v>105672362</v>
      </c>
      <c r="D690" s="1234">
        <v>403511</v>
      </c>
      <c r="E690" s="1234">
        <v>119182</v>
      </c>
      <c r="F690" s="1234">
        <v>221232</v>
      </c>
      <c r="G690" s="1235">
        <v>63097</v>
      </c>
      <c r="H690" s="1232">
        <v>105268851</v>
      </c>
      <c r="I690" s="1234">
        <v>17023118</v>
      </c>
      <c r="J690" s="1234">
        <v>28928872</v>
      </c>
      <c r="K690" s="1302">
        <v>59316861</v>
      </c>
    </row>
    <row r="691" spans="2:12" ht="12.75">
      <c r="B691" s="1311" t="s">
        <v>278</v>
      </c>
      <c r="C691" s="1232">
        <f>SUM(D691+H691)</f>
        <v>89888573</v>
      </c>
      <c r="D691" s="1234">
        <v>413288</v>
      </c>
      <c r="E691" s="1234">
        <v>100914</v>
      </c>
      <c r="F691" s="1234">
        <v>202818</v>
      </c>
      <c r="G691" s="1235">
        <v>109556</v>
      </c>
      <c r="H691" s="1232">
        <v>89475285</v>
      </c>
      <c r="I691" s="1234">
        <v>13419764</v>
      </c>
      <c r="J691" s="1234">
        <v>24879574</v>
      </c>
      <c r="K691" s="1302">
        <v>51175947</v>
      </c>
    </row>
    <row r="692" spans="2:12" ht="12.75">
      <c r="B692" s="1311" t="s">
        <v>279</v>
      </c>
      <c r="C692" s="1232">
        <f t="shared" si="52"/>
        <v>98776814</v>
      </c>
      <c r="D692" s="1232">
        <v>449742</v>
      </c>
      <c r="E692" s="1233">
        <v>142399</v>
      </c>
      <c r="F692" s="1233">
        <v>252641</v>
      </c>
      <c r="G692" s="1233">
        <v>54702</v>
      </c>
      <c r="H692" s="1232">
        <v>98327072</v>
      </c>
      <c r="I692" s="1233">
        <v>13985215</v>
      </c>
      <c r="J692" s="1233">
        <v>27586425</v>
      </c>
      <c r="K692" s="1307">
        <v>56755432</v>
      </c>
    </row>
    <row r="693" spans="2:12" ht="12.75">
      <c r="B693" s="1311" t="s">
        <v>280</v>
      </c>
      <c r="C693" s="1232">
        <f t="shared" si="52"/>
        <v>97774164</v>
      </c>
      <c r="D693" s="1234">
        <v>478145</v>
      </c>
      <c r="E693" s="1234">
        <v>164762</v>
      </c>
      <c r="F693" s="1234">
        <v>235023</v>
      </c>
      <c r="G693" s="1234">
        <v>78360</v>
      </c>
      <c r="H693" s="1233">
        <v>97296019</v>
      </c>
      <c r="I693" s="1234">
        <v>14828737</v>
      </c>
      <c r="J693" s="1234">
        <v>31240799</v>
      </c>
      <c r="K693" s="1302">
        <v>51226483</v>
      </c>
    </row>
    <row r="694" spans="2:12" ht="12.75">
      <c r="B694" s="1311" t="s">
        <v>281</v>
      </c>
      <c r="C694" s="1232">
        <f t="shared" si="52"/>
        <v>81593253</v>
      </c>
      <c r="D694" s="1234">
        <v>392463</v>
      </c>
      <c r="E694" s="1234">
        <v>92244</v>
      </c>
      <c r="F694" s="1234">
        <v>209689</v>
      </c>
      <c r="G694" s="1234">
        <v>90530</v>
      </c>
      <c r="H694" s="1233">
        <v>81200790</v>
      </c>
      <c r="I694" s="1234">
        <v>12068851</v>
      </c>
      <c r="J694" s="1234">
        <v>26605968</v>
      </c>
      <c r="K694" s="1302">
        <v>42525971</v>
      </c>
    </row>
    <row r="695" spans="2:12" ht="12.75">
      <c r="B695" s="1311" t="s">
        <v>282</v>
      </c>
      <c r="C695" s="1232">
        <f t="shared" si="52"/>
        <v>87937614</v>
      </c>
      <c r="D695" s="1234">
        <v>416595</v>
      </c>
      <c r="E695" s="1234">
        <v>118762</v>
      </c>
      <c r="F695" s="1234">
        <v>204236</v>
      </c>
      <c r="G695" s="1235">
        <v>93597</v>
      </c>
      <c r="H695" s="1236">
        <v>87521019</v>
      </c>
      <c r="I695" s="1234">
        <v>12604337</v>
      </c>
      <c r="J695" s="1234">
        <v>27520655</v>
      </c>
      <c r="K695" s="1302">
        <v>47396027</v>
      </c>
    </row>
    <row r="696" spans="2:12" ht="12.75">
      <c r="B696" s="1311"/>
      <c r="C696" s="1231"/>
      <c r="D696" s="1228"/>
      <c r="E696" s="1229"/>
      <c r="F696" s="1229"/>
      <c r="G696" s="1229"/>
      <c r="H696" s="1228"/>
      <c r="I696" s="1229"/>
      <c r="J696" s="1229"/>
      <c r="K696" s="1316"/>
    </row>
    <row r="697" spans="2:12" ht="12.75">
      <c r="B697" s="1308">
        <v>2020</v>
      </c>
      <c r="C697" s="1230">
        <f t="shared" ref="C697:K697" si="53">SUM(C684:C695)</f>
        <v>1106531644</v>
      </c>
      <c r="D697" s="1230">
        <f t="shared" si="53"/>
        <v>4659104</v>
      </c>
      <c r="E697" s="1230">
        <f t="shared" si="53"/>
        <v>1301600</v>
      </c>
      <c r="F697" s="1230">
        <f t="shared" si="53"/>
        <v>2382465</v>
      </c>
      <c r="G697" s="1230">
        <f t="shared" si="53"/>
        <v>975039</v>
      </c>
      <c r="H697" s="1230">
        <f t="shared" si="53"/>
        <v>1101872540</v>
      </c>
      <c r="I697" s="1230">
        <f t="shared" si="53"/>
        <v>161906505</v>
      </c>
      <c r="J697" s="1230">
        <f t="shared" si="53"/>
        <v>305200320</v>
      </c>
      <c r="K697" s="1317">
        <f t="shared" si="53"/>
        <v>634765715</v>
      </c>
    </row>
    <row r="698" spans="2:12">
      <c r="B698" s="532"/>
      <c r="C698" s="498"/>
      <c r="D698" s="498"/>
      <c r="E698" s="498"/>
      <c r="F698" s="498"/>
      <c r="G698" s="498"/>
      <c r="H698" s="498"/>
      <c r="I698" s="498"/>
      <c r="J698" s="498"/>
      <c r="K698" s="533"/>
    </row>
    <row r="699" spans="2:12">
      <c r="B699" s="532"/>
      <c r="C699" s="498"/>
      <c r="D699" s="498"/>
      <c r="E699" s="498"/>
      <c r="F699" s="498"/>
      <c r="G699" s="498"/>
      <c r="H699" s="498"/>
      <c r="I699" s="498"/>
      <c r="J699" s="498"/>
      <c r="K699" s="533"/>
    </row>
    <row r="700" spans="2:12" ht="20.25" thickBot="1">
      <c r="B700" s="1196"/>
      <c r="C700" s="1225"/>
      <c r="D700" s="1225"/>
      <c r="E700" s="1318"/>
      <c r="F700" s="1319" t="s">
        <v>297</v>
      </c>
      <c r="G700" s="1319"/>
      <c r="H700" s="1319"/>
      <c r="I700" s="1319"/>
      <c r="J700" s="1320"/>
      <c r="K700" s="1321"/>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42">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43">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43">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43">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43">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43">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43">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43">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43">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43">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43">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187">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558" t="s">
        <v>504</v>
      </c>
      <c r="C715" s="1558"/>
      <c r="D715" s="1558"/>
      <c r="E715" s="1558"/>
      <c r="F715" s="1558"/>
      <c r="G715" s="1558"/>
      <c r="H715" s="1558"/>
      <c r="I715" s="1558"/>
      <c r="J715" s="1558"/>
      <c r="K715" s="1558"/>
      <c r="L715"/>
    </row>
    <row r="716" spans="2:12" ht="18.75" thickBot="1">
      <c r="B716" s="1289"/>
      <c r="C716" s="1289"/>
      <c r="D716" s="1289"/>
      <c r="E716" s="1289"/>
      <c r="F716" s="808" t="s">
        <v>258</v>
      </c>
      <c r="G716" s="1289"/>
      <c r="H716" s="1289"/>
      <c r="I716" s="1289"/>
      <c r="J716" s="1289"/>
      <c r="K716" s="1289"/>
    </row>
    <row r="717" spans="2:12" ht="12.75">
      <c r="B717" s="1559" t="s">
        <v>259</v>
      </c>
      <c r="C717" s="1561" t="s">
        <v>22</v>
      </c>
      <c r="D717" s="1561" t="s">
        <v>260</v>
      </c>
      <c r="E717" s="1562" t="s">
        <v>261</v>
      </c>
      <c r="F717" s="1563"/>
      <c r="G717" s="1564"/>
      <c r="H717" s="1565" t="s">
        <v>262</v>
      </c>
      <c r="I717" s="1562" t="s">
        <v>263</v>
      </c>
      <c r="J717" s="1563"/>
      <c r="K717" s="1566"/>
    </row>
    <row r="718" spans="2:12">
      <c r="B718" s="1560"/>
      <c r="C718" s="1475"/>
      <c r="D718" s="1475"/>
      <c r="E718" s="1476" t="s">
        <v>300</v>
      </c>
      <c r="F718" s="1474" t="s">
        <v>301</v>
      </c>
      <c r="G718" s="1474" t="s">
        <v>302</v>
      </c>
      <c r="H718" s="1481"/>
      <c r="I718" s="1476" t="s">
        <v>267</v>
      </c>
      <c r="J718" s="1476" t="s">
        <v>24</v>
      </c>
      <c r="K718" s="1478" t="s">
        <v>347</v>
      </c>
    </row>
    <row r="719" spans="2:12" ht="17.25" customHeight="1">
      <c r="B719" s="1560"/>
      <c r="C719" s="1475"/>
      <c r="D719" s="1475"/>
      <c r="E719" s="1488"/>
      <c r="F719" s="1475"/>
      <c r="G719" s="1475"/>
      <c r="H719" s="1481"/>
      <c r="I719" s="1488"/>
      <c r="J719" s="1488"/>
      <c r="K719" s="1567"/>
    </row>
    <row r="720" spans="2:12" ht="12.75">
      <c r="B720" s="1192">
        <v>0</v>
      </c>
      <c r="C720" s="678">
        <v>1</v>
      </c>
      <c r="D720" s="678">
        <v>2</v>
      </c>
      <c r="E720" s="679">
        <v>3</v>
      </c>
      <c r="F720" s="679">
        <v>4</v>
      </c>
      <c r="G720" s="678">
        <v>5</v>
      </c>
      <c r="H720" s="678">
        <v>6</v>
      </c>
      <c r="I720" s="678">
        <v>7</v>
      </c>
      <c r="J720" s="678">
        <v>8</v>
      </c>
      <c r="K720" s="1193">
        <v>9</v>
      </c>
    </row>
    <row r="721" spans="2:11" ht="12.75">
      <c r="B721" s="1194"/>
      <c r="C721" s="681"/>
      <c r="D721" s="681"/>
      <c r="E721" s="681"/>
      <c r="F721" s="681"/>
      <c r="G721" s="681"/>
      <c r="H721" s="681"/>
      <c r="I721" s="681"/>
      <c r="J721" s="681"/>
      <c r="K721" s="1195"/>
    </row>
    <row r="722" spans="2:11" ht="14.25">
      <c r="B722" s="1196"/>
      <c r="C722" s="1541" t="s">
        <v>270</v>
      </c>
      <c r="D722" s="1541"/>
      <c r="E722" s="1541"/>
      <c r="F722" s="1541"/>
      <c r="G722" s="1541"/>
      <c r="H722" s="1541"/>
      <c r="I722" s="1541"/>
      <c r="J722" s="1541"/>
      <c r="K722" s="1555"/>
    </row>
    <row r="723" spans="2:11" ht="12.75">
      <c r="B723" s="1194"/>
      <c r="C723" s="681"/>
      <c r="D723" s="681"/>
      <c r="E723" s="681"/>
      <c r="F723" s="681"/>
      <c r="G723" s="681"/>
      <c r="H723" s="681"/>
      <c r="I723" s="681"/>
      <c r="J723" s="681"/>
      <c r="K723" s="1195"/>
    </row>
    <row r="724" spans="2:11" ht="12.75">
      <c r="B724" s="1374" t="s">
        <v>271</v>
      </c>
      <c r="C724" s="1232">
        <f>SUM(D724+H724)</f>
        <v>131487</v>
      </c>
      <c r="D724" s="1375">
        <v>4212</v>
      </c>
      <c r="E724" s="1376">
        <v>1884</v>
      </c>
      <c r="F724" s="1376">
        <v>1881</v>
      </c>
      <c r="G724" s="1376">
        <v>447</v>
      </c>
      <c r="H724" s="1376">
        <v>127275</v>
      </c>
      <c r="I724" s="1376">
        <v>20665</v>
      </c>
      <c r="J724" s="1376">
        <v>40603</v>
      </c>
      <c r="K724" s="1376">
        <v>66007</v>
      </c>
    </row>
    <row r="725" spans="2:11" ht="12.75">
      <c r="B725" s="1374" t="s">
        <v>272</v>
      </c>
      <c r="C725" s="1232">
        <f t="shared" ref="C725:C735" si="65">SUM(D725+H725)</f>
        <v>139761</v>
      </c>
      <c r="D725" s="1375">
        <v>4061</v>
      </c>
      <c r="E725" s="1376">
        <v>2090</v>
      </c>
      <c r="F725" s="1376">
        <v>1541</v>
      </c>
      <c r="G725" s="1376">
        <v>430</v>
      </c>
      <c r="H725" s="1376">
        <v>135700</v>
      </c>
      <c r="I725" s="1376">
        <v>22172</v>
      </c>
      <c r="J725" s="1376">
        <v>39787</v>
      </c>
      <c r="K725" s="1376">
        <v>73741</v>
      </c>
    </row>
    <row r="726" spans="2:11" ht="12.75">
      <c r="B726" s="1374" t="s">
        <v>273</v>
      </c>
      <c r="C726" s="1232">
        <f t="shared" si="65"/>
        <v>0</v>
      </c>
      <c r="D726" s="1234"/>
      <c r="E726" s="1234"/>
      <c r="F726" s="1234"/>
      <c r="G726" s="1235"/>
      <c r="H726" s="1232"/>
      <c r="I726" s="1234"/>
      <c r="J726" s="1234"/>
      <c r="K726" s="1234"/>
    </row>
    <row r="727" spans="2:11" ht="12.75">
      <c r="B727" s="1374" t="s">
        <v>274</v>
      </c>
      <c r="C727" s="1232">
        <f>SUM(D727+H727)</f>
        <v>0</v>
      </c>
      <c r="D727" s="1232"/>
      <c r="E727" s="1233"/>
      <c r="F727" s="1233"/>
      <c r="G727" s="1232"/>
      <c r="H727" s="1232"/>
      <c r="I727" s="1232"/>
      <c r="J727" s="1232"/>
      <c r="K727" s="1232"/>
    </row>
    <row r="728" spans="2:11" ht="12.75">
      <c r="B728" s="1374" t="s">
        <v>275</v>
      </c>
      <c r="C728" s="1232">
        <f>SUM(D728+H728)</f>
        <v>0</v>
      </c>
      <c r="D728" s="1024"/>
      <c r="E728" s="1237"/>
      <c r="F728" s="1227"/>
      <c r="G728" s="1227"/>
      <c r="H728" s="1024"/>
      <c r="I728" s="1237"/>
      <c r="J728" s="1237"/>
      <c r="K728" s="1227"/>
    </row>
    <row r="729" spans="2:11" ht="12.75">
      <c r="B729" s="1374" t="s">
        <v>276</v>
      </c>
      <c r="C729" s="1232">
        <f t="shared" si="65"/>
        <v>0</v>
      </c>
      <c r="D729" s="1232"/>
      <c r="E729" s="1233"/>
      <c r="F729" s="1233"/>
      <c r="G729" s="1232"/>
      <c r="H729" s="1232"/>
      <c r="I729" s="1232"/>
      <c r="J729" s="1232"/>
      <c r="K729" s="1232"/>
    </row>
    <row r="730" spans="2:11" ht="12.75">
      <c r="B730" s="1374" t="s">
        <v>277</v>
      </c>
      <c r="C730" s="1232">
        <f>SUM(D730+H730)</f>
        <v>0</v>
      </c>
      <c r="D730" s="886"/>
      <c r="E730" s="1234"/>
      <c r="F730" s="1235"/>
      <c r="G730" s="1235"/>
      <c r="H730" s="1232"/>
      <c r="I730" s="1234"/>
      <c r="J730" s="1234"/>
      <c r="K730" s="1234"/>
    </row>
    <row r="731" spans="2:11" ht="12.75">
      <c r="B731" s="1374" t="s">
        <v>278</v>
      </c>
      <c r="C731" s="1232">
        <f t="shared" si="65"/>
        <v>0</v>
      </c>
      <c r="D731" s="886"/>
      <c r="E731" s="1234"/>
      <c r="F731" s="1234"/>
      <c r="G731" s="1235"/>
      <c r="H731" s="1232"/>
      <c r="I731" s="1234"/>
      <c r="J731" s="1234"/>
      <c r="K731" s="1234"/>
    </row>
    <row r="732" spans="2:11" ht="12.75">
      <c r="B732" s="1374" t="s">
        <v>279</v>
      </c>
      <c r="C732" s="1232">
        <f t="shared" si="65"/>
        <v>0</v>
      </c>
      <c r="D732" s="1232"/>
      <c r="E732" s="1233"/>
      <c r="F732" s="1233"/>
      <c r="G732" s="1232"/>
      <c r="H732" s="1232"/>
      <c r="I732" s="1232"/>
      <c r="J732" s="1232"/>
      <c r="K732" s="1232"/>
    </row>
    <row r="733" spans="2:11" ht="12.75">
      <c r="B733" s="1377" t="s">
        <v>280</v>
      </c>
      <c r="C733" s="1232">
        <f>SUM(D733+H733)</f>
        <v>0</v>
      </c>
      <c r="D733" s="886"/>
      <c r="E733" s="1234"/>
      <c r="F733" s="1234"/>
      <c r="G733" s="1234"/>
      <c r="H733" s="1233"/>
      <c r="I733" s="1234"/>
      <c r="J733" s="1234"/>
      <c r="K733" s="1234"/>
    </row>
    <row r="734" spans="2:11" ht="12.75">
      <c r="B734" s="1378" t="s">
        <v>281</v>
      </c>
      <c r="C734" s="1232">
        <f>SUM(D734+H734)</f>
        <v>0</v>
      </c>
      <c r="D734" s="1234"/>
      <c r="E734" s="1234"/>
      <c r="F734" s="1234"/>
      <c r="G734" s="1234"/>
      <c r="H734" s="1234"/>
      <c r="I734" s="1234"/>
      <c r="J734" s="1234"/>
      <c r="K734" s="1234"/>
    </row>
    <row r="735" spans="2:11" ht="12.75">
      <c r="B735" s="1378" t="s">
        <v>282</v>
      </c>
      <c r="C735" s="1232">
        <f t="shared" si="65"/>
        <v>0</v>
      </c>
      <c r="D735" s="1234"/>
      <c r="E735" s="1234"/>
      <c r="F735" s="1234"/>
      <c r="G735" s="1234"/>
      <c r="H735" s="1234"/>
      <c r="I735" s="1234"/>
      <c r="J735" s="1234"/>
      <c r="K735" s="1234"/>
    </row>
    <row r="736" spans="2:11" ht="15">
      <c r="B736" s="1026"/>
      <c r="C736" s="1233"/>
      <c r="D736" s="1233"/>
      <c r="E736" s="1233"/>
      <c r="F736" s="1233"/>
      <c r="G736" s="1233"/>
      <c r="H736" s="1233"/>
      <c r="I736" s="1233"/>
      <c r="J736" s="1233"/>
      <c r="K736" s="1233"/>
    </row>
    <row r="737" spans="2:11" ht="12.75">
      <c r="B737" s="1027">
        <v>2021</v>
      </c>
      <c r="C737" s="1226">
        <f t="shared" ref="C737:K737" si="66">SUM(C724:C735)</f>
        <v>271248</v>
      </c>
      <c r="D737" s="1226">
        <f>SUM(D724:D735)</f>
        <v>8273</v>
      </c>
      <c r="E737" s="1226">
        <f t="shared" si="66"/>
        <v>3974</v>
      </c>
      <c r="F737" s="1226">
        <f t="shared" si="66"/>
        <v>3422</v>
      </c>
      <c r="G737" s="1226">
        <f>SUM(G724:G735)</f>
        <v>877</v>
      </c>
      <c r="H737" s="1226">
        <f t="shared" si="66"/>
        <v>262975</v>
      </c>
      <c r="I737" s="1226">
        <f t="shared" si="66"/>
        <v>42837</v>
      </c>
      <c r="J737" s="1226">
        <f t="shared" si="66"/>
        <v>80390</v>
      </c>
      <c r="K737" s="1226">
        <f t="shared" si="66"/>
        <v>139748</v>
      </c>
    </row>
    <row r="738" spans="2:11" ht="12.75">
      <c r="B738" s="1225"/>
      <c r="C738" s="1202"/>
      <c r="D738" s="1202"/>
      <c r="E738" s="1202"/>
      <c r="F738" s="1202"/>
      <c r="G738" s="1202"/>
      <c r="H738" s="1202"/>
      <c r="I738" s="1202"/>
      <c r="J738" s="1202"/>
      <c r="K738" s="1202"/>
    </row>
    <row r="739" spans="2:11" ht="12.75">
      <c r="B739" s="106"/>
      <c r="C739" s="1472" t="s">
        <v>295</v>
      </c>
      <c r="D739" s="1472"/>
      <c r="E739" s="1472"/>
      <c r="F739" s="1472"/>
      <c r="G739" s="1472"/>
      <c r="H739" s="1472"/>
      <c r="I739" s="1472"/>
      <c r="J739" s="1472"/>
      <c r="K739" s="1472"/>
    </row>
    <row r="740" spans="2:11" ht="12.75">
      <c r="B740" s="681"/>
      <c r="C740" s="1202"/>
      <c r="D740" s="1202"/>
      <c r="E740" s="1202"/>
      <c r="F740" s="1202"/>
      <c r="G740" s="1202"/>
      <c r="H740" s="1202"/>
      <c r="I740" s="1202"/>
      <c r="J740" s="1202"/>
      <c r="K740" s="1202"/>
    </row>
    <row r="741" spans="2:11" ht="12.75">
      <c r="B741" s="1028" t="s">
        <v>271</v>
      </c>
      <c r="C741" s="1232">
        <f t="shared" ref="C741:C752" si="67">SUM(D741+H741)</f>
        <v>39741341</v>
      </c>
      <c r="D741" s="1375">
        <v>237362</v>
      </c>
      <c r="E741" s="1376">
        <v>66223</v>
      </c>
      <c r="F741" s="1376">
        <v>109472</v>
      </c>
      <c r="G741" s="1376">
        <v>61667</v>
      </c>
      <c r="H741" s="1376">
        <v>39503979</v>
      </c>
      <c r="I741" s="1376">
        <v>5747629</v>
      </c>
      <c r="J741" s="1376">
        <v>11340717</v>
      </c>
      <c r="K741" s="1376">
        <v>22415633</v>
      </c>
    </row>
    <row r="742" spans="2:11" ht="12.75">
      <c r="B742" s="1028" t="s">
        <v>272</v>
      </c>
      <c r="C742" s="1232">
        <f t="shared" si="67"/>
        <v>42585604</v>
      </c>
      <c r="D742" s="1375">
        <v>225646</v>
      </c>
      <c r="E742" s="1376">
        <v>74893</v>
      </c>
      <c r="F742" s="1376">
        <v>91386</v>
      </c>
      <c r="G742" s="1376">
        <v>59367</v>
      </c>
      <c r="H742" s="1376">
        <v>42359958</v>
      </c>
      <c r="I742" s="1376">
        <v>6173809</v>
      </c>
      <c r="J742" s="1376">
        <v>11233624</v>
      </c>
      <c r="K742" s="1376">
        <v>24952525</v>
      </c>
    </row>
    <row r="743" spans="2:11" ht="12.75">
      <c r="B743" s="1028" t="s">
        <v>273</v>
      </c>
      <c r="C743" s="1232">
        <f t="shared" si="67"/>
        <v>0</v>
      </c>
      <c r="D743" s="1234"/>
      <c r="E743" s="1234"/>
      <c r="F743" s="1234"/>
      <c r="G743" s="1235"/>
      <c r="H743" s="1232"/>
      <c r="I743" s="1234"/>
      <c r="J743" s="1234"/>
      <c r="K743" s="1234"/>
    </row>
    <row r="744" spans="2:11" ht="12.75">
      <c r="B744" s="1028" t="s">
        <v>274</v>
      </c>
      <c r="C744" s="1232">
        <f t="shared" si="67"/>
        <v>0</v>
      </c>
      <c r="D744" s="1232"/>
      <c r="E744" s="1233"/>
      <c r="F744" s="1233"/>
      <c r="G744" s="1232"/>
      <c r="H744" s="1232"/>
      <c r="I744" s="1232"/>
      <c r="J744" s="1232"/>
      <c r="K744" s="1232"/>
    </row>
    <row r="745" spans="2:11" ht="12.75">
      <c r="B745" s="1028" t="s">
        <v>275</v>
      </c>
      <c r="C745" s="1232">
        <f t="shared" si="67"/>
        <v>0</v>
      </c>
      <c r="D745" s="1237"/>
      <c r="E745" s="1237"/>
      <c r="F745" s="1237"/>
      <c r="G745" s="1237"/>
      <c r="H745" s="1237"/>
      <c r="I745" s="1237"/>
      <c r="J745" s="1237"/>
      <c r="K745" s="1227"/>
    </row>
    <row r="746" spans="2:11" ht="12.75">
      <c r="B746" s="1028" t="s">
        <v>276</v>
      </c>
      <c r="C746" s="1232">
        <f t="shared" si="67"/>
        <v>0</v>
      </c>
      <c r="D746" s="1232"/>
      <c r="E746" s="1233"/>
      <c r="F746" s="1233"/>
      <c r="G746" s="1232"/>
      <c r="H746" s="1232"/>
      <c r="I746" s="1232"/>
      <c r="J746" s="1232"/>
      <c r="K746" s="1232"/>
    </row>
    <row r="747" spans="2:11" ht="12.75">
      <c r="B747" s="1028" t="s">
        <v>277</v>
      </c>
      <c r="C747" s="1232">
        <f t="shared" si="67"/>
        <v>0</v>
      </c>
      <c r="D747" s="1234"/>
      <c r="E747" s="1234"/>
      <c r="F747" s="1234"/>
      <c r="G747" s="1235"/>
      <c r="H747" s="1232"/>
      <c r="I747" s="1234"/>
      <c r="J747" s="1234"/>
      <c r="K747" s="1234"/>
    </row>
    <row r="748" spans="2:11" ht="12.75">
      <c r="B748" s="1028" t="s">
        <v>278</v>
      </c>
      <c r="C748" s="1232">
        <f t="shared" si="67"/>
        <v>0</v>
      </c>
      <c r="D748" s="1234"/>
      <c r="E748" s="1234"/>
      <c r="F748" s="1234"/>
      <c r="G748" s="1235"/>
      <c r="H748" s="1232"/>
      <c r="I748" s="1234"/>
      <c r="J748" s="1234"/>
      <c r="K748" s="1234"/>
    </row>
    <row r="749" spans="2:11" ht="12.75">
      <c r="B749" s="1028" t="s">
        <v>279</v>
      </c>
      <c r="C749" s="1232">
        <f t="shared" si="67"/>
        <v>0</v>
      </c>
      <c r="D749" s="1234"/>
      <c r="E749" s="1234"/>
      <c r="F749" s="1234"/>
      <c r="G749" s="1235"/>
      <c r="H749" s="1232"/>
      <c r="I749" s="1234"/>
      <c r="J749" s="1234"/>
      <c r="K749" s="1234"/>
    </row>
    <row r="750" spans="2:11" ht="12.75">
      <c r="B750" s="1028" t="s">
        <v>280</v>
      </c>
      <c r="C750" s="1232">
        <f>SUM(D750+H750)</f>
        <v>0</v>
      </c>
      <c r="D750" s="1234"/>
      <c r="E750" s="1234"/>
      <c r="F750" s="1234"/>
      <c r="G750" s="1234"/>
      <c r="H750" s="1233"/>
      <c r="I750" s="1234"/>
      <c r="J750" s="1234"/>
      <c r="K750" s="1234"/>
    </row>
    <row r="751" spans="2:11" ht="12.75">
      <c r="B751" s="1028" t="s">
        <v>281</v>
      </c>
      <c r="C751" s="1232">
        <f>SUM(D751+H751)</f>
        <v>0</v>
      </c>
      <c r="D751" s="1234"/>
      <c r="E751" s="1234"/>
      <c r="F751" s="1234"/>
      <c r="G751" s="1234"/>
      <c r="H751" s="1233"/>
      <c r="I751" s="1234"/>
      <c r="J751" s="1234"/>
      <c r="K751" s="1234"/>
    </row>
    <row r="752" spans="2:11" ht="12.75">
      <c r="B752" s="1028" t="s">
        <v>282</v>
      </c>
      <c r="C752" s="1232">
        <f t="shared" si="67"/>
        <v>0</v>
      </c>
      <c r="D752" s="1234"/>
      <c r="E752" s="1234"/>
      <c r="F752" s="1234"/>
      <c r="G752" s="1234"/>
      <c r="H752" s="1234"/>
      <c r="I752" s="1234"/>
      <c r="J752" s="1234"/>
      <c r="K752" s="1234"/>
    </row>
    <row r="753" spans="2:11" ht="12.75">
      <c r="B753" s="1225"/>
      <c r="C753" s="1233"/>
      <c r="D753" s="1233"/>
      <c r="E753" s="1233"/>
      <c r="F753" s="1233"/>
      <c r="G753" s="1233"/>
      <c r="H753" s="1233"/>
      <c r="I753" s="1233"/>
      <c r="J753" s="1233"/>
      <c r="K753" s="1233"/>
    </row>
    <row r="754" spans="2:11" ht="12.75">
      <c r="B754" s="1027">
        <v>2021</v>
      </c>
      <c r="C754" s="1226">
        <f t="shared" ref="C754:K754" si="68">SUM(C741:C752)</f>
        <v>82326945</v>
      </c>
      <c r="D754" s="1226">
        <f t="shared" si="68"/>
        <v>463008</v>
      </c>
      <c r="E754" s="1226">
        <f t="shared" si="68"/>
        <v>141116</v>
      </c>
      <c r="F754" s="1226">
        <f t="shared" si="68"/>
        <v>200858</v>
      </c>
      <c r="G754" s="1226">
        <f t="shared" si="68"/>
        <v>121034</v>
      </c>
      <c r="H754" s="1226">
        <f t="shared" si="68"/>
        <v>81863937</v>
      </c>
      <c r="I754" s="1226">
        <f t="shared" si="68"/>
        <v>11921438</v>
      </c>
      <c r="J754" s="1226">
        <f t="shared" si="68"/>
        <v>22574341</v>
      </c>
      <c r="K754" s="1226">
        <f t="shared" si="68"/>
        <v>47368158</v>
      </c>
    </row>
    <row r="755" spans="2:11" ht="12.75">
      <c r="B755" s="688"/>
      <c r="C755" s="1203"/>
      <c r="D755" s="1203"/>
      <c r="E755" s="1203"/>
      <c r="F755" s="1203"/>
      <c r="G755" s="1203"/>
      <c r="H755" s="1203"/>
      <c r="I755" s="1203"/>
      <c r="J755" s="1203"/>
      <c r="K755" s="1203"/>
    </row>
    <row r="756" spans="2:11" ht="12.75" customHeight="1">
      <c r="B756" s="1552" t="s">
        <v>259</v>
      </c>
      <c r="C756" s="1474" t="s">
        <v>22</v>
      </c>
      <c r="D756" s="1474" t="s">
        <v>260</v>
      </c>
      <c r="E756" s="1485" t="s">
        <v>261</v>
      </c>
      <c r="F756" s="1486"/>
      <c r="G756" s="1487"/>
      <c r="H756" s="1480" t="s">
        <v>262</v>
      </c>
      <c r="I756" s="1482" t="s">
        <v>263</v>
      </c>
      <c r="J756" s="1483"/>
      <c r="K756" s="1483"/>
    </row>
    <row r="757" spans="2:11" ht="11.25" customHeight="1">
      <c r="B757" s="1553"/>
      <c r="C757" s="1475"/>
      <c r="D757" s="1475"/>
      <c r="E757" s="1476" t="s">
        <v>300</v>
      </c>
      <c r="F757" s="1474" t="s">
        <v>301</v>
      </c>
      <c r="G757" s="1474" t="s">
        <v>302</v>
      </c>
      <c r="H757" s="1481"/>
      <c r="I757" s="1476" t="s">
        <v>267</v>
      </c>
      <c r="J757" s="1476" t="s">
        <v>24</v>
      </c>
      <c r="K757" s="1474" t="s">
        <v>268</v>
      </c>
    </row>
    <row r="758" spans="2:11" ht="11.25" customHeight="1">
      <c r="B758" s="1553"/>
      <c r="C758" s="1475"/>
      <c r="D758" s="1475"/>
      <c r="E758" s="1488"/>
      <c r="F758" s="1475"/>
      <c r="G758" s="1475"/>
      <c r="H758" s="1481"/>
      <c r="I758" s="1477"/>
      <c r="J758" s="1477"/>
      <c r="K758" s="1551"/>
    </row>
    <row r="759" spans="2:11" ht="12.75">
      <c r="B759" s="678">
        <v>0</v>
      </c>
      <c r="C759" s="1204">
        <v>1</v>
      </c>
      <c r="D759" s="1204">
        <v>2</v>
      </c>
      <c r="E759" s="1205">
        <v>3</v>
      </c>
      <c r="F759" s="1205">
        <v>4</v>
      </c>
      <c r="G759" s="1204">
        <v>5</v>
      </c>
      <c r="H759" s="1204">
        <v>6</v>
      </c>
      <c r="I759" s="1204">
        <v>7</v>
      </c>
      <c r="J759" s="1204">
        <v>8</v>
      </c>
      <c r="K759" s="1204">
        <v>9</v>
      </c>
    </row>
    <row r="760" spans="2:11" ht="12.75">
      <c r="B760" s="681"/>
      <c r="C760" s="1202"/>
      <c r="D760" s="1202"/>
      <c r="E760" s="1202"/>
      <c r="F760" s="1202"/>
      <c r="G760" s="1202"/>
      <c r="H760" s="1202"/>
      <c r="I760" s="1202"/>
      <c r="J760" s="1202"/>
      <c r="K760" s="1202"/>
    </row>
    <row r="761" spans="2:11" ht="12.75">
      <c r="B761" s="106"/>
      <c r="C761" s="1472" t="s">
        <v>296</v>
      </c>
      <c r="D761" s="1472"/>
      <c r="E761" s="1472"/>
      <c r="F761" s="1472"/>
      <c r="G761" s="1472"/>
      <c r="H761" s="1472"/>
      <c r="I761" s="1472"/>
      <c r="J761" s="1472"/>
      <c r="K761" s="1472"/>
    </row>
    <row r="762" spans="2:11" ht="12.75">
      <c r="B762" s="106"/>
      <c r="C762" s="1206"/>
      <c r="D762" s="1206"/>
      <c r="E762" s="1206"/>
      <c r="F762" s="1206"/>
      <c r="G762" s="1206"/>
      <c r="H762" s="1206"/>
      <c r="I762" s="1206"/>
      <c r="J762" s="1206"/>
      <c r="K762" s="1206"/>
    </row>
    <row r="763" spans="2:11" ht="12.75">
      <c r="B763" s="1028" t="s">
        <v>271</v>
      </c>
      <c r="C763" s="1232">
        <f>SUM(D763+H763)</f>
        <v>78109600</v>
      </c>
      <c r="D763" s="1375">
        <v>415757</v>
      </c>
      <c r="E763" s="1376">
        <v>115249</v>
      </c>
      <c r="F763" s="1376">
        <v>192404</v>
      </c>
      <c r="G763" s="1376">
        <v>108104</v>
      </c>
      <c r="H763" s="1376">
        <v>77693843</v>
      </c>
      <c r="I763" s="1376">
        <v>11243403</v>
      </c>
      <c r="J763" s="1376">
        <v>23582450</v>
      </c>
      <c r="K763" s="1376">
        <v>42867990</v>
      </c>
    </row>
    <row r="764" spans="2:11" ht="12.75">
      <c r="B764" s="1028" t="s">
        <v>272</v>
      </c>
      <c r="C764" s="1232">
        <f t="shared" ref="C764:C774" si="69">SUM(D764+H764)</f>
        <v>84091107</v>
      </c>
      <c r="D764" s="1375">
        <v>393972</v>
      </c>
      <c r="E764" s="1376">
        <v>130879</v>
      </c>
      <c r="F764" s="1376">
        <v>159588</v>
      </c>
      <c r="G764" s="1376">
        <v>103505</v>
      </c>
      <c r="H764" s="1376">
        <v>83697135</v>
      </c>
      <c r="I764" s="1376">
        <v>12177076</v>
      </c>
      <c r="J764" s="1376">
        <v>23317616</v>
      </c>
      <c r="K764" s="1376">
        <v>48202443</v>
      </c>
    </row>
    <row r="765" spans="2:11" ht="12.75">
      <c r="B765" s="1028" t="s">
        <v>273</v>
      </c>
      <c r="C765" s="1232">
        <f t="shared" si="69"/>
        <v>0</v>
      </c>
      <c r="D765" s="1234"/>
      <c r="E765" s="1234"/>
      <c r="F765" s="1234"/>
      <c r="G765" s="1235"/>
      <c r="H765" s="1232"/>
      <c r="I765" s="1234"/>
      <c r="J765" s="1234"/>
      <c r="K765" s="1234"/>
    </row>
    <row r="766" spans="2:11" ht="12.75">
      <c r="B766" s="1028" t="s">
        <v>274</v>
      </c>
      <c r="C766" s="1232">
        <f t="shared" si="69"/>
        <v>0</v>
      </c>
      <c r="D766" s="1232"/>
      <c r="E766" s="1233"/>
      <c r="F766" s="1233"/>
      <c r="G766" s="1233"/>
      <c r="H766" s="1232"/>
      <c r="I766" s="1233"/>
      <c r="J766" s="1233"/>
      <c r="K766" s="1233"/>
    </row>
    <row r="767" spans="2:11" ht="12.75">
      <c r="B767" s="1028" t="s">
        <v>275</v>
      </c>
      <c r="C767" s="1232">
        <f t="shared" si="69"/>
        <v>0</v>
      </c>
      <c r="D767" s="1237"/>
      <c r="E767" s="1237"/>
      <c r="F767" s="1237"/>
      <c r="G767" s="1237"/>
      <c r="H767" s="1237"/>
      <c r="I767" s="1237"/>
      <c r="J767" s="1237"/>
      <c r="K767" s="1237"/>
    </row>
    <row r="768" spans="2:11" ht="12.75">
      <c r="B768" s="1028" t="s">
        <v>276</v>
      </c>
      <c r="C768" s="1232">
        <f t="shared" si="69"/>
        <v>0</v>
      </c>
      <c r="D768" s="1232"/>
      <c r="E768" s="1233"/>
      <c r="F768" s="1233"/>
      <c r="G768" s="1233"/>
      <c r="H768" s="1232"/>
      <c r="I768" s="1233"/>
      <c r="J768" s="1233"/>
      <c r="K768" s="1233"/>
    </row>
    <row r="769" spans="2:11" ht="12.75">
      <c r="B769" s="1028" t="s">
        <v>277</v>
      </c>
      <c r="C769" s="1232">
        <f>SUM(D769+H769)</f>
        <v>0</v>
      </c>
      <c r="D769" s="1234"/>
      <c r="E769" s="1234"/>
      <c r="F769" s="1234"/>
      <c r="G769" s="1235"/>
      <c r="H769" s="1232"/>
      <c r="I769" s="1234"/>
      <c r="J769" s="1234"/>
      <c r="K769" s="1234"/>
    </row>
    <row r="770" spans="2:11" ht="12.75">
      <c r="B770" s="1028" t="s">
        <v>278</v>
      </c>
      <c r="C770" s="1232">
        <f>SUM(D770+H770)</f>
        <v>0</v>
      </c>
      <c r="D770" s="1234"/>
      <c r="E770" s="1234"/>
      <c r="F770" s="1234"/>
      <c r="G770" s="1235"/>
      <c r="H770" s="1232"/>
      <c r="I770" s="1234"/>
      <c r="J770" s="1234"/>
      <c r="K770" s="1234"/>
    </row>
    <row r="771" spans="2:11" ht="12.75">
      <c r="B771" s="1028" t="s">
        <v>279</v>
      </c>
      <c r="C771" s="1232">
        <f t="shared" si="69"/>
        <v>0</v>
      </c>
      <c r="D771" s="1232"/>
      <c r="E771" s="1233"/>
      <c r="F771" s="1233"/>
      <c r="G771" s="1233"/>
      <c r="H771" s="1232"/>
      <c r="I771" s="1233"/>
      <c r="J771" s="1233"/>
      <c r="K771" s="1233"/>
    </row>
    <row r="772" spans="2:11" ht="12.75">
      <c r="B772" s="1028" t="s">
        <v>280</v>
      </c>
      <c r="C772" s="1232">
        <f t="shared" si="69"/>
        <v>0</v>
      </c>
      <c r="D772" s="1234"/>
      <c r="E772" s="1234"/>
      <c r="F772" s="1234"/>
      <c r="G772" s="1234"/>
      <c r="H772" s="1233"/>
      <c r="I772" s="1234"/>
      <c r="J772" s="1234"/>
      <c r="K772" s="1234"/>
    </row>
    <row r="773" spans="2:11" ht="12.75">
      <c r="B773" s="1028" t="s">
        <v>281</v>
      </c>
      <c r="C773" s="1232">
        <f t="shared" si="69"/>
        <v>0</v>
      </c>
      <c r="D773" s="1234"/>
      <c r="E773" s="1234"/>
      <c r="F773" s="1234"/>
      <c r="G773" s="1234"/>
      <c r="H773" s="1233"/>
      <c r="I773" s="1234"/>
      <c r="J773" s="1234"/>
      <c r="K773" s="1234"/>
    </row>
    <row r="774" spans="2:11" ht="12.75">
      <c r="B774" s="1028" t="s">
        <v>282</v>
      </c>
      <c r="C774" s="1232">
        <f t="shared" si="69"/>
        <v>0</v>
      </c>
      <c r="D774" s="1234"/>
      <c r="E774" s="1234"/>
      <c r="F774" s="1234"/>
      <c r="G774" s="1235"/>
      <c r="H774" s="1236"/>
      <c r="I774" s="1234"/>
      <c r="J774" s="1234"/>
      <c r="K774" s="1234"/>
    </row>
    <row r="775" spans="2:11" ht="12.75">
      <c r="B775" s="1028"/>
      <c r="C775" s="1231"/>
      <c r="D775" s="1228"/>
      <c r="E775" s="1229"/>
      <c r="F775" s="1229"/>
      <c r="G775" s="1229"/>
      <c r="H775" s="1228"/>
      <c r="I775" s="1229"/>
      <c r="J775" s="1229"/>
      <c r="K775" s="1229"/>
    </row>
    <row r="776" spans="2:11" ht="12.75">
      <c r="B776" s="1027">
        <v>2021</v>
      </c>
      <c r="C776" s="1230">
        <f t="shared" ref="C776:K776" si="70">SUM(C763:C774)</f>
        <v>162200707</v>
      </c>
      <c r="D776" s="1230">
        <f t="shared" si="70"/>
        <v>809729</v>
      </c>
      <c r="E776" s="1230">
        <f t="shared" si="70"/>
        <v>246128</v>
      </c>
      <c r="F776" s="1230">
        <f t="shared" si="70"/>
        <v>351992</v>
      </c>
      <c r="G776" s="1230">
        <f t="shared" si="70"/>
        <v>211609</v>
      </c>
      <c r="H776" s="1230">
        <f t="shared" si="70"/>
        <v>161390978</v>
      </c>
      <c r="I776" s="1230">
        <f t="shared" si="70"/>
        <v>23420479</v>
      </c>
      <c r="J776" s="1230">
        <f t="shared" si="70"/>
        <v>46900066</v>
      </c>
      <c r="K776" s="1230">
        <f t="shared" si="70"/>
        <v>91070433</v>
      </c>
    </row>
    <row r="777" spans="2:11">
      <c r="B777" s="532"/>
      <c r="C777" s="498"/>
      <c r="D777" s="498"/>
      <c r="E777" s="498"/>
      <c r="F777" s="498"/>
      <c r="G777" s="498"/>
      <c r="H777" s="498"/>
      <c r="I777" s="498"/>
      <c r="J777" s="498"/>
      <c r="K777" s="533"/>
    </row>
    <row r="778" spans="2:11">
      <c r="B778" s="532"/>
      <c r="C778" s="498"/>
      <c r="D778" s="498"/>
      <c r="E778" s="498"/>
      <c r="F778" s="498"/>
      <c r="G778" s="498"/>
      <c r="H778" s="498"/>
      <c r="I778" s="498"/>
      <c r="J778" s="498"/>
      <c r="K778" s="533"/>
    </row>
    <row r="779" spans="2:11" ht="20.25" thickBot="1">
      <c r="B779" s="1196"/>
      <c r="C779" s="1225"/>
      <c r="D779" s="1225"/>
      <c r="E779" s="1318"/>
      <c r="F779" s="1319" t="s">
        <v>297</v>
      </c>
      <c r="G779" s="1319"/>
      <c r="H779" s="1319"/>
      <c r="I779" s="1319"/>
      <c r="J779" s="1320"/>
      <c r="K779" s="1321"/>
    </row>
    <row r="780" spans="2:11" ht="15.75">
      <c r="B780" s="538" t="s">
        <v>271</v>
      </c>
      <c r="C780" s="563">
        <f>C763/C724</f>
        <v>594.0480807988622</v>
      </c>
      <c r="D780" s="563">
        <f t="shared" ref="D780:K780" si="71">D763/D724</f>
        <v>98.707739791073124</v>
      </c>
      <c r="E780" s="563">
        <f t="shared" si="71"/>
        <v>61.172505307855623</v>
      </c>
      <c r="F780" s="563">
        <f t="shared" si="71"/>
        <v>102.28814460393407</v>
      </c>
      <c r="G780" s="563">
        <f t="shared" si="71"/>
        <v>241.84340044742729</v>
      </c>
      <c r="H780" s="563">
        <f t="shared" si="71"/>
        <v>610.44072284423487</v>
      </c>
      <c r="I780" s="563">
        <f t="shared" si="71"/>
        <v>544.07950641180742</v>
      </c>
      <c r="J780" s="563">
        <f t="shared" si="71"/>
        <v>580.80560549713073</v>
      </c>
      <c r="K780" s="1142">
        <f t="shared" si="71"/>
        <v>649.44611935097794</v>
      </c>
    </row>
    <row r="781" spans="2:11" ht="15.75">
      <c r="B781" s="534" t="s">
        <v>272</v>
      </c>
      <c r="C781" s="564">
        <f t="shared" ref="C781:G781" si="72">C764/C725</f>
        <v>601.67791443965052</v>
      </c>
      <c r="D781" s="564">
        <f t="shared" si="72"/>
        <v>97.013543462201426</v>
      </c>
      <c r="E781" s="564">
        <f t="shared" si="72"/>
        <v>62.621531100478471</v>
      </c>
      <c r="F781" s="564">
        <f t="shared" si="72"/>
        <v>103.56132381570409</v>
      </c>
      <c r="G781" s="564">
        <f t="shared" si="72"/>
        <v>240.7093023255814</v>
      </c>
      <c r="H781" s="564">
        <f>H764/H725</f>
        <v>616.78065585851141</v>
      </c>
      <c r="I781" s="564">
        <f t="shared" ref="I781:K781" si="73">I764/I725</f>
        <v>549.20963377232545</v>
      </c>
      <c r="J781" s="564">
        <f t="shared" si="73"/>
        <v>586.06117576092697</v>
      </c>
      <c r="K781" s="1143">
        <f t="shared" si="73"/>
        <v>653.67221762655777</v>
      </c>
    </row>
    <row r="782" spans="2:11" ht="15.75">
      <c r="B782" s="534" t="s">
        <v>273</v>
      </c>
      <c r="C782" s="564" t="e">
        <f t="shared" ref="C782:G782" si="74">C765/C726</f>
        <v>#DIV/0!</v>
      </c>
      <c r="D782" s="564" t="e">
        <f t="shared" si="74"/>
        <v>#DIV/0!</v>
      </c>
      <c r="E782" s="564" t="e">
        <f t="shared" si="74"/>
        <v>#DIV/0!</v>
      </c>
      <c r="F782" s="564" t="e">
        <f t="shared" si="74"/>
        <v>#DIV/0!</v>
      </c>
      <c r="G782" s="564" t="e">
        <f t="shared" si="74"/>
        <v>#DIV/0!</v>
      </c>
      <c r="H782" s="564" t="e">
        <f>H765/H726</f>
        <v>#DIV/0!</v>
      </c>
      <c r="I782" s="564" t="e">
        <f t="shared" ref="I782:K782" si="75">I765/I726</f>
        <v>#DIV/0!</v>
      </c>
      <c r="J782" s="564" t="e">
        <f t="shared" si="75"/>
        <v>#DIV/0!</v>
      </c>
      <c r="K782" s="1143" t="e">
        <f t="shared" si="75"/>
        <v>#DIV/0!</v>
      </c>
    </row>
    <row r="783" spans="2:11" ht="15.75">
      <c r="B783" s="534" t="s">
        <v>274</v>
      </c>
      <c r="C783" s="564" t="e">
        <f>C766/C727</f>
        <v>#DIV/0!</v>
      </c>
      <c r="D783" s="564" t="e">
        <f t="shared" ref="D783:G783" si="76">D766/D727</f>
        <v>#DIV/0!</v>
      </c>
      <c r="E783" s="564" t="e">
        <f t="shared" si="76"/>
        <v>#DIV/0!</v>
      </c>
      <c r="F783" s="564" t="e">
        <f t="shared" si="76"/>
        <v>#DIV/0!</v>
      </c>
      <c r="G783" s="564" t="e">
        <f t="shared" si="76"/>
        <v>#DIV/0!</v>
      </c>
      <c r="H783" s="564" t="e">
        <f>H766/H727</f>
        <v>#DIV/0!</v>
      </c>
      <c r="I783" s="564" t="e">
        <f>I766/I727</f>
        <v>#DIV/0!</v>
      </c>
      <c r="J783" s="564" t="e">
        <f t="shared" ref="J783:K783" si="77">J766/J727</f>
        <v>#DIV/0!</v>
      </c>
      <c r="K783" s="1143" t="e">
        <f t="shared" si="77"/>
        <v>#DIV/0!</v>
      </c>
    </row>
    <row r="784" spans="2:11" ht="15.75">
      <c r="B784" s="534" t="s">
        <v>275</v>
      </c>
      <c r="C784" s="564" t="e">
        <f>C767/C728</f>
        <v>#DIV/0!</v>
      </c>
      <c r="D784" s="564" t="e">
        <f t="shared" ref="D784:G784" si="78">D767/D728</f>
        <v>#DIV/0!</v>
      </c>
      <c r="E784" s="564" t="e">
        <f t="shared" si="78"/>
        <v>#DIV/0!</v>
      </c>
      <c r="F784" s="564" t="e">
        <f t="shared" si="78"/>
        <v>#DIV/0!</v>
      </c>
      <c r="G784" s="564" t="e">
        <f t="shared" si="78"/>
        <v>#DIV/0!</v>
      </c>
      <c r="H784" s="564" t="e">
        <f>H767/H728</f>
        <v>#DIV/0!</v>
      </c>
      <c r="I784" s="564" t="e">
        <f>I767/I728</f>
        <v>#DIV/0!</v>
      </c>
      <c r="J784" s="564" t="e">
        <f t="shared" ref="J784:K784" si="79">J767/J728</f>
        <v>#DIV/0!</v>
      </c>
      <c r="K784" s="1143" t="e">
        <f t="shared" si="79"/>
        <v>#DIV/0!</v>
      </c>
    </row>
    <row r="785" spans="2:11" ht="15.75">
      <c r="B785" s="534" t="s">
        <v>276</v>
      </c>
      <c r="C785" s="564" t="e">
        <f t="shared" ref="C785:K785" si="80">C768/C729</f>
        <v>#DIV/0!</v>
      </c>
      <c r="D785" s="564" t="e">
        <f t="shared" si="80"/>
        <v>#DIV/0!</v>
      </c>
      <c r="E785" s="564" t="e">
        <f t="shared" si="80"/>
        <v>#DIV/0!</v>
      </c>
      <c r="F785" s="564" t="e">
        <f t="shared" si="80"/>
        <v>#DIV/0!</v>
      </c>
      <c r="G785" s="564" t="e">
        <f t="shared" si="80"/>
        <v>#DIV/0!</v>
      </c>
      <c r="H785" s="564" t="e">
        <f t="shared" si="80"/>
        <v>#DIV/0!</v>
      </c>
      <c r="I785" s="564" t="e">
        <f t="shared" si="80"/>
        <v>#DIV/0!</v>
      </c>
      <c r="J785" s="564" t="e">
        <f t="shared" si="80"/>
        <v>#DIV/0!</v>
      </c>
      <c r="K785" s="1143" t="e">
        <f t="shared" si="80"/>
        <v>#DIV/0!</v>
      </c>
    </row>
    <row r="786" spans="2:11" ht="15.75">
      <c r="B786" s="534" t="s">
        <v>277</v>
      </c>
      <c r="C786" s="564" t="e">
        <f t="shared" ref="C786:K786" si="81">C769/C730</f>
        <v>#DIV/0!</v>
      </c>
      <c r="D786" s="564" t="e">
        <f t="shared" si="81"/>
        <v>#DIV/0!</v>
      </c>
      <c r="E786" s="564" t="e">
        <f t="shared" si="81"/>
        <v>#DIV/0!</v>
      </c>
      <c r="F786" s="564" t="e">
        <f t="shared" si="81"/>
        <v>#DIV/0!</v>
      </c>
      <c r="G786" s="564" t="e">
        <f t="shared" si="81"/>
        <v>#DIV/0!</v>
      </c>
      <c r="H786" s="564" t="e">
        <f t="shared" si="81"/>
        <v>#DIV/0!</v>
      </c>
      <c r="I786" s="564" t="e">
        <f t="shared" si="81"/>
        <v>#DIV/0!</v>
      </c>
      <c r="J786" s="564" t="e">
        <f t="shared" si="81"/>
        <v>#DIV/0!</v>
      </c>
      <c r="K786" s="1143" t="e">
        <f t="shared" si="81"/>
        <v>#DIV/0!</v>
      </c>
    </row>
    <row r="787" spans="2:11" ht="15.75">
      <c r="B787" s="534" t="s">
        <v>278</v>
      </c>
      <c r="C787" s="564" t="e">
        <f t="shared" ref="C787:K787" si="82">C770/C731</f>
        <v>#DIV/0!</v>
      </c>
      <c r="D787" s="564" t="e">
        <f t="shared" si="82"/>
        <v>#DIV/0!</v>
      </c>
      <c r="E787" s="564" t="e">
        <f t="shared" si="82"/>
        <v>#DIV/0!</v>
      </c>
      <c r="F787" s="564" t="e">
        <f t="shared" si="82"/>
        <v>#DIV/0!</v>
      </c>
      <c r="G787" s="564" t="e">
        <f t="shared" si="82"/>
        <v>#DIV/0!</v>
      </c>
      <c r="H787" s="564" t="e">
        <f t="shared" si="82"/>
        <v>#DIV/0!</v>
      </c>
      <c r="I787" s="564" t="e">
        <f t="shared" si="82"/>
        <v>#DIV/0!</v>
      </c>
      <c r="J787" s="564" t="e">
        <f t="shared" si="82"/>
        <v>#DIV/0!</v>
      </c>
      <c r="K787" s="1143" t="e">
        <f t="shared" si="82"/>
        <v>#DIV/0!</v>
      </c>
    </row>
    <row r="788" spans="2:11" ht="15.75">
      <c r="B788" s="534" t="s">
        <v>279</v>
      </c>
      <c r="C788" s="564" t="e">
        <f t="shared" ref="C788:K788" si="83">C771/C732</f>
        <v>#DIV/0!</v>
      </c>
      <c r="D788" s="564" t="e">
        <f t="shared" si="83"/>
        <v>#DIV/0!</v>
      </c>
      <c r="E788" s="564" t="e">
        <f t="shared" si="83"/>
        <v>#DIV/0!</v>
      </c>
      <c r="F788" s="564" t="e">
        <f t="shared" si="83"/>
        <v>#DIV/0!</v>
      </c>
      <c r="G788" s="564" t="e">
        <f t="shared" si="83"/>
        <v>#DIV/0!</v>
      </c>
      <c r="H788" s="564" t="e">
        <f t="shared" si="83"/>
        <v>#DIV/0!</v>
      </c>
      <c r="I788" s="564" t="e">
        <f t="shared" si="83"/>
        <v>#DIV/0!</v>
      </c>
      <c r="J788" s="564" t="e">
        <f t="shared" si="83"/>
        <v>#DIV/0!</v>
      </c>
      <c r="K788" s="1143" t="e">
        <f t="shared" si="83"/>
        <v>#DIV/0!</v>
      </c>
    </row>
    <row r="789" spans="2:11" ht="15.75">
      <c r="B789" s="534" t="s">
        <v>280</v>
      </c>
      <c r="C789" s="564" t="e">
        <f t="shared" ref="C789:K789" si="84">C772/C733</f>
        <v>#DIV/0!</v>
      </c>
      <c r="D789" s="564" t="e">
        <f t="shared" si="84"/>
        <v>#DIV/0!</v>
      </c>
      <c r="E789" s="564" t="e">
        <f t="shared" si="84"/>
        <v>#DIV/0!</v>
      </c>
      <c r="F789" s="564" t="e">
        <f t="shared" si="84"/>
        <v>#DIV/0!</v>
      </c>
      <c r="G789" s="564" t="e">
        <f t="shared" si="84"/>
        <v>#DIV/0!</v>
      </c>
      <c r="H789" s="564" t="e">
        <f t="shared" si="84"/>
        <v>#DIV/0!</v>
      </c>
      <c r="I789" s="564" t="e">
        <f t="shared" si="84"/>
        <v>#DIV/0!</v>
      </c>
      <c r="J789" s="564" t="e">
        <f t="shared" si="84"/>
        <v>#DIV/0!</v>
      </c>
      <c r="K789" s="1143" t="e">
        <f t="shared" si="84"/>
        <v>#DIV/0!</v>
      </c>
    </row>
    <row r="790" spans="2:11" ht="15.75">
      <c r="B790" s="534" t="s">
        <v>281</v>
      </c>
      <c r="C790" s="564" t="e">
        <f t="shared" ref="C790:K791" si="85">C773/C734</f>
        <v>#DIV/0!</v>
      </c>
      <c r="D790" s="564" t="e">
        <f t="shared" si="85"/>
        <v>#DIV/0!</v>
      </c>
      <c r="E790" s="564" t="e">
        <f t="shared" si="85"/>
        <v>#DIV/0!</v>
      </c>
      <c r="F790" s="564" t="e">
        <f t="shared" si="85"/>
        <v>#DIV/0!</v>
      </c>
      <c r="G790" s="564" t="e">
        <f t="shared" si="85"/>
        <v>#DIV/0!</v>
      </c>
      <c r="H790" s="564" t="e">
        <f t="shared" si="85"/>
        <v>#DIV/0!</v>
      </c>
      <c r="I790" s="564" t="e">
        <f t="shared" si="85"/>
        <v>#DIV/0!</v>
      </c>
      <c r="J790" s="564" t="e">
        <f t="shared" si="85"/>
        <v>#DIV/0!</v>
      </c>
      <c r="K790" s="1143" t="e">
        <f t="shared" si="85"/>
        <v>#DIV/0!</v>
      </c>
    </row>
    <row r="791" spans="2:11" ht="16.5" thickBot="1">
      <c r="B791" s="543" t="s">
        <v>282</v>
      </c>
      <c r="C791" s="565" t="e">
        <f t="shared" si="85"/>
        <v>#DIV/0!</v>
      </c>
      <c r="D791" s="565" t="e">
        <f>D774/D735</f>
        <v>#DIV/0!</v>
      </c>
      <c r="E791" s="565" t="e">
        <f t="shared" ref="E791:K791" si="86">E774/E735</f>
        <v>#DIV/0!</v>
      </c>
      <c r="F791" s="565" t="e">
        <f t="shared" si="86"/>
        <v>#DIV/0!</v>
      </c>
      <c r="G791" s="565" t="e">
        <f t="shared" si="86"/>
        <v>#DIV/0!</v>
      </c>
      <c r="H791" s="565" t="e">
        <f t="shared" si="86"/>
        <v>#DIV/0!</v>
      </c>
      <c r="I791" s="565" t="e">
        <f t="shared" si="86"/>
        <v>#DIV/0!</v>
      </c>
      <c r="J791" s="565" t="e">
        <f t="shared" si="86"/>
        <v>#DIV/0!</v>
      </c>
      <c r="K791" s="1187" t="e">
        <f t="shared" si="86"/>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5" workbookViewId="0">
      <selection activeCell="R51" sqref="R51"/>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68" t="s">
        <v>446</v>
      </c>
      <c r="B1" s="1568"/>
      <c r="C1" s="1568"/>
      <c r="D1" s="1568"/>
      <c r="E1" s="1568"/>
      <c r="F1" s="1568"/>
      <c r="G1" s="1568"/>
      <c r="H1" s="1568"/>
      <c r="I1" s="1568"/>
      <c r="J1" s="1568"/>
      <c r="K1" s="1568"/>
      <c r="L1" s="1568"/>
      <c r="M1" s="1568"/>
      <c r="N1" s="1568"/>
    </row>
    <row r="2" spans="1:20" ht="13.5" thickBot="1">
      <c r="B2" s="907"/>
      <c r="C2" s="907"/>
      <c r="D2" s="907"/>
      <c r="E2" s="907"/>
      <c r="F2" s="907"/>
      <c r="G2" s="908" t="s">
        <v>342</v>
      </c>
      <c r="H2" s="907"/>
      <c r="I2" s="907"/>
      <c r="J2" s="907"/>
      <c r="K2" s="907"/>
      <c r="L2" s="907"/>
      <c r="M2" s="907"/>
      <c r="N2" s="907"/>
    </row>
    <row r="3" spans="1:20" ht="14.25" thickBot="1">
      <c r="A3" s="909" t="s">
        <v>343</v>
      </c>
      <c r="B3" s="910" t="s">
        <v>219</v>
      </c>
      <c r="C3" s="910" t="s">
        <v>220</v>
      </c>
      <c r="D3" s="910" t="s">
        <v>221</v>
      </c>
      <c r="E3" s="910" t="s">
        <v>222</v>
      </c>
      <c r="F3" s="910" t="s">
        <v>223</v>
      </c>
      <c r="G3" s="910" t="s">
        <v>224</v>
      </c>
      <c r="H3" s="910" t="s">
        <v>225</v>
      </c>
      <c r="I3" s="910" t="s">
        <v>226</v>
      </c>
      <c r="J3" s="910" t="s">
        <v>227</v>
      </c>
      <c r="K3" s="910" t="s">
        <v>228</v>
      </c>
      <c r="L3" s="910" t="s">
        <v>229</v>
      </c>
      <c r="M3" s="910" t="s">
        <v>230</v>
      </c>
      <c r="N3" s="910" t="s">
        <v>237</v>
      </c>
    </row>
    <row r="4" spans="1:20" ht="13.5">
      <c r="A4" s="911">
        <v>2004</v>
      </c>
      <c r="B4" s="912">
        <v>299.39999999999998</v>
      </c>
      <c r="C4" s="912">
        <v>296.39999999999998</v>
      </c>
      <c r="D4" s="912">
        <v>293.7</v>
      </c>
      <c r="E4" s="912">
        <v>293.5</v>
      </c>
      <c r="F4" s="912">
        <v>293.5</v>
      </c>
      <c r="G4" s="912">
        <v>291.60000000000002</v>
      </c>
      <c r="H4" s="912">
        <v>290.2</v>
      </c>
      <c r="I4" s="912">
        <v>286.3</v>
      </c>
      <c r="J4" s="912">
        <v>285.39999999999998</v>
      </c>
      <c r="K4" s="912">
        <v>285.10000000000002</v>
      </c>
      <c r="L4" s="912">
        <v>291.2</v>
      </c>
      <c r="M4" s="912">
        <v>297.8</v>
      </c>
      <c r="N4" s="913">
        <v>291.3</v>
      </c>
    </row>
    <row r="5" spans="1:20" ht="13.5">
      <c r="A5" s="914">
        <v>2005</v>
      </c>
      <c r="B5" s="915">
        <v>304.10000000000002</v>
      </c>
      <c r="C5" s="915">
        <v>308.10000000000002</v>
      </c>
      <c r="D5" s="915">
        <v>308.2</v>
      </c>
      <c r="E5" s="915">
        <v>310.89999999999998</v>
      </c>
      <c r="F5" s="915">
        <v>309.89999999999998</v>
      </c>
      <c r="G5" s="915">
        <v>309.10000000000002</v>
      </c>
      <c r="H5" s="915">
        <v>307</v>
      </c>
      <c r="I5" s="915">
        <v>300.60000000000002</v>
      </c>
      <c r="J5" s="915">
        <v>303.3</v>
      </c>
      <c r="K5" s="915">
        <v>304.3</v>
      </c>
      <c r="L5" s="915">
        <v>311.8</v>
      </c>
      <c r="M5" s="915">
        <v>315.5</v>
      </c>
      <c r="N5" s="916">
        <v>307.60000000000002</v>
      </c>
    </row>
    <row r="6" spans="1:20" ht="13.5">
      <c r="A6" s="914">
        <v>2006</v>
      </c>
      <c r="B6" s="915">
        <v>317.10000000000002</v>
      </c>
      <c r="C6" s="915">
        <v>319.89999999999998</v>
      </c>
      <c r="D6" s="915">
        <v>324</v>
      </c>
      <c r="E6" s="915">
        <v>319.5</v>
      </c>
      <c r="F6" s="915">
        <v>325.8</v>
      </c>
      <c r="G6" s="915">
        <v>323.8</v>
      </c>
      <c r="H6" s="915">
        <v>312.8</v>
      </c>
      <c r="I6" s="915">
        <v>313</v>
      </c>
      <c r="J6" s="915">
        <v>315.2</v>
      </c>
      <c r="K6" s="915">
        <v>311.2</v>
      </c>
      <c r="L6" s="915">
        <v>316.2</v>
      </c>
      <c r="M6" s="915">
        <v>321.8</v>
      </c>
      <c r="N6" s="916">
        <v>318.7</v>
      </c>
    </row>
    <row r="7" spans="1:20" ht="13.5">
      <c r="A7" s="914">
        <v>2007</v>
      </c>
      <c r="B7" s="915">
        <v>325.7</v>
      </c>
      <c r="C7" s="915">
        <v>327.9</v>
      </c>
      <c r="D7" s="915">
        <v>329.1</v>
      </c>
      <c r="E7" s="915">
        <v>329.9</v>
      </c>
      <c r="F7" s="915">
        <v>328.7</v>
      </c>
      <c r="G7" s="915">
        <v>330</v>
      </c>
      <c r="H7" s="915">
        <v>327.9</v>
      </c>
      <c r="I7" s="915">
        <v>324</v>
      </c>
      <c r="J7" s="915">
        <v>329.3</v>
      </c>
      <c r="K7" s="915">
        <v>312.8</v>
      </c>
      <c r="L7" s="915">
        <v>317.5</v>
      </c>
      <c r="M7" s="915">
        <v>319</v>
      </c>
      <c r="N7" s="916">
        <v>325.39999999999998</v>
      </c>
    </row>
    <row r="8" spans="1:20" ht="13.5">
      <c r="A8" s="914">
        <v>2008</v>
      </c>
      <c r="B8" s="915">
        <v>326.5</v>
      </c>
      <c r="C8" s="915">
        <v>327</v>
      </c>
      <c r="D8" s="915">
        <v>324.5</v>
      </c>
      <c r="E8" s="915">
        <v>322.60000000000002</v>
      </c>
      <c r="F8" s="915">
        <v>325.7</v>
      </c>
      <c r="G8" s="915">
        <v>323.8</v>
      </c>
      <c r="H8" s="915">
        <v>317</v>
      </c>
      <c r="I8" s="915">
        <v>314.39999999999998</v>
      </c>
      <c r="J8" s="915">
        <v>314.60000000000002</v>
      </c>
      <c r="K8" s="915">
        <v>310.5</v>
      </c>
      <c r="L8" s="915">
        <v>315.10000000000002</v>
      </c>
      <c r="M8" s="915">
        <v>321.7</v>
      </c>
      <c r="N8" s="916">
        <v>320.39999999999998</v>
      </c>
    </row>
    <row r="9" spans="1:20" ht="13.5">
      <c r="A9" s="914">
        <v>2009</v>
      </c>
      <c r="B9" s="915">
        <v>322.2</v>
      </c>
      <c r="C9" s="915">
        <v>324.3</v>
      </c>
      <c r="D9" s="915">
        <v>325.89999999999998</v>
      </c>
      <c r="E9" s="915">
        <v>324.2</v>
      </c>
      <c r="F9" s="915">
        <v>325.3</v>
      </c>
      <c r="G9" s="915">
        <v>324.5</v>
      </c>
      <c r="H9" s="915">
        <v>323.3</v>
      </c>
      <c r="I9" s="915">
        <v>316.2</v>
      </c>
      <c r="J9" s="915">
        <v>320.10000000000002</v>
      </c>
      <c r="K9" s="915">
        <v>320</v>
      </c>
      <c r="L9" s="915">
        <v>324.5</v>
      </c>
      <c r="M9" s="915">
        <v>330</v>
      </c>
      <c r="N9" s="917">
        <v>323.60000000000002</v>
      </c>
    </row>
    <row r="10" spans="1:20" ht="13.5">
      <c r="A10" s="914">
        <v>2010</v>
      </c>
      <c r="B10" s="915">
        <v>333.4</v>
      </c>
      <c r="C10" s="915">
        <v>341.3</v>
      </c>
      <c r="D10" s="915">
        <v>335.1</v>
      </c>
      <c r="E10" s="915">
        <v>343.1</v>
      </c>
      <c r="F10" s="915">
        <v>346.2</v>
      </c>
      <c r="G10" s="915">
        <v>345.9</v>
      </c>
      <c r="H10" s="915">
        <v>340.4</v>
      </c>
      <c r="I10" s="915">
        <v>336.9</v>
      </c>
      <c r="J10" s="915">
        <v>334.2</v>
      </c>
      <c r="K10" s="915">
        <v>325.7</v>
      </c>
      <c r="L10" s="915">
        <v>326.39999999999998</v>
      </c>
      <c r="M10" s="915">
        <v>326.3</v>
      </c>
      <c r="N10" s="917">
        <v>335.8</v>
      </c>
    </row>
    <row r="11" spans="1:20" ht="13.5">
      <c r="A11" s="914">
        <v>2011</v>
      </c>
      <c r="B11" s="915">
        <v>325.60000000000002</v>
      </c>
      <c r="C11" s="915">
        <v>323.5</v>
      </c>
      <c r="D11" s="915">
        <v>322.8</v>
      </c>
      <c r="E11" s="915">
        <v>323</v>
      </c>
      <c r="F11" s="915">
        <v>326.89999999999998</v>
      </c>
      <c r="G11" s="915">
        <v>323.39999999999998</v>
      </c>
      <c r="H11" s="915">
        <v>321.10000000000002</v>
      </c>
      <c r="I11" s="915">
        <v>317.7</v>
      </c>
      <c r="J11" s="915">
        <v>313</v>
      </c>
      <c r="K11" s="915">
        <v>312.89999999999998</v>
      </c>
      <c r="L11" s="915">
        <v>315.60000000000002</v>
      </c>
      <c r="M11" s="915">
        <v>322.10000000000002</v>
      </c>
      <c r="N11" s="917">
        <v>320.7</v>
      </c>
    </row>
    <row r="12" spans="1:20" ht="13.5">
      <c r="A12" s="918">
        <v>2012</v>
      </c>
      <c r="B12" s="919">
        <v>324.89999999999998</v>
      </c>
      <c r="C12" s="919">
        <v>327.2</v>
      </c>
      <c r="D12" s="919">
        <v>329</v>
      </c>
      <c r="E12" s="919">
        <v>329.8</v>
      </c>
      <c r="F12" s="919">
        <v>334.6</v>
      </c>
      <c r="G12" s="919">
        <v>336.3</v>
      </c>
      <c r="H12" s="919">
        <v>330.7</v>
      </c>
      <c r="I12" s="919">
        <v>326.3</v>
      </c>
      <c r="J12" s="919">
        <v>325.7</v>
      </c>
      <c r="K12" s="919">
        <v>322</v>
      </c>
      <c r="L12" s="919">
        <v>327.2</v>
      </c>
      <c r="M12" s="919">
        <v>330.6</v>
      </c>
      <c r="N12" s="920">
        <v>328.9</v>
      </c>
    </row>
    <row r="13" spans="1:20" ht="13.5">
      <c r="A13" s="918">
        <v>2013</v>
      </c>
      <c r="B13" s="919">
        <v>334</v>
      </c>
      <c r="C13" s="919">
        <v>336.5</v>
      </c>
      <c r="D13" s="919">
        <v>334.9</v>
      </c>
      <c r="E13" s="919">
        <v>338</v>
      </c>
      <c r="F13" s="919">
        <v>338.8</v>
      </c>
      <c r="G13" s="919">
        <v>343</v>
      </c>
      <c r="H13" s="919">
        <v>338.6</v>
      </c>
      <c r="I13" s="919">
        <v>334</v>
      </c>
      <c r="J13" s="919">
        <v>329.8</v>
      </c>
      <c r="K13" s="919">
        <v>328.9</v>
      </c>
      <c r="L13" s="919">
        <v>331</v>
      </c>
      <c r="M13" s="919">
        <v>333.1</v>
      </c>
      <c r="N13" s="920">
        <v>335.2</v>
      </c>
      <c r="Q13"/>
      <c r="R13"/>
      <c r="S13"/>
      <c r="T13"/>
    </row>
    <row r="14" spans="1:20" ht="13.5">
      <c r="A14" s="918">
        <v>2014</v>
      </c>
      <c r="B14" s="919">
        <v>335.3</v>
      </c>
      <c r="C14" s="919">
        <v>339.5</v>
      </c>
      <c r="D14" s="919">
        <v>336</v>
      </c>
      <c r="E14" s="919">
        <v>338.1</v>
      </c>
      <c r="F14" s="919">
        <v>336</v>
      </c>
      <c r="G14" s="919">
        <v>336.1</v>
      </c>
      <c r="H14" s="919">
        <v>331.4</v>
      </c>
      <c r="I14" s="919">
        <v>332.4</v>
      </c>
      <c r="J14" s="919">
        <v>327.3</v>
      </c>
      <c r="K14" s="919">
        <v>326.3</v>
      </c>
      <c r="L14" s="919">
        <v>328.5</v>
      </c>
      <c r="M14" s="919">
        <v>340.6</v>
      </c>
      <c r="N14" s="920">
        <v>333.6</v>
      </c>
      <c r="Q14"/>
      <c r="R14"/>
      <c r="S14"/>
      <c r="T14"/>
    </row>
    <row r="15" spans="1:20" ht="13.5">
      <c r="A15" s="921">
        <v>2015</v>
      </c>
      <c r="B15" s="922">
        <v>336</v>
      </c>
      <c r="C15" s="922">
        <v>338.9</v>
      </c>
      <c r="D15" s="922">
        <v>339.7</v>
      </c>
      <c r="E15" s="922">
        <v>340.8</v>
      </c>
      <c r="F15" s="922">
        <v>346.1</v>
      </c>
      <c r="G15" s="922">
        <v>343.9</v>
      </c>
      <c r="H15" s="922">
        <v>339.4</v>
      </c>
      <c r="I15" s="922">
        <v>334</v>
      </c>
      <c r="J15" s="922">
        <v>332.9</v>
      </c>
      <c r="K15" s="922">
        <v>331.2</v>
      </c>
      <c r="L15" s="922">
        <v>332.8</v>
      </c>
      <c r="M15" s="922">
        <v>335.4</v>
      </c>
      <c r="N15" s="923">
        <v>337.6</v>
      </c>
      <c r="Q15"/>
      <c r="R15"/>
      <c r="S15"/>
      <c r="T15"/>
    </row>
    <row r="16" spans="1:20" ht="13.5">
      <c r="A16" s="921">
        <v>2016</v>
      </c>
      <c r="B16" s="922">
        <v>335.2</v>
      </c>
      <c r="C16" s="922">
        <v>337.7</v>
      </c>
      <c r="D16" s="922">
        <v>338.5</v>
      </c>
      <c r="E16" s="922">
        <v>340.3</v>
      </c>
      <c r="F16" s="922">
        <v>345.4</v>
      </c>
      <c r="G16" s="922">
        <v>342.5</v>
      </c>
      <c r="H16" s="922">
        <v>339.1</v>
      </c>
      <c r="I16" s="922">
        <v>336.7</v>
      </c>
      <c r="J16" s="922">
        <v>336</v>
      </c>
      <c r="K16" s="922">
        <v>338.1</v>
      </c>
      <c r="L16" s="922">
        <v>339.8</v>
      </c>
      <c r="M16" s="922">
        <v>343.5</v>
      </c>
      <c r="N16" s="923">
        <v>339.5</v>
      </c>
      <c r="Q16"/>
      <c r="R16"/>
      <c r="S16"/>
      <c r="T16"/>
    </row>
    <row r="17" spans="1:20" ht="13.5">
      <c r="A17" s="921">
        <v>2017</v>
      </c>
      <c r="B17" s="922">
        <v>343.84877560849145</v>
      </c>
      <c r="C17" s="922">
        <v>344.01260355448568</v>
      </c>
      <c r="D17" s="922">
        <v>345.08323788722237</v>
      </c>
      <c r="E17" s="922">
        <v>349.4260933003689</v>
      </c>
      <c r="F17" s="922">
        <v>351.85998819252393</v>
      </c>
      <c r="G17" s="922">
        <v>351.12109667545815</v>
      </c>
      <c r="H17" s="922">
        <v>346.75726994620067</v>
      </c>
      <c r="I17" s="922">
        <v>344.85589941972938</v>
      </c>
      <c r="J17" s="922">
        <v>342.09908231074832</v>
      </c>
      <c r="K17" s="922">
        <v>340.25607000681453</v>
      </c>
      <c r="L17" s="922">
        <v>343.96423731809307</v>
      </c>
      <c r="M17" s="922">
        <v>345.17611667491775</v>
      </c>
      <c r="N17" s="923">
        <v>345.73613890143946</v>
      </c>
      <c r="Q17"/>
      <c r="R17"/>
      <c r="S17"/>
      <c r="T17"/>
    </row>
    <row r="18" spans="1:20" ht="13.5">
      <c r="A18" s="921">
        <v>2018</v>
      </c>
      <c r="B18" s="922">
        <v>328.68883172082138</v>
      </c>
      <c r="C18" s="922">
        <v>335.33083028686195</v>
      </c>
      <c r="D18" s="922">
        <v>339.13477331184731</v>
      </c>
      <c r="E18" s="922">
        <v>352.1288362407397</v>
      </c>
      <c r="F18" s="922">
        <v>354.40806226015781</v>
      </c>
      <c r="G18" s="922">
        <v>352.31798629918734</v>
      </c>
      <c r="H18" s="922">
        <v>349.02563708344542</v>
      </c>
      <c r="I18" s="922">
        <v>347.00933631012759</v>
      </c>
      <c r="J18" s="922">
        <v>345.11329021489684</v>
      </c>
      <c r="K18" s="922">
        <v>347.11988043981063</v>
      </c>
      <c r="L18" s="922">
        <v>349.40972512323503</v>
      </c>
      <c r="M18" s="922">
        <v>350.98601398601369</v>
      </c>
      <c r="N18" s="923">
        <v>345.25543478260863</v>
      </c>
      <c r="Q18"/>
      <c r="R18"/>
      <c r="S18"/>
      <c r="T18"/>
    </row>
    <row r="19" spans="1:20" ht="13.5">
      <c r="A19" s="1079">
        <v>2019</v>
      </c>
      <c r="B19" s="1080">
        <v>354.37491656654714</v>
      </c>
      <c r="C19" s="1080">
        <v>356.43838796545651</v>
      </c>
      <c r="D19" s="1080">
        <v>357.2969949465724</v>
      </c>
      <c r="E19" s="1080">
        <v>357.47446683623537</v>
      </c>
      <c r="F19" s="1080">
        <v>361.2054005838466</v>
      </c>
      <c r="G19" s="1080">
        <v>357.93540852897377</v>
      </c>
      <c r="H19" s="1080">
        <v>354.2490676912646</v>
      </c>
      <c r="I19" s="1080">
        <v>353.13528487554794</v>
      </c>
      <c r="J19" s="1080">
        <v>352.05841293166753</v>
      </c>
      <c r="K19" s="1080">
        <v>345</v>
      </c>
      <c r="L19" s="1080">
        <v>349.6</v>
      </c>
      <c r="M19" s="1080">
        <v>354.4</v>
      </c>
      <c r="N19" s="1081">
        <v>354.2</v>
      </c>
    </row>
    <row r="20" spans="1:20" ht="13.5">
      <c r="A20" s="1079">
        <v>2020</v>
      </c>
      <c r="B20" s="1080">
        <v>354.8</v>
      </c>
      <c r="C20" s="1080">
        <v>355</v>
      </c>
      <c r="D20" s="1080">
        <v>356.13</v>
      </c>
      <c r="E20" s="1080">
        <v>354.02</v>
      </c>
      <c r="F20" s="1080">
        <v>356.2</v>
      </c>
      <c r="G20" s="1080">
        <v>358.1</v>
      </c>
      <c r="H20" s="1080">
        <v>352.8</v>
      </c>
      <c r="I20" s="1080">
        <v>350.8</v>
      </c>
      <c r="J20" s="1080">
        <v>346.7</v>
      </c>
      <c r="K20" s="1080">
        <v>345</v>
      </c>
      <c r="L20" s="1080">
        <v>347.8</v>
      </c>
      <c r="M20" s="1080">
        <v>347.4</v>
      </c>
      <c r="N20" s="1081">
        <v>352.3</v>
      </c>
    </row>
    <row r="21" spans="1:20" ht="14.25" thickBot="1">
      <c r="A21" s="924">
        <v>2021</v>
      </c>
      <c r="B21" s="925">
        <v>350.5</v>
      </c>
      <c r="C21" s="925">
        <v>354.1</v>
      </c>
      <c r="D21" s="925">
        <v>354.1</v>
      </c>
      <c r="E21" s="925"/>
      <c r="F21" s="925"/>
      <c r="G21" s="925"/>
      <c r="H21" s="925"/>
      <c r="I21" s="925"/>
      <c r="J21" s="925"/>
      <c r="K21" s="925"/>
      <c r="L21" s="925"/>
      <c r="M21" s="925"/>
      <c r="N21" s="926"/>
    </row>
    <row r="22" spans="1:20">
      <c r="Q22"/>
      <c r="R22"/>
      <c r="S22"/>
      <c r="T22"/>
    </row>
    <row r="23" spans="1:20" ht="13.5" thickBot="1">
      <c r="B23" s="907"/>
      <c r="C23" s="907"/>
      <c r="D23" s="907"/>
      <c r="E23" s="907"/>
      <c r="F23" s="907"/>
      <c r="G23" s="927" t="s">
        <v>344</v>
      </c>
      <c r="H23" s="907"/>
      <c r="I23" s="907"/>
      <c r="J23" s="907"/>
      <c r="K23" s="907"/>
      <c r="L23" s="907"/>
      <c r="M23" s="907"/>
      <c r="N23" s="928"/>
      <c r="Q23"/>
      <c r="R23"/>
      <c r="S23"/>
      <c r="T23"/>
    </row>
    <row r="24" spans="1:20" ht="14.25" thickBot="1">
      <c r="A24" s="909" t="s">
        <v>343</v>
      </c>
      <c r="B24" s="910" t="s">
        <v>219</v>
      </c>
      <c r="C24" s="910" t="s">
        <v>220</v>
      </c>
      <c r="D24" s="910" t="s">
        <v>221</v>
      </c>
      <c r="E24" s="910" t="s">
        <v>222</v>
      </c>
      <c r="F24" s="910" t="s">
        <v>223</v>
      </c>
      <c r="G24" s="910" t="s">
        <v>224</v>
      </c>
      <c r="H24" s="910" t="s">
        <v>225</v>
      </c>
      <c r="I24" s="910" t="s">
        <v>226</v>
      </c>
      <c r="J24" s="910" t="s">
        <v>227</v>
      </c>
      <c r="K24" s="910" t="s">
        <v>228</v>
      </c>
      <c r="L24" s="910" t="s">
        <v>229</v>
      </c>
      <c r="M24" s="910" t="s">
        <v>230</v>
      </c>
      <c r="N24" s="910" t="s">
        <v>237</v>
      </c>
      <c r="Q24"/>
      <c r="R24"/>
      <c r="S24"/>
      <c r="T24"/>
    </row>
    <row r="25" spans="1:20" ht="13.5">
      <c r="A25" s="911">
        <v>2004</v>
      </c>
      <c r="B25" s="912">
        <v>272.2</v>
      </c>
      <c r="C25" s="912">
        <v>271.5</v>
      </c>
      <c r="D25" s="912">
        <v>272</v>
      </c>
      <c r="E25" s="912">
        <v>273.10000000000002</v>
      </c>
      <c r="F25" s="912">
        <v>267.2</v>
      </c>
      <c r="G25" s="912">
        <v>269.60000000000002</v>
      </c>
      <c r="H25" s="912">
        <v>261.5</v>
      </c>
      <c r="I25" s="912">
        <v>261.39999999999998</v>
      </c>
      <c r="J25" s="912">
        <v>264.8</v>
      </c>
      <c r="K25" s="912">
        <v>267</v>
      </c>
      <c r="L25" s="912">
        <v>266.39999999999998</v>
      </c>
      <c r="M25" s="912">
        <v>271.3</v>
      </c>
      <c r="N25" s="913">
        <v>267.3</v>
      </c>
      <c r="Q25"/>
      <c r="R25"/>
      <c r="S25"/>
      <c r="T25"/>
    </row>
    <row r="26" spans="1:20" ht="13.5">
      <c r="A26" s="914">
        <v>2005</v>
      </c>
      <c r="B26" s="915">
        <v>272.10000000000002</v>
      </c>
      <c r="C26" s="915">
        <v>274.8</v>
      </c>
      <c r="D26" s="915">
        <v>271.8</v>
      </c>
      <c r="E26" s="915">
        <v>273.39999999999998</v>
      </c>
      <c r="F26" s="915">
        <v>271</v>
      </c>
      <c r="G26" s="915">
        <v>266.39999999999998</v>
      </c>
      <c r="H26" s="915">
        <v>264.60000000000002</v>
      </c>
      <c r="I26" s="915">
        <v>261.10000000000002</v>
      </c>
      <c r="J26" s="915">
        <v>266.60000000000002</v>
      </c>
      <c r="K26" s="915">
        <v>272.5</v>
      </c>
      <c r="L26" s="915">
        <v>270.60000000000002</v>
      </c>
      <c r="M26" s="915">
        <v>272.39999999999998</v>
      </c>
      <c r="N26" s="916">
        <v>269.2</v>
      </c>
      <c r="Q26"/>
      <c r="R26"/>
      <c r="S26"/>
      <c r="T26"/>
    </row>
    <row r="27" spans="1:20" ht="13.5">
      <c r="A27" s="914">
        <v>2006</v>
      </c>
      <c r="B27" s="915">
        <v>275.10000000000002</v>
      </c>
      <c r="C27" s="915">
        <v>273.39999999999998</v>
      </c>
      <c r="D27" s="915">
        <v>273.39999999999998</v>
      </c>
      <c r="E27" s="915">
        <v>272.89999999999998</v>
      </c>
      <c r="F27" s="915">
        <v>270.39999999999998</v>
      </c>
      <c r="G27" s="915">
        <v>264.2</v>
      </c>
      <c r="H27" s="915">
        <v>260.2</v>
      </c>
      <c r="I27" s="915">
        <v>258.10000000000002</v>
      </c>
      <c r="J27" s="915">
        <v>263.5</v>
      </c>
      <c r="K27" s="915">
        <v>263.89999999999998</v>
      </c>
      <c r="L27" s="915">
        <v>264.89999999999998</v>
      </c>
      <c r="M27" s="915">
        <v>266.89999999999998</v>
      </c>
      <c r="N27" s="916">
        <v>267.5</v>
      </c>
      <c r="Q27"/>
      <c r="R27"/>
      <c r="S27"/>
      <c r="T27"/>
    </row>
    <row r="28" spans="1:20" ht="13.5">
      <c r="A28" s="914">
        <v>2007</v>
      </c>
      <c r="B28" s="915">
        <v>274.10000000000002</v>
      </c>
      <c r="C28" s="915">
        <v>274.89999999999998</v>
      </c>
      <c r="D28" s="915">
        <v>274</v>
      </c>
      <c r="E28" s="915">
        <v>272.3</v>
      </c>
      <c r="F28" s="915">
        <v>271.89999999999998</v>
      </c>
      <c r="G28" s="915">
        <v>269.2</v>
      </c>
      <c r="H28" s="915">
        <v>267.89999999999998</v>
      </c>
      <c r="I28" s="915">
        <v>264.60000000000002</v>
      </c>
      <c r="J28" s="915">
        <v>266</v>
      </c>
      <c r="K28" s="915">
        <v>268.8</v>
      </c>
      <c r="L28" s="915">
        <v>269.10000000000002</v>
      </c>
      <c r="M28" s="915">
        <v>271.60000000000002</v>
      </c>
      <c r="N28" s="916">
        <v>270.2</v>
      </c>
      <c r="Q28"/>
      <c r="R28"/>
      <c r="S28"/>
      <c r="T28"/>
    </row>
    <row r="29" spans="1:20" ht="13.5">
      <c r="A29" s="914">
        <v>2008</v>
      </c>
      <c r="B29" s="915">
        <v>273.89999999999998</v>
      </c>
      <c r="C29" s="915">
        <v>274.89999999999998</v>
      </c>
      <c r="D29" s="915">
        <v>273.8</v>
      </c>
      <c r="E29" s="915">
        <v>270</v>
      </c>
      <c r="F29" s="915">
        <v>271.89999999999998</v>
      </c>
      <c r="G29" s="915">
        <v>270.5</v>
      </c>
      <c r="H29" s="915">
        <v>268.60000000000002</v>
      </c>
      <c r="I29" s="915">
        <v>265</v>
      </c>
      <c r="J29" s="915">
        <v>266.5</v>
      </c>
      <c r="K29" s="915">
        <v>266.60000000000002</v>
      </c>
      <c r="L29" s="915">
        <v>269.7</v>
      </c>
      <c r="M29" s="915">
        <v>274.60000000000002</v>
      </c>
      <c r="N29" s="916">
        <v>270.3</v>
      </c>
      <c r="Q29"/>
      <c r="R29"/>
      <c r="S29"/>
      <c r="T29"/>
    </row>
    <row r="30" spans="1:20" ht="13.5">
      <c r="A30" s="914">
        <v>2009</v>
      </c>
      <c r="B30" s="915">
        <v>276.8</v>
      </c>
      <c r="C30" s="915">
        <v>274.3</v>
      </c>
      <c r="D30" s="915">
        <v>276.39999999999998</v>
      </c>
      <c r="E30" s="915">
        <v>273.60000000000002</v>
      </c>
      <c r="F30" s="915">
        <v>273.8</v>
      </c>
      <c r="G30" s="915">
        <v>272.10000000000002</v>
      </c>
      <c r="H30" s="915">
        <v>268.60000000000002</v>
      </c>
      <c r="I30" s="915">
        <v>266.8</v>
      </c>
      <c r="J30" s="915">
        <v>269.5</v>
      </c>
      <c r="K30" s="915">
        <v>271.39999999999998</v>
      </c>
      <c r="L30" s="915">
        <v>275.60000000000002</v>
      </c>
      <c r="M30" s="915">
        <v>277.10000000000002</v>
      </c>
      <c r="N30" s="917">
        <v>272.8</v>
      </c>
      <c r="Q30"/>
      <c r="R30"/>
      <c r="S30"/>
      <c r="T30"/>
    </row>
    <row r="31" spans="1:20" ht="13.5">
      <c r="A31" s="914">
        <v>2010</v>
      </c>
      <c r="B31" s="915">
        <v>278.5</v>
      </c>
      <c r="C31" s="915">
        <v>282.10000000000002</v>
      </c>
      <c r="D31" s="915">
        <v>281.7</v>
      </c>
      <c r="E31" s="915">
        <v>280.5</v>
      </c>
      <c r="F31" s="915">
        <v>280.89999999999998</v>
      </c>
      <c r="G31" s="915">
        <v>279</v>
      </c>
      <c r="H31" s="915">
        <v>275</v>
      </c>
      <c r="I31" s="915">
        <v>272.89999999999998</v>
      </c>
      <c r="J31" s="915">
        <v>275.5</v>
      </c>
      <c r="K31" s="915">
        <v>275.10000000000002</v>
      </c>
      <c r="L31" s="915">
        <v>275</v>
      </c>
      <c r="M31" s="915">
        <v>277.5</v>
      </c>
      <c r="N31" s="917">
        <v>277.8</v>
      </c>
      <c r="Q31"/>
      <c r="R31"/>
      <c r="S31"/>
      <c r="T31"/>
    </row>
    <row r="32" spans="1:20" ht="13.5">
      <c r="A32" s="914">
        <v>2011</v>
      </c>
      <c r="B32" s="915">
        <v>280.2</v>
      </c>
      <c r="C32" s="915">
        <v>279.3</v>
      </c>
      <c r="D32" s="915">
        <v>279.5</v>
      </c>
      <c r="E32" s="915">
        <v>281.39999999999998</v>
      </c>
      <c r="F32" s="915">
        <v>279.7</v>
      </c>
      <c r="G32" s="915">
        <v>275.89999999999998</v>
      </c>
      <c r="H32" s="915">
        <v>274.2</v>
      </c>
      <c r="I32" s="915">
        <v>268.2</v>
      </c>
      <c r="J32" s="915">
        <v>259.3</v>
      </c>
      <c r="K32" s="915">
        <v>260.89999999999998</v>
      </c>
      <c r="L32" s="915">
        <v>262.89999999999998</v>
      </c>
      <c r="M32" s="915">
        <v>267.2</v>
      </c>
      <c r="N32" s="917">
        <v>271.2</v>
      </c>
      <c r="Q32"/>
      <c r="R32"/>
      <c r="S32"/>
      <c r="T32"/>
    </row>
    <row r="33" spans="1:20" s="907" customFormat="1" ht="13.5">
      <c r="A33" s="918">
        <v>2012</v>
      </c>
      <c r="B33" s="919">
        <v>270.2</v>
      </c>
      <c r="C33" s="919">
        <v>267.8</v>
      </c>
      <c r="D33" s="919">
        <v>269.60000000000002</v>
      </c>
      <c r="E33" s="919">
        <v>266.2</v>
      </c>
      <c r="F33" s="919">
        <v>265.3</v>
      </c>
      <c r="G33" s="919">
        <v>265.10000000000002</v>
      </c>
      <c r="H33" s="919">
        <v>259.10000000000002</v>
      </c>
      <c r="I33" s="919">
        <v>258.3</v>
      </c>
      <c r="J33" s="919">
        <v>258.89999999999998</v>
      </c>
      <c r="K33" s="919">
        <v>261.60000000000002</v>
      </c>
      <c r="L33" s="919">
        <v>263.2</v>
      </c>
      <c r="M33" s="919">
        <v>267</v>
      </c>
      <c r="N33" s="920">
        <v>264</v>
      </c>
      <c r="Q33"/>
      <c r="R33"/>
      <c r="S33"/>
      <c r="T33"/>
    </row>
    <row r="34" spans="1:20" s="907" customFormat="1" ht="13.5">
      <c r="A34" s="918">
        <v>2013</v>
      </c>
      <c r="B34" s="919">
        <v>269.39999999999998</v>
      </c>
      <c r="C34" s="919">
        <v>271.89999999999998</v>
      </c>
      <c r="D34" s="919">
        <v>270.60000000000002</v>
      </c>
      <c r="E34" s="919">
        <v>270.89999999999998</v>
      </c>
      <c r="F34" s="919">
        <v>266.89999999999998</v>
      </c>
      <c r="G34" s="919">
        <v>265.89999999999998</v>
      </c>
      <c r="H34" s="919">
        <v>262.5</v>
      </c>
      <c r="I34" s="919">
        <v>259.3</v>
      </c>
      <c r="J34" s="919">
        <v>261.2</v>
      </c>
      <c r="K34" s="919">
        <v>263.10000000000002</v>
      </c>
      <c r="L34" s="919">
        <v>265.5</v>
      </c>
      <c r="M34" s="919">
        <v>270.2</v>
      </c>
      <c r="N34" s="920">
        <v>266.10000000000002</v>
      </c>
      <c r="Q34"/>
      <c r="R34"/>
      <c r="S34"/>
      <c r="T34"/>
    </row>
    <row r="35" spans="1:20" s="907" customFormat="1" ht="13.5">
      <c r="A35" s="918">
        <v>2014</v>
      </c>
      <c r="B35" s="919">
        <v>273</v>
      </c>
      <c r="C35" s="919">
        <v>274.60000000000002</v>
      </c>
      <c r="D35" s="919">
        <v>271.8</v>
      </c>
      <c r="E35" s="919">
        <v>270.39999999999998</v>
      </c>
      <c r="F35" s="919">
        <v>268.39999999999998</v>
      </c>
      <c r="G35" s="919">
        <v>268.60000000000002</v>
      </c>
      <c r="H35" s="919">
        <v>264.5</v>
      </c>
      <c r="I35" s="919">
        <v>259.7</v>
      </c>
      <c r="J35" s="919">
        <v>261.60000000000002</v>
      </c>
      <c r="K35" s="919">
        <v>263.39999999999998</v>
      </c>
      <c r="L35" s="919">
        <v>264.39999999999998</v>
      </c>
      <c r="M35" s="919">
        <v>264.8</v>
      </c>
      <c r="N35" s="920">
        <v>267</v>
      </c>
      <c r="Q35"/>
      <c r="R35"/>
      <c r="S35"/>
      <c r="T35"/>
    </row>
    <row r="36" spans="1:20" s="907" customFormat="1" ht="13.5">
      <c r="A36" s="921">
        <v>2015</v>
      </c>
      <c r="B36" s="922">
        <v>270.5</v>
      </c>
      <c r="C36" s="922">
        <v>271.5</v>
      </c>
      <c r="D36" s="922">
        <v>272.60000000000002</v>
      </c>
      <c r="E36" s="922">
        <v>270.89999999999998</v>
      </c>
      <c r="F36" s="922">
        <v>273.3</v>
      </c>
      <c r="G36" s="922">
        <v>272</v>
      </c>
      <c r="H36" s="922">
        <v>267.8</v>
      </c>
      <c r="I36" s="922">
        <v>262.10000000000002</v>
      </c>
      <c r="J36" s="922">
        <v>261.39999999999998</v>
      </c>
      <c r="K36" s="922">
        <v>264.5</v>
      </c>
      <c r="L36" s="922">
        <v>266.60000000000002</v>
      </c>
      <c r="M36" s="922">
        <v>268.10000000000002</v>
      </c>
      <c r="N36" s="923">
        <v>267.89999999999998</v>
      </c>
      <c r="Q36"/>
      <c r="R36"/>
      <c r="S36"/>
      <c r="T36"/>
    </row>
    <row r="37" spans="1:20" ht="13.5">
      <c r="A37" s="921">
        <v>2016</v>
      </c>
      <c r="B37" s="922">
        <v>270.10000000000002</v>
      </c>
      <c r="C37" s="922">
        <v>272.10000000000002</v>
      </c>
      <c r="D37" s="922">
        <v>268.7</v>
      </c>
      <c r="E37" s="922">
        <v>267.7</v>
      </c>
      <c r="F37" s="922">
        <v>266.10000000000002</v>
      </c>
      <c r="G37" s="922">
        <v>263.60000000000002</v>
      </c>
      <c r="H37" s="922">
        <v>259.10000000000002</v>
      </c>
      <c r="I37" s="922">
        <v>256.7</v>
      </c>
      <c r="J37" s="922">
        <v>259.60000000000002</v>
      </c>
      <c r="K37" s="922">
        <v>263.8</v>
      </c>
      <c r="L37" s="922">
        <v>267.10000000000002</v>
      </c>
      <c r="M37" s="922">
        <v>271.10000000000002</v>
      </c>
      <c r="N37" s="923">
        <v>265.2</v>
      </c>
    </row>
    <row r="38" spans="1:20" ht="13.5">
      <c r="A38" s="921">
        <v>2017</v>
      </c>
      <c r="B38" s="922">
        <v>272.88640213541373</v>
      </c>
      <c r="C38" s="922">
        <v>276.25085307594861</v>
      </c>
      <c r="D38" s="922">
        <v>274.85711246631678</v>
      </c>
      <c r="E38" s="922">
        <v>274.82589285714283</v>
      </c>
      <c r="F38" s="922">
        <v>275.79789937320038</v>
      </c>
      <c r="G38" s="922">
        <v>275.68322171001125</v>
      </c>
      <c r="H38" s="922">
        <v>271.12366069701773</v>
      </c>
      <c r="I38" s="922">
        <v>265.89233861961111</v>
      </c>
      <c r="J38" s="922">
        <v>268.51868601734992</v>
      </c>
      <c r="K38" s="922">
        <v>269.27624185210152</v>
      </c>
      <c r="L38" s="922">
        <v>272.87214014486779</v>
      </c>
      <c r="M38" s="922">
        <v>275.60365369340764</v>
      </c>
      <c r="N38" s="923">
        <v>272.59345923219968</v>
      </c>
    </row>
    <row r="39" spans="1:20" ht="13.5">
      <c r="A39" s="921">
        <v>2018</v>
      </c>
      <c r="B39" s="922">
        <v>271.81169536218374</v>
      </c>
      <c r="C39" s="922">
        <v>271.62933094384721</v>
      </c>
      <c r="D39" s="922">
        <v>275.82298136645966</v>
      </c>
      <c r="E39" s="922">
        <v>276.47664184157117</v>
      </c>
      <c r="F39" s="922">
        <v>276.53879641485253</v>
      </c>
      <c r="G39" s="922">
        <v>273.5957050315024</v>
      </c>
      <c r="H39" s="922">
        <v>267.18371383829231</v>
      </c>
      <c r="I39" s="922">
        <v>262.45748745224398</v>
      </c>
      <c r="J39" s="922">
        <v>265.66096423017115</v>
      </c>
      <c r="K39" s="922">
        <v>270.12991512212</v>
      </c>
      <c r="L39" s="922">
        <v>273.99583766909478</v>
      </c>
      <c r="M39" s="922">
        <v>277.44326025733028</v>
      </c>
      <c r="N39" s="923">
        <v>271.5347702055667</v>
      </c>
    </row>
    <row r="40" spans="1:20" ht="13.5">
      <c r="A40" s="1079">
        <v>2019</v>
      </c>
      <c r="B40" s="1080">
        <v>281.27826336739287</v>
      </c>
      <c r="C40" s="1080">
        <v>284.30536717690359</v>
      </c>
      <c r="D40" s="1080">
        <v>286.22046450702811</v>
      </c>
      <c r="E40" s="1080">
        <v>290.8767352564733</v>
      </c>
      <c r="F40" s="1080">
        <v>285.31500572737696</v>
      </c>
      <c r="G40" s="1080">
        <v>281.29946839929153</v>
      </c>
      <c r="H40" s="1080">
        <v>274.8623926185175</v>
      </c>
      <c r="I40" s="1080">
        <v>271.9152332887009</v>
      </c>
      <c r="J40" s="1080">
        <v>273.41321243523339</v>
      </c>
      <c r="K40" s="1080">
        <v>276.3</v>
      </c>
      <c r="L40" s="1080">
        <v>279.2</v>
      </c>
      <c r="M40" s="1080">
        <v>286.5</v>
      </c>
      <c r="N40" s="1081">
        <v>286.2</v>
      </c>
    </row>
    <row r="41" spans="1:20" ht="13.5">
      <c r="A41" s="1079">
        <v>2020</v>
      </c>
      <c r="B41" s="1080">
        <v>286.2</v>
      </c>
      <c r="C41" s="1080">
        <v>288.2</v>
      </c>
      <c r="D41" s="1080">
        <v>287.13</v>
      </c>
      <c r="E41" s="1080">
        <v>286.24</v>
      </c>
      <c r="F41" s="1080">
        <v>285.8</v>
      </c>
      <c r="G41" s="1080">
        <v>286</v>
      </c>
      <c r="H41" s="1080">
        <v>280.5</v>
      </c>
      <c r="I41" s="1080">
        <v>277.2</v>
      </c>
      <c r="J41" s="1080">
        <v>277.2</v>
      </c>
      <c r="K41" s="1080">
        <v>277.7</v>
      </c>
      <c r="L41" s="1080">
        <v>281.60000000000002</v>
      </c>
      <c r="M41" s="1080">
        <v>284.8</v>
      </c>
      <c r="N41" s="1081">
        <v>282.8</v>
      </c>
    </row>
    <row r="42" spans="1:20" ht="14.25" thickBot="1">
      <c r="A42" s="924">
        <v>2021</v>
      </c>
      <c r="B42" s="925">
        <v>288.3</v>
      </c>
      <c r="C42" s="925">
        <v>294.5</v>
      </c>
      <c r="D42" s="925">
        <v>289.10000000000002</v>
      </c>
      <c r="E42" s="925"/>
      <c r="F42" s="925"/>
      <c r="G42" s="925"/>
      <c r="H42" s="925"/>
      <c r="I42" s="925"/>
      <c r="J42" s="925"/>
      <c r="K42" s="925"/>
      <c r="L42" s="925"/>
      <c r="M42" s="925"/>
      <c r="N42" s="926"/>
    </row>
    <row r="43" spans="1:20" ht="13.5" thickBot="1">
      <c r="B43" s="907"/>
      <c r="C43" s="907"/>
      <c r="D43" s="907"/>
      <c r="E43" s="907"/>
      <c r="F43" s="907"/>
      <c r="G43" s="927" t="s">
        <v>345</v>
      </c>
      <c r="H43" s="907"/>
      <c r="I43" s="907"/>
      <c r="J43" s="907"/>
      <c r="K43" s="907"/>
      <c r="L43" s="907"/>
      <c r="M43" s="907"/>
      <c r="N43" s="928"/>
    </row>
    <row r="44" spans="1:20" ht="14.25" thickBot="1">
      <c r="A44" s="909" t="s">
        <v>343</v>
      </c>
      <c r="B44" s="910" t="s">
        <v>219</v>
      </c>
      <c r="C44" s="910" t="s">
        <v>220</v>
      </c>
      <c r="D44" s="910" t="s">
        <v>221</v>
      </c>
      <c r="E44" s="910" t="s">
        <v>222</v>
      </c>
      <c r="F44" s="910" t="s">
        <v>223</v>
      </c>
      <c r="G44" s="910" t="s">
        <v>224</v>
      </c>
      <c r="H44" s="910" t="s">
        <v>225</v>
      </c>
      <c r="I44" s="910" t="s">
        <v>226</v>
      </c>
      <c r="J44" s="910" t="s">
        <v>227</v>
      </c>
      <c r="K44" s="910" t="s">
        <v>228</v>
      </c>
      <c r="L44" s="910" t="s">
        <v>229</v>
      </c>
      <c r="M44" s="910" t="s">
        <v>230</v>
      </c>
      <c r="N44" s="910" t="s">
        <v>237</v>
      </c>
    </row>
    <row r="45" spans="1:20" ht="13.5">
      <c r="A45" s="911">
        <v>2004</v>
      </c>
      <c r="B45" s="912">
        <v>240.7</v>
      </c>
      <c r="C45" s="912">
        <v>241.7</v>
      </c>
      <c r="D45" s="912">
        <v>243.7</v>
      </c>
      <c r="E45" s="912">
        <v>237.7</v>
      </c>
      <c r="F45" s="912">
        <v>240.8</v>
      </c>
      <c r="G45" s="912">
        <v>241.5</v>
      </c>
      <c r="H45" s="912">
        <v>243.3</v>
      </c>
      <c r="I45" s="912">
        <v>237.1</v>
      </c>
      <c r="J45" s="912">
        <v>241.6</v>
      </c>
      <c r="K45" s="912">
        <v>238.8</v>
      </c>
      <c r="L45" s="912">
        <v>245.7</v>
      </c>
      <c r="M45" s="912">
        <v>249.9</v>
      </c>
      <c r="N45" s="913">
        <v>242.4</v>
      </c>
    </row>
    <row r="46" spans="1:20" ht="13.5">
      <c r="A46" s="914">
        <v>2005</v>
      </c>
      <c r="B46" s="915">
        <v>253.1</v>
      </c>
      <c r="C46" s="915">
        <v>256.89999999999998</v>
      </c>
      <c r="D46" s="915">
        <v>255</v>
      </c>
      <c r="E46" s="915">
        <v>253.3</v>
      </c>
      <c r="F46" s="915">
        <v>253</v>
      </c>
      <c r="G46" s="915">
        <v>252.2</v>
      </c>
      <c r="H46" s="915">
        <v>251.1</v>
      </c>
      <c r="I46" s="915">
        <v>247.9</v>
      </c>
      <c r="J46" s="915">
        <v>246.7</v>
      </c>
      <c r="K46" s="915">
        <v>249.2</v>
      </c>
      <c r="L46" s="915">
        <v>250.4</v>
      </c>
      <c r="M46" s="915">
        <v>256.2</v>
      </c>
      <c r="N46" s="916">
        <v>251.9</v>
      </c>
    </row>
    <row r="47" spans="1:20" ht="13.5">
      <c r="A47" s="914">
        <v>2006</v>
      </c>
      <c r="B47" s="915">
        <v>257.8</v>
      </c>
      <c r="C47" s="915">
        <v>258.60000000000002</v>
      </c>
      <c r="D47" s="915">
        <v>259.39999999999998</v>
      </c>
      <c r="E47" s="915">
        <v>256.39999999999998</v>
      </c>
      <c r="F47" s="915">
        <v>257.60000000000002</v>
      </c>
      <c r="G47" s="915">
        <v>256.10000000000002</v>
      </c>
      <c r="H47" s="915">
        <v>250.4</v>
      </c>
      <c r="I47" s="915">
        <v>248.4</v>
      </c>
      <c r="J47" s="915">
        <v>249.2</v>
      </c>
      <c r="K47" s="915">
        <v>246.2</v>
      </c>
      <c r="L47" s="915">
        <v>246.3</v>
      </c>
      <c r="M47" s="915">
        <v>251</v>
      </c>
      <c r="N47" s="916">
        <v>253.1</v>
      </c>
    </row>
    <row r="48" spans="1:20" ht="13.5">
      <c r="A48" s="914">
        <v>2007</v>
      </c>
      <c r="B48" s="915">
        <v>257</v>
      </c>
      <c r="C48" s="915">
        <v>258.60000000000002</v>
      </c>
      <c r="D48" s="915">
        <v>258.5</v>
      </c>
      <c r="E48" s="915">
        <v>260.5</v>
      </c>
      <c r="F48" s="915">
        <v>258.8</v>
      </c>
      <c r="G48" s="915">
        <v>257.5</v>
      </c>
      <c r="H48" s="915">
        <v>254.5</v>
      </c>
      <c r="I48" s="915">
        <v>250.9</v>
      </c>
      <c r="J48" s="915">
        <v>249.3</v>
      </c>
      <c r="K48" s="915">
        <v>246.9</v>
      </c>
      <c r="L48" s="915">
        <v>251.1</v>
      </c>
      <c r="M48" s="915">
        <v>253</v>
      </c>
      <c r="N48" s="916">
        <v>254.3</v>
      </c>
    </row>
    <row r="49" spans="1:14" ht="13.5">
      <c r="A49" s="914">
        <v>2008</v>
      </c>
      <c r="B49" s="915">
        <v>260</v>
      </c>
      <c r="C49" s="915">
        <v>259.7</v>
      </c>
      <c r="D49" s="915">
        <v>256.5</v>
      </c>
      <c r="E49" s="915">
        <v>253.2</v>
      </c>
      <c r="F49" s="915">
        <v>257.89999999999998</v>
      </c>
      <c r="G49" s="915">
        <v>255.5</v>
      </c>
      <c r="H49" s="915">
        <v>249</v>
      </c>
      <c r="I49" s="915">
        <v>247.1</v>
      </c>
      <c r="J49" s="915">
        <v>246.8</v>
      </c>
      <c r="K49" s="915">
        <v>243.8</v>
      </c>
      <c r="L49" s="915">
        <v>247.6</v>
      </c>
      <c r="M49" s="915">
        <v>252.5</v>
      </c>
      <c r="N49" s="916">
        <v>252.2</v>
      </c>
    </row>
    <row r="50" spans="1:14" ht="13.5">
      <c r="A50" s="914">
        <v>2009</v>
      </c>
      <c r="B50" s="915">
        <v>254.8</v>
      </c>
      <c r="C50" s="915">
        <v>256.39999999999998</v>
      </c>
      <c r="D50" s="915">
        <v>258.2</v>
      </c>
      <c r="E50" s="915">
        <v>257.39999999999998</v>
      </c>
      <c r="F50" s="915">
        <v>257.39999999999998</v>
      </c>
      <c r="G50" s="915">
        <v>255.2</v>
      </c>
      <c r="H50" s="915">
        <v>253.6</v>
      </c>
      <c r="I50" s="915">
        <v>250.6</v>
      </c>
      <c r="J50" s="915">
        <v>251.8</v>
      </c>
      <c r="K50" s="915">
        <v>252.9</v>
      </c>
      <c r="L50" s="915">
        <v>255.6</v>
      </c>
      <c r="M50" s="915">
        <v>260.8</v>
      </c>
      <c r="N50" s="916">
        <v>255.4</v>
      </c>
    </row>
    <row r="51" spans="1:14" ht="13.5">
      <c r="A51" s="914">
        <v>2010</v>
      </c>
      <c r="B51" s="915">
        <v>261.8</v>
      </c>
      <c r="C51" s="915">
        <v>267.39999999999998</v>
      </c>
      <c r="D51" s="915">
        <v>265.7</v>
      </c>
      <c r="E51" s="915">
        <v>267.89999999999998</v>
      </c>
      <c r="F51" s="915">
        <v>268.8</v>
      </c>
      <c r="G51" s="915">
        <v>266.89999999999998</v>
      </c>
      <c r="H51" s="915">
        <v>264.39999999999998</v>
      </c>
      <c r="I51" s="915">
        <v>259.89999999999998</v>
      </c>
      <c r="J51" s="915">
        <v>258.10000000000002</v>
      </c>
      <c r="K51" s="915">
        <v>254.5</v>
      </c>
      <c r="L51" s="915">
        <v>258.10000000000002</v>
      </c>
      <c r="M51" s="915">
        <v>262.5</v>
      </c>
      <c r="N51" s="916">
        <v>262.8</v>
      </c>
    </row>
    <row r="52" spans="1:14" ht="13.5">
      <c r="A52" s="914">
        <v>2011</v>
      </c>
      <c r="B52" s="915">
        <v>262.7</v>
      </c>
      <c r="C52" s="915">
        <v>262.60000000000002</v>
      </c>
      <c r="D52" s="915">
        <v>262.2</v>
      </c>
      <c r="E52" s="915">
        <v>261.5</v>
      </c>
      <c r="F52" s="915">
        <v>261.2</v>
      </c>
      <c r="G52" s="915">
        <v>258</v>
      </c>
      <c r="H52" s="915">
        <v>256.2</v>
      </c>
      <c r="I52" s="915">
        <v>251.1</v>
      </c>
      <c r="J52" s="915">
        <v>250.5</v>
      </c>
      <c r="K52" s="915">
        <v>251.1</v>
      </c>
      <c r="L52" s="915">
        <v>253.3</v>
      </c>
      <c r="M52" s="915">
        <v>259.5</v>
      </c>
      <c r="N52" s="916">
        <v>257.2</v>
      </c>
    </row>
    <row r="53" spans="1:14" ht="13.5">
      <c r="A53" s="914">
        <v>2012</v>
      </c>
      <c r="B53" s="915">
        <v>263.39999999999998</v>
      </c>
      <c r="C53" s="915">
        <v>263.8</v>
      </c>
      <c r="D53" s="915">
        <v>264</v>
      </c>
      <c r="E53" s="915">
        <v>262.5</v>
      </c>
      <c r="F53" s="915">
        <v>265.3</v>
      </c>
      <c r="G53" s="915">
        <v>262.2</v>
      </c>
      <c r="H53" s="915">
        <v>260.3</v>
      </c>
      <c r="I53" s="915">
        <v>256</v>
      </c>
      <c r="J53" s="915">
        <v>256.2</v>
      </c>
      <c r="K53" s="915">
        <v>257.60000000000002</v>
      </c>
      <c r="L53" s="915">
        <v>260.7</v>
      </c>
      <c r="M53" s="915">
        <v>263.5</v>
      </c>
      <c r="N53" s="916">
        <v>261.3</v>
      </c>
    </row>
    <row r="54" spans="1:14" ht="13.5">
      <c r="A54" s="914">
        <v>2013</v>
      </c>
      <c r="B54" s="915">
        <v>263.7</v>
      </c>
      <c r="C54" s="915">
        <v>268.2</v>
      </c>
      <c r="D54" s="915">
        <v>266.3</v>
      </c>
      <c r="E54" s="915">
        <v>267.2</v>
      </c>
      <c r="F54" s="915">
        <v>267</v>
      </c>
      <c r="G54" s="915">
        <v>269.39999999999998</v>
      </c>
      <c r="H54" s="915">
        <v>265.3</v>
      </c>
      <c r="I54" s="915">
        <v>261.7</v>
      </c>
      <c r="J54" s="915">
        <v>261.2</v>
      </c>
      <c r="K54" s="915">
        <v>259.89999999999998</v>
      </c>
      <c r="L54" s="915">
        <v>263.3</v>
      </c>
      <c r="M54" s="915">
        <v>265.8</v>
      </c>
      <c r="N54" s="916">
        <v>264.8</v>
      </c>
    </row>
    <row r="55" spans="1:14" ht="13.5">
      <c r="A55" s="918">
        <v>2014</v>
      </c>
      <c r="B55" s="915">
        <v>267.7</v>
      </c>
      <c r="C55" s="915">
        <v>270.8</v>
      </c>
      <c r="D55" s="915">
        <v>267.3</v>
      </c>
      <c r="E55" s="915">
        <v>267.2</v>
      </c>
      <c r="F55" s="915">
        <v>267.7</v>
      </c>
      <c r="G55" s="915">
        <v>267.39999999999998</v>
      </c>
      <c r="H55" s="915">
        <v>264.89999999999998</v>
      </c>
      <c r="I55" s="915">
        <v>263.3</v>
      </c>
      <c r="J55" s="915">
        <v>260.39999999999998</v>
      </c>
      <c r="K55" s="915">
        <v>262</v>
      </c>
      <c r="L55" s="915">
        <v>263.3</v>
      </c>
      <c r="M55" s="915">
        <v>267.89999999999998</v>
      </c>
      <c r="N55" s="916">
        <v>265.7</v>
      </c>
    </row>
    <row r="56" spans="1:14" ht="13.5">
      <c r="A56" s="921">
        <v>2015</v>
      </c>
      <c r="B56" s="929">
        <v>270.89999999999998</v>
      </c>
      <c r="C56" s="929">
        <v>271.7</v>
      </c>
      <c r="D56" s="929">
        <v>270.89999999999998</v>
      </c>
      <c r="E56" s="929">
        <v>272.5</v>
      </c>
      <c r="F56" s="929">
        <v>274.8</v>
      </c>
      <c r="G56" s="929">
        <v>275.7</v>
      </c>
      <c r="H56" s="929">
        <v>272.39999999999998</v>
      </c>
      <c r="I56" s="929">
        <v>268.60000000000002</v>
      </c>
      <c r="J56" s="929">
        <v>266.3</v>
      </c>
      <c r="K56" s="929">
        <v>266.10000000000002</v>
      </c>
      <c r="L56" s="929">
        <v>268.7</v>
      </c>
      <c r="M56" s="929">
        <v>270.39999999999998</v>
      </c>
      <c r="N56" s="930">
        <v>270.5</v>
      </c>
    </row>
    <row r="57" spans="1:14" ht="13.5">
      <c r="A57" s="921">
        <v>2016</v>
      </c>
      <c r="B57" s="929">
        <v>271.7</v>
      </c>
      <c r="C57" s="929">
        <v>271.89999999999998</v>
      </c>
      <c r="D57" s="929">
        <v>270.2</v>
      </c>
      <c r="E57" s="929">
        <v>272.2</v>
      </c>
      <c r="F57" s="929">
        <v>275.5</v>
      </c>
      <c r="G57" s="929">
        <v>274.2</v>
      </c>
      <c r="H57" s="929">
        <v>270.5</v>
      </c>
      <c r="I57" s="929">
        <v>268.7</v>
      </c>
      <c r="J57" s="929">
        <v>268</v>
      </c>
      <c r="K57" s="929">
        <v>270</v>
      </c>
      <c r="L57" s="929">
        <v>273.2</v>
      </c>
      <c r="M57" s="929">
        <v>276.5</v>
      </c>
      <c r="N57" s="930">
        <v>271.8</v>
      </c>
    </row>
    <row r="58" spans="1:14" ht="13.5">
      <c r="A58" s="921">
        <v>2017</v>
      </c>
      <c r="B58" s="929">
        <v>276.69926282533487</v>
      </c>
      <c r="C58" s="929">
        <v>276.47892871209154</v>
      </c>
      <c r="D58" s="929">
        <v>278.22339935513622</v>
      </c>
      <c r="E58" s="929">
        <v>279.34229084700496</v>
      </c>
      <c r="F58" s="929">
        <v>281.69560720701139</v>
      </c>
      <c r="G58" s="929">
        <v>282.87137778735314</v>
      </c>
      <c r="H58" s="929">
        <v>277.47576558713354</v>
      </c>
      <c r="I58" s="929">
        <v>274.10388337620998</v>
      </c>
      <c r="J58" s="929">
        <v>273.58284883720944</v>
      </c>
      <c r="K58" s="929">
        <v>274.03936753791561</v>
      </c>
      <c r="L58" s="929">
        <v>275.29776603686923</v>
      </c>
      <c r="M58" s="929">
        <v>280.80114332380572</v>
      </c>
      <c r="N58" s="923">
        <v>277.62487398742144</v>
      </c>
    </row>
    <row r="59" spans="1:14" ht="13.5">
      <c r="A59" s="921">
        <v>2018</v>
      </c>
      <c r="B59" s="922">
        <v>279.54637865311327</v>
      </c>
      <c r="C59" s="922">
        <v>282.17688062735988</v>
      </c>
      <c r="D59" s="922">
        <v>283.66516998075673</v>
      </c>
      <c r="E59" s="922">
        <v>284.39577732607717</v>
      </c>
      <c r="F59" s="922">
        <v>286.91837000390598</v>
      </c>
      <c r="G59" s="922">
        <v>286.16812790097981</v>
      </c>
      <c r="H59" s="922">
        <v>281.7233466698047</v>
      </c>
      <c r="I59" s="922">
        <v>279.00896414342645</v>
      </c>
      <c r="J59" s="922">
        <v>276.36222177119254</v>
      </c>
      <c r="K59" s="922">
        <v>278.71065267650755</v>
      </c>
      <c r="L59" s="922">
        <v>284.00026838432649</v>
      </c>
      <c r="M59" s="922">
        <v>284.93782985955824</v>
      </c>
      <c r="N59" s="923">
        <v>282.28926615670917</v>
      </c>
    </row>
    <row r="60" spans="1:14" ht="13.5">
      <c r="A60" s="1079">
        <v>2019</v>
      </c>
      <c r="B60" s="1080">
        <v>287.03444832750858</v>
      </c>
      <c r="C60" s="1080">
        <v>289.1459538749898</v>
      </c>
      <c r="D60" s="1080">
        <v>288.5072199817875</v>
      </c>
      <c r="E60" s="1080">
        <v>290.10412746204969</v>
      </c>
      <c r="F60" s="1080">
        <v>292.71949231485786</v>
      </c>
      <c r="G60" s="1080">
        <v>289.1722528130237</v>
      </c>
      <c r="H60" s="1080">
        <v>284.60732456803191</v>
      </c>
      <c r="I60" s="1080">
        <v>281.83476394849748</v>
      </c>
      <c r="J60" s="1080">
        <v>281.74347936186393</v>
      </c>
      <c r="K60" s="1080">
        <v>280</v>
      </c>
      <c r="L60" s="1080">
        <v>283.39999999999998</v>
      </c>
      <c r="M60" s="1080">
        <v>281.7</v>
      </c>
      <c r="N60" s="1081">
        <v>280.2</v>
      </c>
    </row>
    <row r="61" spans="1:14" ht="13.5">
      <c r="A61" s="1079">
        <v>2020</v>
      </c>
      <c r="B61" s="1080">
        <v>288.10000000000002</v>
      </c>
      <c r="C61" s="1080">
        <v>289.7</v>
      </c>
      <c r="D61" s="1080">
        <v>291.47000000000003</v>
      </c>
      <c r="E61" s="1080">
        <v>290.86</v>
      </c>
      <c r="F61" s="1080">
        <v>294.3</v>
      </c>
      <c r="G61" s="1080">
        <v>295</v>
      </c>
      <c r="H61" s="1080">
        <v>291.7</v>
      </c>
      <c r="I61" s="1080">
        <v>288</v>
      </c>
      <c r="J61" s="1080">
        <v>285</v>
      </c>
      <c r="K61" s="1080">
        <v>289.7</v>
      </c>
      <c r="L61" s="1080">
        <v>286</v>
      </c>
      <c r="M61" s="1080">
        <v>288.2</v>
      </c>
      <c r="N61" s="1081">
        <v>289.89999999999998</v>
      </c>
    </row>
    <row r="62" spans="1:14" ht="14.25" thickBot="1">
      <c r="A62" s="924">
        <v>2021</v>
      </c>
      <c r="B62" s="925">
        <v>291.3</v>
      </c>
      <c r="C62" s="925">
        <v>293.10000000000002</v>
      </c>
      <c r="D62" s="925">
        <v>291.60000000000002</v>
      </c>
      <c r="E62" s="925"/>
      <c r="F62" s="925"/>
      <c r="G62" s="925"/>
      <c r="H62" s="925"/>
      <c r="I62" s="925"/>
      <c r="J62" s="925"/>
      <c r="K62" s="925"/>
      <c r="L62" s="925"/>
      <c r="M62" s="925"/>
      <c r="N62" s="926"/>
    </row>
    <row r="63" spans="1:14">
      <c r="I63" s="907"/>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0" zoomScale="75" workbookViewId="0">
      <selection activeCell="AF168" sqref="AF168"/>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70" t="s">
        <v>429</v>
      </c>
      <c r="B2" s="1570"/>
      <c r="C2" s="1570"/>
      <c r="D2" s="1570"/>
      <c r="E2" s="1570"/>
      <c r="F2" s="1570"/>
      <c r="G2" s="1570"/>
      <c r="H2" s="1570"/>
      <c r="I2" s="1570"/>
      <c r="J2" s="1570"/>
      <c r="K2" s="1570"/>
      <c r="L2" s="1570"/>
      <c r="M2" s="1570"/>
    </row>
    <row r="3" spans="1:29" ht="12.75" hidden="1" customHeight="1">
      <c r="A3" s="1570"/>
      <c r="B3" s="1570"/>
      <c r="C3" s="1570"/>
      <c r="D3" s="1570"/>
      <c r="E3" s="1570"/>
      <c r="F3" s="1570"/>
      <c r="G3" s="1570"/>
      <c r="H3" s="1570"/>
      <c r="I3" s="1570"/>
      <c r="J3" s="1570"/>
      <c r="K3" s="1570"/>
      <c r="L3" s="1570"/>
      <c r="M3" s="1570"/>
    </row>
    <row r="4" spans="1:29" ht="12.75" hidden="1" customHeight="1">
      <c r="A4" s="1570"/>
      <c r="B4" s="1570"/>
      <c r="C4" s="1570"/>
      <c r="D4" s="1570"/>
      <c r="E4" s="1570"/>
      <c r="F4" s="1570"/>
      <c r="G4" s="1570"/>
      <c r="H4" s="1570"/>
      <c r="I4" s="1570"/>
      <c r="J4" s="1570"/>
      <c r="K4" s="1570"/>
      <c r="L4" s="1570"/>
      <c r="M4" s="1570"/>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69" t="s">
        <v>216</v>
      </c>
      <c r="R7" s="1569"/>
      <c r="S7" s="1569"/>
      <c r="T7" s="1083"/>
      <c r="U7" s="139">
        <v>2003</v>
      </c>
      <c r="V7" s="1569" t="s">
        <v>217</v>
      </c>
      <c r="W7" s="1571"/>
      <c r="X7" s="1083"/>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69" t="s">
        <v>216</v>
      </c>
      <c r="Q16" s="1569"/>
      <c r="R16" s="1569"/>
      <c r="S16" s="1569"/>
      <c r="T16" s="140"/>
      <c r="U16" s="139">
        <v>2004</v>
      </c>
      <c r="V16" s="1569" t="s">
        <v>217</v>
      </c>
      <c r="W16" s="1569"/>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69" t="s">
        <v>216</v>
      </c>
      <c r="Q25" s="1569"/>
      <c r="R25" s="1569"/>
      <c r="S25" s="1569"/>
      <c r="T25" s="140"/>
      <c r="U25" s="139">
        <v>2005</v>
      </c>
      <c r="V25" s="1569" t="s">
        <v>217</v>
      </c>
      <c r="W25" s="1569"/>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69" t="s">
        <v>216</v>
      </c>
      <c r="Q34" s="1569"/>
      <c r="R34" s="1569"/>
      <c r="S34" s="1569"/>
      <c r="T34" s="140"/>
      <c r="U34" s="139">
        <v>2006</v>
      </c>
      <c r="V34" s="1569" t="s">
        <v>217</v>
      </c>
      <c r="W34" s="1569"/>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69" t="s">
        <v>216</v>
      </c>
      <c r="Q43" s="1569"/>
      <c r="R43" s="1569"/>
      <c r="S43" s="1569"/>
      <c r="T43" s="140"/>
      <c r="U43" s="139">
        <v>2007</v>
      </c>
      <c r="V43" s="1569" t="s">
        <v>217</v>
      </c>
      <c r="W43" s="1569"/>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69" t="s">
        <v>216</v>
      </c>
      <c r="Q52" s="1569"/>
      <c r="R52" s="1569"/>
      <c r="S52" s="1569"/>
      <c r="T52" s="140"/>
      <c r="U52" s="139">
        <v>2008</v>
      </c>
      <c r="V52" s="1569" t="s">
        <v>217</v>
      </c>
      <c r="W52" s="1569"/>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69" t="s">
        <v>216</v>
      </c>
      <c r="Q61" s="1569"/>
      <c r="R61" s="1569"/>
      <c r="S61" s="1569"/>
      <c r="T61" s="140"/>
      <c r="U61" s="139">
        <v>2009</v>
      </c>
      <c r="V61" s="1569" t="s">
        <v>217</v>
      </c>
      <c r="W61" s="1569"/>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69" t="s">
        <v>216</v>
      </c>
      <c r="Q70" s="1569"/>
      <c r="R70" s="1569"/>
      <c r="S70" s="1569"/>
      <c r="T70" s="140"/>
      <c r="U70" s="139">
        <v>2010</v>
      </c>
      <c r="V70" s="1569" t="s">
        <v>217</v>
      </c>
      <c r="W70" s="1569"/>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69" t="s">
        <v>216</v>
      </c>
      <c r="Q79" s="1569"/>
      <c r="R79" s="1569"/>
      <c r="S79" s="1569"/>
      <c r="T79" s="140"/>
      <c r="U79" s="139">
        <v>2011</v>
      </c>
      <c r="V79" s="1569" t="s">
        <v>217</v>
      </c>
      <c r="W79" s="1569"/>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69" t="s">
        <v>216</v>
      </c>
      <c r="Q88" s="1569"/>
      <c r="R88" s="1569"/>
      <c r="S88" s="1569"/>
      <c r="T88" s="140"/>
      <c r="U88" s="139">
        <v>2012</v>
      </c>
      <c r="V88" s="1569" t="s">
        <v>217</v>
      </c>
      <c r="W88" s="1569"/>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69" t="s">
        <v>216</v>
      </c>
      <c r="Q97" s="1569"/>
      <c r="R97" s="1569"/>
      <c r="S97" s="1569"/>
      <c r="T97" s="140"/>
      <c r="U97" s="139">
        <v>2013</v>
      </c>
      <c r="V97" s="1569" t="s">
        <v>217</v>
      </c>
      <c r="W97" s="1569"/>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69" t="s">
        <v>216</v>
      </c>
      <c r="Q106" s="1569"/>
      <c r="R106" s="1569"/>
      <c r="S106" s="1569"/>
      <c r="T106" s="140"/>
      <c r="U106" s="139">
        <v>2014</v>
      </c>
      <c r="V106" s="1569" t="s">
        <v>217</v>
      </c>
      <c r="W106" s="1569"/>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69" t="s">
        <v>216</v>
      </c>
      <c r="Q116" s="1569"/>
      <c r="R116" s="1569"/>
      <c r="S116" s="1569"/>
      <c r="T116" s="140"/>
      <c r="U116" s="139">
        <v>2015</v>
      </c>
      <c r="V116" s="1569" t="s">
        <v>217</v>
      </c>
      <c r="W116" s="1569"/>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69" t="s">
        <v>216</v>
      </c>
      <c r="Q126" s="1569"/>
      <c r="R126" s="1569"/>
      <c r="S126" s="1569"/>
      <c r="T126" s="140"/>
      <c r="U126" s="139">
        <v>2016</v>
      </c>
      <c r="V126" s="1569" t="s">
        <v>217</v>
      </c>
      <c r="W126" s="1569"/>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69" t="s">
        <v>216</v>
      </c>
      <c r="Q136" s="1569"/>
      <c r="R136" s="1569"/>
      <c r="S136" s="1569"/>
      <c r="T136" s="140"/>
      <c r="U136" s="139">
        <v>2017</v>
      </c>
      <c r="V136" s="1569" t="s">
        <v>217</v>
      </c>
      <c r="W136" s="1569"/>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2"/>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36"/>
    </row>
    <row r="146" spans="1:34" ht="16.5" thickBot="1">
      <c r="A146" s="139">
        <v>2018</v>
      </c>
      <c r="B146" s="140"/>
      <c r="C146" s="140"/>
      <c r="D146" s="140"/>
      <c r="E146" s="140"/>
      <c r="F146" s="140"/>
      <c r="G146" s="140"/>
      <c r="H146" s="140"/>
      <c r="I146" s="140"/>
      <c r="J146" s="140"/>
      <c r="K146" s="140"/>
      <c r="L146" s="141" t="s">
        <v>215</v>
      </c>
      <c r="M146" s="140"/>
      <c r="N146" s="173"/>
      <c r="O146" s="139">
        <v>2018</v>
      </c>
      <c r="P146" s="1569" t="s">
        <v>216</v>
      </c>
      <c r="Q146" s="1569"/>
      <c r="R146" s="1569"/>
      <c r="S146" s="1569"/>
      <c r="T146" s="140"/>
      <c r="U146" s="139">
        <v>2018</v>
      </c>
      <c r="V146" s="1569" t="s">
        <v>217</v>
      </c>
      <c r="W146" s="1569"/>
      <c r="X146" s="140"/>
      <c r="Y146" s="225">
        <v>2018</v>
      </c>
      <c r="Z146" s="140"/>
      <c r="AA146" s="160"/>
      <c r="AB146" s="106"/>
      <c r="AC146"/>
      <c r="AD146" s="936"/>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2">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69" t="s">
        <v>216</v>
      </c>
      <c r="Q156" s="1569"/>
      <c r="R156" s="1569"/>
      <c r="S156" s="1569"/>
      <c r="T156" s="140"/>
      <c r="U156" s="139">
        <v>2019</v>
      </c>
      <c r="V156" s="1569" t="s">
        <v>217</v>
      </c>
      <c r="W156" s="1569"/>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70">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36"/>
      <c r="AE161" s="106"/>
      <c r="AF161" s="106"/>
      <c r="AG161" s="106"/>
      <c r="AH161" s="106"/>
    </row>
    <row r="162" spans="1:34">
      <c r="A162" s="195" t="s">
        <v>241</v>
      </c>
      <c r="B162" s="196"/>
      <c r="C162" s="652"/>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3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3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36"/>
      <c r="AE164" s="106"/>
      <c r="AF164" s="106"/>
      <c r="AG164" s="106"/>
      <c r="AH164" s="106"/>
    </row>
    <row r="165" spans="1:34">
      <c r="AA165" s="106"/>
      <c r="AB165"/>
      <c r="AC165"/>
      <c r="AD165" s="93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69" t="s">
        <v>216</v>
      </c>
      <c r="Q166" s="1569"/>
      <c r="R166" s="1569"/>
      <c r="S166" s="1569"/>
      <c r="T166" s="140"/>
      <c r="U166" s="139">
        <v>2020</v>
      </c>
      <c r="V166" s="1569" t="s">
        <v>217</v>
      </c>
      <c r="W166" s="1569"/>
      <c r="X166" s="140"/>
      <c r="Y166" s="225">
        <v>2021</v>
      </c>
      <c r="Z166" s="140"/>
      <c r="AA166" s="106"/>
      <c r="AB166"/>
      <c r="AC166"/>
      <c r="AD166" s="93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23">
        <v>12293.668</v>
      </c>
      <c r="C168" s="1123">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70">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24">
        <v>12953.451999999999</v>
      </c>
      <c r="C170" s="1124">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24">
        <v>12820.403</v>
      </c>
      <c r="C171" s="1124">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24"/>
      <c r="C172" s="1125"/>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24">
        <v>10382.365</v>
      </c>
      <c r="C173" s="1124">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26">
        <v>13188.183000000001</v>
      </c>
      <c r="C174" s="1126">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569" t="s">
        <v>216</v>
      </c>
      <c r="Q176" s="1569"/>
      <c r="R176" s="1569"/>
      <c r="S176" s="1569"/>
      <c r="T176" s="140"/>
      <c r="U176" s="139">
        <v>2021</v>
      </c>
      <c r="V176" s="1569" t="s">
        <v>217</v>
      </c>
      <c r="W176" s="1569"/>
      <c r="X176" s="140"/>
      <c r="Y176" s="225">
        <v>2021</v>
      </c>
      <c r="Z176" s="140"/>
      <c r="AA176" s="106"/>
      <c r="AB17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c r="AC177" s="106"/>
      <c r="AD177" s="106"/>
      <c r="AE177" s="106"/>
      <c r="AF177" s="106"/>
      <c r="AG177" s="106"/>
      <c r="AH177" s="106"/>
    </row>
    <row r="178" spans="1:34" ht="13.5" thickBot="1">
      <c r="A178" s="250" t="s">
        <v>238</v>
      </c>
      <c r="B178" s="1123">
        <v>13099.017951399237</v>
      </c>
      <c r="C178" s="1123">
        <v>13307.78858635882</v>
      </c>
      <c r="D178" s="185">
        <v>13238.317612811576</v>
      </c>
      <c r="E178" s="185"/>
      <c r="F178" s="185"/>
      <c r="G178" s="185"/>
      <c r="H178" s="185"/>
      <c r="I178" s="185"/>
      <c r="J178" s="205"/>
      <c r="K178" s="185"/>
      <c r="L178" s="185"/>
      <c r="M178" s="186"/>
      <c r="N178" s="173"/>
      <c r="O178" s="158" t="s">
        <v>238</v>
      </c>
      <c r="P178" s="215">
        <v>13219.214117844795</v>
      </c>
      <c r="Q178" s="185"/>
      <c r="R178" s="185"/>
      <c r="S178" s="186"/>
      <c r="T178" s="140"/>
      <c r="U178" s="158" t="s">
        <v>238</v>
      </c>
      <c r="V178" s="215"/>
      <c r="W178" s="186"/>
      <c r="X178" s="140"/>
      <c r="Y178" s="158" t="s">
        <v>238</v>
      </c>
      <c r="Z178" s="1070"/>
      <c r="AA178" s="106"/>
      <c r="AB178"/>
      <c r="AC178" s="106"/>
      <c r="AD178" s="106"/>
      <c r="AE178" s="106"/>
      <c r="AF178" s="106"/>
      <c r="AG178" s="106"/>
      <c r="AH178" s="106"/>
    </row>
    <row r="179" spans="1:34">
      <c r="A179" s="188" t="s">
        <v>243</v>
      </c>
      <c r="B179" s="246">
        <v>12962.478179218298</v>
      </c>
      <c r="C179" s="246">
        <v>12712.047174603171</v>
      </c>
      <c r="D179" s="246">
        <v>12872.168801775142</v>
      </c>
      <c r="E179" s="189"/>
      <c r="F179" s="189"/>
      <c r="G179" s="189"/>
      <c r="H179" s="189"/>
      <c r="I179" s="189"/>
      <c r="J179" s="236"/>
      <c r="K179" s="189"/>
      <c r="L179" s="189"/>
      <c r="M179" s="191"/>
      <c r="N179" s="173"/>
      <c r="O179" s="152" t="s">
        <v>243</v>
      </c>
      <c r="P179" s="258">
        <v>12850.977640449442</v>
      </c>
      <c r="Q179" s="208"/>
      <c r="R179" s="208"/>
      <c r="S179" s="164"/>
      <c r="T179" s="140"/>
      <c r="U179" s="152" t="s">
        <v>243</v>
      </c>
      <c r="V179" s="238"/>
      <c r="W179" s="164"/>
      <c r="X179" s="140"/>
      <c r="Y179" s="152" t="s">
        <v>243</v>
      </c>
      <c r="Z179" s="239"/>
      <c r="AA179" s="106"/>
      <c r="AB179"/>
      <c r="AC179" s="106"/>
      <c r="AD179" s="106"/>
      <c r="AE179" s="106"/>
      <c r="AF179" s="106"/>
      <c r="AG179" s="106"/>
      <c r="AH179" s="106"/>
    </row>
    <row r="180" spans="1:34">
      <c r="A180" s="195" t="s">
        <v>239</v>
      </c>
      <c r="B180" s="1124">
        <v>14233.837381686944</v>
      </c>
      <c r="C180" s="1124">
        <v>14350.900896684501</v>
      </c>
      <c r="D180" s="196">
        <v>14067.897655256656</v>
      </c>
      <c r="E180" s="196"/>
      <c r="F180" s="196"/>
      <c r="G180" s="196"/>
      <c r="H180" s="196"/>
      <c r="I180" s="196"/>
      <c r="J180" s="196"/>
      <c r="K180" s="196"/>
      <c r="L180" s="196"/>
      <c r="M180" s="165"/>
      <c r="N180" s="173"/>
      <c r="O180" s="152" t="s">
        <v>239</v>
      </c>
      <c r="P180" s="241">
        <v>14207.350828177994</v>
      </c>
      <c r="Q180" s="196"/>
      <c r="R180" s="196"/>
      <c r="S180" s="165"/>
      <c r="T180" s="140"/>
      <c r="U180" s="152" t="s">
        <v>239</v>
      </c>
      <c r="V180" s="195"/>
      <c r="W180" s="165"/>
      <c r="X180" s="140"/>
      <c r="Y180" s="152" t="s">
        <v>239</v>
      </c>
      <c r="Z180" s="242"/>
      <c r="AA180" s="106"/>
      <c r="AB180"/>
      <c r="AC180" s="106"/>
      <c r="AD180" s="106"/>
      <c r="AE180" s="106"/>
      <c r="AF180" s="106"/>
      <c r="AG180" s="106"/>
      <c r="AH180" s="106"/>
    </row>
    <row r="181" spans="1:34">
      <c r="A181" s="195" t="s">
        <v>240</v>
      </c>
      <c r="B181" s="1124">
        <v>14226.385547626593</v>
      </c>
      <c r="C181" s="1124">
        <v>14299.191515290229</v>
      </c>
      <c r="D181" s="196">
        <v>13991.300512971718</v>
      </c>
      <c r="E181" s="196"/>
      <c r="F181" s="196"/>
      <c r="G181" s="196"/>
      <c r="H181" s="196"/>
      <c r="I181" s="196"/>
      <c r="J181" s="196"/>
      <c r="K181" s="196"/>
      <c r="L181" s="196"/>
      <c r="M181" s="165"/>
      <c r="N181" s="173"/>
      <c r="O181" s="152" t="s">
        <v>240</v>
      </c>
      <c r="P181" s="241">
        <v>14157.411038158896</v>
      </c>
      <c r="Q181" s="196"/>
      <c r="R181" s="196"/>
      <c r="S181" s="165"/>
      <c r="T181" s="140"/>
      <c r="U181" s="152" t="s">
        <v>240</v>
      </c>
      <c r="V181" s="195"/>
      <c r="W181" s="165"/>
      <c r="X181" s="140"/>
      <c r="Y181" s="152" t="s">
        <v>240</v>
      </c>
      <c r="Z181" s="242"/>
      <c r="AA181" s="106"/>
      <c r="AB181"/>
      <c r="AC181" s="106"/>
      <c r="AD181" s="106"/>
      <c r="AE181" s="106"/>
      <c r="AF181" s="106"/>
      <c r="AG181" s="106"/>
      <c r="AH181" s="106"/>
    </row>
    <row r="182" spans="1:34">
      <c r="A182" s="195" t="s">
        <v>241</v>
      </c>
      <c r="B182" s="1124"/>
      <c r="C182" s="1125"/>
      <c r="D182" s="196">
        <v>14623.09140957447</v>
      </c>
      <c r="E182" s="196"/>
      <c r="F182" s="196"/>
      <c r="G182" s="196"/>
      <c r="H182" s="196"/>
      <c r="I182" s="196"/>
      <c r="J182" s="196"/>
      <c r="K182" s="196"/>
      <c r="L182" s="196"/>
      <c r="M182" s="165"/>
      <c r="N182" s="173"/>
      <c r="O182" s="152" t="s">
        <v>241</v>
      </c>
      <c r="P182" s="241">
        <v>14825.679514148425</v>
      </c>
      <c r="Q182" s="196"/>
      <c r="R182" s="196"/>
      <c r="S182" s="165"/>
      <c r="T182" s="140"/>
      <c r="U182" s="152" t="s">
        <v>241</v>
      </c>
      <c r="V182" s="241"/>
      <c r="W182" s="165"/>
      <c r="X182" s="140"/>
      <c r="Y182" s="152" t="s">
        <v>241</v>
      </c>
      <c r="Z182" s="242"/>
      <c r="AA182" s="106"/>
      <c r="AB182"/>
      <c r="AC182" s="106"/>
      <c r="AD182" s="106"/>
      <c r="AE182" s="106"/>
      <c r="AF182" s="106"/>
      <c r="AG182" s="106"/>
      <c r="AH182" s="106"/>
    </row>
    <row r="183" spans="1:34">
      <c r="A183" s="195" t="s">
        <v>97</v>
      </c>
      <c r="B183" s="1124">
        <v>10785.338573682167</v>
      </c>
      <c r="C183" s="1124">
        <v>11016.617874284919</v>
      </c>
      <c r="D183" s="196">
        <v>11437.705938088196</v>
      </c>
      <c r="E183" s="196"/>
      <c r="F183" s="196"/>
      <c r="G183" s="196"/>
      <c r="H183" s="196"/>
      <c r="I183" s="196"/>
      <c r="J183" s="196"/>
      <c r="K183" s="196"/>
      <c r="L183" s="196"/>
      <c r="M183" s="165"/>
      <c r="N183" s="173"/>
      <c r="O183" s="152" t="s">
        <v>97</v>
      </c>
      <c r="P183" s="241">
        <v>11111.677338883243</v>
      </c>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26">
        <v>13610.506172235782</v>
      </c>
      <c r="C184" s="1126">
        <v>13809.675623791112</v>
      </c>
      <c r="D184" s="199">
        <v>13711.642486022662</v>
      </c>
      <c r="E184" s="199"/>
      <c r="F184" s="199"/>
      <c r="G184" s="199"/>
      <c r="H184" s="199"/>
      <c r="I184" s="196"/>
      <c r="J184" s="196"/>
      <c r="K184" s="199"/>
      <c r="L184" s="199"/>
      <c r="M184" s="166"/>
      <c r="N184" s="173"/>
      <c r="O184" s="147" t="s">
        <v>242</v>
      </c>
      <c r="P184" s="243">
        <v>13712.704069861622</v>
      </c>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13.046851555253745</v>
      </c>
      <c r="D357" s="321">
        <f>(D178/1000)/1.02</f>
        <v>12.978742757658408</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12.960013841024308</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12.462791347650167</v>
      </c>
      <c r="D358" s="321">
        <f t="shared" ref="D358:D363" si="170">D179/1000/1.02</f>
        <v>12.619773335073669</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12.598997686715141</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14.069510683024021</v>
      </c>
      <c r="D359" s="321">
        <f t="shared" si="170"/>
        <v>13.792056524761428</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13.928775321743132</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14.018815211068851</v>
      </c>
      <c r="D360" s="321">
        <f t="shared" si="170"/>
        <v>13.716961287227175</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13.879814743293036</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0</v>
      </c>
      <c r="C361" s="321">
        <f t="shared" si="169"/>
        <v>0</v>
      </c>
      <c r="D361" s="321">
        <f t="shared" si="170"/>
        <v>14.336364127033795</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14.534979915831791</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10.800605759102861</v>
      </c>
      <c r="D362" s="321">
        <f t="shared" si="170"/>
        <v>11.213437194204115</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10.893801312630629</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13.538897670383442</v>
      </c>
      <c r="D363" s="321">
        <f t="shared" si="170"/>
        <v>13.442786751002609</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13.44382751947218</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0</v>
      </c>
      <c r="W400" s="367">
        <f>W227*B536</f>
        <v>0</v>
      </c>
      <c r="X400" s="351"/>
      <c r="Y400" s="371" t="s">
        <v>239</v>
      </c>
      <c r="Z400" s="366">
        <f>Z227*B536</f>
        <v>0</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0</v>
      </c>
      <c r="W409" s="366">
        <f>W236*B536</f>
        <v>0</v>
      </c>
      <c r="X409" s="351"/>
      <c r="Y409" s="371" t="s">
        <v>239</v>
      </c>
      <c r="Z409" s="366">
        <f>Z236*B536</f>
        <v>0</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0</v>
      </c>
      <c r="W418" s="366">
        <f>W245*B536</f>
        <v>0</v>
      </c>
      <c r="X418" s="351"/>
      <c r="Y418" s="371" t="s">
        <v>239</v>
      </c>
      <c r="Z418" s="366">
        <f>Z245*B536</f>
        <v>0</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6.7582691056214399</v>
      </c>
      <c r="D532" s="413">
        <f t="shared" si="260"/>
        <v>6.7229887484670554</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6.7132871696505916</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6.7174445363834403</v>
      </c>
      <c r="D533" s="417">
        <f t="shared" si="261"/>
        <v>6.8020578276047079</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6.7908597531394612</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7.4990491940518034</v>
      </c>
      <c r="D534" s="418">
        <f t="shared" si="262"/>
        <v>7.3511661276978417</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7.4240372464890898</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7.4720285074996982</v>
      </c>
      <c r="D535" s="418">
        <f t="shared" si="264"/>
        <v>7.3111403660920846</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7.3979412581751882</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0</v>
      </c>
      <c r="C536" s="407">
        <f t="shared" ref="C536:K536" si="266">C361*0.521</f>
        <v>0</v>
      </c>
      <c r="D536" s="418">
        <f t="shared" si="266"/>
        <v>7.469245710184607</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7.5727245361483631</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5.2598950046830932</v>
      </c>
      <c r="D537" s="418">
        <f t="shared" si="269"/>
        <v>5.4609439135774034</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5.3052812392511157</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7.0131489932586231</v>
      </c>
      <c r="D538" s="420">
        <f t="shared" si="271"/>
        <v>6.9633635370193518</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6.9639026550865895</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B37" sqref="B37:D37"/>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68" t="s">
        <v>422</v>
      </c>
      <c r="B4" s="1568"/>
      <c r="C4" s="1568"/>
      <c r="D4" s="1568"/>
      <c r="E4" s="1568"/>
      <c r="F4" s="1568"/>
      <c r="G4" s="1568"/>
      <c r="H4" s="1568"/>
      <c r="I4" s="1568"/>
      <c r="J4" s="1568"/>
      <c r="K4" s="1568"/>
      <c r="L4" s="1568"/>
      <c r="M4" s="1568"/>
      <c r="N4" s="1568"/>
    </row>
    <row r="6" spans="1:14" ht="16.5" thickBot="1">
      <c r="C6" s="1032"/>
      <c r="E6" s="1033"/>
      <c r="F6" s="1034"/>
    </row>
    <row r="7" spans="1:14" ht="15.75" thickBot="1">
      <c r="A7" s="1035" t="s">
        <v>353</v>
      </c>
      <c r="B7" s="1036" t="s">
        <v>354</v>
      </c>
      <c r="C7" s="1037" t="s">
        <v>355</v>
      </c>
      <c r="D7" s="1037" t="s">
        <v>356</v>
      </c>
      <c r="E7" s="1037" t="s">
        <v>357</v>
      </c>
      <c r="F7" s="1037" t="s">
        <v>358</v>
      </c>
      <c r="G7" s="1037" t="s">
        <v>359</v>
      </c>
      <c r="H7" s="1037" t="s">
        <v>360</v>
      </c>
      <c r="I7" s="1037" t="s">
        <v>361</v>
      </c>
      <c r="J7" s="1037" t="s">
        <v>362</v>
      </c>
      <c r="K7" s="1037" t="s">
        <v>363</v>
      </c>
      <c r="L7" s="1037" t="s">
        <v>364</v>
      </c>
      <c r="M7" s="1038" t="s">
        <v>365</v>
      </c>
    </row>
    <row r="8" spans="1:14" ht="16.5" thickBot="1">
      <c r="A8" s="1039" t="s">
        <v>366</v>
      </c>
      <c r="B8" s="1040"/>
      <c r="C8" s="1040"/>
      <c r="D8" s="1040"/>
      <c r="E8" s="1040"/>
      <c r="F8" s="1040"/>
      <c r="G8" s="1040"/>
      <c r="H8" s="1040"/>
      <c r="I8" s="1040"/>
      <c r="J8" s="1040"/>
      <c r="K8" s="1040"/>
      <c r="L8" s="1040"/>
      <c r="M8" s="1041"/>
    </row>
    <row r="9" spans="1:14" ht="15.75">
      <c r="A9" s="1270" t="s">
        <v>367</v>
      </c>
      <c r="B9" s="1271">
        <v>10065.14920330695</v>
      </c>
      <c r="C9" s="1272">
        <v>10080.396827870052</v>
      </c>
      <c r="D9" s="1272">
        <v>10168.392423032492</v>
      </c>
      <c r="E9" s="1272">
        <v>10383.660897394942</v>
      </c>
      <c r="F9" s="1272">
        <v>10601.02602540495</v>
      </c>
      <c r="G9" s="1272">
        <v>10681.538024962125</v>
      </c>
      <c r="H9" s="1272">
        <v>10293.315596828763</v>
      </c>
      <c r="I9" s="1272">
        <v>10595.183348072431</v>
      </c>
      <c r="J9" s="1272">
        <v>10984.585741483217</v>
      </c>
      <c r="K9" s="1272">
        <v>10966.946248088372</v>
      </c>
      <c r="L9" s="1272">
        <v>11097.939953548594</v>
      </c>
      <c r="M9" s="1273">
        <v>11146.365363995808</v>
      </c>
    </row>
    <row r="10" spans="1:14" ht="15.75">
      <c r="A10" s="1042" t="s">
        <v>368</v>
      </c>
      <c r="B10" s="1112">
        <v>11132.805994345952</v>
      </c>
      <c r="C10" s="1113">
        <v>11233.336791819034</v>
      </c>
      <c r="D10" s="1113">
        <v>11549.323679081062</v>
      </c>
      <c r="E10" s="1113">
        <v>11779.076383839585</v>
      </c>
      <c r="F10" s="1113">
        <v>11597.36140191531</v>
      </c>
      <c r="G10" s="1113">
        <v>11706.808799822491</v>
      </c>
      <c r="H10" s="1113">
        <v>11199.573228816986</v>
      </c>
      <c r="I10" s="1113">
        <v>11073.620546924885</v>
      </c>
      <c r="J10" s="1113">
        <v>10919.998910676999</v>
      </c>
      <c r="K10" s="1113">
        <v>11083.771594849599</v>
      </c>
      <c r="L10" s="1113">
        <v>10697.446356089269</v>
      </c>
      <c r="M10" s="1114">
        <v>10922.845842494447</v>
      </c>
    </row>
    <row r="11" spans="1:14" ht="15.75">
      <c r="A11" s="1082" t="s">
        <v>369</v>
      </c>
      <c r="B11" s="1115">
        <v>10779.101139240223</v>
      </c>
      <c r="C11" s="1116">
        <v>10525.243839466166</v>
      </c>
      <c r="D11" s="1116">
        <v>10838.862022210526</v>
      </c>
      <c r="E11" s="1116">
        <v>10900.833594134192</v>
      </c>
      <c r="F11" s="1116">
        <v>10972.865021548203</v>
      </c>
      <c r="G11" s="1116">
        <v>10778.598012388826</v>
      </c>
      <c r="H11" s="1116">
        <v>10178.357608292003</v>
      </c>
      <c r="I11" s="1116">
        <v>10258.950000000001</v>
      </c>
      <c r="J11" s="1116">
        <v>10307.35</v>
      </c>
      <c r="K11" s="1116">
        <v>10339.77</v>
      </c>
      <c r="L11" s="1116">
        <v>10345.82</v>
      </c>
      <c r="M11" s="1117">
        <v>10371.826999999999</v>
      </c>
    </row>
    <row r="12" spans="1:14" ht="15.75">
      <c r="A12" s="1082">
        <v>2020</v>
      </c>
      <c r="B12" s="1115">
        <v>10388.681</v>
      </c>
      <c r="C12" s="1116">
        <v>10670.97</v>
      </c>
      <c r="D12" s="1116">
        <v>10665.460999999999</v>
      </c>
      <c r="E12" s="1116">
        <v>9957.9719999999998</v>
      </c>
      <c r="F12" s="1116">
        <v>9862.2099999999991</v>
      </c>
      <c r="G12" s="1116">
        <v>10291.19</v>
      </c>
      <c r="H12" s="1116">
        <v>10302.44</v>
      </c>
      <c r="I12" s="1116">
        <v>10213</v>
      </c>
      <c r="J12" s="1116">
        <v>10437</v>
      </c>
      <c r="K12" s="1116">
        <v>10396.290000000001</v>
      </c>
      <c r="L12" s="1116">
        <v>10067</v>
      </c>
      <c r="M12" s="1117">
        <v>10319.477999999999</v>
      </c>
    </row>
    <row r="13" spans="1:14" ht="16.5" thickBot="1">
      <c r="A13" s="1043">
        <v>2021</v>
      </c>
      <c r="B13" s="1118">
        <v>10398</v>
      </c>
      <c r="C13" s="1119">
        <v>10453.127</v>
      </c>
      <c r="D13" s="1119">
        <v>10670.55</v>
      </c>
      <c r="E13" s="1119"/>
      <c r="F13" s="1119"/>
      <c r="G13" s="1119"/>
      <c r="H13" s="1119"/>
      <c r="I13" s="1119"/>
      <c r="J13" s="1120"/>
      <c r="K13" s="1119"/>
      <c r="L13" s="1119"/>
      <c r="M13" s="1121"/>
    </row>
    <row r="15" spans="1:14" ht="16.5" thickBot="1">
      <c r="A15" s="1039" t="s">
        <v>370</v>
      </c>
      <c r="B15" s="1040"/>
      <c r="C15" s="1040"/>
      <c r="D15" s="1040"/>
      <c r="E15" s="1040"/>
      <c r="F15" s="1040"/>
      <c r="G15" s="1040"/>
      <c r="H15" s="1040"/>
      <c r="I15" s="1040"/>
      <c r="J15" s="1040"/>
      <c r="K15" s="1040"/>
      <c r="L15" s="1040"/>
      <c r="M15" s="1041"/>
    </row>
    <row r="16" spans="1:14" ht="15.75">
      <c r="A16" s="1270" t="s">
        <v>367</v>
      </c>
      <c r="B16" s="1271">
        <v>13077.710337994744</v>
      </c>
      <c r="C16" s="1272">
        <v>12903.073525758837</v>
      </c>
      <c r="D16" s="1272">
        <v>12698.931145933877</v>
      </c>
      <c r="E16" s="1272">
        <v>12657.588856436963</v>
      </c>
      <c r="F16" s="1272">
        <v>12717.112689021023</v>
      </c>
      <c r="G16" s="1272">
        <v>12734.575070390658</v>
      </c>
      <c r="H16" s="1272">
        <v>12584.73701594032</v>
      </c>
      <c r="I16" s="1272">
        <v>12999.206672696655</v>
      </c>
      <c r="J16" s="1272">
        <v>13326.129323653522</v>
      </c>
      <c r="K16" s="1272">
        <v>13558.078274143218</v>
      </c>
      <c r="L16" s="1272">
        <v>13767.296305638371</v>
      </c>
      <c r="M16" s="1273">
        <v>13967.765524559227</v>
      </c>
    </row>
    <row r="17" spans="1:14" ht="15.75">
      <c r="A17" s="1042" t="s">
        <v>368</v>
      </c>
      <c r="B17" s="1112">
        <v>13863.291293383541</v>
      </c>
      <c r="C17" s="1113">
        <v>13743.276622380532</v>
      </c>
      <c r="D17" s="1113">
        <v>13723.137993721932</v>
      </c>
      <c r="E17" s="1113">
        <v>13676.483392698095</v>
      </c>
      <c r="F17" s="1113">
        <v>13897.183799781353</v>
      </c>
      <c r="G17" s="1113">
        <v>13819.293352302531</v>
      </c>
      <c r="H17" s="1113">
        <v>13646.185847959312</v>
      </c>
      <c r="I17" s="1113">
        <v>13665.272297680553</v>
      </c>
      <c r="J17" s="1113">
        <v>13574.108658165709</v>
      </c>
      <c r="K17" s="1113">
        <v>13788.120289112323</v>
      </c>
      <c r="L17" s="1113">
        <v>13662.087019707555</v>
      </c>
      <c r="M17" s="1114">
        <v>13626.144742652335</v>
      </c>
    </row>
    <row r="18" spans="1:14" ht="15.75">
      <c r="A18" s="1082" t="s">
        <v>369</v>
      </c>
      <c r="B18" s="1115">
        <v>13645.090499529209</v>
      </c>
      <c r="C18" s="1116">
        <v>13282.733991297373</v>
      </c>
      <c r="D18" s="1116">
        <v>13143.170864206666</v>
      </c>
      <c r="E18" s="1116">
        <v>12928.022364758031</v>
      </c>
      <c r="F18" s="1116">
        <v>12944.684877391548</v>
      </c>
      <c r="G18" s="1116">
        <v>12448.358236205486</v>
      </c>
      <c r="H18" s="1116">
        <v>12124.260986050436</v>
      </c>
      <c r="I18" s="1116">
        <v>12505.99</v>
      </c>
      <c r="J18" s="1116">
        <v>12412.7</v>
      </c>
      <c r="K18" s="1116">
        <v>12447.57</v>
      </c>
      <c r="L18" s="1116">
        <v>12852.25</v>
      </c>
      <c r="M18" s="1117">
        <v>12965.558000000001</v>
      </c>
    </row>
    <row r="19" spans="1:14" ht="15.75">
      <c r="A19" s="1082">
        <v>2020</v>
      </c>
      <c r="B19" s="1115">
        <v>12890.187</v>
      </c>
      <c r="C19" s="1116">
        <v>12798.79</v>
      </c>
      <c r="D19" s="1116">
        <v>12923.992</v>
      </c>
      <c r="E19" s="1116">
        <v>12783.698</v>
      </c>
      <c r="F19" s="1116">
        <v>12556.07</v>
      </c>
      <c r="G19" s="1116">
        <v>12505.63</v>
      </c>
      <c r="H19" s="1116">
        <v>12371</v>
      </c>
      <c r="I19" s="1116">
        <v>12752</v>
      </c>
      <c r="J19" s="1116">
        <v>13005</v>
      </c>
      <c r="K19" s="1116">
        <v>13157.57</v>
      </c>
      <c r="L19" s="1116">
        <v>13347.61</v>
      </c>
      <c r="M19" s="1117">
        <v>13744.629000000001</v>
      </c>
    </row>
    <row r="20" spans="1:14" ht="16.5" thickBot="1">
      <c r="A20" s="1043">
        <v>2021</v>
      </c>
      <c r="B20" s="1118">
        <v>13694</v>
      </c>
      <c r="C20" s="1119">
        <v>13743.79</v>
      </c>
      <c r="D20" s="1119">
        <v>13486.798000000001</v>
      </c>
      <c r="E20" s="1119"/>
      <c r="F20" s="1119"/>
      <c r="G20" s="1119"/>
      <c r="H20" s="1119"/>
      <c r="I20" s="1119"/>
      <c r="J20" s="1120"/>
      <c r="K20" s="1119"/>
      <c r="L20" s="1119"/>
      <c r="M20" s="1121"/>
    </row>
    <row r="23" spans="1:14" ht="15.75">
      <c r="A23" s="1568" t="s">
        <v>423</v>
      </c>
      <c r="B23" s="1568"/>
      <c r="C23" s="1568"/>
      <c r="D23" s="1568"/>
      <c r="E23" s="1568"/>
      <c r="F23" s="1568"/>
      <c r="G23" s="1568"/>
      <c r="H23" s="1568"/>
      <c r="I23" s="1568"/>
      <c r="J23" s="1568"/>
      <c r="K23" s="1568"/>
      <c r="L23" s="1568"/>
      <c r="M23" s="1568"/>
      <c r="N23" s="1568"/>
    </row>
    <row r="24" spans="1:14" ht="13.5" thickBot="1"/>
    <row r="25" spans="1:14" ht="15.75" thickBot="1">
      <c r="A25" s="1035" t="s">
        <v>353</v>
      </c>
      <c r="B25" s="1036" t="s">
        <v>354</v>
      </c>
      <c r="C25" s="1037" t="s">
        <v>355</v>
      </c>
      <c r="D25" s="1037" t="s">
        <v>356</v>
      </c>
      <c r="E25" s="1037" t="s">
        <v>357</v>
      </c>
      <c r="F25" s="1037" t="s">
        <v>358</v>
      </c>
      <c r="G25" s="1037" t="s">
        <v>359</v>
      </c>
      <c r="H25" s="1037" t="s">
        <v>360</v>
      </c>
      <c r="I25" s="1037" t="s">
        <v>361</v>
      </c>
      <c r="J25" s="1037" t="s">
        <v>362</v>
      </c>
      <c r="K25" s="1037" t="s">
        <v>363</v>
      </c>
      <c r="L25" s="1037" t="s">
        <v>364</v>
      </c>
      <c r="M25" s="1038" t="s">
        <v>365</v>
      </c>
    </row>
    <row r="26" spans="1:14" ht="16.5" thickBot="1">
      <c r="A26" s="1045" t="s">
        <v>371</v>
      </c>
      <c r="B26" s="1046"/>
      <c r="C26" s="1046"/>
      <c r="D26" s="1046"/>
      <c r="E26" s="1046"/>
      <c r="F26" s="1046"/>
      <c r="G26" s="1046"/>
      <c r="H26" s="1046"/>
      <c r="I26" s="1046"/>
      <c r="J26" s="1046"/>
      <c r="K26" s="1046"/>
      <c r="L26" s="1046"/>
      <c r="M26" s="1047"/>
    </row>
    <row r="27" spans="1:14" ht="15.75">
      <c r="A27" s="1044" t="s">
        <v>367</v>
      </c>
      <c r="B27" s="1109">
        <v>27851.705456255884</v>
      </c>
      <c r="C27" s="1110">
        <v>27123.64730249999</v>
      </c>
      <c r="D27" s="1110">
        <v>26582.674622279141</v>
      </c>
      <c r="E27" s="1110">
        <v>27784.630848493467</v>
      </c>
      <c r="F27" s="1110">
        <v>29598.213320045077</v>
      </c>
      <c r="G27" s="1110">
        <v>28787.621133339711</v>
      </c>
      <c r="H27" s="1110">
        <v>29300.536472176766</v>
      </c>
      <c r="I27" s="1110">
        <v>30504.441266437731</v>
      </c>
      <c r="J27" s="1110">
        <v>30498.821648031102</v>
      </c>
      <c r="K27" s="1110">
        <v>28648.548081830173</v>
      </c>
      <c r="L27" s="1110">
        <v>27467.131642772347</v>
      </c>
      <c r="M27" s="1111">
        <v>27778.199839529283</v>
      </c>
    </row>
    <row r="28" spans="1:14" ht="15.75">
      <c r="A28" s="1042" t="s">
        <v>368</v>
      </c>
      <c r="B28" s="1112">
        <v>25833.94075375775</v>
      </c>
      <c r="C28" s="1113">
        <v>25340.374581887783</v>
      </c>
      <c r="D28" s="1113">
        <v>26641.953903275295</v>
      </c>
      <c r="E28" s="1113">
        <v>26658.495362448899</v>
      </c>
      <c r="F28" s="1113">
        <v>28853.883794903919</v>
      </c>
      <c r="G28" s="1113">
        <v>29543.034993483714</v>
      </c>
      <c r="H28" s="1113">
        <v>28801.681986809574</v>
      </c>
      <c r="I28" s="1113">
        <v>28392.787205244891</v>
      </c>
      <c r="J28" s="1113">
        <v>28466.022011387158</v>
      </c>
      <c r="K28" s="1113">
        <v>27616.704977122507</v>
      </c>
      <c r="L28" s="1113">
        <v>26839.808929233062</v>
      </c>
      <c r="M28" s="1114">
        <v>27141.214844955597</v>
      </c>
    </row>
    <row r="29" spans="1:14" ht="15.75">
      <c r="A29" s="1082" t="s">
        <v>369</v>
      </c>
      <c r="B29" s="1115">
        <v>25776.336953005964</v>
      </c>
      <c r="C29" s="1116">
        <v>23649.071175292673</v>
      </c>
      <c r="D29" s="1116">
        <v>24244.69587026758</v>
      </c>
      <c r="E29" s="1116">
        <v>25502.655897270379</v>
      </c>
      <c r="F29" s="1116">
        <v>25923.582065295945</v>
      </c>
      <c r="G29" s="1116">
        <v>27055.720758505297</v>
      </c>
      <c r="H29" s="1116">
        <v>29655.713761194031</v>
      </c>
      <c r="I29" s="1116">
        <v>30642.32</v>
      </c>
      <c r="J29" s="1116">
        <v>30399.279999999999</v>
      </c>
      <c r="K29" s="1116">
        <v>31237.96</v>
      </c>
      <c r="L29" s="1116">
        <v>24570.28</v>
      </c>
      <c r="M29" s="1117">
        <v>24086.651999999998</v>
      </c>
    </row>
    <row r="30" spans="1:14" ht="15.75">
      <c r="A30" s="1082">
        <v>2020</v>
      </c>
      <c r="B30" s="1115">
        <v>24209.279999999999</v>
      </c>
      <c r="C30" s="1116">
        <v>23642.53</v>
      </c>
      <c r="D30" s="1116">
        <v>20911.437000000002</v>
      </c>
      <c r="E30" s="1116">
        <v>17388.701000000001</v>
      </c>
      <c r="F30" s="1116">
        <v>18760.21</v>
      </c>
      <c r="G30" s="1116">
        <v>26428.68</v>
      </c>
      <c r="H30" s="1116">
        <v>26919</v>
      </c>
      <c r="I30" s="1116">
        <v>30003</v>
      </c>
      <c r="J30" s="1116">
        <v>29393</v>
      </c>
      <c r="K30" s="1116">
        <v>24818.12</v>
      </c>
      <c r="L30" s="1116">
        <v>20329.59</v>
      </c>
      <c r="M30" s="1117">
        <v>25794</v>
      </c>
    </row>
    <row r="31" spans="1:14" ht="16.5" thickBot="1">
      <c r="A31" s="1043">
        <v>2021</v>
      </c>
      <c r="B31" s="1118">
        <v>26085</v>
      </c>
      <c r="C31" s="1119">
        <v>23426.741999999998</v>
      </c>
      <c r="D31" s="1119">
        <v>31132.74</v>
      </c>
      <c r="E31" s="1119"/>
      <c r="F31" s="1119"/>
      <c r="G31" s="1119"/>
      <c r="H31" s="1119"/>
      <c r="I31" s="1119"/>
      <c r="J31" s="1120"/>
      <c r="K31" s="1119"/>
      <c r="L31" s="1119"/>
      <c r="M31" s="1121"/>
    </row>
    <row r="32" spans="1:14" ht="16.5" thickBot="1">
      <c r="A32" s="1039" t="s">
        <v>374</v>
      </c>
      <c r="B32" s="1040"/>
      <c r="C32" s="1040"/>
      <c r="D32" s="1040"/>
      <c r="E32" s="1040"/>
      <c r="F32" s="1040"/>
      <c r="G32" s="1040"/>
      <c r="H32" s="1040"/>
      <c r="I32" s="1040"/>
      <c r="J32" s="1040"/>
      <c r="K32" s="1040"/>
      <c r="L32" s="1040"/>
      <c r="M32" s="1041"/>
    </row>
    <row r="33" spans="1:13" ht="15.75">
      <c r="A33" s="1270" t="s">
        <v>367</v>
      </c>
      <c r="B33" s="1271">
        <v>21663.966949699432</v>
      </c>
      <c r="C33" s="1272">
        <v>21525.397673001702</v>
      </c>
      <c r="D33" s="1272">
        <v>21115.733438107225</v>
      </c>
      <c r="E33" s="1272">
        <v>21302.128362253105</v>
      </c>
      <c r="F33" s="1272">
        <v>21200.291742224468</v>
      </c>
      <c r="G33" s="1272">
        <v>20822.118697379927</v>
      </c>
      <c r="H33" s="1272">
        <v>20206.889065246851</v>
      </c>
      <c r="I33" s="1272">
        <v>20948.119652057965</v>
      </c>
      <c r="J33" s="1272">
        <v>21116.098043152244</v>
      </c>
      <c r="K33" s="1272">
        <v>21873.281641223013</v>
      </c>
      <c r="L33" s="1272">
        <v>21354.087891290288</v>
      </c>
      <c r="M33" s="1273">
        <v>22297.314513329471</v>
      </c>
    </row>
    <row r="34" spans="1:13" ht="15.75">
      <c r="A34" s="1042" t="s">
        <v>368</v>
      </c>
      <c r="B34" s="1112">
        <v>21402.312901691836</v>
      </c>
      <c r="C34" s="1113">
        <v>21211.519078437537</v>
      </c>
      <c r="D34" s="1113">
        <v>21982.387355191033</v>
      </c>
      <c r="E34" s="1113">
        <v>21460.556994517105</v>
      </c>
      <c r="F34" s="1113">
        <v>22185.677427629282</v>
      </c>
      <c r="G34" s="1113">
        <v>21834.028071648627</v>
      </c>
      <c r="H34" s="1113">
        <v>21564.632920196203</v>
      </c>
      <c r="I34" s="1113">
        <v>21295.617981644409</v>
      </c>
      <c r="J34" s="1113">
        <v>20755.561440894948</v>
      </c>
      <c r="K34" s="1113">
        <v>20670.700563797891</v>
      </c>
      <c r="L34" s="1113">
        <v>21400.192230924309</v>
      </c>
      <c r="M34" s="1114">
        <v>22220.298261284093</v>
      </c>
    </row>
    <row r="35" spans="1:13" ht="15.75">
      <c r="A35" s="1082" t="s">
        <v>369</v>
      </c>
      <c r="B35" s="1115">
        <v>21710.465139517379</v>
      </c>
      <c r="C35" s="1116">
        <v>21462.727974698573</v>
      </c>
      <c r="D35" s="1116">
        <v>21517.060154219016</v>
      </c>
      <c r="E35" s="1116">
        <v>21946.164324302244</v>
      </c>
      <c r="F35" s="1116">
        <v>21378.921701744526</v>
      </c>
      <c r="G35" s="1116">
        <v>21331.314775808616</v>
      </c>
      <c r="H35" s="1116">
        <v>20629.234211361087</v>
      </c>
      <c r="I35" s="1116">
        <v>22365.58</v>
      </c>
      <c r="J35" s="1116">
        <v>22334.37</v>
      </c>
      <c r="K35" s="1116">
        <v>21397.7</v>
      </c>
      <c r="L35" s="1116">
        <v>21495.15</v>
      </c>
      <c r="M35" s="1117">
        <v>21850.143</v>
      </c>
    </row>
    <row r="36" spans="1:13" ht="15.75">
      <c r="A36" s="1082">
        <v>2020</v>
      </c>
      <c r="B36" s="1115">
        <v>21970.524000000001</v>
      </c>
      <c r="C36" s="1116">
        <v>22113.47</v>
      </c>
      <c r="D36" s="1116">
        <v>22176.83</v>
      </c>
      <c r="E36" s="1116">
        <v>22601.621999999999</v>
      </c>
      <c r="F36" s="1116">
        <v>21531.78</v>
      </c>
      <c r="G36" s="1116">
        <v>22298.91</v>
      </c>
      <c r="H36" s="1116">
        <v>22148</v>
      </c>
      <c r="I36" s="1116">
        <v>21174</v>
      </c>
      <c r="J36" s="1116">
        <v>21958.95</v>
      </c>
      <c r="K36" s="1116">
        <v>22332.32</v>
      </c>
      <c r="L36" s="1116">
        <v>22496.45</v>
      </c>
      <c r="M36" s="1117">
        <v>24268.09</v>
      </c>
    </row>
    <row r="37" spans="1:13" ht="16.5" thickBot="1">
      <c r="A37" s="1043">
        <v>2021</v>
      </c>
      <c r="B37" s="1118">
        <v>23537</v>
      </c>
      <c r="C37" s="1119">
        <v>23987.297999999999</v>
      </c>
      <c r="D37" s="1119">
        <v>25008.2</v>
      </c>
      <c r="E37" s="1119"/>
      <c r="F37" s="1119"/>
      <c r="G37" s="1119"/>
      <c r="H37" s="1119"/>
      <c r="I37" s="1119"/>
      <c r="J37" s="1120"/>
      <c r="K37" s="1119"/>
      <c r="L37" s="1119"/>
      <c r="M37" s="1121"/>
    </row>
    <row r="49" spans="19:19">
      <c r="S49" s="106" t="s">
        <v>372</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I-II_2021</vt:lpstr>
      <vt:lpstr>Eksport I-II_2021</vt:lpstr>
      <vt:lpstr>Import I-II_2021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2021-04-22T11:47:28Z</dcterms:modified>
</cp:coreProperties>
</file>