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AppData\Local\Temp\ezdpuw\20240805103416321\"/>
    </mc:Choice>
  </mc:AlternateContent>
  <xr:revisionPtr revIDLastSave="0" documentId="13_ncr:1_{4956EE27-E8CC-4B4E-9765-5AF8C59D88B8}" xr6:coauthVersionLast="47" xr6:coauthVersionMax="47" xr10:uidLastSave="{00000000-0000-0000-0000-000000000000}"/>
  <bookViews>
    <workbookView xWindow="1410" yWindow="255" windowWidth="25095" windowHeight="14580" tabRatio="762" activeTab="1" xr2:uid="{00000000-000D-0000-FFFF-FFFF00000000}"/>
  </bookViews>
  <sheets>
    <sheet name="I.Rozliczenie transzy" sheetId="2" r:id="rId1"/>
    <sheet name="II. Rozliczeni Finasowe " sheetId="5" r:id="rId2"/>
    <sheet name="III. Otrzymane środki " sheetId="7" r:id="rId3"/>
  </sheets>
  <definedNames>
    <definedName name="_xlnm._FilterDatabase" localSheetId="0" hidden="1">'I.Rozliczenie transzy'!$A$13:$O$117</definedName>
    <definedName name="_xlnm.Print_Area" localSheetId="0">'I.Rozliczenie transzy'!$A$1:$Q$134</definedName>
    <definedName name="_xlnm.Print_Area" localSheetId="1">'II. Rozliczeni Finasowe '!$A$1:$O$46</definedName>
    <definedName name="_xlnm.Print_Area" localSheetId="2">'III. Otrzymane środki '!$A$1:$E$35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6" i="2" l="1"/>
  <c r="U117" i="2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H34" i="5"/>
  <c r="H33" i="5"/>
  <c r="H32" i="5"/>
  <c r="H31" i="5"/>
  <c r="H30" i="5"/>
  <c r="H29" i="5"/>
  <c r="H28" i="5"/>
  <c r="H35" i="5" l="1"/>
  <c r="J33" i="5" l="1"/>
  <c r="E30" i="5"/>
  <c r="E34" i="5"/>
  <c r="E29" i="5"/>
  <c r="E28" i="5"/>
  <c r="I34" i="5"/>
  <c r="I33" i="5"/>
  <c r="I32" i="5"/>
  <c r="I31" i="5"/>
  <c r="I30" i="5"/>
  <c r="I28" i="5"/>
  <c r="I29" i="5"/>
  <c r="C35" i="5"/>
  <c r="E33" i="5"/>
  <c r="E32" i="5"/>
  <c r="E31" i="5"/>
  <c r="D35" i="5" l="1"/>
  <c r="E35" i="5"/>
  <c r="I35" i="5"/>
  <c r="E36" i="5" l="1"/>
  <c r="F28" i="5"/>
  <c r="F36" i="5"/>
  <c r="F19" i="5"/>
  <c r="F13" i="5"/>
  <c r="C25" i="7"/>
  <c r="H40" i="5"/>
  <c r="G22" i="5"/>
  <c r="I14" i="5"/>
  <c r="M14" i="5" s="1"/>
  <c r="I15" i="5"/>
  <c r="M15" i="5" s="1"/>
  <c r="I16" i="5"/>
  <c r="M16" i="5" s="1"/>
  <c r="I17" i="5"/>
  <c r="M17" i="5" s="1"/>
  <c r="I18" i="5"/>
  <c r="M18" i="5" s="1"/>
  <c r="I19" i="5"/>
  <c r="M19" i="5" s="1"/>
  <c r="I13" i="5"/>
  <c r="M13" i="5" s="1"/>
  <c r="F14" i="5"/>
  <c r="F15" i="5"/>
  <c r="F16" i="5"/>
  <c r="F17" i="5"/>
  <c r="F18" i="5"/>
  <c r="G28" i="5" l="1"/>
  <c r="G35" i="5" s="1"/>
  <c r="F35" i="5"/>
  <c r="C5" i="7"/>
  <c r="C4" i="7"/>
  <c r="C3" i="7"/>
  <c r="C5" i="5"/>
  <c r="C4" i="5"/>
  <c r="C3" i="5"/>
  <c r="O16" i="2"/>
  <c r="U16" i="2" s="1"/>
  <c r="B21" i="7"/>
  <c r="B20" i="7"/>
  <c r="B19" i="7"/>
  <c r="B18" i="7"/>
  <c r="B17" i="7"/>
  <c r="C22" i="7" l="1"/>
  <c r="R16" i="2"/>
  <c r="O17" i="2"/>
  <c r="U17" i="2" s="1"/>
  <c r="O18" i="2"/>
  <c r="O15" i="2"/>
  <c r="B14" i="7" s="1"/>
  <c r="O19" i="2"/>
  <c r="O20" i="2"/>
  <c r="O21" i="2"/>
  <c r="O22" i="2"/>
  <c r="U22" i="2" s="1"/>
  <c r="O23" i="2"/>
  <c r="U23" i="2" s="1"/>
  <c r="O24" i="2"/>
  <c r="U24" i="2" s="1"/>
  <c r="O25" i="2"/>
  <c r="U25" i="2" s="1"/>
  <c r="O26" i="2"/>
  <c r="U26" i="2" s="1"/>
  <c r="O27" i="2"/>
  <c r="U27" i="2" s="1"/>
  <c r="O28" i="2"/>
  <c r="U28" i="2" s="1"/>
  <c r="O29" i="2"/>
  <c r="R29" i="2" l="1"/>
  <c r="U29" i="2"/>
  <c r="R18" i="2"/>
  <c r="U18" i="2"/>
  <c r="R21" i="2"/>
  <c r="U21" i="2"/>
  <c r="R20" i="2"/>
  <c r="U20" i="2"/>
  <c r="R19" i="2"/>
  <c r="U19" i="2"/>
  <c r="R27" i="2"/>
  <c r="R26" i="2"/>
  <c r="R24" i="2"/>
  <c r="R23" i="2"/>
  <c r="R25" i="2"/>
  <c r="R28" i="2"/>
  <c r="R22" i="2"/>
  <c r="J28" i="5"/>
  <c r="M28" i="5" s="1"/>
  <c r="R17" i="2"/>
  <c r="B16" i="7"/>
  <c r="R15" i="2"/>
  <c r="D20" i="5"/>
  <c r="F20" i="5"/>
  <c r="C20" i="5"/>
  <c r="B9" i="7" l="1"/>
  <c r="D9" i="7" s="1"/>
  <c r="E21" i="5"/>
  <c r="E20" i="5"/>
  <c r="G36" i="5" l="1"/>
  <c r="F38" i="5" l="1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N116" i="2"/>
  <c r="I36" i="5" s="1"/>
  <c r="M116" i="2"/>
  <c r="R110" i="2" l="1"/>
  <c r="U110" i="2"/>
  <c r="R104" i="2"/>
  <c r="U104" i="2"/>
  <c r="R98" i="2"/>
  <c r="U98" i="2"/>
  <c r="R92" i="2"/>
  <c r="U92" i="2"/>
  <c r="R86" i="2"/>
  <c r="U86" i="2"/>
  <c r="R80" i="2"/>
  <c r="U80" i="2"/>
  <c r="R74" i="2"/>
  <c r="U74" i="2"/>
  <c r="R68" i="2"/>
  <c r="U68" i="2"/>
  <c r="R62" i="2"/>
  <c r="U62" i="2"/>
  <c r="R56" i="2"/>
  <c r="U56" i="2"/>
  <c r="R50" i="2"/>
  <c r="U50" i="2"/>
  <c r="R115" i="2"/>
  <c r="U115" i="2"/>
  <c r="R109" i="2"/>
  <c r="U109" i="2"/>
  <c r="R103" i="2"/>
  <c r="U103" i="2"/>
  <c r="R97" i="2"/>
  <c r="U97" i="2"/>
  <c r="R91" i="2"/>
  <c r="U91" i="2"/>
  <c r="R85" i="2"/>
  <c r="U85" i="2"/>
  <c r="R79" i="2"/>
  <c r="U79" i="2"/>
  <c r="R73" i="2"/>
  <c r="U73" i="2"/>
  <c r="R67" i="2"/>
  <c r="U67" i="2"/>
  <c r="R61" i="2"/>
  <c r="U61" i="2"/>
  <c r="R55" i="2"/>
  <c r="U55" i="2"/>
  <c r="R49" i="2"/>
  <c r="U49" i="2"/>
  <c r="R114" i="2"/>
  <c r="U114" i="2"/>
  <c r="R108" i="2"/>
  <c r="U108" i="2"/>
  <c r="R102" i="2"/>
  <c r="U102" i="2"/>
  <c r="R96" i="2"/>
  <c r="U96" i="2"/>
  <c r="R90" i="2"/>
  <c r="U90" i="2"/>
  <c r="R84" i="2"/>
  <c r="U84" i="2"/>
  <c r="R78" i="2"/>
  <c r="U78" i="2"/>
  <c r="R72" i="2"/>
  <c r="U72" i="2"/>
  <c r="R66" i="2"/>
  <c r="U66" i="2"/>
  <c r="R60" i="2"/>
  <c r="U60" i="2"/>
  <c r="R54" i="2"/>
  <c r="U54" i="2"/>
  <c r="R113" i="2"/>
  <c r="U113" i="2"/>
  <c r="R107" i="2"/>
  <c r="U107" i="2"/>
  <c r="R101" i="2"/>
  <c r="U101" i="2"/>
  <c r="R95" i="2"/>
  <c r="U95" i="2"/>
  <c r="R89" i="2"/>
  <c r="U89" i="2"/>
  <c r="R83" i="2"/>
  <c r="U83" i="2"/>
  <c r="R77" i="2"/>
  <c r="U77" i="2"/>
  <c r="R71" i="2"/>
  <c r="U71" i="2"/>
  <c r="R65" i="2"/>
  <c r="U65" i="2"/>
  <c r="R59" i="2"/>
  <c r="U59" i="2"/>
  <c r="R53" i="2"/>
  <c r="U53" i="2"/>
  <c r="R112" i="2"/>
  <c r="U112" i="2"/>
  <c r="R106" i="2"/>
  <c r="U106" i="2"/>
  <c r="R100" i="2"/>
  <c r="U100" i="2"/>
  <c r="R94" i="2"/>
  <c r="U94" i="2"/>
  <c r="R88" i="2"/>
  <c r="U88" i="2"/>
  <c r="R82" i="2"/>
  <c r="U82" i="2"/>
  <c r="R76" i="2"/>
  <c r="U76" i="2"/>
  <c r="R70" i="2"/>
  <c r="U70" i="2"/>
  <c r="R64" i="2"/>
  <c r="U64" i="2"/>
  <c r="R58" i="2"/>
  <c r="U58" i="2"/>
  <c r="R52" i="2"/>
  <c r="U52" i="2"/>
  <c r="R111" i="2"/>
  <c r="U111" i="2"/>
  <c r="R105" i="2"/>
  <c r="U105" i="2"/>
  <c r="R99" i="2"/>
  <c r="U99" i="2"/>
  <c r="R93" i="2"/>
  <c r="U93" i="2"/>
  <c r="R87" i="2"/>
  <c r="U87" i="2"/>
  <c r="R81" i="2"/>
  <c r="U81" i="2"/>
  <c r="R75" i="2"/>
  <c r="U75" i="2"/>
  <c r="R69" i="2"/>
  <c r="U69" i="2"/>
  <c r="R63" i="2"/>
  <c r="U63" i="2"/>
  <c r="R57" i="2"/>
  <c r="U57" i="2"/>
  <c r="R51" i="2"/>
  <c r="U51" i="2"/>
  <c r="G38" i="5"/>
  <c r="H13" i="5"/>
  <c r="H19" i="5"/>
  <c r="G14" i="5"/>
  <c r="G15" i="5"/>
  <c r="H16" i="5"/>
  <c r="G17" i="5"/>
  <c r="G16" i="5"/>
  <c r="G19" i="5"/>
  <c r="G13" i="5"/>
  <c r="H17" i="5"/>
  <c r="G18" i="5"/>
  <c r="H18" i="5"/>
  <c r="H15" i="5"/>
  <c r="H14" i="5"/>
  <c r="J13" i="5" l="1"/>
  <c r="K13" i="5"/>
  <c r="L13" i="5" s="1"/>
  <c r="N13" i="5" s="1"/>
  <c r="K19" i="5"/>
  <c r="L19" i="5" s="1"/>
  <c r="N19" i="5" s="1"/>
  <c r="K17" i="5"/>
  <c r="L17" i="5" s="1"/>
  <c r="N17" i="5" s="1"/>
  <c r="K16" i="5"/>
  <c r="L16" i="5" s="1"/>
  <c r="N16" i="5" s="1"/>
  <c r="K14" i="5"/>
  <c r="L14" i="5" s="1"/>
  <c r="N14" i="5" s="1"/>
  <c r="J14" i="5"/>
  <c r="J18" i="5"/>
  <c r="K18" i="5"/>
  <c r="L18" i="5" s="1"/>
  <c r="N18" i="5" s="1"/>
  <c r="J16" i="5"/>
  <c r="J17" i="5"/>
  <c r="K15" i="5"/>
  <c r="L15" i="5" s="1"/>
  <c r="N15" i="5" s="1"/>
  <c r="J19" i="5"/>
  <c r="J15" i="5"/>
  <c r="G20" i="5"/>
  <c r="H20" i="5"/>
  <c r="I20" i="5"/>
  <c r="I22" i="5" s="1"/>
  <c r="M20" i="5" l="1"/>
  <c r="L20" i="5"/>
  <c r="K20" i="5"/>
  <c r="K22" i="5" s="1"/>
  <c r="J20" i="5"/>
  <c r="J21" i="5" s="1"/>
  <c r="N20" i="5" l="1"/>
  <c r="O30" i="2" l="1"/>
  <c r="U30" i="2" s="1"/>
  <c r="O31" i="2"/>
  <c r="U31" i="2" s="1"/>
  <c r="O32" i="2"/>
  <c r="U32" i="2" s="1"/>
  <c r="O33" i="2"/>
  <c r="U33" i="2" s="1"/>
  <c r="O34" i="2"/>
  <c r="U34" i="2" s="1"/>
  <c r="O35" i="2"/>
  <c r="U35" i="2" s="1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R45" i="2" l="1"/>
  <c r="U45" i="2"/>
  <c r="R39" i="2"/>
  <c r="U39" i="2"/>
  <c r="R43" i="2"/>
  <c r="U43" i="2"/>
  <c r="R37" i="2"/>
  <c r="U37" i="2"/>
  <c r="R48" i="2"/>
  <c r="U48" i="2"/>
  <c r="R42" i="2"/>
  <c r="U42" i="2"/>
  <c r="R36" i="2"/>
  <c r="U36" i="2"/>
  <c r="R47" i="2"/>
  <c r="U47" i="2"/>
  <c r="R41" i="2"/>
  <c r="U41" i="2"/>
  <c r="R46" i="2"/>
  <c r="U46" i="2"/>
  <c r="R40" i="2"/>
  <c r="U40" i="2"/>
  <c r="R44" i="2"/>
  <c r="U44" i="2"/>
  <c r="R38" i="2"/>
  <c r="U38" i="2"/>
  <c r="J29" i="5"/>
  <c r="M29" i="5" s="1"/>
  <c r="O116" i="2"/>
  <c r="R31" i="2"/>
  <c r="J30" i="5"/>
  <c r="M30" i="5" s="1"/>
  <c r="R35" i="2"/>
  <c r="J34" i="5"/>
  <c r="M34" i="5" s="1"/>
  <c r="R34" i="2"/>
  <c r="M33" i="5"/>
  <c r="R33" i="2"/>
  <c r="J32" i="5"/>
  <c r="M32" i="5" s="1"/>
  <c r="R32" i="2"/>
  <c r="J31" i="5"/>
  <c r="M31" i="5" s="1"/>
  <c r="R30" i="2"/>
  <c r="B15" i="7"/>
  <c r="B22" i="7" s="1"/>
  <c r="P118" i="2" l="1"/>
  <c r="P15" i="2"/>
  <c r="Q15" i="2" s="1"/>
  <c r="Q116" i="2" s="1"/>
  <c r="J35" i="5"/>
  <c r="S117" i="2"/>
  <c r="J22" i="5"/>
  <c r="B23" i="7"/>
  <c r="J37" i="5" l="1"/>
  <c r="K36" i="5"/>
  <c r="P116" i="2"/>
  <c r="P119" i="2" s="1"/>
  <c r="U15" i="2"/>
  <c r="Q118" i="2"/>
  <c r="Q119" i="2" s="1"/>
  <c r="J36" i="5"/>
  <c r="S116" i="2"/>
  <c r="M35" i="5"/>
  <c r="U116" i="2" l="1"/>
  <c r="L36" i="5"/>
  <c r="K33" i="5"/>
  <c r="K31" i="5"/>
  <c r="K32" i="5"/>
  <c r="K34" i="5"/>
  <c r="K29" i="5"/>
  <c r="K30" i="5"/>
  <c r="K28" i="5" l="1"/>
  <c r="L28" i="5" s="1"/>
  <c r="L31" i="5"/>
  <c r="L33" i="5"/>
  <c r="L30" i="5"/>
  <c r="L32" i="5"/>
  <c r="L29" i="5"/>
  <c r="L34" i="5"/>
  <c r="K35" i="5" l="1"/>
  <c r="N28" i="5" s="1"/>
  <c r="L35" i="5"/>
  <c r="O28" i="5" s="1"/>
  <c r="K38" i="5" l="1"/>
  <c r="L38" i="5"/>
</calcChain>
</file>

<file path=xl/sharedStrings.xml><?xml version="1.0" encoding="utf-8"?>
<sst xmlns="http://schemas.openxmlformats.org/spreadsheetml/2006/main" count="175" uniqueCount="116">
  <si>
    <t>Data :</t>
  </si>
  <si>
    <t>Imię i nazwisko osoby sporządzającej dokument:</t>
  </si>
  <si>
    <t>Telefon:</t>
  </si>
  <si>
    <t>KPO</t>
  </si>
  <si>
    <t>FERS</t>
  </si>
  <si>
    <t>RAZEM</t>
  </si>
  <si>
    <t>Lp.</t>
  </si>
  <si>
    <t>Wartość 
(netto)</t>
  </si>
  <si>
    <t>Wartość 
(brutto)</t>
  </si>
  <si>
    <t>…</t>
  </si>
  <si>
    <t>Wartość 
VAT</t>
  </si>
  <si>
    <t>Wydatki inne :</t>
  </si>
  <si>
    <t>Krajowy Plan Odbudowy i Zwiększenia Odporności (KPO)</t>
  </si>
  <si>
    <t>Program Fundusze Europejskie dla Rozwoju Społecznego 2021–2027 (FERS)</t>
  </si>
  <si>
    <t>RODZAJ WYDATKU</t>
  </si>
  <si>
    <t>1.</t>
  </si>
  <si>
    <t>2.</t>
  </si>
  <si>
    <t>3.</t>
  </si>
  <si>
    <t xml:space="preserve">Adaptacja zgodna z zasadami uniwersalnego projektowania </t>
  </si>
  <si>
    <t>4.</t>
  </si>
  <si>
    <t>5.</t>
  </si>
  <si>
    <t>6.</t>
  </si>
  <si>
    <t>7.</t>
  </si>
  <si>
    <t xml:space="preserve">Promocja oraz informacja o realizacji zadania </t>
  </si>
  <si>
    <t>OGÓŁEM:</t>
  </si>
  <si>
    <t xml:space="preserve">Koszt jednostkowy </t>
  </si>
  <si>
    <t>Średnia wysokość podatku VAT</t>
  </si>
  <si>
    <t xml:space="preserve">*/ należy wybrać z listy  </t>
  </si>
  <si>
    <t>**/ należy podać nazwę wydatku</t>
  </si>
  <si>
    <t>Nazwa i  Adres Podmiotu</t>
  </si>
  <si>
    <r>
      <t>Źródło finasowania</t>
    </r>
    <r>
      <rPr>
        <b/>
        <sz val="14"/>
        <color rgb="FFFF0000"/>
        <rFont val="Calibri"/>
        <family val="2"/>
        <charset val="238"/>
        <scheme val="minor"/>
      </rPr>
      <t xml:space="preserve">*
</t>
    </r>
    <r>
      <rPr>
        <sz val="11"/>
        <color theme="1"/>
        <rFont val="Calibri"/>
        <family val="2"/>
        <charset val="238"/>
        <scheme val="minor"/>
      </rPr>
      <t>(KPO/FERS)</t>
    </r>
  </si>
  <si>
    <t>Imię i  Nazwisko oraz pełniona funkcja osoby uprawnionej</t>
  </si>
  <si>
    <r>
      <t xml:space="preserve">1. </t>
    </r>
    <r>
      <rPr>
        <i/>
        <sz val="10"/>
        <rFont val="Calibri"/>
        <family val="2"/>
        <charset val="238"/>
        <scheme val="minor"/>
      </rPr>
      <t xml:space="preserve">Adaptacja zgodna z zasadami uniwersalnego projektowania </t>
    </r>
  </si>
  <si>
    <r>
      <t xml:space="preserve">4. </t>
    </r>
    <r>
      <rPr>
        <i/>
        <sz val="10"/>
        <rFont val="Calibri"/>
        <family val="2"/>
        <charset val="238"/>
        <scheme val="minor"/>
      </rPr>
      <t>Wyposażenie i montaż placu zabaw</t>
    </r>
  </si>
  <si>
    <r>
      <t xml:space="preserve">5. </t>
    </r>
    <r>
      <rPr>
        <i/>
        <sz val="10"/>
        <rFont val="Calibri"/>
        <family val="2"/>
        <charset val="238"/>
        <scheme val="minor"/>
      </rPr>
      <t xml:space="preserve">Dostosowanie otoczenie instytucji </t>
    </r>
  </si>
  <si>
    <r>
      <t xml:space="preserve">6. </t>
    </r>
    <r>
      <rPr>
        <i/>
        <sz val="10"/>
        <rFont val="Calibri"/>
        <family val="2"/>
        <charset val="238"/>
        <scheme val="minor"/>
      </rPr>
      <t xml:space="preserve">Promocja oraz informacja o realizacji zadania </t>
    </r>
  </si>
  <si>
    <r>
      <t xml:space="preserve">7. </t>
    </r>
    <r>
      <rPr>
        <i/>
        <sz val="10"/>
        <rFont val="Calibri"/>
        <family val="2"/>
        <charset val="238"/>
        <scheme val="minor"/>
      </rPr>
      <t>Inne** /</t>
    </r>
  </si>
  <si>
    <r>
      <t xml:space="preserve">3. </t>
    </r>
    <r>
      <rPr>
        <i/>
        <sz val="10"/>
        <rFont val="Calibri"/>
        <family val="2"/>
        <charset val="238"/>
        <scheme val="minor"/>
      </rPr>
      <t>Zakup - stanowiący wyposażenie instytycji opieki np. zabawek, pomocy do prowadzenia zajęć opiekuńczo-wychowawczych i edukacyjnych</t>
    </r>
  </si>
  <si>
    <r>
      <t xml:space="preserve">2. </t>
    </r>
    <r>
      <rPr>
        <i/>
        <sz val="10"/>
        <rFont val="Calibri"/>
        <family val="2"/>
        <charset val="238"/>
        <scheme val="minor"/>
      </rPr>
      <t xml:space="preserve">Zakup i montaż wyposażenia np. meble, wyposażenie kuchni </t>
    </r>
  </si>
  <si>
    <r>
      <t>Zakup i montaż wyposażenia</t>
    </r>
    <r>
      <rPr>
        <i/>
        <sz val="10"/>
        <rFont val="Calibri"/>
        <family val="2"/>
        <charset val="238"/>
        <scheme val="minor"/>
      </rPr>
      <t xml:space="preserve"> 
np. meble</t>
    </r>
  </si>
  <si>
    <t>Wyposażenie i montaż placu zabaw</t>
  </si>
  <si>
    <t xml:space="preserve">Dostosowanie otoczenie instytucji </t>
  </si>
  <si>
    <t>Inne** /</t>
  </si>
  <si>
    <t xml:space="preserve"> Adaptacja zgodna z zasadami uniwersalnego projektowania </t>
  </si>
  <si>
    <r>
      <t>Zakup i montaż wyposażenia</t>
    </r>
    <r>
      <rPr>
        <b/>
        <i/>
        <sz val="10"/>
        <rFont val="Calibri"/>
        <family val="2"/>
        <charset val="238"/>
        <scheme val="minor"/>
      </rPr>
      <t xml:space="preserve"> 
np. meble</t>
    </r>
  </si>
  <si>
    <t>majątkowy</t>
  </si>
  <si>
    <t>bieżący</t>
  </si>
  <si>
    <r>
      <t xml:space="preserve">NALEŻY WYPEŁNIĆ </t>
    </r>
    <r>
      <rPr>
        <b/>
        <sz val="16"/>
        <color theme="9" tint="-0.249977111117893"/>
        <rFont val="Calibri"/>
        <family val="2"/>
        <charset val="238"/>
        <scheme val="minor"/>
      </rPr>
      <t>ZIELONE</t>
    </r>
    <r>
      <rPr>
        <b/>
        <sz val="16"/>
        <color rgb="FFFF0000"/>
        <rFont val="Calibri"/>
        <family val="2"/>
        <charset val="238"/>
        <scheme val="minor"/>
      </rPr>
      <t xml:space="preserve"> POLA</t>
    </r>
  </si>
  <si>
    <r>
      <t>Zakup - stanowiący wyposażenie instytycji opieki np</t>
    </r>
    <r>
      <rPr>
        <i/>
        <sz val="10"/>
        <rFont val="Calibri"/>
        <family val="2"/>
        <charset val="238"/>
        <scheme val="minor"/>
      </rPr>
      <t>. zabawek, pomocy do prowadzenia zajęć opiekuńczo-wychowawczych i edukacyjnych</t>
    </r>
  </si>
  <si>
    <t>Lista wyborów</t>
  </si>
  <si>
    <r>
      <t xml:space="preserve">Legenda Kalkulacji Kosztów 
</t>
    </r>
    <r>
      <rPr>
        <i/>
        <sz val="14"/>
        <color theme="1"/>
        <rFont val="Calibri"/>
        <family val="2"/>
        <charset val="238"/>
        <scheme val="minor"/>
      </rPr>
      <t>( pkt. 4.1.1 oraz 4.2.2 Programu MALUCH+ )</t>
    </r>
  </si>
  <si>
    <t>Nazwa i Adres Instytucji</t>
  </si>
  <si>
    <t>Środki europejskie  
 (82,52% * FERS)</t>
  </si>
  <si>
    <t>Współfinansowanie krajowe środków europejskich  
(17,48%*FERS)</t>
  </si>
  <si>
    <t xml:space="preserve">Zgodnie z REALIZACJĄ </t>
  </si>
  <si>
    <t>Nr identyfikacyjny dokumentu</t>
  </si>
  <si>
    <t>Wystawca dokumentu.</t>
  </si>
  <si>
    <t>Data wystawienia dokumentu</t>
  </si>
  <si>
    <t xml:space="preserve">Data zapłaty 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</si>
  <si>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</si>
  <si>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t>Krótki opis czego dotyczy faktura / dokument</t>
  </si>
  <si>
    <t>I-TRANSZA</t>
  </si>
  <si>
    <t>II-TRANSZA</t>
  </si>
  <si>
    <t>III-TRANSZA</t>
  </si>
  <si>
    <t>IV-TRANSZA</t>
  </si>
  <si>
    <t>V-TRANSZA</t>
  </si>
  <si>
    <t>VI-TRANSZA</t>
  </si>
  <si>
    <t>VII-TRANSZA</t>
  </si>
  <si>
    <t xml:space="preserve">Numer i data zawarcia umowy </t>
  </si>
  <si>
    <r>
      <t xml:space="preserve">Opłacone z TRANSZY </t>
    </r>
    <r>
      <rPr>
        <b/>
        <sz val="14"/>
        <color rgb="FFC00000"/>
        <rFont val="Calibri"/>
        <family val="2"/>
        <charset val="238"/>
        <scheme val="minor"/>
      </rPr>
      <t xml:space="preserve">* </t>
    </r>
  </si>
  <si>
    <t>przelew</t>
  </si>
  <si>
    <t>kartą</t>
  </si>
  <si>
    <t>gotówką</t>
  </si>
  <si>
    <t xml:space="preserve">TRANSZA </t>
  </si>
  <si>
    <t>Kwota UDOKUMENTOWANYCH wydatków</t>
  </si>
  <si>
    <t>Kwota OTRZYMANYCH środków</t>
  </si>
  <si>
    <t xml:space="preserve">Razem : </t>
  </si>
  <si>
    <t xml:space="preserve">Kwota pozostała do przekazania </t>
  </si>
  <si>
    <t>Załącznik nr 3 do Umowy.  Rozliczenie finasowe</t>
  </si>
  <si>
    <r>
      <t>Nr pozycji kalkulacji kosztów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</si>
  <si>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E-mail</t>
  </si>
  <si>
    <t>VIII-TRANSZA</t>
  </si>
  <si>
    <t xml:space="preserve">
Środki europejskie  
 (82,52% * FERS)
(w zł)</t>
  </si>
  <si>
    <t xml:space="preserve">
Współfinansowanie krajowe środków europejskich  
(17,48%*FERS)
(w zł)</t>
  </si>
  <si>
    <t>Różnica
(plan-wykonanie)</t>
  </si>
  <si>
    <t>Zgodnie z UMOWĄ/ANEKSEM - załącznikiem 1</t>
  </si>
  <si>
    <t>Proszę o podanie daty :</t>
  </si>
  <si>
    <t xml:space="preserve">Rozpoczęcie prowadzenia działalności gosp. </t>
  </si>
  <si>
    <t xml:space="preserve">Wznowienia prowadzenia działalności gospodarczej </t>
  </si>
  <si>
    <t xml:space="preserve">KPO wydatki bieżące (bez VAT): </t>
  </si>
  <si>
    <t>Kwota VAT</t>
  </si>
  <si>
    <t xml:space="preserve"> Kwota 
KPO+VAT</t>
  </si>
  <si>
    <t>Kwota KPO</t>
  </si>
  <si>
    <t>KPO (bez VAT)</t>
  </si>
  <si>
    <t>Kwota netto</t>
  </si>
  <si>
    <t>KPO wydatki majątkowe
 (bez VAT)</t>
  </si>
  <si>
    <t xml:space="preserve">KPO wydatki bieżące
 (bez VAT): </t>
  </si>
  <si>
    <t xml:space="preserve"> Kwota FERS 
(BRUTTO), 
w tym:
</t>
  </si>
  <si>
    <r>
      <rPr>
        <b/>
        <i/>
        <sz val="10"/>
        <rFont val="Calibri"/>
        <family val="2"/>
        <charset val="238"/>
        <scheme val="minor"/>
      </rPr>
      <t xml:space="preserve">Kosztami kwalifikowalnymi są koszty zapłacone: </t>
    </r>
    <r>
      <rPr>
        <i/>
        <sz val="10"/>
        <rFont val="Calibri"/>
        <family val="2"/>
        <charset val="238"/>
        <scheme val="minor"/>
      </rPr>
      <t xml:space="preserve">
1.	 </t>
    </r>
    <r>
      <rPr>
        <b/>
        <i/>
        <sz val="10"/>
        <rFont val="Calibri"/>
        <family val="2"/>
        <charset val="238"/>
        <scheme val="minor"/>
      </rPr>
      <t>w okresie prowadzenia działalności gospodarczej</t>
    </r>
    <r>
      <rPr>
        <i/>
        <sz val="10"/>
        <rFont val="Calibri"/>
        <family val="2"/>
        <charset val="238"/>
        <scheme val="minor"/>
      </rPr>
      <t xml:space="preserve">
2.	</t>
    </r>
    <r>
      <rPr>
        <b/>
        <i/>
        <sz val="10"/>
        <rFont val="Calibri"/>
        <family val="2"/>
        <charset val="238"/>
        <scheme val="minor"/>
      </rPr>
      <t xml:space="preserve"> od dnia 1 lutego 2020 r.do dnia wpisania instytucji </t>
    </r>
    <r>
      <rPr>
        <i/>
        <sz val="10"/>
        <rFont val="Calibri"/>
        <family val="2"/>
        <charset val="238"/>
        <scheme val="minor"/>
      </rPr>
      <t xml:space="preserve">opieki do rejestru żłobków i klubów dziecięcych lub wykazu dziennych opiekunów lub zmiany ww. wpisu (włącznie z dniem wpisania instytucji), jednak </t>
    </r>
    <r>
      <rPr>
        <b/>
        <i/>
        <sz val="10"/>
        <rFont val="Calibri"/>
        <family val="2"/>
        <charset val="238"/>
        <scheme val="minor"/>
      </rPr>
      <t>nie później niż  2 lata  od ostatniego dnia na złożenie oświadczenia o przyjęciu środków (pkt. 5.4.1 programu) oraz nie później niż  do  dnia 30 czerwca 2026 r</t>
    </r>
    <r>
      <rPr>
        <i/>
        <sz val="10"/>
        <rFont val="Calibri"/>
        <family val="2"/>
        <charset val="238"/>
        <scheme val="minor"/>
      </rPr>
      <t xml:space="preserve">.- w przypadku środków </t>
    </r>
    <r>
      <rPr>
        <b/>
        <i/>
        <sz val="10"/>
        <rFont val="Calibri"/>
        <family val="2"/>
        <charset val="238"/>
        <scheme val="minor"/>
      </rPr>
      <t xml:space="preserve">KPO </t>
    </r>
    <r>
      <rPr>
        <i/>
        <sz val="10"/>
        <rFont val="Calibri"/>
        <family val="2"/>
        <charset val="238"/>
        <scheme val="minor"/>
      </rPr>
      <t xml:space="preserve">
3.	 </t>
    </r>
    <r>
      <rPr>
        <b/>
        <i/>
        <sz val="10"/>
        <rFont val="Calibri"/>
        <family val="2"/>
        <charset val="238"/>
        <scheme val="minor"/>
      </rPr>
      <t>od dnia 1 stycznia 2021 r.do dnia wpisania instytucji</t>
    </r>
    <r>
      <rPr>
        <i/>
        <sz val="10"/>
        <rFont val="Calibri"/>
        <family val="2"/>
        <charset val="238"/>
        <scheme val="minor"/>
      </rPr>
      <t xml:space="preserve"> opieki do rejestru żłobków i klubów dziecięcych lub wykazu dziennych opiekunów lub zmiany ww. wpisu (włącznie z dniem wpisania instytucji)</t>
    </r>
    <r>
      <rPr>
        <b/>
        <i/>
        <sz val="10"/>
        <rFont val="Calibri"/>
        <family val="2"/>
        <charset val="238"/>
        <scheme val="minor"/>
      </rPr>
      <t>, jednak nie później niż  2 lata  od ostatniego dnia na złożenie oświadczenia o przyjęciu środków</t>
    </r>
    <r>
      <rPr>
        <i/>
        <sz val="10"/>
        <rFont val="Calibri"/>
        <family val="2"/>
        <charset val="238"/>
        <scheme val="minor"/>
      </rPr>
      <t xml:space="preserve"> (pkt. 5.4.1 programu) oraz </t>
    </r>
    <r>
      <rPr>
        <b/>
        <i/>
        <sz val="10"/>
        <rFont val="Calibri"/>
        <family val="2"/>
        <charset val="238"/>
        <scheme val="minor"/>
      </rPr>
      <t xml:space="preserve"> nie później niż  do dnia 31 grudnia 2026 r</t>
    </r>
    <r>
      <rPr>
        <i/>
        <sz val="10"/>
        <rFont val="Calibri"/>
        <family val="2"/>
        <charset val="238"/>
        <scheme val="minor"/>
      </rPr>
      <t>. - w przypadku środków</t>
    </r>
    <r>
      <rPr>
        <b/>
        <i/>
        <sz val="10"/>
        <rFont val="Calibri"/>
        <family val="2"/>
        <charset val="238"/>
        <scheme val="minor"/>
      </rPr>
      <t xml:space="preserve"> FERS</t>
    </r>
  </si>
  <si>
    <r>
      <rPr>
        <b/>
        <i/>
        <sz val="10"/>
        <color rgb="FFC00000"/>
        <rFont val="Calibri"/>
        <family val="2"/>
        <charset val="238"/>
        <scheme val="minor"/>
      </rPr>
      <t>II. Rozliczenie finasowe</t>
    </r>
    <r>
      <rPr>
        <b/>
        <i/>
        <sz val="10"/>
        <color theme="1"/>
        <rFont val="Calibri"/>
        <family val="2"/>
        <charset val="238"/>
        <scheme val="minor"/>
      </rPr>
      <t>.</t>
    </r>
    <r>
      <rPr>
        <i/>
        <sz val="10"/>
        <color theme="1"/>
        <rFont val="Calibri"/>
        <family val="2"/>
        <charset val="238"/>
        <scheme val="minor"/>
      </rPr>
      <t xml:space="preserve"> Podsumowanie planowanych i poniesionych  wydaków na realizację zadania  (w podziale na rodzaj poniesionego wydatku )  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</t>
    </r>
  </si>
  <si>
    <r>
      <t xml:space="preserve">NALEŻY WYPEŁNIĆ </t>
    </r>
    <r>
      <rPr>
        <b/>
        <sz val="10"/>
        <color theme="9" tint="-0.249977111117893"/>
        <rFont val="Calibri"/>
        <family val="2"/>
        <charset val="238"/>
        <scheme val="minor"/>
      </rPr>
      <t>ZIELONE</t>
    </r>
    <r>
      <rPr>
        <b/>
        <sz val="10"/>
        <color rgb="FFFF0000"/>
        <rFont val="Calibri"/>
        <family val="2"/>
        <charset val="238"/>
        <scheme val="minor"/>
      </rPr>
      <t xml:space="preserve"> POLA</t>
    </r>
  </si>
  <si>
    <t>Dot. FERS</t>
  </si>
  <si>
    <t xml:space="preserve">Zawieszenia prowadzenia działalności gospodarczej </t>
  </si>
  <si>
    <t>Dokonania wpisu nowo utworzonych miejsc opieki do Rrejestru Żłobków i Klubów Dziecięcych i/lub Wykazu Dziennych Opiekunów</t>
  </si>
  <si>
    <r>
      <t>Rodzaj wydatku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(majątkowy \ bieżący)
 dot. KPO</t>
    </r>
  </si>
  <si>
    <t>Koszty kwalifikowane</t>
  </si>
  <si>
    <t xml:space="preserve">Kwota na dokumencie </t>
  </si>
  <si>
    <r>
      <rPr>
        <b/>
        <i/>
        <sz val="16"/>
        <color rgb="FFC00000"/>
        <rFont val="Calibri"/>
        <family val="2"/>
        <charset val="238"/>
        <scheme val="minor"/>
      </rPr>
      <t xml:space="preserve">I . Rozliczenie Transzy. </t>
    </r>
    <r>
      <rPr>
        <b/>
        <i/>
        <sz val="16"/>
        <color theme="1"/>
        <rFont val="Calibri"/>
        <family val="2"/>
        <charset val="238"/>
        <scheme val="minor"/>
      </rPr>
      <t>Zestawienie dokumentów potwierdzających poniesione wydatki na utworzenie nowych miejsc opieki</t>
    </r>
  </si>
  <si>
    <r>
      <rPr>
        <i/>
        <sz val="12"/>
        <rFont val="Calibri"/>
        <family val="2"/>
        <charset val="238"/>
        <scheme val="minor"/>
      </rPr>
      <t>WYDATKI PONOSZONE</t>
    </r>
    <r>
      <rPr>
        <b/>
        <i/>
        <sz val="12"/>
        <rFont val="Calibri"/>
        <family val="2"/>
        <charset val="238"/>
        <scheme val="minor"/>
      </rPr>
      <t xml:space="preserve"> DO DNIA WPISU</t>
    </r>
    <r>
      <rPr>
        <i/>
        <sz val="12"/>
        <rFont val="Calibri"/>
        <family val="2"/>
        <charset val="238"/>
        <scheme val="minor"/>
      </rPr>
      <t xml:space="preserve"> DO REJESTRU ŻŁOBKÓW I KLUBÓW DZIECIĘCYCH ORAZ WYKAZU DZIENNYCH OPIEKUNÓW -
w</t>
    </r>
    <r>
      <rPr>
        <b/>
        <i/>
        <sz val="12"/>
        <rFont val="Calibri"/>
        <family val="2"/>
        <charset val="238"/>
        <scheme val="minor"/>
      </rPr>
      <t xml:space="preserve"> okresie prowadzenia działalności godpodarczej </t>
    </r>
  </si>
  <si>
    <t>Załącznik 3 do Umowy. Rozliczenie transzy   Program Aktywny Maluch 2022-2029</t>
  </si>
  <si>
    <t>III. Podsumowanie otrzymanych środków</t>
  </si>
  <si>
    <t xml:space="preserve">Kwota przyznana zgodnie z  umową/aneksem </t>
  </si>
  <si>
    <t xml:space="preserve">Data OTRZYMANIA środków </t>
  </si>
  <si>
    <t xml:space="preserve"> </t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</si>
  <si>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(max. kwota  12 410 zł)</t>
    </r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</si>
  <si>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 kwota 12 410 zł)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</si>
</sst>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/>
    <xf numFmtId="4" fontId="10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0" fontId="5" fillId="7" borderId="1" xfId="2" applyFont="1" applyFill="1" applyBorder="1" applyAlignment="1" applyProtection="1">
      <alignment horizontal="center" vertical="center" wrapText="1"/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5" fillId="3" borderId="0" xfId="1" applyFont="1" applyFill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3" borderId="12" xfId="1" applyFont="1" applyFill="1" applyBorder="1" applyAlignment="1" applyProtection="1">
      <alignment horizontal="center" vertical="center" wrapText="1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Alignment="1" applyProtection="1">
      <alignment horizontal="right" vertical="center" wrapText="1"/>
      <protection locked="0"/>
    </xf>
    <xf numFmtId="4" fontId="5" fillId="0" borderId="0" xfId="1" applyNumberFormat="1" applyFont="1" applyAlignment="1">
      <alignment horizontal="right" vertical="center" wrapText="1"/>
    </xf>
    <xf numFmtId="0" fontId="11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6" fillId="0" borderId="0" xfId="1" applyFont="1" applyAlignment="1" applyProtection="1">
      <alignment vertical="center" wrapText="1"/>
      <protection locked="0"/>
    </xf>
    <xf numFmtId="0" fontId="14" fillId="0" borderId="0" xfId="0" applyFont="1"/>
    <xf numFmtId="0" fontId="5" fillId="3" borderId="0" xfId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4" fontId="10" fillId="0" borderId="26" xfId="0" applyNumberFormat="1" applyFont="1" applyBorder="1" applyAlignment="1">
      <alignment vertical="center"/>
    </xf>
    <xf numFmtId="4" fontId="10" fillId="0" borderId="27" xfId="0" applyNumberFormat="1" applyFont="1" applyBorder="1" applyAlignment="1">
      <alignment vertical="center"/>
    </xf>
    <xf numFmtId="0" fontId="9" fillId="0" borderId="0" xfId="0" applyFont="1"/>
    <xf numFmtId="0" fontId="12" fillId="0" borderId="0" xfId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10" borderId="0" xfId="0" applyFont="1" applyFill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11" fillId="3" borderId="0" xfId="1" applyFont="1" applyFill="1" applyAlignment="1" applyProtection="1">
      <alignment horizontal="center"/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6" fillId="0" borderId="17" xfId="2" applyFont="1" applyBorder="1" applyAlignment="1" applyProtection="1">
      <alignment vertical="top" wrapText="1"/>
      <protection locked="0"/>
    </xf>
    <xf numFmtId="10" fontId="0" fillId="0" borderId="0" xfId="3" applyNumberFormat="1" applyFont="1"/>
    <xf numFmtId="0" fontId="0" fillId="0" borderId="2" xfId="0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0" fontId="17" fillId="0" borderId="0" xfId="1" applyFont="1" applyAlignment="1" applyProtection="1">
      <alignment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2" borderId="1" xfId="0" applyFont="1" applyFill="1" applyBorder="1" applyAlignment="1">
      <alignment horizontal="right" vertical="center"/>
    </xf>
    <xf numFmtId="4" fontId="5" fillId="3" borderId="1" xfId="2" applyNumberFormat="1" applyFont="1" applyFill="1" applyBorder="1" applyAlignment="1" applyProtection="1">
      <alignment vertical="center" wrapText="1"/>
      <protection locked="0"/>
    </xf>
    <xf numFmtId="4" fontId="5" fillId="0" borderId="1" xfId="2" applyNumberFormat="1" applyFont="1" applyBorder="1" applyAlignment="1">
      <alignment vertical="center" wrapText="1"/>
    </xf>
    <xf numFmtId="14" fontId="5" fillId="0" borderId="1" xfId="2" applyNumberFormat="1" applyFont="1" applyBorder="1" applyAlignment="1">
      <alignment vertical="center" wrapText="1"/>
    </xf>
    <xf numFmtId="0" fontId="5" fillId="0" borderId="0" xfId="0" applyFont="1"/>
    <xf numFmtId="4" fontId="5" fillId="0" borderId="1" xfId="0" applyNumberFormat="1" applyFont="1" applyBorder="1"/>
    <xf numFmtId="14" fontId="5" fillId="0" borderId="1" xfId="0" applyNumberFormat="1" applyFont="1" applyBorder="1"/>
    <xf numFmtId="0" fontId="5" fillId="0" borderId="0" xfId="0" applyFont="1" applyAlignment="1">
      <alignment vertical="center"/>
    </xf>
    <xf numFmtId="4" fontId="28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right" vertical="center" wrapText="1"/>
    </xf>
    <xf numFmtId="4" fontId="11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2" applyNumberFormat="1" applyFont="1" applyAlignment="1">
      <alignment vertical="center" wrapText="1"/>
    </xf>
    <xf numFmtId="4" fontId="5" fillId="0" borderId="0" xfId="2" applyNumberFormat="1" applyFont="1" applyAlignment="1" applyProtection="1">
      <alignment vertical="center" wrapText="1"/>
      <protection locked="0"/>
    </xf>
    <xf numFmtId="10" fontId="5" fillId="0" borderId="0" xfId="3" applyNumberFormat="1" applyFont="1" applyFill="1" applyBorder="1" applyAlignment="1" applyProtection="1">
      <alignment horizontal="right" vertical="center" wrapText="1"/>
    </xf>
    <xf numFmtId="4" fontId="5" fillId="0" borderId="0" xfId="2" applyNumberFormat="1" applyFont="1" applyAlignment="1">
      <alignment horizontal="right" vertical="center" wrapText="1"/>
    </xf>
    <xf numFmtId="4" fontId="11" fillId="0" borderId="0" xfId="2" applyNumberFormat="1" applyFont="1" applyAlignment="1" applyProtection="1">
      <alignment horizontal="right" vertic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2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right" vertical="center" wrapText="1"/>
      <protection locked="0"/>
    </xf>
    <xf numFmtId="0" fontId="11" fillId="3" borderId="29" xfId="1" applyFont="1" applyFill="1" applyBorder="1" applyAlignment="1" applyProtection="1">
      <alignment horizontal="right" vertical="center" wrapText="1"/>
      <protection locked="0"/>
    </xf>
    <xf numFmtId="0" fontId="5" fillId="3" borderId="20" xfId="1" applyFont="1" applyFill="1" applyBorder="1" applyAlignment="1" applyProtection="1">
      <alignment horizontal="right" vertical="center" wrapText="1"/>
      <protection locked="0"/>
    </xf>
    <xf numFmtId="0" fontId="5" fillId="3" borderId="2" xfId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4" fontId="11" fillId="2" borderId="6" xfId="1" applyNumberFormat="1" applyFont="1" applyFill="1" applyBorder="1" applyAlignment="1" applyProtection="1">
      <alignment horizontal="right" vertical="center" wrapText="1"/>
      <protection locked="0"/>
    </xf>
    <xf numFmtId="10" fontId="11" fillId="11" borderId="6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horizontal="right"/>
    </xf>
    <xf numFmtId="0" fontId="0" fillId="0" borderId="1" xfId="0" applyBorder="1"/>
    <xf numFmtId="0" fontId="7" fillId="0" borderId="0" xfId="0" applyFont="1" applyAlignment="1" applyProtection="1">
      <alignment horizontal="right"/>
      <protection locked="0"/>
    </xf>
    <xf numFmtId="0" fontId="5" fillId="8" borderId="6" xfId="2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4" fontId="31" fillId="12" borderId="11" xfId="1" applyNumberFormat="1" applyFont="1" applyFill="1" applyBorder="1" applyAlignment="1" applyProtection="1">
      <alignment horizontal="right" vertical="center" wrapText="1"/>
      <protection locked="0"/>
    </xf>
    <xf numFmtId="4" fontId="31" fillId="12" borderId="12" xfId="1" applyNumberFormat="1" applyFont="1" applyFill="1" applyBorder="1" applyAlignment="1" applyProtection="1">
      <alignment horizontal="right" vertical="center" wrapText="1"/>
      <protection locked="0"/>
    </xf>
    <xf numFmtId="4" fontId="31" fillId="2" borderId="29" xfId="1" applyNumberFormat="1" applyFont="1" applyFill="1" applyBorder="1" applyAlignment="1" applyProtection="1">
      <alignment horizontal="right" vertical="center" wrapText="1"/>
      <protection locked="0"/>
    </xf>
    <xf numFmtId="4" fontId="32" fillId="5" borderId="12" xfId="0" applyNumberFormat="1" applyFont="1" applyFill="1" applyBorder="1" applyAlignment="1" applyProtection="1">
      <alignment horizontal="right" vertical="center"/>
      <protection locked="0"/>
    </xf>
    <xf numFmtId="4" fontId="32" fillId="5" borderId="13" xfId="0" applyNumberFormat="1" applyFont="1" applyFill="1" applyBorder="1" applyAlignment="1" applyProtection="1">
      <alignment horizontal="right" vertical="center"/>
      <protection locked="0"/>
    </xf>
    <xf numFmtId="4" fontId="31" fillId="12" borderId="14" xfId="1" applyNumberFormat="1" applyFont="1" applyFill="1" applyBorder="1" applyAlignment="1" applyProtection="1">
      <alignment horizontal="right" vertical="center" wrapText="1"/>
      <protection locked="0"/>
    </xf>
    <xf numFmtId="4" fontId="31" fillId="12" borderId="6" xfId="1" applyNumberFormat="1" applyFont="1" applyFill="1" applyBorder="1" applyAlignment="1" applyProtection="1">
      <alignment horizontal="right" vertical="center" wrapText="1"/>
      <protection locked="0"/>
    </xf>
    <xf numFmtId="4" fontId="31" fillId="12" borderId="20" xfId="1" applyNumberFormat="1" applyFont="1" applyFill="1" applyBorder="1" applyAlignment="1" applyProtection="1">
      <alignment horizontal="right" vertical="center" wrapText="1"/>
      <protection locked="0"/>
    </xf>
    <xf numFmtId="4" fontId="31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32" fillId="5" borderId="6" xfId="0" applyNumberFormat="1" applyFont="1" applyFill="1" applyBorder="1" applyAlignment="1" applyProtection="1">
      <alignment horizontal="right" vertical="center"/>
      <protection locked="0"/>
    </xf>
    <xf numFmtId="4" fontId="32" fillId="5" borderId="15" xfId="0" applyNumberFormat="1" applyFont="1" applyFill="1" applyBorder="1" applyAlignment="1" applyProtection="1">
      <alignment horizontal="right" vertical="center"/>
      <protection locked="0"/>
    </xf>
    <xf numFmtId="4" fontId="31" fillId="12" borderId="9" xfId="1" applyNumberFormat="1" applyFont="1" applyFill="1" applyBorder="1" applyAlignment="1" applyProtection="1">
      <alignment horizontal="right" vertical="center" wrapText="1"/>
      <protection locked="0"/>
    </xf>
    <xf numFmtId="4" fontId="31" fillId="12" borderId="1" xfId="1" applyNumberFormat="1" applyFont="1" applyFill="1" applyBorder="1" applyAlignment="1" applyProtection="1">
      <alignment horizontal="right" vertical="center" wrapText="1"/>
      <protection locked="0"/>
    </xf>
    <xf numFmtId="4" fontId="31" fillId="12" borderId="2" xfId="1" applyNumberFormat="1" applyFont="1" applyFill="1" applyBorder="1" applyAlignment="1" applyProtection="1">
      <alignment horizontal="right" vertical="center" wrapText="1"/>
      <protection locked="0"/>
    </xf>
    <xf numFmtId="4" fontId="31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31" fillId="4" borderId="9" xfId="1" applyNumberFormat="1" applyFont="1" applyFill="1" applyBorder="1" applyAlignment="1" applyProtection="1">
      <alignment horizontal="right" vertical="center" wrapText="1"/>
      <protection locked="0"/>
    </xf>
    <xf numFmtId="4" fontId="31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32" fillId="2" borderId="10" xfId="0" applyNumberFormat="1" applyFont="1" applyFill="1" applyBorder="1" applyAlignment="1" applyProtection="1">
      <alignment horizontal="right" vertical="center"/>
      <protection locked="0"/>
    </xf>
    <xf numFmtId="4" fontId="17" fillId="11" borderId="16" xfId="1" applyNumberFormat="1" applyFont="1" applyFill="1" applyBorder="1" applyAlignment="1" applyProtection="1">
      <alignment horizontal="right" vertical="center" wrapText="1"/>
      <protection locked="0"/>
    </xf>
    <xf numFmtId="4" fontId="17" fillId="11" borderId="23" xfId="1" applyNumberFormat="1" applyFont="1" applyFill="1" applyBorder="1" applyAlignment="1" applyProtection="1">
      <alignment horizontal="right" vertical="center" wrapText="1"/>
      <protection locked="0"/>
    </xf>
    <xf numFmtId="4" fontId="17" fillId="11" borderId="35" xfId="1" applyNumberFormat="1" applyFont="1" applyFill="1" applyBorder="1" applyAlignment="1" applyProtection="1">
      <alignment horizontal="right" vertical="center" wrapText="1"/>
      <protection locked="0"/>
    </xf>
    <xf numFmtId="4" fontId="17" fillId="11" borderId="12" xfId="1" applyNumberFormat="1" applyFont="1" applyFill="1" applyBorder="1" applyAlignment="1" applyProtection="1">
      <alignment horizontal="right" vertical="center" wrapText="1"/>
      <protection locked="0"/>
    </xf>
    <xf numFmtId="4" fontId="17" fillId="11" borderId="13" xfId="1" applyNumberFormat="1" applyFont="1" applyFill="1" applyBorder="1" applyAlignment="1" applyProtection="1">
      <alignment horizontal="right" vertical="center" wrapText="1"/>
      <protection locked="0"/>
    </xf>
    <xf numFmtId="4" fontId="32" fillId="7" borderId="1" xfId="0" applyNumberFormat="1" applyFont="1" applyFill="1" applyBorder="1" applyAlignment="1" applyProtection="1">
      <alignment horizontal="right" vertical="center" wrapText="1"/>
      <protection locked="0"/>
    </xf>
    <xf numFmtId="4" fontId="32" fillId="7" borderId="12" xfId="0" applyNumberFormat="1" applyFont="1" applyFill="1" applyBorder="1" applyAlignment="1" applyProtection="1">
      <alignment horizontal="right" vertical="center" wrapText="1"/>
      <protection locked="0"/>
    </xf>
    <xf numFmtId="4" fontId="32" fillId="7" borderId="6" xfId="0" applyNumberFormat="1" applyFont="1" applyFill="1" applyBorder="1" applyAlignment="1" applyProtection="1">
      <alignment horizontal="right" vertical="center" wrapText="1"/>
      <protection locked="0"/>
    </xf>
    <xf numFmtId="4" fontId="17" fillId="11" borderId="11" xfId="1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1" applyFont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31" fillId="0" borderId="0" xfId="1" applyFont="1" applyAlignment="1" applyProtection="1">
      <alignment vertical="center" wrapText="1"/>
      <protection locked="0"/>
    </xf>
    <xf numFmtId="0" fontId="5" fillId="10" borderId="0" xfId="0" applyFont="1" applyFill="1" applyAlignment="1" applyProtection="1">
      <alignment horizontal="center" wrapText="1"/>
      <protection locked="0"/>
    </xf>
    <xf numFmtId="0" fontId="26" fillId="0" borderId="0" xfId="1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 wrapText="1"/>
    </xf>
    <xf numFmtId="0" fontId="31" fillId="0" borderId="0" xfId="1" applyFont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vertical="center" wrapText="1"/>
    </xf>
    <xf numFmtId="0" fontId="0" fillId="12" borderId="1" xfId="0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11" fillId="12" borderId="1" xfId="0" applyFont="1" applyFill="1" applyBorder="1" applyAlignment="1" applyProtection="1">
      <alignment horizont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4" fontId="3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31" fillId="2" borderId="6" xfId="1" applyNumberFormat="1" applyFont="1" applyFill="1" applyBorder="1" applyAlignment="1" applyProtection="1">
      <alignment horizontal="right" vertical="center" wrapText="1"/>
      <protection locked="0"/>
    </xf>
    <xf numFmtId="4" fontId="3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11" fillId="7" borderId="36" xfId="2" applyFont="1" applyFill="1" applyBorder="1" applyAlignment="1" applyProtection="1">
      <alignment horizontal="center" vertical="center" wrapText="1"/>
      <protection locked="0"/>
    </xf>
    <xf numFmtId="0" fontId="5" fillId="7" borderId="10" xfId="2" applyFont="1" applyFill="1" applyBorder="1" applyAlignment="1" applyProtection="1">
      <alignment horizontal="center" vertical="center" wrapText="1"/>
      <protection locked="0"/>
    </xf>
    <xf numFmtId="4" fontId="32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32" fillId="7" borderId="13" xfId="0" applyNumberFormat="1" applyFont="1" applyFill="1" applyBorder="1" applyAlignment="1" applyProtection="1">
      <alignment horizontal="right" vertical="center" wrapText="1"/>
      <protection locked="0"/>
    </xf>
    <xf numFmtId="4" fontId="32" fillId="7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5" fillId="4" borderId="9" xfId="2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 wrapText="1"/>
      <protection locked="0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0" fontId="5" fillId="4" borderId="10" xfId="2" applyFont="1" applyFill="1" applyBorder="1" applyAlignment="1" applyProtection="1">
      <alignment horizontal="center" vertical="center" wrapText="1"/>
      <protection locked="0"/>
    </xf>
    <xf numFmtId="4" fontId="32" fillId="8" borderId="9" xfId="0" applyNumberFormat="1" applyFont="1" applyFill="1" applyBorder="1" applyAlignment="1" applyProtection="1">
      <alignment horizontal="right" vertical="center"/>
      <protection locked="0"/>
    </xf>
    <xf numFmtId="4" fontId="32" fillId="8" borderId="11" xfId="0" applyNumberFormat="1" applyFont="1" applyFill="1" applyBorder="1" applyAlignment="1" applyProtection="1">
      <alignment horizontal="right" vertical="center"/>
      <protection locked="0"/>
    </xf>
    <xf numFmtId="4" fontId="32" fillId="8" borderId="1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4" fontId="32" fillId="2" borderId="38" xfId="0" applyNumberFormat="1" applyFont="1" applyFill="1" applyBorder="1" applyAlignment="1" applyProtection="1">
      <alignment horizontal="right" vertical="center"/>
      <protection locked="0"/>
    </xf>
    <xf numFmtId="4" fontId="32" fillId="2" borderId="1" xfId="0" applyNumberFormat="1" applyFont="1" applyFill="1" applyBorder="1" applyAlignment="1" applyProtection="1">
      <alignment horizontal="right" vertical="center"/>
      <protection locked="0"/>
    </xf>
    <xf numFmtId="4" fontId="31" fillId="4" borderId="39" xfId="1" applyNumberFormat="1" applyFont="1" applyFill="1" applyBorder="1" applyAlignment="1" applyProtection="1">
      <alignment horizontal="right" vertical="center" wrapText="1"/>
      <protection locked="0"/>
    </xf>
    <xf numFmtId="4" fontId="31" fillId="4" borderId="5" xfId="1" applyNumberFormat="1" applyFont="1" applyFill="1" applyBorder="1" applyAlignment="1" applyProtection="1">
      <alignment horizontal="right" vertical="center" wrapText="1"/>
      <protection locked="0"/>
    </xf>
    <xf numFmtId="4" fontId="31" fillId="4" borderId="40" xfId="1" applyNumberFormat="1" applyFont="1" applyFill="1" applyBorder="1" applyAlignment="1" applyProtection="1">
      <alignment horizontal="right" vertical="center" wrapText="1"/>
      <protection locked="0"/>
    </xf>
    <xf numFmtId="4" fontId="31" fillId="4" borderId="7" xfId="1" applyNumberFormat="1" applyFont="1" applyFill="1" applyBorder="1" applyAlignment="1" applyProtection="1">
      <alignment horizontal="right" vertical="center" wrapText="1"/>
      <protection locked="0"/>
    </xf>
    <xf numFmtId="4" fontId="32" fillId="2" borderId="7" xfId="0" applyNumberFormat="1" applyFont="1" applyFill="1" applyBorder="1" applyAlignment="1" applyProtection="1">
      <alignment horizontal="right" vertical="center"/>
      <protection locked="0"/>
    </xf>
    <xf numFmtId="4" fontId="3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14" fontId="11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12" borderId="1" xfId="1" applyFont="1" applyFill="1" applyBorder="1" applyAlignment="1" applyProtection="1">
      <alignment horizontal="center" vertical="center" wrapText="1"/>
      <protection locked="0"/>
    </xf>
    <xf numFmtId="0" fontId="11" fillId="12" borderId="2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35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6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left" indent="1"/>
    </xf>
    <xf numFmtId="0" fontId="11" fillId="7" borderId="6" xfId="2" applyFont="1" applyFill="1" applyBorder="1" applyAlignment="1" applyProtection="1">
      <alignment horizontal="center" vertical="center" wrapText="1"/>
      <protection locked="0"/>
    </xf>
    <xf numFmtId="4" fontId="6" fillId="0" borderId="0" xfId="1" applyNumberFormat="1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center"/>
      <protection locked="0"/>
    </xf>
    <xf numFmtId="4" fontId="32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32" fillId="12" borderId="12" xfId="0" applyNumberFormat="1" applyFont="1" applyFill="1" applyBorder="1" applyAlignment="1" applyProtection="1">
      <alignment horizontal="right" vertical="center" wrapText="1"/>
      <protection locked="0"/>
    </xf>
    <xf numFmtId="4" fontId="32" fillId="12" borderId="6" xfId="0" applyNumberFormat="1" applyFont="1" applyFill="1" applyBorder="1" applyAlignment="1" applyProtection="1">
      <alignment horizontal="right" vertical="center" wrapText="1"/>
      <protection locked="0"/>
    </xf>
    <xf numFmtId="4" fontId="32" fillId="5" borderId="11" xfId="0" applyNumberFormat="1" applyFont="1" applyFill="1" applyBorder="1" applyAlignment="1" applyProtection="1">
      <alignment horizontal="right" vertical="center"/>
      <protection locked="0"/>
    </xf>
    <xf numFmtId="4" fontId="32" fillId="5" borderId="14" xfId="0" applyNumberFormat="1" applyFont="1" applyFill="1" applyBorder="1" applyAlignment="1" applyProtection="1">
      <alignment horizontal="right" vertical="center"/>
      <protection locked="0"/>
    </xf>
    <xf numFmtId="4" fontId="31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31" fillId="3" borderId="12" xfId="1" applyNumberFormat="1" applyFont="1" applyFill="1" applyBorder="1" applyAlignment="1" applyProtection="1">
      <alignment horizontal="right" vertical="center" wrapText="1"/>
      <protection locked="0"/>
    </xf>
    <xf numFmtId="4" fontId="31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5" fillId="7" borderId="2" xfId="2" applyFont="1" applyFill="1" applyBorder="1" applyAlignment="1" applyProtection="1">
      <alignment horizontal="center" vertical="center" wrapText="1"/>
      <protection locked="0"/>
    </xf>
    <xf numFmtId="4" fontId="17" fillId="11" borderId="29" xfId="1" applyNumberFormat="1" applyFont="1" applyFill="1" applyBorder="1" applyAlignment="1" applyProtection="1">
      <alignment horizontal="right" vertical="center" wrapText="1"/>
      <protection locked="0"/>
    </xf>
    <xf numFmtId="0" fontId="11" fillId="7" borderId="9" xfId="2" applyFont="1" applyFill="1" applyBorder="1" applyAlignment="1" applyProtection="1">
      <alignment horizontal="center" vertical="center" wrapText="1"/>
      <protection locked="0"/>
    </xf>
    <xf numFmtId="4" fontId="31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11" fillId="7" borderId="14" xfId="2" applyFont="1" applyFill="1" applyBorder="1" applyAlignment="1" applyProtection="1">
      <alignment horizontal="center" vertical="center" wrapText="1"/>
      <protection locked="0"/>
    </xf>
    <xf numFmtId="4" fontId="31" fillId="3" borderId="14" xfId="1" applyNumberFormat="1" applyFont="1" applyFill="1" applyBorder="1" applyAlignment="1" applyProtection="1">
      <alignment horizontal="right" vertical="center" wrapText="1"/>
      <protection locked="0"/>
    </xf>
    <xf numFmtId="4" fontId="31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0" fillId="7" borderId="1" xfId="0" applyFill="1" applyBorder="1" applyAlignment="1">
      <alignment horizontal="center" vertical="center" wrapText="1"/>
    </xf>
    <xf numFmtId="0" fontId="38" fillId="0" borderId="0" xfId="0" applyFont="1" applyAlignment="1">
      <alignment horizontal="right" vertical="top"/>
    </xf>
    <xf numFmtId="4" fontId="38" fillId="0" borderId="0" xfId="0" applyNumberFormat="1" applyFont="1" applyAlignment="1">
      <alignment horizontal="right" vertical="top"/>
    </xf>
    <xf numFmtId="0" fontId="38" fillId="0" borderId="0" xfId="0" applyFont="1" applyAlignment="1">
      <alignment horizontal="right" vertical="top" wrapText="1"/>
    </xf>
    <xf numFmtId="10" fontId="5" fillId="0" borderId="0" xfId="3" applyNumberFormat="1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3" fillId="12" borderId="0" xfId="0" applyFont="1" applyFill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6" fillId="11" borderId="1" xfId="2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29" fillId="0" borderId="0" xfId="0" applyFont="1" applyAlignment="1">
      <alignment horizontal="center" wrapText="1"/>
    </xf>
    <xf numFmtId="0" fontId="2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7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12" borderId="2" xfId="0" applyFont="1" applyFill="1" applyBorder="1" applyAlignment="1" applyProtection="1">
      <alignment horizontal="left" vertical="center"/>
      <protection locked="0"/>
    </xf>
    <xf numFmtId="0" fontId="3" fillId="12" borderId="3" xfId="0" applyFont="1" applyFill="1" applyBorder="1" applyAlignment="1" applyProtection="1">
      <alignment horizontal="left" vertical="center"/>
      <protection locked="0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left" vertical="center" wrapText="1"/>
      <protection locked="0"/>
    </xf>
    <xf numFmtId="0" fontId="6" fillId="0" borderId="17" xfId="1" applyFont="1" applyBorder="1" applyAlignment="1" applyProtection="1">
      <alignment horizontal="left" vertical="center" wrapText="1"/>
      <protection locked="0"/>
    </xf>
    <xf numFmtId="0" fontId="6" fillId="0" borderId="42" xfId="1" applyFont="1" applyBorder="1" applyAlignment="1" applyProtection="1">
      <alignment horizontal="left" vertical="center" wrapText="1"/>
      <protection locked="0"/>
    </xf>
    <xf numFmtId="0" fontId="6" fillId="0" borderId="37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43" xfId="1" applyFont="1" applyBorder="1" applyAlignment="1" applyProtection="1">
      <alignment horizontal="left" vertical="center" wrapText="1"/>
      <protection locked="0"/>
    </xf>
    <xf numFmtId="4" fontId="32" fillId="7" borderId="5" xfId="0" applyNumberFormat="1" applyFont="1" applyFill="1" applyBorder="1" applyAlignment="1" applyProtection="1">
      <alignment horizontal="center" vertical="center"/>
      <protection locked="0"/>
    </xf>
    <xf numFmtId="4" fontId="32" fillId="7" borderId="34" xfId="0" applyNumberFormat="1" applyFont="1" applyFill="1" applyBorder="1" applyAlignment="1" applyProtection="1">
      <alignment horizontal="center" vertical="center"/>
      <protection locked="0"/>
    </xf>
    <xf numFmtId="4" fontId="32" fillId="7" borderId="23" xfId="0" applyNumberFormat="1" applyFont="1" applyFill="1" applyBorder="1" applyAlignment="1" applyProtection="1">
      <alignment horizontal="center" vertical="center"/>
      <protection locked="0"/>
    </xf>
    <xf numFmtId="4" fontId="32" fillId="7" borderId="38" xfId="0" applyNumberFormat="1" applyFont="1" applyFill="1" applyBorder="1" applyAlignment="1" applyProtection="1">
      <alignment horizontal="center" vertical="center"/>
      <protection locked="0"/>
    </xf>
    <xf numFmtId="4" fontId="32" fillId="7" borderId="44" xfId="0" applyNumberFormat="1" applyFont="1" applyFill="1" applyBorder="1" applyAlignment="1" applyProtection="1">
      <alignment horizontal="center" vertical="center"/>
      <protection locked="0"/>
    </xf>
    <xf numFmtId="4" fontId="32" fillId="7" borderId="33" xfId="0" applyNumberFormat="1" applyFont="1" applyFill="1" applyBorder="1" applyAlignment="1" applyProtection="1">
      <alignment horizontal="center" vertical="center"/>
      <protection locked="0"/>
    </xf>
    <xf numFmtId="0" fontId="5" fillId="5" borderId="40" xfId="2" applyFont="1" applyFill="1" applyBorder="1" applyAlignment="1" applyProtection="1">
      <alignment horizontal="center" vertical="center" wrapText="1"/>
      <protection locked="0"/>
    </xf>
    <xf numFmtId="0" fontId="5" fillId="5" borderId="7" xfId="2" applyFont="1" applyFill="1" applyBorder="1" applyAlignment="1" applyProtection="1">
      <alignment horizontal="center" vertical="center" wrapText="1"/>
      <protection locked="0"/>
    </xf>
    <xf numFmtId="0" fontId="5" fillId="5" borderId="8" xfId="2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center" vertical="center" wrapText="1"/>
    </xf>
    <xf numFmtId="0" fontId="33" fillId="5" borderId="22" xfId="2" applyFont="1" applyFill="1" applyBorder="1" applyAlignment="1" applyProtection="1">
      <alignment horizontal="center" vertical="center" wrapText="1"/>
      <protection locked="0"/>
    </xf>
    <xf numFmtId="0" fontId="33" fillId="5" borderId="21" xfId="2" applyFont="1" applyFill="1" applyBorder="1" applyAlignment="1" applyProtection="1">
      <alignment horizontal="center" vertical="center" wrapText="1"/>
      <protection locked="0"/>
    </xf>
    <xf numFmtId="0" fontId="33" fillId="5" borderId="30" xfId="2" applyFont="1" applyFill="1" applyBorder="1" applyAlignment="1" applyProtection="1">
      <alignment horizontal="center" vertical="center" wrapText="1"/>
      <protection locked="0"/>
    </xf>
    <xf numFmtId="0" fontId="33" fillId="5" borderId="31" xfId="2" applyFont="1" applyFill="1" applyBorder="1" applyAlignment="1" applyProtection="1">
      <alignment horizontal="center" vertical="center" wrapText="1"/>
      <protection locked="0"/>
    </xf>
    <xf numFmtId="0" fontId="33" fillId="5" borderId="32" xfId="2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Border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right" vertical="center" wrapText="1"/>
      <protection locked="0"/>
    </xf>
    <xf numFmtId="0" fontId="11" fillId="2" borderId="18" xfId="1" applyFont="1" applyFill="1" applyBorder="1" applyAlignment="1" applyProtection="1">
      <alignment horizontal="right" vertical="center" wrapText="1"/>
      <protection locked="0"/>
    </xf>
    <xf numFmtId="0" fontId="11" fillId="2" borderId="4" xfId="1" applyFont="1" applyFill="1" applyBorder="1" applyAlignment="1" applyProtection="1">
      <alignment horizontal="right" vertical="center" wrapText="1"/>
      <protection locked="0"/>
    </xf>
    <xf numFmtId="0" fontId="11" fillId="2" borderId="3" xfId="1" applyFont="1" applyFill="1" applyBorder="1" applyAlignment="1" applyProtection="1">
      <alignment horizontal="right" vertical="center" wrapText="1"/>
      <protection locked="0"/>
    </xf>
    <xf numFmtId="0" fontId="11" fillId="3" borderId="34" xfId="1" applyFont="1" applyFill="1" applyBorder="1" applyAlignment="1" applyProtection="1">
      <alignment horizontal="center" vertical="center" wrapText="1"/>
      <protection locked="0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0" fontId="5" fillId="3" borderId="37" xfId="1" applyFont="1" applyFill="1" applyBorder="1" applyAlignment="1" applyProtection="1">
      <alignment horizontal="center" vertical="center" wrapText="1"/>
      <protection locked="0"/>
    </xf>
    <xf numFmtId="0" fontId="5" fillId="3" borderId="20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top"/>
    </xf>
    <xf numFmtId="4" fontId="32" fillId="7" borderId="5" xfId="0" applyNumberFormat="1" applyFont="1" applyFill="1" applyBorder="1" applyAlignment="1" applyProtection="1">
      <alignment horizontal="center" vertical="center" wrapText="1"/>
      <protection locked="0"/>
    </xf>
    <xf numFmtId="4" fontId="32" fillId="7" borderId="34" xfId="0" applyNumberFormat="1" applyFont="1" applyFill="1" applyBorder="1" applyAlignment="1" applyProtection="1">
      <alignment horizontal="center" vertical="center" wrapText="1"/>
      <protection locked="0"/>
    </xf>
    <xf numFmtId="4" fontId="32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2" fillId="7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7" borderId="44" xfId="0" applyNumberFormat="1" applyFont="1" applyFill="1" applyBorder="1" applyAlignment="1" applyProtection="1">
      <alignment horizontal="center" vertical="center" wrapText="1"/>
      <protection locked="0"/>
    </xf>
    <xf numFmtId="4" fontId="32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0" fontId="33" fillId="7" borderId="30" xfId="2" applyFont="1" applyFill="1" applyBorder="1" applyAlignment="1" applyProtection="1">
      <alignment horizontal="center" vertical="center" wrapText="1"/>
      <protection locked="0"/>
    </xf>
    <xf numFmtId="0" fontId="33" fillId="7" borderId="31" xfId="2" applyFont="1" applyFill="1" applyBorder="1" applyAlignment="1" applyProtection="1">
      <alignment horizontal="center" vertical="center" wrapText="1"/>
      <protection locked="0"/>
    </xf>
    <xf numFmtId="0" fontId="37" fillId="9" borderId="1" xfId="2" applyFont="1" applyFill="1" applyBorder="1" applyAlignment="1" applyProtection="1">
      <alignment horizontal="center" vertical="center" wrapText="1"/>
      <protection locked="0"/>
    </xf>
    <xf numFmtId="0" fontId="37" fillId="9" borderId="5" xfId="2" applyFont="1" applyFill="1" applyBorder="1" applyAlignment="1" applyProtection="1">
      <alignment horizontal="center" vertical="center" wrapText="1"/>
      <protection locked="0"/>
    </xf>
    <xf numFmtId="0" fontId="33" fillId="7" borderId="22" xfId="2" applyFont="1" applyFill="1" applyBorder="1" applyAlignment="1" applyProtection="1">
      <alignment horizontal="center" vertical="center" wrapText="1"/>
      <protection locked="0"/>
    </xf>
    <xf numFmtId="0" fontId="33" fillId="7" borderId="21" xfId="2" applyFont="1" applyFill="1" applyBorder="1" applyAlignment="1" applyProtection="1">
      <alignment horizontal="center" vertical="center" wrapText="1"/>
      <protection locked="0"/>
    </xf>
    <xf numFmtId="0" fontId="33" fillId="7" borderId="41" xfId="2" applyFont="1" applyFill="1" applyBorder="1" applyAlignment="1" applyProtection="1">
      <alignment horizontal="center" vertical="center" wrapText="1"/>
      <protection locked="0"/>
    </xf>
    <xf numFmtId="0" fontId="5" fillId="8" borderId="30" xfId="2" applyFont="1" applyFill="1" applyBorder="1" applyAlignment="1" applyProtection="1">
      <alignment horizontal="center" vertical="center" wrapText="1"/>
      <protection locked="0"/>
    </xf>
    <xf numFmtId="0" fontId="5" fillId="8" borderId="31" xfId="2" applyFont="1" applyFill="1" applyBorder="1" applyAlignment="1" applyProtection="1">
      <alignment horizontal="center" vertical="center" wrapText="1"/>
      <protection locked="0"/>
    </xf>
    <xf numFmtId="0" fontId="5" fillId="8" borderId="32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</cellStyles>
  <dxfs count="2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709084</xdr:colOff>
      <xdr:row>1</xdr:row>
      <xdr:rowOff>158751</xdr:rowOff>
    </xdr:from>
    <xdr:to>
      <xdr:col>14</xdr:col>
      <xdr:colOff>992506</xdr:colOff>
      <xdr:row>5</xdr:row>
      <xdr:rowOff>99061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558D97-A95D-45D4-E214-DE15A2B9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4834" y="349251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1471084</xdr:colOff>
      <xdr:row>126</xdr:row>
      <xdr:rowOff>169333</xdr:rowOff>
    </xdr:from>
    <xdr:to>
      <xdr:col>7</xdr:col>
      <xdr:colOff>525146</xdr:colOff>
      <xdr:row>133</xdr:row>
      <xdr:rowOff>12488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985210A-5117-4C0B-6931-AB26BA64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26056166"/>
          <a:ext cx="6662420" cy="1176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486833</xdr:colOff>
      <xdr:row>2</xdr:row>
      <xdr:rowOff>9525</xdr:rowOff>
    </xdr:from>
    <xdr:to>
      <xdr:col>12</xdr:col>
      <xdr:colOff>973454</xdr:colOff>
      <xdr:row>4</xdr:row>
      <xdr:rowOff>218652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F02336-6E27-4EBB-BDBD-3714C981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6258" y="457200"/>
          <a:ext cx="2791671" cy="70442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819150</xdr:colOff>
      <xdr:row>38</xdr:row>
      <xdr:rowOff>0</xdr:rowOff>
    </xdr:from>
    <xdr:to>
      <xdr:col>6</xdr:col>
      <xdr:colOff>645795</xdr:colOff>
      <xdr:row>45</xdr:row>
      <xdr:rowOff>38946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BE77587-1D92-4363-9FEF-1BFB00FA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3325475"/>
          <a:ext cx="6637020" cy="1200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27</xdr:row>
      <xdr:rowOff>476250</xdr:rowOff>
    </xdr:from>
    <xdr:to>
      <xdr:col>4</xdr:col>
      <xdr:colOff>781050</xdr:colOff>
      <xdr:row>34</xdr:row>
      <xdr:rowOff>80655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F6D27D-CDA8-49F6-AC9F-47C558D3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953125"/>
          <a:ext cx="5867400" cy="106173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</xdr:row>
      <xdr:rowOff>28575</xdr:rowOff>
    </xdr:from>
    <xdr:to>
      <xdr:col>1</xdr:col>
      <xdr:colOff>962026</xdr:colOff>
      <xdr:row>1</xdr:row>
      <xdr:rowOff>514074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774779B-95D2-4A9B-886D-C123BB811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924050" cy="485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C127"/>
  <sheetViews>
    <sheetView view="pageBreakPreview" topLeftCell="C1" zoomScale="90" zoomScaleNormal="100" zoomScaleSheetLayoutView="90" workbookViewId="0">
      <selection activeCell="N15" sqref="N15"/>
    </sheetView>
  </sheetViews>
  <sheetFormatPr defaultRowHeight="15" x14ac:dyDescent="0.25"/>
  <cols>
    <col min="2" max="2" width="27" customWidth="1"/>
    <col min="3" max="3" width="20.42578125" customWidth="1"/>
    <col min="4" max="6" width="17.7109375" customWidth="1"/>
    <col min="7" max="7" width="38.7109375" customWidth="1"/>
    <col min="8" max="8" width="16.28515625" customWidth="1"/>
    <col min="9" max="9" width="18.85546875" customWidth="1"/>
    <col min="10" max="10" width="16.42578125" bestFit="1" customWidth="1"/>
    <col min="11" max="11" width="13.28515625" bestFit="1" customWidth="1"/>
    <col min="12" max="12" width="13.28515625" customWidth="1"/>
    <col min="13" max="16" width="18.85546875" customWidth="1"/>
    <col min="17" max="17" width="21.85546875" customWidth="1"/>
    <col min="18" max="18" width="10" customWidth="1"/>
    <col min="19" max="19" width="15.28515625" customWidth="1"/>
    <col min="20" max="20" width="20.7109375" customWidth="1"/>
    <col min="22" max="22" width="13.5703125" customWidth="1"/>
  </cols>
  <sheetData>
    <row r="1" spans="1:29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242" t="s">
        <v>109</v>
      </c>
      <c r="L1" s="242"/>
      <c r="M1" s="242"/>
      <c r="N1" s="242"/>
      <c r="O1" s="242"/>
      <c r="P1" s="1"/>
      <c r="Q1" s="38"/>
      <c r="R1" s="38"/>
      <c r="S1" s="38"/>
      <c r="U1" s="234" t="s">
        <v>49</v>
      </c>
      <c r="V1" s="234"/>
      <c r="W1" s="234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t="s">
        <v>70</v>
      </c>
      <c r="T2" t="s">
        <v>61</v>
      </c>
      <c r="U2" s="52" t="s">
        <v>15</v>
      </c>
      <c r="V2" s="52" t="s">
        <v>46</v>
      </c>
      <c r="W2" s="52" t="s">
        <v>3</v>
      </c>
      <c r="X2" s="52"/>
    </row>
    <row r="3" spans="1:29" x14ac:dyDescent="0.25">
      <c r="A3" s="237" t="s">
        <v>29</v>
      </c>
      <c r="B3" s="238"/>
      <c r="C3" s="228"/>
      <c r="D3" s="229"/>
      <c r="E3" s="229"/>
      <c r="F3" s="229"/>
      <c r="G3" s="229"/>
      <c r="H3" s="229"/>
      <c r="I3" s="229"/>
      <c r="J3" s="229"/>
      <c r="K3" s="230"/>
      <c r="L3" s="214"/>
      <c r="M3" s="10"/>
      <c r="N3" s="10"/>
      <c r="O3" s="10"/>
      <c r="P3" s="10"/>
      <c r="S3" t="s">
        <v>71</v>
      </c>
      <c r="T3" t="s">
        <v>62</v>
      </c>
      <c r="U3" s="52" t="s">
        <v>16</v>
      </c>
      <c r="V3" s="52" t="s">
        <v>45</v>
      </c>
      <c r="W3" s="52" t="s">
        <v>4</v>
      </c>
      <c r="X3" s="52"/>
    </row>
    <row r="4" spans="1:29" x14ac:dyDescent="0.25">
      <c r="A4" s="226" t="s">
        <v>51</v>
      </c>
      <c r="B4" s="227"/>
      <c r="C4" s="228"/>
      <c r="D4" s="229"/>
      <c r="E4" s="229"/>
      <c r="F4" s="229"/>
      <c r="G4" s="229"/>
      <c r="H4" s="229"/>
      <c r="I4" s="229"/>
      <c r="J4" s="229"/>
      <c r="K4" s="230"/>
      <c r="L4" s="214"/>
      <c r="M4" s="10"/>
      <c r="N4" s="10"/>
      <c r="O4" s="10"/>
      <c r="P4" s="10"/>
      <c r="S4" t="s">
        <v>72</v>
      </c>
      <c r="T4" t="s">
        <v>63</v>
      </c>
      <c r="U4" s="52" t="s">
        <v>17</v>
      </c>
      <c r="V4" s="52"/>
      <c r="W4" s="52"/>
      <c r="X4" s="52"/>
    </row>
    <row r="5" spans="1:29" x14ac:dyDescent="0.25">
      <c r="A5" s="226" t="s">
        <v>68</v>
      </c>
      <c r="B5" s="227"/>
      <c r="C5" s="228"/>
      <c r="D5" s="229"/>
      <c r="E5" s="229"/>
      <c r="F5" s="229"/>
      <c r="G5" s="229"/>
      <c r="H5" s="229"/>
      <c r="I5" s="229"/>
      <c r="J5" s="229"/>
      <c r="K5" s="230"/>
      <c r="L5" s="214"/>
      <c r="T5" t="s">
        <v>64</v>
      </c>
      <c r="U5" s="52" t="s">
        <v>19</v>
      </c>
      <c r="V5" s="52"/>
      <c r="W5" s="52"/>
      <c r="X5" s="53"/>
      <c r="AC5" s="20"/>
    </row>
    <row r="6" spans="1:29" ht="13.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47"/>
      <c r="N6" s="7"/>
      <c r="O6" s="7"/>
      <c r="P6" s="7"/>
      <c r="Q6" s="7"/>
      <c r="R6" s="7"/>
      <c r="T6" t="s">
        <v>65</v>
      </c>
      <c r="U6" s="51" t="s">
        <v>20</v>
      </c>
      <c r="V6" s="52"/>
      <c r="W6" s="52"/>
      <c r="X6" s="53"/>
      <c r="AC6" s="20"/>
    </row>
    <row r="7" spans="1:29" ht="102" customHeight="1" x14ac:dyDescent="0.25">
      <c r="A7" s="139"/>
      <c r="B7" s="246" t="s">
        <v>86</v>
      </c>
      <c r="C7" s="174" t="s">
        <v>87</v>
      </c>
      <c r="D7" s="174" t="s">
        <v>102</v>
      </c>
      <c r="E7" s="174" t="s">
        <v>88</v>
      </c>
      <c r="F7" s="175" t="s">
        <v>103</v>
      </c>
      <c r="G7" s="247" t="s">
        <v>98</v>
      </c>
      <c r="H7" s="248"/>
      <c r="I7" s="248"/>
      <c r="J7" s="248"/>
      <c r="K7" s="248"/>
      <c r="L7" s="248"/>
      <c r="M7" s="248"/>
      <c r="N7" s="248"/>
      <c r="O7" s="249"/>
      <c r="P7" s="206"/>
      <c r="Q7" s="62"/>
      <c r="R7" s="62"/>
      <c r="S7" s="62"/>
      <c r="T7" t="s">
        <v>66</v>
      </c>
      <c r="U7" s="51" t="s">
        <v>21</v>
      </c>
      <c r="V7" s="52"/>
      <c r="W7" s="52"/>
      <c r="X7" s="53"/>
      <c r="AC7" s="20"/>
    </row>
    <row r="8" spans="1:29" ht="33.75" customHeight="1" x14ac:dyDescent="0.25">
      <c r="A8" s="135"/>
      <c r="B8" s="246"/>
      <c r="C8" s="176"/>
      <c r="D8" s="177"/>
      <c r="E8" s="177"/>
      <c r="F8" s="178"/>
      <c r="G8" s="250"/>
      <c r="H8" s="251"/>
      <c r="I8" s="251"/>
      <c r="J8" s="251"/>
      <c r="K8" s="251"/>
      <c r="L8" s="251"/>
      <c r="M8" s="251"/>
      <c r="N8" s="251"/>
      <c r="O8" s="252"/>
      <c r="P8" s="206"/>
      <c r="Q8" s="62"/>
      <c r="R8" s="62"/>
      <c r="S8" s="62"/>
      <c r="T8" t="s">
        <v>67</v>
      </c>
      <c r="U8" s="51" t="s">
        <v>22</v>
      </c>
      <c r="V8" s="52"/>
      <c r="W8" s="52"/>
      <c r="X8" s="53"/>
      <c r="AC8" s="20"/>
    </row>
    <row r="9" spans="1:29" ht="15.75" customHeight="1" x14ac:dyDescent="0.25">
      <c r="A9" s="136"/>
      <c r="B9" s="137"/>
      <c r="C9" s="141"/>
      <c r="D9" s="141"/>
      <c r="E9" s="141"/>
      <c r="F9" s="142"/>
      <c r="G9" s="34"/>
      <c r="H9" s="34"/>
      <c r="I9" s="34"/>
      <c r="J9" s="34"/>
      <c r="K9" s="34"/>
      <c r="L9" s="34"/>
      <c r="M9" s="34"/>
      <c r="N9" s="34"/>
      <c r="O9" s="34"/>
      <c r="P9" s="34"/>
      <c r="Q9" s="137"/>
      <c r="R9" s="137"/>
      <c r="S9" s="137"/>
      <c r="U9" s="138"/>
      <c r="V9" s="52"/>
      <c r="W9" s="52"/>
      <c r="X9" s="54"/>
      <c r="AC9" s="21"/>
    </row>
    <row r="10" spans="1:29" ht="30.75" customHeight="1" x14ac:dyDescent="0.35">
      <c r="A10" s="218" t="s">
        <v>107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3"/>
      <c r="M10" s="47"/>
      <c r="N10" s="7"/>
      <c r="O10" s="7"/>
      <c r="P10" s="7"/>
      <c r="Q10" s="62"/>
      <c r="R10" s="62"/>
      <c r="S10" s="62"/>
      <c r="U10" s="51"/>
      <c r="V10" s="52"/>
      <c r="W10" s="52"/>
      <c r="X10" s="53"/>
      <c r="AC10" s="20"/>
    </row>
    <row r="11" spans="1:29" ht="36" customHeight="1" x14ac:dyDescent="0.25">
      <c r="A11" s="219" t="s">
        <v>108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05"/>
      <c r="Q11" s="62"/>
      <c r="R11" s="62"/>
      <c r="S11" s="62"/>
      <c r="U11" s="51"/>
      <c r="V11" s="52"/>
      <c r="W11" s="52"/>
      <c r="X11" s="53"/>
      <c r="AC11" s="20"/>
    </row>
    <row r="12" spans="1:29" ht="18.75" x14ac:dyDescent="0.2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12"/>
      <c r="M12" s="225" t="s">
        <v>105</v>
      </c>
      <c r="N12" s="225"/>
      <c r="O12" s="225"/>
      <c r="P12" s="233" t="s">
        <v>101</v>
      </c>
      <c r="Q12" s="233"/>
      <c r="R12" s="50"/>
      <c r="S12" s="50"/>
      <c r="U12" s="51"/>
      <c r="V12" s="52"/>
      <c r="W12" s="52"/>
      <c r="X12" s="54"/>
      <c r="AC12" s="21" t="s">
        <v>113</v>
      </c>
    </row>
    <row r="13" spans="1:29" s="9" customFormat="1" ht="68.25" customHeight="1" x14ac:dyDescent="0.25">
      <c r="A13" s="91" t="s">
        <v>6</v>
      </c>
      <c r="B13" s="92" t="s">
        <v>55</v>
      </c>
      <c r="C13" s="92" t="s">
        <v>56</v>
      </c>
      <c r="D13" s="92" t="s">
        <v>57</v>
      </c>
      <c r="E13" s="92" t="s">
        <v>58</v>
      </c>
      <c r="F13" s="92" t="s">
        <v>59</v>
      </c>
      <c r="G13" s="92" t="s">
        <v>60</v>
      </c>
      <c r="H13" s="91" t="s">
        <v>69</v>
      </c>
      <c r="I13" s="91" t="s">
        <v>79</v>
      </c>
      <c r="J13" s="91" t="s">
        <v>104</v>
      </c>
      <c r="K13" s="91" t="s">
        <v>30</v>
      </c>
      <c r="L13" s="91" t="s">
        <v>106</v>
      </c>
      <c r="M13" s="91" t="s">
        <v>7</v>
      </c>
      <c r="N13" s="91" t="s">
        <v>10</v>
      </c>
      <c r="O13" s="91" t="s">
        <v>8</v>
      </c>
      <c r="P13" s="207" t="s">
        <v>52</v>
      </c>
      <c r="Q13" s="207" t="s">
        <v>53</v>
      </c>
      <c r="U13" s="59"/>
      <c r="V13" s="36"/>
      <c r="W13" s="59"/>
      <c r="X13" s="59"/>
      <c r="AA13" s="36"/>
    </row>
    <row r="14" spans="1:29" s="9" customFormat="1" ht="15.75" customHeight="1" x14ac:dyDescent="0.25">
      <c r="A14" s="60">
        <v>1</v>
      </c>
      <c r="B14" s="61">
        <v>2</v>
      </c>
      <c r="C14" s="60">
        <v>3</v>
      </c>
      <c r="D14" s="61">
        <v>4</v>
      </c>
      <c r="E14" s="60">
        <v>5</v>
      </c>
      <c r="F14" s="61">
        <v>6</v>
      </c>
      <c r="G14" s="60">
        <v>7</v>
      </c>
      <c r="H14" s="61">
        <v>8</v>
      </c>
      <c r="I14" s="60">
        <v>9</v>
      </c>
      <c r="J14" s="61">
        <v>10</v>
      </c>
      <c r="K14" s="60">
        <v>11</v>
      </c>
      <c r="L14" s="61">
        <v>12</v>
      </c>
      <c r="M14" s="60">
        <v>13</v>
      </c>
      <c r="N14" s="61">
        <v>14</v>
      </c>
      <c r="O14" s="60">
        <v>15</v>
      </c>
      <c r="P14" s="61">
        <v>16</v>
      </c>
      <c r="Q14" s="60">
        <v>17</v>
      </c>
      <c r="U14" s="59"/>
      <c r="V14" s="36"/>
      <c r="W14" s="59"/>
      <c r="X14" s="59"/>
      <c r="AA14" s="36"/>
    </row>
    <row r="15" spans="1:29" x14ac:dyDescent="0.25">
      <c r="A15" s="5">
        <v>1</v>
      </c>
      <c r="B15" s="37"/>
      <c r="C15" s="37"/>
      <c r="D15" s="143"/>
      <c r="E15" s="37"/>
      <c r="F15" s="37"/>
      <c r="G15" s="37"/>
      <c r="H15" s="16"/>
      <c r="I15" s="145"/>
      <c r="J15" s="8"/>
      <c r="K15" s="8"/>
      <c r="L15" s="8"/>
      <c r="M15" s="14"/>
      <c r="N15" s="14"/>
      <c r="O15" s="15">
        <f>M15+N15</f>
        <v>0</v>
      </c>
      <c r="P15" s="15" t="str">
        <f>IF(K15="FERS",(ROUNDDOWN(O116*0.8252,2)-SUM(P16:P115)),"-")</f>
        <v>-</v>
      </c>
      <c r="Q15" s="15" t="str">
        <f>IF(P15="-","-",O15-P15)</f>
        <v>-</v>
      </c>
      <c r="R15" s="56" t="e">
        <f>O15/M15-1</f>
        <v>#DIV/0!</v>
      </c>
      <c r="U15" s="52" t="e">
        <f>P15+Q15=O15</f>
        <v>#VALUE!</v>
      </c>
      <c r="V15" s="54"/>
      <c r="W15" s="52"/>
      <c r="X15" s="52"/>
      <c r="AA15" s="21"/>
    </row>
    <row r="16" spans="1:29" x14ac:dyDescent="0.25">
      <c r="A16" s="5">
        <v>2</v>
      </c>
      <c r="B16" s="37"/>
      <c r="C16" s="37"/>
      <c r="D16" s="143"/>
      <c r="E16" s="37"/>
      <c r="F16" s="37"/>
      <c r="G16" s="37"/>
      <c r="H16" s="16"/>
      <c r="I16" s="145"/>
      <c r="J16" s="8"/>
      <c r="K16" s="8"/>
      <c r="L16" s="8"/>
      <c r="M16" s="14"/>
      <c r="N16" s="14"/>
      <c r="O16" s="15">
        <f>M16+N16</f>
        <v>0</v>
      </c>
      <c r="P16" s="15" t="str">
        <f t="shared" ref="P16:P47" si="0">IF(K16="FERS",ROUND(O16*0.8252,2),"-")</f>
        <v>-</v>
      </c>
      <c r="Q16" s="15" t="str">
        <f t="shared" ref="Q16:Q79" si="1">IF(P16="-","-",O16-P16)</f>
        <v>-</v>
      </c>
      <c r="R16" s="56" t="e">
        <f t="shared" ref="R16:R79" si="2">O16/M16-1</f>
        <v>#DIV/0!</v>
      </c>
      <c r="S16" s="235" t="s">
        <v>47</v>
      </c>
      <c r="T16" s="235"/>
      <c r="U16" s="52" t="e">
        <f t="shared" ref="U16:U79" si="3">P16+Q16=O16</f>
        <v>#VALUE!</v>
      </c>
      <c r="V16" s="54"/>
      <c r="W16" s="52"/>
      <c r="X16" s="52"/>
      <c r="AA16" s="21"/>
    </row>
    <row r="17" spans="1:24" x14ac:dyDescent="0.25">
      <c r="A17" s="5">
        <v>3</v>
      </c>
      <c r="B17" s="37"/>
      <c r="C17" s="37"/>
      <c r="D17" s="143"/>
      <c r="E17" s="37"/>
      <c r="F17" s="37"/>
      <c r="G17" s="37"/>
      <c r="H17" s="16"/>
      <c r="I17" s="145"/>
      <c r="J17" s="8"/>
      <c r="K17" s="8"/>
      <c r="L17" s="8"/>
      <c r="M17" s="14"/>
      <c r="N17" s="14"/>
      <c r="O17" s="15">
        <f t="shared" ref="O17:O18" si="4">M17+N17</f>
        <v>0</v>
      </c>
      <c r="P17" s="15" t="str">
        <f t="shared" si="0"/>
        <v>-</v>
      </c>
      <c r="Q17" s="15" t="str">
        <f t="shared" si="1"/>
        <v>-</v>
      </c>
      <c r="R17" s="56" t="e">
        <f t="shared" si="2"/>
        <v>#DIV/0!</v>
      </c>
      <c r="S17" s="235"/>
      <c r="T17" s="235"/>
      <c r="U17" s="52" t="e">
        <f t="shared" si="3"/>
        <v>#VALUE!</v>
      </c>
      <c r="V17" s="54"/>
      <c r="W17" s="52"/>
      <c r="X17" s="52"/>
    </row>
    <row r="18" spans="1:24" x14ac:dyDescent="0.25">
      <c r="A18" s="5">
        <v>4</v>
      </c>
      <c r="B18" s="37"/>
      <c r="C18" s="37"/>
      <c r="D18" s="143"/>
      <c r="E18" s="37"/>
      <c r="F18" s="37"/>
      <c r="G18" s="37"/>
      <c r="H18" s="16"/>
      <c r="I18" s="145"/>
      <c r="J18" s="8"/>
      <c r="K18" s="8"/>
      <c r="L18" s="8"/>
      <c r="M18" s="14"/>
      <c r="N18" s="14"/>
      <c r="O18" s="15">
        <f t="shared" si="4"/>
        <v>0</v>
      </c>
      <c r="P18" s="15" t="str">
        <f t="shared" si="0"/>
        <v>-</v>
      </c>
      <c r="Q18" s="15" t="str">
        <f t="shared" si="1"/>
        <v>-</v>
      </c>
      <c r="R18" s="56" t="e">
        <f t="shared" si="2"/>
        <v>#DIV/0!</v>
      </c>
      <c r="S18" s="235"/>
      <c r="T18" s="235"/>
      <c r="U18" s="52" t="e">
        <f t="shared" si="3"/>
        <v>#VALUE!</v>
      </c>
      <c r="V18" s="54"/>
      <c r="W18" s="52"/>
      <c r="X18" s="52"/>
    </row>
    <row r="19" spans="1:24" x14ac:dyDescent="0.25">
      <c r="A19" s="5">
        <v>5</v>
      </c>
      <c r="B19" s="37"/>
      <c r="C19" s="37"/>
      <c r="D19" s="37"/>
      <c r="E19" s="37"/>
      <c r="F19" s="37"/>
      <c r="G19" s="37"/>
      <c r="H19" s="16"/>
      <c r="I19" s="146"/>
      <c r="J19" s="8"/>
      <c r="K19" s="8"/>
      <c r="L19" s="8"/>
      <c r="M19" s="14"/>
      <c r="N19" s="14"/>
      <c r="O19" s="15">
        <f t="shared" ref="O19:O115" si="5">M19+N19</f>
        <v>0</v>
      </c>
      <c r="P19" s="15" t="str">
        <f t="shared" si="0"/>
        <v>-</v>
      </c>
      <c r="Q19" s="15" t="str">
        <f t="shared" si="1"/>
        <v>-</v>
      </c>
      <c r="R19" s="56" t="e">
        <f t="shared" si="2"/>
        <v>#DIV/0!</v>
      </c>
      <c r="S19" s="235"/>
      <c r="T19" s="235"/>
      <c r="U19" s="52" t="e">
        <f t="shared" si="3"/>
        <v>#VALUE!</v>
      </c>
    </row>
    <row r="20" spans="1:24" s="9" customFormat="1" ht="15" customHeight="1" x14ac:dyDescent="0.25">
      <c r="A20" s="5">
        <v>6</v>
      </c>
      <c r="B20" s="37"/>
      <c r="C20" s="37"/>
      <c r="D20" s="143"/>
      <c r="E20" s="37"/>
      <c r="F20" s="37"/>
      <c r="G20" s="37"/>
      <c r="H20" s="16"/>
      <c r="I20" s="146"/>
      <c r="J20" s="8"/>
      <c r="K20" s="8"/>
      <c r="L20" s="8"/>
      <c r="M20" s="14"/>
      <c r="N20" s="14"/>
      <c r="O20" s="15">
        <f t="shared" si="5"/>
        <v>0</v>
      </c>
      <c r="P20" s="15" t="str">
        <f t="shared" si="0"/>
        <v>-</v>
      </c>
      <c r="Q20" s="15" t="str">
        <f t="shared" si="1"/>
        <v>-</v>
      </c>
      <c r="R20" s="56" t="e">
        <f t="shared" si="2"/>
        <v>#DIV/0!</v>
      </c>
      <c r="S20" s="235"/>
      <c r="T20" s="235"/>
      <c r="U20" s="52" t="e">
        <f t="shared" si="3"/>
        <v>#VALUE!</v>
      </c>
    </row>
    <row r="21" spans="1:24" x14ac:dyDescent="0.25">
      <c r="A21" s="5">
        <v>7</v>
      </c>
      <c r="B21" s="37"/>
      <c r="C21" s="37"/>
      <c r="D21" s="37"/>
      <c r="E21" s="37"/>
      <c r="F21" s="37"/>
      <c r="G21" s="37"/>
      <c r="H21" s="16"/>
      <c r="I21" s="146"/>
      <c r="J21" s="8"/>
      <c r="K21" s="8"/>
      <c r="L21" s="8"/>
      <c r="M21" s="14"/>
      <c r="N21" s="14"/>
      <c r="O21" s="15">
        <f t="shared" si="5"/>
        <v>0</v>
      </c>
      <c r="P21" s="15" t="str">
        <f t="shared" si="0"/>
        <v>-</v>
      </c>
      <c r="Q21" s="15" t="str">
        <f t="shared" si="1"/>
        <v>-</v>
      </c>
      <c r="R21" s="56" t="e">
        <f t="shared" si="2"/>
        <v>#DIV/0!</v>
      </c>
      <c r="S21" s="235"/>
      <c r="T21" s="235"/>
      <c r="U21" s="52" t="e">
        <f t="shared" si="3"/>
        <v>#VALUE!</v>
      </c>
    </row>
    <row r="22" spans="1:24" x14ac:dyDescent="0.25">
      <c r="A22" s="5">
        <v>8</v>
      </c>
      <c r="B22" s="37"/>
      <c r="C22" s="37"/>
      <c r="D22" s="37"/>
      <c r="E22" s="37"/>
      <c r="F22" s="37"/>
      <c r="G22" s="37"/>
      <c r="H22" s="16"/>
      <c r="I22" s="145"/>
      <c r="J22" s="8"/>
      <c r="K22" s="8"/>
      <c r="L22" s="8"/>
      <c r="M22" s="14"/>
      <c r="N22" s="14"/>
      <c r="O22" s="15">
        <f t="shared" si="5"/>
        <v>0</v>
      </c>
      <c r="P22" s="15" t="str">
        <f t="shared" si="0"/>
        <v>-</v>
      </c>
      <c r="Q22" s="15" t="str">
        <f t="shared" si="1"/>
        <v>-</v>
      </c>
      <c r="R22" s="56" t="e">
        <f t="shared" si="2"/>
        <v>#DIV/0!</v>
      </c>
      <c r="S22" s="235"/>
      <c r="T22" s="235"/>
      <c r="U22" s="52" t="e">
        <f t="shared" si="3"/>
        <v>#VALUE!</v>
      </c>
    </row>
    <row r="23" spans="1:24" x14ac:dyDescent="0.25">
      <c r="A23" s="5">
        <v>9</v>
      </c>
      <c r="B23" s="37"/>
      <c r="C23" s="37"/>
      <c r="D23" s="37"/>
      <c r="E23" s="37"/>
      <c r="F23" s="37"/>
      <c r="G23" s="37"/>
      <c r="H23" s="16"/>
      <c r="I23" s="145"/>
      <c r="J23" s="8"/>
      <c r="K23" s="8"/>
      <c r="L23" s="8"/>
      <c r="M23" s="14"/>
      <c r="N23" s="14"/>
      <c r="O23" s="15">
        <f t="shared" si="5"/>
        <v>0</v>
      </c>
      <c r="P23" s="15" t="str">
        <f t="shared" si="0"/>
        <v>-</v>
      </c>
      <c r="Q23" s="15" t="str">
        <f t="shared" si="1"/>
        <v>-</v>
      </c>
      <c r="R23" s="56" t="e">
        <f t="shared" si="2"/>
        <v>#DIV/0!</v>
      </c>
      <c r="S23" s="235"/>
      <c r="T23" s="235"/>
      <c r="U23" s="52" t="e">
        <f t="shared" si="3"/>
        <v>#VALUE!</v>
      </c>
    </row>
    <row r="24" spans="1:24" x14ac:dyDescent="0.25">
      <c r="A24" s="5">
        <v>10</v>
      </c>
      <c r="B24" s="37"/>
      <c r="C24" s="37"/>
      <c r="D24" s="37"/>
      <c r="E24" s="37"/>
      <c r="F24" s="37"/>
      <c r="G24" s="37"/>
      <c r="H24" s="16"/>
      <c r="I24" s="145"/>
      <c r="J24" s="8"/>
      <c r="K24" s="8"/>
      <c r="L24" s="8"/>
      <c r="M24" s="14"/>
      <c r="N24" s="14"/>
      <c r="O24" s="15">
        <f t="shared" si="5"/>
        <v>0</v>
      </c>
      <c r="P24" s="15" t="str">
        <f t="shared" si="0"/>
        <v>-</v>
      </c>
      <c r="Q24" s="15" t="str">
        <f t="shared" si="1"/>
        <v>-</v>
      </c>
      <c r="R24" s="56" t="e">
        <f t="shared" si="2"/>
        <v>#DIV/0!</v>
      </c>
      <c r="U24" s="52" t="e">
        <f t="shared" si="3"/>
        <v>#VALUE!</v>
      </c>
    </row>
    <row r="25" spans="1:24" x14ac:dyDescent="0.25">
      <c r="A25" s="5">
        <v>11</v>
      </c>
      <c r="B25" s="37"/>
      <c r="C25" s="37"/>
      <c r="D25" s="37"/>
      <c r="E25" s="37"/>
      <c r="F25" s="37"/>
      <c r="G25" s="37"/>
      <c r="H25" s="16"/>
      <c r="I25" s="145"/>
      <c r="J25" s="8"/>
      <c r="K25" s="8"/>
      <c r="L25" s="8"/>
      <c r="M25" s="14"/>
      <c r="N25" s="14"/>
      <c r="O25" s="15">
        <f t="shared" si="5"/>
        <v>0</v>
      </c>
      <c r="P25" s="15" t="str">
        <f t="shared" si="0"/>
        <v>-</v>
      </c>
      <c r="Q25" s="15" t="str">
        <f t="shared" si="1"/>
        <v>-</v>
      </c>
      <c r="R25" s="56" t="e">
        <f t="shared" si="2"/>
        <v>#DIV/0!</v>
      </c>
      <c r="U25" s="52" t="e">
        <f t="shared" si="3"/>
        <v>#VALUE!</v>
      </c>
    </row>
    <row r="26" spans="1:24" x14ac:dyDescent="0.25">
      <c r="A26" s="5">
        <v>12</v>
      </c>
      <c r="B26" s="37"/>
      <c r="C26" s="37"/>
      <c r="D26" s="37"/>
      <c r="E26" s="37"/>
      <c r="F26" s="37"/>
      <c r="G26" s="37"/>
      <c r="H26" s="16"/>
      <c r="I26" s="146"/>
      <c r="J26" s="8"/>
      <c r="K26" s="8"/>
      <c r="L26" s="8"/>
      <c r="M26" s="14"/>
      <c r="N26" s="14"/>
      <c r="O26" s="15">
        <f t="shared" si="5"/>
        <v>0</v>
      </c>
      <c r="P26" s="15" t="str">
        <f t="shared" si="0"/>
        <v>-</v>
      </c>
      <c r="Q26" s="15" t="str">
        <f t="shared" si="1"/>
        <v>-</v>
      </c>
      <c r="R26" s="56" t="e">
        <f t="shared" si="2"/>
        <v>#DIV/0!</v>
      </c>
      <c r="U26" s="52" t="e">
        <f t="shared" si="3"/>
        <v>#VALUE!</v>
      </c>
    </row>
    <row r="27" spans="1:24" x14ac:dyDescent="0.25">
      <c r="A27" s="5">
        <v>13</v>
      </c>
      <c r="B27" s="37"/>
      <c r="C27" s="37"/>
      <c r="D27" s="37"/>
      <c r="E27" s="37"/>
      <c r="F27" s="37"/>
      <c r="G27" s="37"/>
      <c r="H27" s="16"/>
      <c r="I27" s="146"/>
      <c r="J27" s="8"/>
      <c r="K27" s="8"/>
      <c r="L27" s="8"/>
      <c r="M27" s="14"/>
      <c r="N27" s="14"/>
      <c r="O27" s="15">
        <f t="shared" si="5"/>
        <v>0</v>
      </c>
      <c r="P27" s="15" t="str">
        <f t="shared" si="0"/>
        <v>-</v>
      </c>
      <c r="Q27" s="15" t="str">
        <f t="shared" si="1"/>
        <v>-</v>
      </c>
      <c r="R27" s="56" t="e">
        <f t="shared" si="2"/>
        <v>#DIV/0!</v>
      </c>
      <c r="U27" s="52" t="e">
        <f t="shared" si="3"/>
        <v>#VALUE!</v>
      </c>
    </row>
    <row r="28" spans="1:24" x14ac:dyDescent="0.25">
      <c r="A28" s="5">
        <v>14</v>
      </c>
      <c r="B28" s="37"/>
      <c r="C28" s="37"/>
      <c r="D28" s="37"/>
      <c r="E28" s="37"/>
      <c r="F28" s="37"/>
      <c r="G28" s="37"/>
      <c r="H28" s="16"/>
      <c r="I28" s="146"/>
      <c r="J28" s="8"/>
      <c r="K28" s="8"/>
      <c r="L28" s="8"/>
      <c r="M28" s="14"/>
      <c r="N28" s="14"/>
      <c r="O28" s="15">
        <f t="shared" si="5"/>
        <v>0</v>
      </c>
      <c r="P28" s="15" t="str">
        <f t="shared" si="0"/>
        <v>-</v>
      </c>
      <c r="Q28" s="15" t="str">
        <f t="shared" si="1"/>
        <v>-</v>
      </c>
      <c r="R28" s="56" t="e">
        <f t="shared" si="2"/>
        <v>#DIV/0!</v>
      </c>
      <c r="U28" s="52" t="e">
        <f t="shared" si="3"/>
        <v>#VALUE!</v>
      </c>
    </row>
    <row r="29" spans="1:24" x14ac:dyDescent="0.25">
      <c r="A29" s="5">
        <v>15</v>
      </c>
      <c r="B29" s="37"/>
      <c r="C29" s="37"/>
      <c r="D29" s="37"/>
      <c r="E29" s="37"/>
      <c r="F29" s="37"/>
      <c r="G29" s="37"/>
      <c r="H29" s="16"/>
      <c r="I29" s="145"/>
      <c r="J29" s="8"/>
      <c r="K29" s="8"/>
      <c r="L29" s="8"/>
      <c r="M29" s="14"/>
      <c r="N29" s="14"/>
      <c r="O29" s="15">
        <f t="shared" si="5"/>
        <v>0</v>
      </c>
      <c r="P29" s="15" t="str">
        <f t="shared" si="0"/>
        <v>-</v>
      </c>
      <c r="Q29" s="15" t="str">
        <f t="shared" si="1"/>
        <v>-</v>
      </c>
      <c r="R29" s="56" t="e">
        <f t="shared" si="2"/>
        <v>#DIV/0!</v>
      </c>
      <c r="U29" s="52" t="e">
        <f t="shared" si="3"/>
        <v>#VALUE!</v>
      </c>
    </row>
    <row r="30" spans="1:24" x14ac:dyDescent="0.25">
      <c r="A30" s="5">
        <v>16</v>
      </c>
      <c r="B30" s="37"/>
      <c r="C30" s="37"/>
      <c r="D30" s="37"/>
      <c r="E30" s="37"/>
      <c r="F30" s="37"/>
      <c r="G30" s="37"/>
      <c r="H30" s="16"/>
      <c r="I30" s="145"/>
      <c r="J30" s="8"/>
      <c r="K30" s="8"/>
      <c r="L30" s="8"/>
      <c r="M30" s="14"/>
      <c r="N30" s="14"/>
      <c r="O30" s="15">
        <f t="shared" si="5"/>
        <v>0</v>
      </c>
      <c r="P30" s="15" t="str">
        <f t="shared" si="0"/>
        <v>-</v>
      </c>
      <c r="Q30" s="15" t="str">
        <f t="shared" si="1"/>
        <v>-</v>
      </c>
      <c r="R30" s="56" t="e">
        <f t="shared" si="2"/>
        <v>#DIV/0!</v>
      </c>
      <c r="U30" s="52" t="e">
        <f t="shared" si="3"/>
        <v>#VALUE!</v>
      </c>
    </row>
    <row r="31" spans="1:24" x14ac:dyDescent="0.25">
      <c r="A31" s="5">
        <v>17</v>
      </c>
      <c r="B31" s="37"/>
      <c r="C31" s="37"/>
      <c r="D31" s="37"/>
      <c r="E31" s="37"/>
      <c r="F31" s="37"/>
      <c r="G31" s="37"/>
      <c r="H31" s="16"/>
      <c r="I31" s="145"/>
      <c r="J31" s="8"/>
      <c r="K31" s="8"/>
      <c r="L31" s="8"/>
      <c r="M31" s="14"/>
      <c r="N31" s="14"/>
      <c r="O31" s="15">
        <f t="shared" si="5"/>
        <v>0</v>
      </c>
      <c r="P31" s="15" t="str">
        <f t="shared" si="0"/>
        <v>-</v>
      </c>
      <c r="Q31" s="15" t="str">
        <f t="shared" si="1"/>
        <v>-</v>
      </c>
      <c r="R31" s="56" t="e">
        <f t="shared" si="2"/>
        <v>#DIV/0!</v>
      </c>
      <c r="U31" s="52" t="e">
        <f t="shared" si="3"/>
        <v>#VALUE!</v>
      </c>
    </row>
    <row r="32" spans="1:24" x14ac:dyDescent="0.25">
      <c r="A32" s="5">
        <v>18</v>
      </c>
      <c r="B32" s="37"/>
      <c r="C32" s="37"/>
      <c r="D32" s="37"/>
      <c r="E32" s="37"/>
      <c r="F32" s="37"/>
      <c r="G32" s="37"/>
      <c r="H32" s="16"/>
      <c r="I32" s="145"/>
      <c r="J32" s="8"/>
      <c r="K32" s="8"/>
      <c r="L32" s="8"/>
      <c r="M32" s="14"/>
      <c r="N32" s="14"/>
      <c r="O32" s="15">
        <f t="shared" si="5"/>
        <v>0</v>
      </c>
      <c r="P32" s="15" t="str">
        <f t="shared" si="0"/>
        <v>-</v>
      </c>
      <c r="Q32" s="15" t="str">
        <f t="shared" si="1"/>
        <v>-</v>
      </c>
      <c r="R32" s="56" t="e">
        <f t="shared" si="2"/>
        <v>#DIV/0!</v>
      </c>
      <c r="U32" s="52" t="e">
        <f t="shared" si="3"/>
        <v>#VALUE!</v>
      </c>
    </row>
    <row r="33" spans="1:21" x14ac:dyDescent="0.25">
      <c r="A33" s="5">
        <v>19</v>
      </c>
      <c r="B33" s="37"/>
      <c r="C33" s="37"/>
      <c r="D33" s="37"/>
      <c r="E33" s="37"/>
      <c r="F33" s="37"/>
      <c r="G33" s="37"/>
      <c r="H33" s="16"/>
      <c r="I33" s="146"/>
      <c r="J33" s="8"/>
      <c r="K33" s="8"/>
      <c r="L33" s="8"/>
      <c r="M33" s="14"/>
      <c r="N33" s="14"/>
      <c r="O33" s="15">
        <f t="shared" si="5"/>
        <v>0</v>
      </c>
      <c r="P33" s="15" t="str">
        <f t="shared" si="0"/>
        <v>-</v>
      </c>
      <c r="Q33" s="15" t="str">
        <f t="shared" si="1"/>
        <v>-</v>
      </c>
      <c r="R33" s="56" t="e">
        <f t="shared" si="2"/>
        <v>#DIV/0!</v>
      </c>
      <c r="U33" s="52" t="e">
        <f t="shared" si="3"/>
        <v>#VALUE!</v>
      </c>
    </row>
    <row r="34" spans="1:21" x14ac:dyDescent="0.25">
      <c r="A34" s="5">
        <v>20</v>
      </c>
      <c r="B34" s="37"/>
      <c r="C34" s="37"/>
      <c r="D34" s="37"/>
      <c r="E34" s="37"/>
      <c r="F34" s="37"/>
      <c r="G34" s="37"/>
      <c r="H34" s="16"/>
      <c r="I34" s="146"/>
      <c r="J34" s="8"/>
      <c r="K34" s="8"/>
      <c r="L34" s="8"/>
      <c r="M34" s="14"/>
      <c r="N34" s="14"/>
      <c r="O34" s="15">
        <f t="shared" si="5"/>
        <v>0</v>
      </c>
      <c r="P34" s="15" t="str">
        <f t="shared" si="0"/>
        <v>-</v>
      </c>
      <c r="Q34" s="15" t="str">
        <f t="shared" si="1"/>
        <v>-</v>
      </c>
      <c r="R34" s="56" t="e">
        <f t="shared" si="2"/>
        <v>#DIV/0!</v>
      </c>
      <c r="U34" s="52" t="e">
        <f t="shared" si="3"/>
        <v>#VALUE!</v>
      </c>
    </row>
    <row r="35" spans="1:21" x14ac:dyDescent="0.25">
      <c r="A35" s="5">
        <v>21</v>
      </c>
      <c r="B35" s="37"/>
      <c r="C35" s="37"/>
      <c r="D35" s="37"/>
      <c r="E35" s="37"/>
      <c r="F35" s="37"/>
      <c r="G35" s="37"/>
      <c r="H35" s="16"/>
      <c r="I35" s="146"/>
      <c r="J35" s="8"/>
      <c r="K35" s="8"/>
      <c r="L35" s="8"/>
      <c r="M35" s="14"/>
      <c r="N35" s="14"/>
      <c r="O35" s="15">
        <f t="shared" si="5"/>
        <v>0</v>
      </c>
      <c r="P35" s="15" t="str">
        <f t="shared" si="0"/>
        <v>-</v>
      </c>
      <c r="Q35" s="15" t="str">
        <f t="shared" si="1"/>
        <v>-</v>
      </c>
      <c r="R35" s="56" t="e">
        <f t="shared" si="2"/>
        <v>#DIV/0!</v>
      </c>
      <c r="U35" s="52" t="e">
        <f t="shared" si="3"/>
        <v>#VALUE!</v>
      </c>
    </row>
    <row r="36" spans="1:21" x14ac:dyDescent="0.25">
      <c r="A36" s="5">
        <v>22</v>
      </c>
      <c r="B36" s="37"/>
      <c r="C36" s="37"/>
      <c r="D36" s="37"/>
      <c r="E36" s="37"/>
      <c r="F36" s="37"/>
      <c r="G36" s="37"/>
      <c r="H36" s="6"/>
      <c r="I36" s="145"/>
      <c r="J36" s="8"/>
      <c r="K36" s="8"/>
      <c r="L36" s="8"/>
      <c r="M36" s="14"/>
      <c r="N36" s="14"/>
      <c r="O36" s="15">
        <f t="shared" si="5"/>
        <v>0</v>
      </c>
      <c r="P36" s="15" t="str">
        <f t="shared" si="0"/>
        <v>-</v>
      </c>
      <c r="Q36" s="15" t="str">
        <f t="shared" si="1"/>
        <v>-</v>
      </c>
      <c r="R36" s="56" t="e">
        <f t="shared" si="2"/>
        <v>#DIV/0!</v>
      </c>
      <c r="U36" s="52" t="e">
        <f t="shared" si="3"/>
        <v>#VALUE!</v>
      </c>
    </row>
    <row r="37" spans="1:21" x14ac:dyDescent="0.25">
      <c r="A37" s="5">
        <v>23</v>
      </c>
      <c r="B37" s="37"/>
      <c r="C37" s="37"/>
      <c r="D37" s="37"/>
      <c r="E37" s="37"/>
      <c r="F37" s="37"/>
      <c r="G37" s="37"/>
      <c r="H37" s="6"/>
      <c r="I37" s="145"/>
      <c r="J37" s="8"/>
      <c r="K37" s="8"/>
      <c r="L37" s="8"/>
      <c r="M37" s="14"/>
      <c r="N37" s="14"/>
      <c r="O37" s="15">
        <f t="shared" si="5"/>
        <v>0</v>
      </c>
      <c r="P37" s="15" t="str">
        <f t="shared" si="0"/>
        <v>-</v>
      </c>
      <c r="Q37" s="15" t="str">
        <f t="shared" si="1"/>
        <v>-</v>
      </c>
      <c r="R37" s="56" t="e">
        <f t="shared" si="2"/>
        <v>#DIV/0!</v>
      </c>
      <c r="U37" s="52" t="e">
        <f t="shared" si="3"/>
        <v>#VALUE!</v>
      </c>
    </row>
    <row r="38" spans="1:21" x14ac:dyDescent="0.25">
      <c r="A38" s="5">
        <v>24</v>
      </c>
      <c r="B38" s="37"/>
      <c r="C38" s="37"/>
      <c r="D38" s="37"/>
      <c r="E38" s="37"/>
      <c r="F38" s="37"/>
      <c r="G38" s="37"/>
      <c r="H38" s="6"/>
      <c r="I38" s="145"/>
      <c r="J38" s="8"/>
      <c r="K38" s="8"/>
      <c r="L38" s="8"/>
      <c r="M38" s="14"/>
      <c r="N38" s="14"/>
      <c r="O38" s="15">
        <f t="shared" si="5"/>
        <v>0</v>
      </c>
      <c r="P38" s="15" t="str">
        <f t="shared" si="0"/>
        <v>-</v>
      </c>
      <c r="Q38" s="15" t="str">
        <f t="shared" si="1"/>
        <v>-</v>
      </c>
      <c r="R38" s="56" t="e">
        <f t="shared" si="2"/>
        <v>#DIV/0!</v>
      </c>
      <c r="U38" s="52" t="e">
        <f t="shared" si="3"/>
        <v>#VALUE!</v>
      </c>
    </row>
    <row r="39" spans="1:21" x14ac:dyDescent="0.25">
      <c r="A39" s="5">
        <v>25</v>
      </c>
      <c r="B39" s="37"/>
      <c r="C39" s="37"/>
      <c r="D39" s="37"/>
      <c r="E39" s="37"/>
      <c r="F39" s="37"/>
      <c r="G39" s="37"/>
      <c r="H39" s="6"/>
      <c r="I39" s="145"/>
      <c r="J39" s="8"/>
      <c r="K39" s="8"/>
      <c r="L39" s="8"/>
      <c r="M39" s="14"/>
      <c r="N39" s="14"/>
      <c r="O39" s="15">
        <f t="shared" si="5"/>
        <v>0</v>
      </c>
      <c r="P39" s="15" t="str">
        <f t="shared" si="0"/>
        <v>-</v>
      </c>
      <c r="Q39" s="15" t="str">
        <f t="shared" si="1"/>
        <v>-</v>
      </c>
      <c r="R39" s="56" t="e">
        <f t="shared" si="2"/>
        <v>#DIV/0!</v>
      </c>
      <c r="U39" s="52" t="e">
        <f t="shared" si="3"/>
        <v>#VALUE!</v>
      </c>
    </row>
    <row r="40" spans="1:21" x14ac:dyDescent="0.25">
      <c r="A40" s="5">
        <v>26</v>
      </c>
      <c r="B40" s="37"/>
      <c r="C40" s="37"/>
      <c r="D40" s="37"/>
      <c r="E40" s="37"/>
      <c r="F40" s="37"/>
      <c r="G40" s="37"/>
      <c r="H40" s="6"/>
      <c r="I40" s="146"/>
      <c r="J40" s="8"/>
      <c r="K40" s="8"/>
      <c r="L40" s="8"/>
      <c r="M40" s="14"/>
      <c r="N40" s="14"/>
      <c r="O40" s="15">
        <f t="shared" si="5"/>
        <v>0</v>
      </c>
      <c r="P40" s="15" t="str">
        <f t="shared" si="0"/>
        <v>-</v>
      </c>
      <c r="Q40" s="15" t="str">
        <f t="shared" si="1"/>
        <v>-</v>
      </c>
      <c r="R40" s="56" t="e">
        <f t="shared" si="2"/>
        <v>#DIV/0!</v>
      </c>
      <c r="U40" s="52" t="e">
        <f t="shared" si="3"/>
        <v>#VALUE!</v>
      </c>
    </row>
    <row r="41" spans="1:21" x14ac:dyDescent="0.25">
      <c r="A41" s="5">
        <v>27</v>
      </c>
      <c r="B41" s="37"/>
      <c r="C41" s="37"/>
      <c r="D41" s="37"/>
      <c r="E41" s="37"/>
      <c r="F41" s="37"/>
      <c r="G41" s="37"/>
      <c r="H41" s="6"/>
      <c r="I41" s="146"/>
      <c r="J41" s="8"/>
      <c r="K41" s="8"/>
      <c r="L41" s="8"/>
      <c r="M41" s="14"/>
      <c r="N41" s="14"/>
      <c r="O41" s="15">
        <f t="shared" si="5"/>
        <v>0</v>
      </c>
      <c r="P41" s="15" t="str">
        <f t="shared" si="0"/>
        <v>-</v>
      </c>
      <c r="Q41" s="15" t="str">
        <f t="shared" si="1"/>
        <v>-</v>
      </c>
      <c r="R41" s="56" t="e">
        <f t="shared" si="2"/>
        <v>#DIV/0!</v>
      </c>
      <c r="U41" s="52" t="e">
        <f t="shared" si="3"/>
        <v>#VALUE!</v>
      </c>
    </row>
    <row r="42" spans="1:21" x14ac:dyDescent="0.25">
      <c r="A42" s="5">
        <v>28</v>
      </c>
      <c r="B42" s="37"/>
      <c r="C42" s="37"/>
      <c r="D42" s="37"/>
      <c r="E42" s="37"/>
      <c r="F42" s="37"/>
      <c r="G42" s="37"/>
      <c r="H42" s="6"/>
      <c r="I42" s="146"/>
      <c r="J42" s="8"/>
      <c r="K42" s="8"/>
      <c r="L42" s="8"/>
      <c r="M42" s="14"/>
      <c r="N42" s="14"/>
      <c r="O42" s="15">
        <f t="shared" si="5"/>
        <v>0</v>
      </c>
      <c r="P42" s="15" t="str">
        <f t="shared" si="0"/>
        <v>-</v>
      </c>
      <c r="Q42" s="15" t="str">
        <f t="shared" si="1"/>
        <v>-</v>
      </c>
      <c r="R42" s="56" t="e">
        <f t="shared" si="2"/>
        <v>#DIV/0!</v>
      </c>
      <c r="U42" s="52" t="e">
        <f t="shared" si="3"/>
        <v>#VALUE!</v>
      </c>
    </row>
    <row r="43" spans="1:21" x14ac:dyDescent="0.25">
      <c r="A43" s="5">
        <v>29</v>
      </c>
      <c r="B43" s="37"/>
      <c r="C43" s="37"/>
      <c r="D43" s="37"/>
      <c r="E43" s="37"/>
      <c r="F43" s="37"/>
      <c r="G43" s="37"/>
      <c r="H43" s="6"/>
      <c r="I43" s="144"/>
      <c r="J43" s="8"/>
      <c r="K43" s="8"/>
      <c r="L43" s="8"/>
      <c r="M43" s="14"/>
      <c r="N43" s="14"/>
      <c r="O43" s="15">
        <f t="shared" si="5"/>
        <v>0</v>
      </c>
      <c r="P43" s="15" t="str">
        <f t="shared" si="0"/>
        <v>-</v>
      </c>
      <c r="Q43" s="15" t="str">
        <f t="shared" si="1"/>
        <v>-</v>
      </c>
      <c r="R43" s="56" t="e">
        <f t="shared" si="2"/>
        <v>#DIV/0!</v>
      </c>
      <c r="U43" s="52" t="e">
        <f t="shared" si="3"/>
        <v>#VALUE!</v>
      </c>
    </row>
    <row r="44" spans="1:21" x14ac:dyDescent="0.25">
      <c r="A44" s="5">
        <v>30</v>
      </c>
      <c r="B44" s="37"/>
      <c r="C44" s="37"/>
      <c r="D44" s="37"/>
      <c r="E44" s="37"/>
      <c r="F44" s="37"/>
      <c r="G44" s="37"/>
      <c r="H44" s="6"/>
      <c r="I44" s="144"/>
      <c r="J44" s="8"/>
      <c r="K44" s="8"/>
      <c r="L44" s="8"/>
      <c r="M44" s="14"/>
      <c r="N44" s="14"/>
      <c r="O44" s="15">
        <f t="shared" si="5"/>
        <v>0</v>
      </c>
      <c r="P44" s="15" t="str">
        <f t="shared" si="0"/>
        <v>-</v>
      </c>
      <c r="Q44" s="15" t="str">
        <f t="shared" si="1"/>
        <v>-</v>
      </c>
      <c r="R44" s="56" t="e">
        <f t="shared" si="2"/>
        <v>#DIV/0!</v>
      </c>
      <c r="U44" s="52" t="e">
        <f t="shared" si="3"/>
        <v>#VALUE!</v>
      </c>
    </row>
    <row r="45" spans="1:21" x14ac:dyDescent="0.25">
      <c r="A45" s="5">
        <v>31</v>
      </c>
      <c r="B45" s="37"/>
      <c r="C45" s="37"/>
      <c r="D45" s="37"/>
      <c r="E45" s="37"/>
      <c r="F45" s="37"/>
      <c r="G45" s="37"/>
      <c r="H45" s="6"/>
      <c r="I45" s="144"/>
      <c r="J45" s="8"/>
      <c r="K45" s="8"/>
      <c r="L45" s="8"/>
      <c r="M45" s="14"/>
      <c r="N45" s="14"/>
      <c r="O45" s="15">
        <f t="shared" si="5"/>
        <v>0</v>
      </c>
      <c r="P45" s="15" t="str">
        <f t="shared" si="0"/>
        <v>-</v>
      </c>
      <c r="Q45" s="15" t="str">
        <f t="shared" si="1"/>
        <v>-</v>
      </c>
      <c r="R45" s="56" t="e">
        <f t="shared" si="2"/>
        <v>#DIV/0!</v>
      </c>
      <c r="U45" s="52" t="e">
        <f t="shared" si="3"/>
        <v>#VALUE!</v>
      </c>
    </row>
    <row r="46" spans="1:21" x14ac:dyDescent="0.25">
      <c r="A46" s="5">
        <v>32</v>
      </c>
      <c r="B46" s="37"/>
      <c r="C46" s="37"/>
      <c r="D46" s="37"/>
      <c r="E46" s="37"/>
      <c r="F46" s="37"/>
      <c r="G46" s="37"/>
      <c r="H46" s="6"/>
      <c r="I46" s="144"/>
      <c r="J46" s="8"/>
      <c r="K46" s="8"/>
      <c r="L46" s="8"/>
      <c r="M46" s="14"/>
      <c r="N46" s="14"/>
      <c r="O46" s="15">
        <f t="shared" si="5"/>
        <v>0</v>
      </c>
      <c r="P46" s="15" t="str">
        <f t="shared" si="0"/>
        <v>-</v>
      </c>
      <c r="Q46" s="15" t="str">
        <f t="shared" si="1"/>
        <v>-</v>
      </c>
      <c r="R46" s="56" t="e">
        <f t="shared" si="2"/>
        <v>#DIV/0!</v>
      </c>
      <c r="U46" s="52" t="e">
        <f t="shared" si="3"/>
        <v>#VALUE!</v>
      </c>
    </row>
    <row r="47" spans="1:21" x14ac:dyDescent="0.25">
      <c r="A47" s="5">
        <v>33</v>
      </c>
      <c r="B47" s="37"/>
      <c r="C47" s="37"/>
      <c r="D47" s="37"/>
      <c r="E47" s="37"/>
      <c r="F47" s="37"/>
      <c r="G47" s="37"/>
      <c r="H47" s="6"/>
      <c r="I47" s="144"/>
      <c r="J47" s="8"/>
      <c r="K47" s="8"/>
      <c r="L47" s="8"/>
      <c r="M47" s="14"/>
      <c r="N47" s="14"/>
      <c r="O47" s="15">
        <f t="shared" si="5"/>
        <v>0</v>
      </c>
      <c r="P47" s="15" t="str">
        <f t="shared" si="0"/>
        <v>-</v>
      </c>
      <c r="Q47" s="15" t="str">
        <f t="shared" si="1"/>
        <v>-</v>
      </c>
      <c r="R47" s="56" t="e">
        <f t="shared" si="2"/>
        <v>#DIV/0!</v>
      </c>
      <c r="U47" s="52" t="e">
        <f t="shared" si="3"/>
        <v>#VALUE!</v>
      </c>
    </row>
    <row r="48" spans="1:21" x14ac:dyDescent="0.25">
      <c r="A48" s="5">
        <v>34</v>
      </c>
      <c r="B48" s="37"/>
      <c r="C48" s="37"/>
      <c r="D48" s="37"/>
      <c r="E48" s="37"/>
      <c r="F48" s="37"/>
      <c r="G48" s="37"/>
      <c r="H48" s="6"/>
      <c r="I48" s="144"/>
      <c r="J48" s="8"/>
      <c r="K48" s="8"/>
      <c r="L48" s="8"/>
      <c r="M48" s="14"/>
      <c r="N48" s="14"/>
      <c r="O48" s="15">
        <f t="shared" si="5"/>
        <v>0</v>
      </c>
      <c r="P48" s="15" t="str">
        <f t="shared" ref="P48:P79" si="6">IF(K48="FERS",ROUND(O48*0.8252,2),"-")</f>
        <v>-</v>
      </c>
      <c r="Q48" s="15" t="str">
        <f t="shared" si="1"/>
        <v>-</v>
      </c>
      <c r="R48" s="56" t="e">
        <f t="shared" si="2"/>
        <v>#DIV/0!</v>
      </c>
      <c r="U48" s="52" t="e">
        <f t="shared" si="3"/>
        <v>#VALUE!</v>
      </c>
    </row>
    <row r="49" spans="1:21" x14ac:dyDescent="0.25">
      <c r="A49" s="5">
        <v>35</v>
      </c>
      <c r="B49" s="6"/>
      <c r="C49" s="6"/>
      <c r="D49" s="6"/>
      <c r="E49" s="6"/>
      <c r="F49" s="6"/>
      <c r="G49" s="6"/>
      <c r="H49" s="6"/>
      <c r="I49" s="144"/>
      <c r="J49" s="8"/>
      <c r="K49" s="8"/>
      <c r="L49" s="8"/>
      <c r="M49" s="14"/>
      <c r="N49" s="14"/>
      <c r="O49" s="15">
        <f t="shared" si="5"/>
        <v>0</v>
      </c>
      <c r="P49" s="15" t="str">
        <f t="shared" si="6"/>
        <v>-</v>
      </c>
      <c r="Q49" s="15" t="str">
        <f t="shared" si="1"/>
        <v>-</v>
      </c>
      <c r="R49" s="56" t="e">
        <f t="shared" si="2"/>
        <v>#DIV/0!</v>
      </c>
      <c r="U49" s="52" t="e">
        <f t="shared" si="3"/>
        <v>#VALUE!</v>
      </c>
    </row>
    <row r="50" spans="1:21" x14ac:dyDescent="0.25">
      <c r="A50" s="5">
        <v>36</v>
      </c>
      <c r="B50" s="6"/>
      <c r="C50" s="6"/>
      <c r="D50" s="6"/>
      <c r="E50" s="6"/>
      <c r="F50" s="6"/>
      <c r="G50" s="6"/>
      <c r="H50" s="6"/>
      <c r="I50" s="144"/>
      <c r="J50" s="8"/>
      <c r="K50" s="8"/>
      <c r="L50" s="8"/>
      <c r="M50" s="14"/>
      <c r="N50" s="14"/>
      <c r="O50" s="15">
        <f t="shared" si="5"/>
        <v>0</v>
      </c>
      <c r="P50" s="15" t="str">
        <f t="shared" si="6"/>
        <v>-</v>
      </c>
      <c r="Q50" s="15" t="str">
        <f t="shared" si="1"/>
        <v>-</v>
      </c>
      <c r="R50" s="56" t="e">
        <f t="shared" si="2"/>
        <v>#DIV/0!</v>
      </c>
      <c r="U50" s="52" t="e">
        <f t="shared" si="3"/>
        <v>#VALUE!</v>
      </c>
    </row>
    <row r="51" spans="1:21" x14ac:dyDescent="0.25">
      <c r="A51" s="5">
        <v>37</v>
      </c>
      <c r="B51" s="6"/>
      <c r="C51" s="6"/>
      <c r="D51" s="6"/>
      <c r="E51" s="6"/>
      <c r="F51" s="6"/>
      <c r="G51" s="6"/>
      <c r="H51" s="6"/>
      <c r="I51" s="144"/>
      <c r="J51" s="8"/>
      <c r="K51" s="8"/>
      <c r="L51" s="8"/>
      <c r="M51" s="14"/>
      <c r="N51" s="14"/>
      <c r="O51" s="15">
        <f t="shared" si="5"/>
        <v>0</v>
      </c>
      <c r="P51" s="15" t="str">
        <f t="shared" si="6"/>
        <v>-</v>
      </c>
      <c r="Q51" s="15" t="str">
        <f t="shared" si="1"/>
        <v>-</v>
      </c>
      <c r="R51" s="56" t="e">
        <f t="shared" si="2"/>
        <v>#DIV/0!</v>
      </c>
      <c r="U51" s="52" t="e">
        <f t="shared" si="3"/>
        <v>#VALUE!</v>
      </c>
    </row>
    <row r="52" spans="1:21" x14ac:dyDescent="0.25">
      <c r="A52" s="5">
        <v>38</v>
      </c>
      <c r="B52" s="6"/>
      <c r="C52" s="6"/>
      <c r="D52" s="6"/>
      <c r="E52" s="6"/>
      <c r="F52" s="6"/>
      <c r="G52" s="6"/>
      <c r="H52" s="6"/>
      <c r="I52" s="144"/>
      <c r="J52" s="8"/>
      <c r="K52" s="8"/>
      <c r="L52" s="8"/>
      <c r="M52" s="14"/>
      <c r="N52" s="14"/>
      <c r="O52" s="15">
        <f t="shared" si="5"/>
        <v>0</v>
      </c>
      <c r="P52" s="15" t="str">
        <f t="shared" si="6"/>
        <v>-</v>
      </c>
      <c r="Q52" s="15" t="str">
        <f t="shared" si="1"/>
        <v>-</v>
      </c>
      <c r="R52" s="56" t="e">
        <f t="shared" si="2"/>
        <v>#DIV/0!</v>
      </c>
      <c r="U52" s="52" t="e">
        <f t="shared" si="3"/>
        <v>#VALUE!</v>
      </c>
    </row>
    <row r="53" spans="1:21" x14ac:dyDescent="0.25">
      <c r="A53" s="5">
        <v>39</v>
      </c>
      <c r="B53" s="6"/>
      <c r="C53" s="6"/>
      <c r="D53" s="6"/>
      <c r="E53" s="6"/>
      <c r="F53" s="6"/>
      <c r="G53" s="6"/>
      <c r="H53" s="6"/>
      <c r="I53" s="144"/>
      <c r="J53" s="8"/>
      <c r="K53" s="8"/>
      <c r="L53" s="8"/>
      <c r="M53" s="14"/>
      <c r="N53" s="14"/>
      <c r="O53" s="15">
        <f t="shared" si="5"/>
        <v>0</v>
      </c>
      <c r="P53" s="15" t="str">
        <f t="shared" si="6"/>
        <v>-</v>
      </c>
      <c r="Q53" s="15" t="str">
        <f t="shared" si="1"/>
        <v>-</v>
      </c>
      <c r="R53" s="56" t="e">
        <f t="shared" si="2"/>
        <v>#DIV/0!</v>
      </c>
      <c r="U53" s="52" t="e">
        <f t="shared" si="3"/>
        <v>#VALUE!</v>
      </c>
    </row>
    <row r="54" spans="1:21" x14ac:dyDescent="0.25">
      <c r="A54" s="5">
        <v>40</v>
      </c>
      <c r="B54" s="6"/>
      <c r="C54" s="6"/>
      <c r="D54" s="6"/>
      <c r="E54" s="6"/>
      <c r="F54" s="6"/>
      <c r="G54" s="6"/>
      <c r="H54" s="6"/>
      <c r="I54" s="144"/>
      <c r="J54" s="8"/>
      <c r="K54" s="8"/>
      <c r="L54" s="8"/>
      <c r="M54" s="14"/>
      <c r="N54" s="14"/>
      <c r="O54" s="15">
        <f t="shared" si="5"/>
        <v>0</v>
      </c>
      <c r="P54" s="15" t="str">
        <f t="shared" si="6"/>
        <v>-</v>
      </c>
      <c r="Q54" s="15" t="str">
        <f t="shared" si="1"/>
        <v>-</v>
      </c>
      <c r="R54" s="56" t="e">
        <f t="shared" si="2"/>
        <v>#DIV/0!</v>
      </c>
      <c r="U54" s="52" t="e">
        <f t="shared" si="3"/>
        <v>#VALUE!</v>
      </c>
    </row>
    <row r="55" spans="1:21" x14ac:dyDescent="0.25">
      <c r="A55" s="5">
        <v>41</v>
      </c>
      <c r="B55" s="6"/>
      <c r="C55" s="6"/>
      <c r="D55" s="6"/>
      <c r="E55" s="6"/>
      <c r="F55" s="6"/>
      <c r="G55" s="6"/>
      <c r="H55" s="6"/>
      <c r="I55" s="144"/>
      <c r="J55" s="8"/>
      <c r="K55" s="8"/>
      <c r="L55" s="8"/>
      <c r="M55" s="14"/>
      <c r="N55" s="14"/>
      <c r="O55" s="15">
        <f t="shared" si="5"/>
        <v>0</v>
      </c>
      <c r="P55" s="15" t="str">
        <f t="shared" si="6"/>
        <v>-</v>
      </c>
      <c r="Q55" s="15" t="str">
        <f t="shared" si="1"/>
        <v>-</v>
      </c>
      <c r="R55" s="56" t="e">
        <f t="shared" si="2"/>
        <v>#DIV/0!</v>
      </c>
      <c r="U55" s="52" t="e">
        <f t="shared" si="3"/>
        <v>#VALUE!</v>
      </c>
    </row>
    <row r="56" spans="1:21" x14ac:dyDescent="0.25">
      <c r="A56" s="5">
        <v>42</v>
      </c>
      <c r="B56" s="6"/>
      <c r="C56" s="6"/>
      <c r="D56" s="6"/>
      <c r="E56" s="6"/>
      <c r="F56" s="6"/>
      <c r="G56" s="6"/>
      <c r="H56" s="6"/>
      <c r="I56" s="144"/>
      <c r="J56" s="8"/>
      <c r="K56" s="8"/>
      <c r="L56" s="8"/>
      <c r="M56" s="14"/>
      <c r="N56" s="14"/>
      <c r="O56" s="15">
        <f t="shared" si="5"/>
        <v>0</v>
      </c>
      <c r="P56" s="15" t="str">
        <f t="shared" si="6"/>
        <v>-</v>
      </c>
      <c r="Q56" s="15" t="str">
        <f t="shared" si="1"/>
        <v>-</v>
      </c>
      <c r="R56" s="56" t="e">
        <f t="shared" si="2"/>
        <v>#DIV/0!</v>
      </c>
      <c r="U56" s="52" t="e">
        <f t="shared" si="3"/>
        <v>#VALUE!</v>
      </c>
    </row>
    <row r="57" spans="1:21" x14ac:dyDescent="0.25">
      <c r="A57" s="5">
        <v>43</v>
      </c>
      <c r="B57" s="6"/>
      <c r="C57" s="6"/>
      <c r="D57" s="6"/>
      <c r="E57" s="6"/>
      <c r="F57" s="6"/>
      <c r="G57" s="6"/>
      <c r="H57" s="6"/>
      <c r="I57" s="144"/>
      <c r="J57" s="8"/>
      <c r="K57" s="8"/>
      <c r="L57" s="8"/>
      <c r="M57" s="14"/>
      <c r="N57" s="14"/>
      <c r="O57" s="15">
        <f t="shared" si="5"/>
        <v>0</v>
      </c>
      <c r="P57" s="15" t="str">
        <f t="shared" si="6"/>
        <v>-</v>
      </c>
      <c r="Q57" s="15" t="str">
        <f t="shared" si="1"/>
        <v>-</v>
      </c>
      <c r="R57" s="56" t="e">
        <f t="shared" si="2"/>
        <v>#DIV/0!</v>
      </c>
      <c r="U57" s="52" t="e">
        <f t="shared" si="3"/>
        <v>#VALUE!</v>
      </c>
    </row>
    <row r="58" spans="1:21" x14ac:dyDescent="0.25">
      <c r="A58" s="5">
        <v>44</v>
      </c>
      <c r="B58" s="6"/>
      <c r="C58" s="6"/>
      <c r="D58" s="6"/>
      <c r="E58" s="6"/>
      <c r="F58" s="6"/>
      <c r="G58" s="6"/>
      <c r="H58" s="6"/>
      <c r="I58" s="144"/>
      <c r="J58" s="8"/>
      <c r="K58" s="8"/>
      <c r="L58" s="8"/>
      <c r="M58" s="14"/>
      <c r="N58" s="14"/>
      <c r="O58" s="15">
        <f t="shared" si="5"/>
        <v>0</v>
      </c>
      <c r="P58" s="15" t="str">
        <f t="shared" si="6"/>
        <v>-</v>
      </c>
      <c r="Q58" s="15" t="str">
        <f t="shared" si="1"/>
        <v>-</v>
      </c>
      <c r="R58" s="56" t="e">
        <f t="shared" si="2"/>
        <v>#DIV/0!</v>
      </c>
      <c r="U58" s="52" t="e">
        <f t="shared" si="3"/>
        <v>#VALUE!</v>
      </c>
    </row>
    <row r="59" spans="1:21" x14ac:dyDescent="0.25">
      <c r="A59" s="5">
        <v>45</v>
      </c>
      <c r="B59" s="6"/>
      <c r="C59" s="6"/>
      <c r="D59" s="6"/>
      <c r="E59" s="6"/>
      <c r="F59" s="6"/>
      <c r="G59" s="6"/>
      <c r="H59" s="6"/>
      <c r="I59" s="144"/>
      <c r="J59" s="8"/>
      <c r="K59" s="8"/>
      <c r="L59" s="8"/>
      <c r="M59" s="14"/>
      <c r="N59" s="14"/>
      <c r="O59" s="15">
        <f t="shared" si="5"/>
        <v>0</v>
      </c>
      <c r="P59" s="15" t="str">
        <f t="shared" si="6"/>
        <v>-</v>
      </c>
      <c r="Q59" s="15" t="str">
        <f t="shared" si="1"/>
        <v>-</v>
      </c>
      <c r="R59" s="56" t="e">
        <f t="shared" si="2"/>
        <v>#DIV/0!</v>
      </c>
      <c r="U59" s="52" t="e">
        <f t="shared" si="3"/>
        <v>#VALUE!</v>
      </c>
    </row>
    <row r="60" spans="1:21" x14ac:dyDescent="0.25">
      <c r="A60" s="5">
        <v>46</v>
      </c>
      <c r="B60" s="6"/>
      <c r="C60" s="6"/>
      <c r="D60" s="6"/>
      <c r="E60" s="6"/>
      <c r="F60" s="6"/>
      <c r="G60" s="6"/>
      <c r="H60" s="6"/>
      <c r="I60" s="144"/>
      <c r="J60" s="8"/>
      <c r="K60" s="8"/>
      <c r="L60" s="8"/>
      <c r="M60" s="14"/>
      <c r="N60" s="14"/>
      <c r="O60" s="15">
        <f t="shared" si="5"/>
        <v>0</v>
      </c>
      <c r="P60" s="15" t="str">
        <f t="shared" si="6"/>
        <v>-</v>
      </c>
      <c r="Q60" s="15" t="str">
        <f t="shared" si="1"/>
        <v>-</v>
      </c>
      <c r="R60" s="56" t="e">
        <f t="shared" si="2"/>
        <v>#DIV/0!</v>
      </c>
      <c r="U60" s="52" t="e">
        <f t="shared" si="3"/>
        <v>#VALUE!</v>
      </c>
    </row>
    <row r="61" spans="1:21" x14ac:dyDescent="0.25">
      <c r="A61" s="5">
        <v>47</v>
      </c>
      <c r="B61" s="6"/>
      <c r="C61" s="6"/>
      <c r="D61" s="6"/>
      <c r="E61" s="6"/>
      <c r="F61" s="6"/>
      <c r="G61" s="6"/>
      <c r="H61" s="6"/>
      <c r="I61" s="144"/>
      <c r="J61" s="8"/>
      <c r="K61" s="8"/>
      <c r="L61" s="8"/>
      <c r="M61" s="14"/>
      <c r="N61" s="14"/>
      <c r="O61" s="15">
        <f t="shared" si="5"/>
        <v>0</v>
      </c>
      <c r="P61" s="15" t="str">
        <f t="shared" si="6"/>
        <v>-</v>
      </c>
      <c r="Q61" s="15" t="str">
        <f t="shared" si="1"/>
        <v>-</v>
      </c>
      <c r="R61" s="56" t="e">
        <f t="shared" si="2"/>
        <v>#DIV/0!</v>
      </c>
      <c r="U61" s="52" t="e">
        <f t="shared" si="3"/>
        <v>#VALUE!</v>
      </c>
    </row>
    <row r="62" spans="1:21" x14ac:dyDescent="0.25">
      <c r="A62" s="5">
        <v>48</v>
      </c>
      <c r="B62" s="6"/>
      <c r="C62" s="6"/>
      <c r="D62" s="6"/>
      <c r="E62" s="6"/>
      <c r="F62" s="6"/>
      <c r="G62" s="6"/>
      <c r="H62" s="6"/>
      <c r="I62" s="144"/>
      <c r="J62" s="8"/>
      <c r="K62" s="8"/>
      <c r="L62" s="8"/>
      <c r="M62" s="14"/>
      <c r="N62" s="14"/>
      <c r="O62" s="15">
        <f t="shared" si="5"/>
        <v>0</v>
      </c>
      <c r="P62" s="15" t="str">
        <f t="shared" si="6"/>
        <v>-</v>
      </c>
      <c r="Q62" s="15" t="str">
        <f t="shared" si="1"/>
        <v>-</v>
      </c>
      <c r="R62" s="56" t="e">
        <f t="shared" si="2"/>
        <v>#DIV/0!</v>
      </c>
      <c r="U62" s="52" t="e">
        <f t="shared" si="3"/>
        <v>#VALUE!</v>
      </c>
    </row>
    <row r="63" spans="1:21" x14ac:dyDescent="0.25">
      <c r="A63" s="5">
        <v>49</v>
      </c>
      <c r="B63" s="6"/>
      <c r="C63" s="6"/>
      <c r="D63" s="6"/>
      <c r="E63" s="6"/>
      <c r="F63" s="6"/>
      <c r="G63" s="6"/>
      <c r="H63" s="6"/>
      <c r="I63" s="144"/>
      <c r="J63" s="8"/>
      <c r="K63" s="8"/>
      <c r="L63" s="8"/>
      <c r="M63" s="14"/>
      <c r="N63" s="14"/>
      <c r="O63" s="15">
        <f t="shared" si="5"/>
        <v>0</v>
      </c>
      <c r="P63" s="15" t="str">
        <f t="shared" si="6"/>
        <v>-</v>
      </c>
      <c r="Q63" s="15" t="str">
        <f t="shared" si="1"/>
        <v>-</v>
      </c>
      <c r="R63" s="56" t="e">
        <f t="shared" si="2"/>
        <v>#DIV/0!</v>
      </c>
      <c r="U63" s="52" t="e">
        <f t="shared" si="3"/>
        <v>#VALUE!</v>
      </c>
    </row>
    <row r="64" spans="1:21" x14ac:dyDescent="0.25">
      <c r="A64" s="5">
        <v>50</v>
      </c>
      <c r="B64" s="6"/>
      <c r="C64" s="6"/>
      <c r="D64" s="6"/>
      <c r="E64" s="6"/>
      <c r="F64" s="6"/>
      <c r="G64" s="6"/>
      <c r="H64" s="6"/>
      <c r="I64" s="144"/>
      <c r="J64" s="8"/>
      <c r="K64" s="8"/>
      <c r="L64" s="8"/>
      <c r="M64" s="14"/>
      <c r="N64" s="14"/>
      <c r="O64" s="15">
        <f t="shared" si="5"/>
        <v>0</v>
      </c>
      <c r="P64" s="15" t="str">
        <f t="shared" si="6"/>
        <v>-</v>
      </c>
      <c r="Q64" s="15" t="str">
        <f t="shared" si="1"/>
        <v>-</v>
      </c>
      <c r="R64" s="56" t="e">
        <f t="shared" si="2"/>
        <v>#DIV/0!</v>
      </c>
      <c r="U64" s="52" t="e">
        <f t="shared" si="3"/>
        <v>#VALUE!</v>
      </c>
    </row>
    <row r="65" spans="1:21" x14ac:dyDescent="0.25">
      <c r="A65" s="5">
        <v>51</v>
      </c>
      <c r="B65" s="6"/>
      <c r="C65" s="6"/>
      <c r="D65" s="6"/>
      <c r="E65" s="6"/>
      <c r="F65" s="6"/>
      <c r="G65" s="6"/>
      <c r="H65" s="6"/>
      <c r="I65" s="144"/>
      <c r="J65" s="8"/>
      <c r="K65" s="8"/>
      <c r="L65" s="8"/>
      <c r="M65" s="14"/>
      <c r="N65" s="44"/>
      <c r="O65" s="15">
        <f t="shared" si="5"/>
        <v>0</v>
      </c>
      <c r="P65" s="15" t="str">
        <f t="shared" si="6"/>
        <v>-</v>
      </c>
      <c r="Q65" s="15" t="str">
        <f t="shared" si="1"/>
        <v>-</v>
      </c>
      <c r="R65" s="56" t="e">
        <f t="shared" si="2"/>
        <v>#DIV/0!</v>
      </c>
      <c r="U65" s="52" t="e">
        <f t="shared" si="3"/>
        <v>#VALUE!</v>
      </c>
    </row>
    <row r="66" spans="1:21" x14ac:dyDescent="0.25">
      <c r="A66" s="5">
        <v>52</v>
      </c>
      <c r="B66" s="6"/>
      <c r="C66" s="6"/>
      <c r="D66" s="6"/>
      <c r="E66" s="6"/>
      <c r="F66" s="6"/>
      <c r="G66" s="6"/>
      <c r="H66" s="6"/>
      <c r="I66" s="144"/>
      <c r="J66" s="8"/>
      <c r="K66" s="8"/>
      <c r="L66" s="8"/>
      <c r="M66" s="14"/>
      <c r="N66" s="14"/>
      <c r="O66" s="15">
        <f t="shared" si="5"/>
        <v>0</v>
      </c>
      <c r="P66" s="15" t="str">
        <f t="shared" si="6"/>
        <v>-</v>
      </c>
      <c r="Q66" s="15" t="str">
        <f t="shared" si="1"/>
        <v>-</v>
      </c>
      <c r="R66" s="56" t="e">
        <f t="shared" si="2"/>
        <v>#DIV/0!</v>
      </c>
      <c r="U66" s="52" t="e">
        <f t="shared" si="3"/>
        <v>#VALUE!</v>
      </c>
    </row>
    <row r="67" spans="1:21" x14ac:dyDescent="0.25">
      <c r="A67" s="5">
        <v>53</v>
      </c>
      <c r="B67" s="6"/>
      <c r="C67" s="6"/>
      <c r="D67" s="6"/>
      <c r="E67" s="6"/>
      <c r="F67" s="6"/>
      <c r="G67" s="6"/>
      <c r="H67" s="6"/>
      <c r="I67" s="144"/>
      <c r="J67" s="8"/>
      <c r="K67" s="8"/>
      <c r="L67" s="8"/>
      <c r="M67" s="14"/>
      <c r="N67" s="14"/>
      <c r="O67" s="15">
        <f t="shared" si="5"/>
        <v>0</v>
      </c>
      <c r="P67" s="15" t="str">
        <f t="shared" si="6"/>
        <v>-</v>
      </c>
      <c r="Q67" s="15" t="str">
        <f t="shared" si="1"/>
        <v>-</v>
      </c>
      <c r="R67" s="56" t="e">
        <f t="shared" si="2"/>
        <v>#DIV/0!</v>
      </c>
      <c r="U67" s="52" t="e">
        <f t="shared" si="3"/>
        <v>#VALUE!</v>
      </c>
    </row>
    <row r="68" spans="1:21" x14ac:dyDescent="0.25">
      <c r="A68" s="5">
        <v>54</v>
      </c>
      <c r="B68" s="6"/>
      <c r="C68" s="6"/>
      <c r="D68" s="6"/>
      <c r="E68" s="6"/>
      <c r="F68" s="6"/>
      <c r="G68" s="6"/>
      <c r="H68" s="6"/>
      <c r="I68" s="144"/>
      <c r="J68" s="8"/>
      <c r="K68" s="8"/>
      <c r="L68" s="8"/>
      <c r="M68" s="14"/>
      <c r="N68" s="14"/>
      <c r="O68" s="15">
        <f t="shared" si="5"/>
        <v>0</v>
      </c>
      <c r="P68" s="15" t="str">
        <f t="shared" si="6"/>
        <v>-</v>
      </c>
      <c r="Q68" s="15" t="str">
        <f t="shared" si="1"/>
        <v>-</v>
      </c>
      <c r="R68" s="56" t="e">
        <f t="shared" si="2"/>
        <v>#DIV/0!</v>
      </c>
      <c r="U68" s="52" t="e">
        <f t="shared" si="3"/>
        <v>#VALUE!</v>
      </c>
    </row>
    <row r="69" spans="1:21" x14ac:dyDescent="0.25">
      <c r="A69" s="5">
        <v>55</v>
      </c>
      <c r="B69" s="6"/>
      <c r="C69" s="6"/>
      <c r="D69" s="6"/>
      <c r="E69" s="6"/>
      <c r="F69" s="6"/>
      <c r="G69" s="6"/>
      <c r="H69" s="6"/>
      <c r="I69" s="144"/>
      <c r="J69" s="8"/>
      <c r="K69" s="8"/>
      <c r="L69" s="8"/>
      <c r="M69" s="14"/>
      <c r="N69" s="14"/>
      <c r="O69" s="15">
        <f t="shared" si="5"/>
        <v>0</v>
      </c>
      <c r="P69" s="15" t="str">
        <f t="shared" si="6"/>
        <v>-</v>
      </c>
      <c r="Q69" s="15" t="str">
        <f t="shared" si="1"/>
        <v>-</v>
      </c>
      <c r="R69" s="56" t="e">
        <f t="shared" si="2"/>
        <v>#DIV/0!</v>
      </c>
      <c r="U69" s="52" t="e">
        <f t="shared" si="3"/>
        <v>#VALUE!</v>
      </c>
    </row>
    <row r="70" spans="1:21" x14ac:dyDescent="0.25">
      <c r="A70" s="5">
        <v>56</v>
      </c>
      <c r="B70" s="6"/>
      <c r="C70" s="6"/>
      <c r="D70" s="6"/>
      <c r="E70" s="6"/>
      <c r="F70" s="6"/>
      <c r="G70" s="6"/>
      <c r="H70" s="6"/>
      <c r="I70" s="144"/>
      <c r="J70" s="8"/>
      <c r="K70" s="8"/>
      <c r="L70" s="8"/>
      <c r="M70" s="14"/>
      <c r="N70" s="14"/>
      <c r="O70" s="15">
        <f t="shared" si="5"/>
        <v>0</v>
      </c>
      <c r="P70" s="15" t="str">
        <f t="shared" si="6"/>
        <v>-</v>
      </c>
      <c r="Q70" s="15" t="str">
        <f t="shared" si="1"/>
        <v>-</v>
      </c>
      <c r="R70" s="56" t="e">
        <f t="shared" si="2"/>
        <v>#DIV/0!</v>
      </c>
      <c r="U70" s="52" t="e">
        <f t="shared" si="3"/>
        <v>#VALUE!</v>
      </c>
    </row>
    <row r="71" spans="1:21" x14ac:dyDescent="0.25">
      <c r="A71" s="5">
        <v>57</v>
      </c>
      <c r="B71" s="6"/>
      <c r="C71" s="6"/>
      <c r="D71" s="6"/>
      <c r="E71" s="6"/>
      <c r="F71" s="6"/>
      <c r="G71" s="6"/>
      <c r="H71" s="6"/>
      <c r="I71" s="144"/>
      <c r="J71" s="8"/>
      <c r="K71" s="8"/>
      <c r="L71" s="8"/>
      <c r="M71" s="14"/>
      <c r="N71" s="14"/>
      <c r="O71" s="15">
        <f t="shared" si="5"/>
        <v>0</v>
      </c>
      <c r="P71" s="15" t="str">
        <f t="shared" si="6"/>
        <v>-</v>
      </c>
      <c r="Q71" s="15" t="str">
        <f t="shared" si="1"/>
        <v>-</v>
      </c>
      <c r="R71" s="56" t="e">
        <f t="shared" si="2"/>
        <v>#DIV/0!</v>
      </c>
      <c r="U71" s="52" t="e">
        <f t="shared" si="3"/>
        <v>#VALUE!</v>
      </c>
    </row>
    <row r="72" spans="1:21" x14ac:dyDescent="0.25">
      <c r="A72" s="5">
        <v>58</v>
      </c>
      <c r="B72" s="6"/>
      <c r="C72" s="6"/>
      <c r="D72" s="6"/>
      <c r="E72" s="6"/>
      <c r="F72" s="6"/>
      <c r="G72" s="6"/>
      <c r="H72" s="6"/>
      <c r="I72" s="144"/>
      <c r="J72" s="8"/>
      <c r="K72" s="8"/>
      <c r="L72" s="8"/>
      <c r="M72" s="14"/>
      <c r="N72" s="14"/>
      <c r="O72" s="15">
        <f t="shared" si="5"/>
        <v>0</v>
      </c>
      <c r="P72" s="15" t="str">
        <f t="shared" si="6"/>
        <v>-</v>
      </c>
      <c r="Q72" s="15" t="str">
        <f t="shared" si="1"/>
        <v>-</v>
      </c>
      <c r="R72" s="56" t="e">
        <f t="shared" si="2"/>
        <v>#DIV/0!</v>
      </c>
      <c r="U72" s="52" t="e">
        <f t="shared" si="3"/>
        <v>#VALUE!</v>
      </c>
    </row>
    <row r="73" spans="1:21" x14ac:dyDescent="0.25">
      <c r="A73" s="5">
        <v>59</v>
      </c>
      <c r="B73" s="6"/>
      <c r="C73" s="6"/>
      <c r="D73" s="6"/>
      <c r="E73" s="6"/>
      <c r="F73" s="6"/>
      <c r="G73" s="6"/>
      <c r="H73" s="6"/>
      <c r="I73" s="144"/>
      <c r="J73" s="8"/>
      <c r="K73" s="8"/>
      <c r="L73" s="8"/>
      <c r="M73" s="14"/>
      <c r="N73" s="14"/>
      <c r="O73" s="15">
        <f t="shared" si="5"/>
        <v>0</v>
      </c>
      <c r="P73" s="15" t="str">
        <f t="shared" si="6"/>
        <v>-</v>
      </c>
      <c r="Q73" s="15" t="str">
        <f t="shared" si="1"/>
        <v>-</v>
      </c>
      <c r="R73" s="56" t="e">
        <f t="shared" si="2"/>
        <v>#DIV/0!</v>
      </c>
      <c r="U73" s="52" t="e">
        <f t="shared" si="3"/>
        <v>#VALUE!</v>
      </c>
    </row>
    <row r="74" spans="1:21" x14ac:dyDescent="0.25">
      <c r="A74" s="5">
        <v>60</v>
      </c>
      <c r="B74" s="6"/>
      <c r="C74" s="6"/>
      <c r="D74" s="6"/>
      <c r="E74" s="6"/>
      <c r="F74" s="6"/>
      <c r="G74" s="6"/>
      <c r="H74" s="6"/>
      <c r="I74" s="144"/>
      <c r="J74" s="8"/>
      <c r="K74" s="8"/>
      <c r="L74" s="8"/>
      <c r="M74" s="14"/>
      <c r="N74" s="14"/>
      <c r="O74" s="15">
        <f t="shared" si="5"/>
        <v>0</v>
      </c>
      <c r="P74" s="15" t="str">
        <f t="shared" si="6"/>
        <v>-</v>
      </c>
      <c r="Q74" s="15" t="str">
        <f t="shared" si="1"/>
        <v>-</v>
      </c>
      <c r="R74" s="56" t="e">
        <f t="shared" si="2"/>
        <v>#DIV/0!</v>
      </c>
      <c r="U74" s="52" t="e">
        <f t="shared" si="3"/>
        <v>#VALUE!</v>
      </c>
    </row>
    <row r="75" spans="1:21" x14ac:dyDescent="0.25">
      <c r="A75" s="5">
        <v>61</v>
      </c>
      <c r="B75" s="6"/>
      <c r="C75" s="6"/>
      <c r="D75" s="6"/>
      <c r="E75" s="6"/>
      <c r="F75" s="6"/>
      <c r="G75" s="6"/>
      <c r="H75" s="6"/>
      <c r="I75" s="144"/>
      <c r="J75" s="8"/>
      <c r="K75" s="8"/>
      <c r="L75" s="8"/>
      <c r="M75" s="14"/>
      <c r="N75" s="14"/>
      <c r="O75" s="15">
        <f t="shared" si="5"/>
        <v>0</v>
      </c>
      <c r="P75" s="15" t="str">
        <f t="shared" si="6"/>
        <v>-</v>
      </c>
      <c r="Q75" s="15" t="str">
        <f t="shared" si="1"/>
        <v>-</v>
      </c>
      <c r="R75" s="56" t="e">
        <f t="shared" si="2"/>
        <v>#DIV/0!</v>
      </c>
      <c r="U75" s="52" t="e">
        <f t="shared" si="3"/>
        <v>#VALUE!</v>
      </c>
    </row>
    <row r="76" spans="1:21" x14ac:dyDescent="0.25">
      <c r="A76" s="5">
        <v>62</v>
      </c>
      <c r="B76" s="6"/>
      <c r="C76" s="6"/>
      <c r="D76" s="6"/>
      <c r="E76" s="6"/>
      <c r="F76" s="6"/>
      <c r="G76" s="6"/>
      <c r="H76" s="6"/>
      <c r="I76" s="144"/>
      <c r="J76" s="8"/>
      <c r="K76" s="8"/>
      <c r="L76" s="8"/>
      <c r="M76" s="14"/>
      <c r="N76" s="14"/>
      <c r="O76" s="15">
        <f t="shared" si="5"/>
        <v>0</v>
      </c>
      <c r="P76" s="15" t="str">
        <f t="shared" si="6"/>
        <v>-</v>
      </c>
      <c r="Q76" s="15" t="str">
        <f t="shared" si="1"/>
        <v>-</v>
      </c>
      <c r="R76" s="56" t="e">
        <f t="shared" si="2"/>
        <v>#DIV/0!</v>
      </c>
      <c r="U76" s="52" t="e">
        <f t="shared" si="3"/>
        <v>#VALUE!</v>
      </c>
    </row>
    <row r="77" spans="1:21" x14ac:dyDescent="0.25">
      <c r="A77" s="5">
        <v>63</v>
      </c>
      <c r="B77" s="6"/>
      <c r="C77" s="6"/>
      <c r="D77" s="6"/>
      <c r="E77" s="6"/>
      <c r="F77" s="6"/>
      <c r="G77" s="6"/>
      <c r="H77" s="6"/>
      <c r="I77" s="144"/>
      <c r="J77" s="8"/>
      <c r="K77" s="8"/>
      <c r="L77" s="8"/>
      <c r="M77" s="14"/>
      <c r="N77" s="14"/>
      <c r="O77" s="15">
        <f t="shared" si="5"/>
        <v>0</v>
      </c>
      <c r="P77" s="15" t="str">
        <f t="shared" si="6"/>
        <v>-</v>
      </c>
      <c r="Q77" s="15" t="str">
        <f t="shared" si="1"/>
        <v>-</v>
      </c>
      <c r="R77" s="56" t="e">
        <f t="shared" si="2"/>
        <v>#DIV/0!</v>
      </c>
      <c r="U77" s="52" t="e">
        <f t="shared" si="3"/>
        <v>#VALUE!</v>
      </c>
    </row>
    <row r="78" spans="1:21" x14ac:dyDescent="0.25">
      <c r="A78" s="5">
        <v>64</v>
      </c>
      <c r="B78" s="6"/>
      <c r="C78" s="6"/>
      <c r="D78" s="6"/>
      <c r="E78" s="6"/>
      <c r="F78" s="6"/>
      <c r="G78" s="6"/>
      <c r="H78" s="6"/>
      <c r="I78" s="144"/>
      <c r="J78" s="8"/>
      <c r="K78" s="8"/>
      <c r="L78" s="8"/>
      <c r="M78" s="14"/>
      <c r="N78" s="14"/>
      <c r="O78" s="15">
        <f t="shared" si="5"/>
        <v>0</v>
      </c>
      <c r="P78" s="15" t="str">
        <f t="shared" si="6"/>
        <v>-</v>
      </c>
      <c r="Q78" s="15" t="str">
        <f t="shared" si="1"/>
        <v>-</v>
      </c>
      <c r="R78" s="56" t="e">
        <f t="shared" si="2"/>
        <v>#DIV/0!</v>
      </c>
      <c r="U78" s="52" t="e">
        <f t="shared" si="3"/>
        <v>#VALUE!</v>
      </c>
    </row>
    <row r="79" spans="1:21" x14ac:dyDescent="0.25">
      <c r="A79" s="5">
        <v>65</v>
      </c>
      <c r="B79" s="6"/>
      <c r="C79" s="6"/>
      <c r="D79" s="6"/>
      <c r="E79" s="6"/>
      <c r="F79" s="6"/>
      <c r="G79" s="6"/>
      <c r="H79" s="6"/>
      <c r="I79" s="144"/>
      <c r="J79" s="8"/>
      <c r="K79" s="8"/>
      <c r="L79" s="8"/>
      <c r="M79" s="14"/>
      <c r="N79" s="14"/>
      <c r="O79" s="15">
        <f t="shared" si="5"/>
        <v>0</v>
      </c>
      <c r="P79" s="15" t="str">
        <f t="shared" si="6"/>
        <v>-</v>
      </c>
      <c r="Q79" s="15" t="str">
        <f t="shared" si="1"/>
        <v>-</v>
      </c>
      <c r="R79" s="56" t="e">
        <f t="shared" si="2"/>
        <v>#DIV/0!</v>
      </c>
      <c r="U79" s="52" t="e">
        <f t="shared" si="3"/>
        <v>#VALUE!</v>
      </c>
    </row>
    <row r="80" spans="1:21" x14ac:dyDescent="0.25">
      <c r="A80" s="57">
        <v>66</v>
      </c>
      <c r="B80" s="6"/>
      <c r="C80" s="6"/>
      <c r="D80" s="6"/>
      <c r="E80" s="6"/>
      <c r="F80" s="6"/>
      <c r="G80" s="6"/>
      <c r="H80" s="6"/>
      <c r="I80" s="144"/>
      <c r="J80" s="8"/>
      <c r="K80" s="8"/>
      <c r="L80" s="8"/>
      <c r="M80" s="14"/>
      <c r="N80" s="14"/>
      <c r="O80" s="15">
        <f t="shared" si="5"/>
        <v>0</v>
      </c>
      <c r="P80" s="15" t="str">
        <f t="shared" ref="P80:P111" si="7">IF(K80="FERS",ROUND(O80*0.8252,2),"-")</f>
        <v>-</v>
      </c>
      <c r="Q80" s="15" t="str">
        <f t="shared" ref="Q80:Q115" si="8">IF(P80="-","-",O80-P80)</f>
        <v>-</v>
      </c>
      <c r="R80" s="56" t="e">
        <f t="shared" ref="R80:R115" si="9">O80/M80-1</f>
        <v>#DIV/0!</v>
      </c>
      <c r="U80" s="52" t="e">
        <f t="shared" ref="U80:U117" si="10">P80+Q80=O80</f>
        <v>#VALUE!</v>
      </c>
    </row>
    <row r="81" spans="1:21" x14ac:dyDescent="0.25">
      <c r="A81" s="57">
        <v>67</v>
      </c>
      <c r="B81" s="6"/>
      <c r="C81" s="6"/>
      <c r="D81" s="6"/>
      <c r="E81" s="6"/>
      <c r="F81" s="6"/>
      <c r="G81" s="6"/>
      <c r="H81" s="6"/>
      <c r="I81" s="144"/>
      <c r="J81" s="8"/>
      <c r="K81" s="8"/>
      <c r="L81" s="8"/>
      <c r="M81" s="14"/>
      <c r="N81" s="14"/>
      <c r="O81" s="15">
        <f t="shared" si="5"/>
        <v>0</v>
      </c>
      <c r="P81" s="15" t="str">
        <f t="shared" si="7"/>
        <v>-</v>
      </c>
      <c r="Q81" s="15" t="str">
        <f t="shared" si="8"/>
        <v>-</v>
      </c>
      <c r="R81" s="56" t="e">
        <f t="shared" si="9"/>
        <v>#DIV/0!</v>
      </c>
      <c r="U81" s="52" t="e">
        <f t="shared" si="10"/>
        <v>#VALUE!</v>
      </c>
    </row>
    <row r="82" spans="1:21" x14ac:dyDescent="0.25">
      <c r="A82" s="57">
        <v>68</v>
      </c>
      <c r="B82" s="6"/>
      <c r="C82" s="6"/>
      <c r="D82" s="6"/>
      <c r="E82" s="6"/>
      <c r="F82" s="6"/>
      <c r="G82" s="6"/>
      <c r="H82" s="6"/>
      <c r="I82" s="144"/>
      <c r="J82" s="8"/>
      <c r="K82" s="8"/>
      <c r="L82" s="8"/>
      <c r="M82" s="14"/>
      <c r="N82" s="44"/>
      <c r="O82" s="15">
        <f t="shared" si="5"/>
        <v>0</v>
      </c>
      <c r="P82" s="15" t="str">
        <f t="shared" si="7"/>
        <v>-</v>
      </c>
      <c r="Q82" s="15" t="str">
        <f t="shared" si="8"/>
        <v>-</v>
      </c>
      <c r="R82" s="56" t="e">
        <f t="shared" si="9"/>
        <v>#DIV/0!</v>
      </c>
      <c r="U82" s="52" t="e">
        <f t="shared" si="10"/>
        <v>#VALUE!</v>
      </c>
    </row>
    <row r="83" spans="1:21" x14ac:dyDescent="0.25">
      <c r="A83" s="57">
        <v>69</v>
      </c>
      <c r="B83" s="6"/>
      <c r="C83" s="6"/>
      <c r="D83" s="6"/>
      <c r="E83" s="6"/>
      <c r="F83" s="6"/>
      <c r="G83" s="6"/>
      <c r="H83" s="6"/>
      <c r="I83" s="144"/>
      <c r="J83" s="8"/>
      <c r="K83" s="8"/>
      <c r="L83" s="8"/>
      <c r="M83" s="14"/>
      <c r="N83" s="14"/>
      <c r="O83" s="15">
        <f t="shared" si="5"/>
        <v>0</v>
      </c>
      <c r="P83" s="15" t="str">
        <f t="shared" si="7"/>
        <v>-</v>
      </c>
      <c r="Q83" s="15" t="str">
        <f t="shared" si="8"/>
        <v>-</v>
      </c>
      <c r="R83" s="56" t="e">
        <f t="shared" si="9"/>
        <v>#DIV/0!</v>
      </c>
      <c r="U83" s="52" t="e">
        <f t="shared" si="10"/>
        <v>#VALUE!</v>
      </c>
    </row>
    <row r="84" spans="1:21" x14ac:dyDescent="0.25">
      <c r="A84" s="57">
        <v>70</v>
      </c>
      <c r="B84" s="6"/>
      <c r="C84" s="6"/>
      <c r="D84" s="6"/>
      <c r="E84" s="6"/>
      <c r="F84" s="6"/>
      <c r="G84" s="6"/>
      <c r="H84" s="6"/>
      <c r="I84" s="144"/>
      <c r="J84" s="8"/>
      <c r="K84" s="8"/>
      <c r="L84" s="8"/>
      <c r="M84" s="14"/>
      <c r="N84" s="14"/>
      <c r="O84" s="15">
        <f t="shared" si="5"/>
        <v>0</v>
      </c>
      <c r="P84" s="15" t="str">
        <f t="shared" si="7"/>
        <v>-</v>
      </c>
      <c r="Q84" s="15" t="str">
        <f t="shared" si="8"/>
        <v>-</v>
      </c>
      <c r="R84" s="56" t="e">
        <f t="shared" si="9"/>
        <v>#DIV/0!</v>
      </c>
      <c r="U84" s="52" t="e">
        <f t="shared" si="10"/>
        <v>#VALUE!</v>
      </c>
    </row>
    <row r="85" spans="1:21" x14ac:dyDescent="0.25">
      <c r="A85" s="57">
        <v>71</v>
      </c>
      <c r="B85" s="6"/>
      <c r="C85" s="6"/>
      <c r="D85" s="6"/>
      <c r="E85" s="6"/>
      <c r="F85" s="6"/>
      <c r="G85" s="6"/>
      <c r="H85" s="6"/>
      <c r="I85" s="144"/>
      <c r="J85" s="8"/>
      <c r="K85" s="8"/>
      <c r="L85" s="8"/>
      <c r="M85" s="14"/>
      <c r="N85" s="14"/>
      <c r="O85" s="15">
        <f t="shared" si="5"/>
        <v>0</v>
      </c>
      <c r="P85" s="15" t="str">
        <f t="shared" si="7"/>
        <v>-</v>
      </c>
      <c r="Q85" s="15" t="str">
        <f t="shared" si="8"/>
        <v>-</v>
      </c>
      <c r="R85" s="56" t="e">
        <f t="shared" si="9"/>
        <v>#DIV/0!</v>
      </c>
      <c r="U85" s="52" t="e">
        <f t="shared" si="10"/>
        <v>#VALUE!</v>
      </c>
    </row>
    <row r="86" spans="1:21" x14ac:dyDescent="0.25">
      <c r="A86" s="57">
        <v>72</v>
      </c>
      <c r="B86" s="6"/>
      <c r="C86" s="6"/>
      <c r="D86" s="6"/>
      <c r="E86" s="6"/>
      <c r="F86" s="6"/>
      <c r="G86" s="6"/>
      <c r="H86" s="6"/>
      <c r="I86" s="144"/>
      <c r="J86" s="8"/>
      <c r="K86" s="8"/>
      <c r="L86" s="8"/>
      <c r="M86" s="14"/>
      <c r="N86" s="14"/>
      <c r="O86" s="15">
        <f t="shared" si="5"/>
        <v>0</v>
      </c>
      <c r="P86" s="15" t="str">
        <f t="shared" si="7"/>
        <v>-</v>
      </c>
      <c r="Q86" s="15" t="str">
        <f t="shared" si="8"/>
        <v>-</v>
      </c>
      <c r="R86" s="56" t="e">
        <f t="shared" si="9"/>
        <v>#DIV/0!</v>
      </c>
      <c r="U86" s="52" t="e">
        <f t="shared" si="10"/>
        <v>#VALUE!</v>
      </c>
    </row>
    <row r="87" spans="1:21" x14ac:dyDescent="0.25">
      <c r="A87" s="57">
        <v>73</v>
      </c>
      <c r="B87" s="6"/>
      <c r="C87" s="6"/>
      <c r="D87" s="6"/>
      <c r="E87" s="6"/>
      <c r="F87" s="6"/>
      <c r="G87" s="6"/>
      <c r="H87" s="6"/>
      <c r="I87" s="144"/>
      <c r="J87" s="8"/>
      <c r="K87" s="8"/>
      <c r="L87" s="8"/>
      <c r="M87" s="14"/>
      <c r="N87" s="14"/>
      <c r="O87" s="15">
        <f t="shared" si="5"/>
        <v>0</v>
      </c>
      <c r="P87" s="15" t="str">
        <f t="shared" si="7"/>
        <v>-</v>
      </c>
      <c r="Q87" s="15" t="str">
        <f t="shared" si="8"/>
        <v>-</v>
      </c>
      <c r="R87" s="56" t="e">
        <f t="shared" si="9"/>
        <v>#DIV/0!</v>
      </c>
      <c r="U87" s="52" t="e">
        <f t="shared" si="10"/>
        <v>#VALUE!</v>
      </c>
    </row>
    <row r="88" spans="1:21" x14ac:dyDescent="0.25">
      <c r="A88" s="57">
        <v>74</v>
      </c>
      <c r="B88" s="6"/>
      <c r="C88" s="6"/>
      <c r="D88" s="6"/>
      <c r="E88" s="6"/>
      <c r="F88" s="6"/>
      <c r="G88" s="6"/>
      <c r="H88" s="6"/>
      <c r="I88" s="144"/>
      <c r="J88" s="8"/>
      <c r="K88" s="8"/>
      <c r="L88" s="8"/>
      <c r="M88" s="14"/>
      <c r="N88" s="14"/>
      <c r="O88" s="15">
        <f t="shared" si="5"/>
        <v>0</v>
      </c>
      <c r="P88" s="15" t="str">
        <f t="shared" si="7"/>
        <v>-</v>
      </c>
      <c r="Q88" s="15" t="str">
        <f t="shared" si="8"/>
        <v>-</v>
      </c>
      <c r="R88" s="56" t="e">
        <f t="shared" si="9"/>
        <v>#DIV/0!</v>
      </c>
      <c r="U88" s="52" t="e">
        <f t="shared" si="10"/>
        <v>#VALUE!</v>
      </c>
    </row>
    <row r="89" spans="1:21" x14ac:dyDescent="0.25">
      <c r="A89" s="57">
        <v>75</v>
      </c>
      <c r="B89" s="6"/>
      <c r="C89" s="6"/>
      <c r="D89" s="6"/>
      <c r="E89" s="6"/>
      <c r="F89" s="6"/>
      <c r="G89" s="6"/>
      <c r="H89" s="6"/>
      <c r="I89" s="144"/>
      <c r="J89" s="8"/>
      <c r="K89" s="8"/>
      <c r="L89" s="8"/>
      <c r="M89" s="14"/>
      <c r="N89" s="14"/>
      <c r="O89" s="15">
        <f t="shared" si="5"/>
        <v>0</v>
      </c>
      <c r="P89" s="15" t="str">
        <f t="shared" si="7"/>
        <v>-</v>
      </c>
      <c r="Q89" s="15" t="str">
        <f t="shared" si="8"/>
        <v>-</v>
      </c>
      <c r="R89" s="56" t="e">
        <f t="shared" si="9"/>
        <v>#DIV/0!</v>
      </c>
      <c r="U89" s="52" t="e">
        <f t="shared" si="10"/>
        <v>#VALUE!</v>
      </c>
    </row>
    <row r="90" spans="1:21" x14ac:dyDescent="0.25">
      <c r="A90" s="57">
        <v>76</v>
      </c>
      <c r="B90" s="6"/>
      <c r="C90" s="6"/>
      <c r="D90" s="6"/>
      <c r="E90" s="6"/>
      <c r="F90" s="6"/>
      <c r="G90" s="6"/>
      <c r="H90" s="6"/>
      <c r="I90" s="144"/>
      <c r="J90" s="8"/>
      <c r="K90" s="8"/>
      <c r="L90" s="8"/>
      <c r="M90" s="14"/>
      <c r="N90" s="14"/>
      <c r="O90" s="15">
        <f t="shared" si="5"/>
        <v>0</v>
      </c>
      <c r="P90" s="15" t="str">
        <f t="shared" si="7"/>
        <v>-</v>
      </c>
      <c r="Q90" s="15" t="str">
        <f t="shared" si="8"/>
        <v>-</v>
      </c>
      <c r="R90" s="56" t="e">
        <f t="shared" si="9"/>
        <v>#DIV/0!</v>
      </c>
      <c r="U90" s="52" t="e">
        <f t="shared" si="10"/>
        <v>#VALUE!</v>
      </c>
    </row>
    <row r="91" spans="1:21" x14ac:dyDescent="0.25">
      <c r="A91" s="57">
        <v>77</v>
      </c>
      <c r="B91" s="6"/>
      <c r="C91" s="6"/>
      <c r="D91" s="6"/>
      <c r="E91" s="6"/>
      <c r="F91" s="6"/>
      <c r="G91" s="6"/>
      <c r="H91" s="6"/>
      <c r="I91" s="144"/>
      <c r="J91" s="8"/>
      <c r="K91" s="8"/>
      <c r="L91" s="8"/>
      <c r="M91" s="14"/>
      <c r="N91" s="14"/>
      <c r="O91" s="15">
        <f t="shared" si="5"/>
        <v>0</v>
      </c>
      <c r="P91" s="15" t="str">
        <f t="shared" si="7"/>
        <v>-</v>
      </c>
      <c r="Q91" s="15" t="str">
        <f t="shared" si="8"/>
        <v>-</v>
      </c>
      <c r="R91" s="56" t="e">
        <f t="shared" si="9"/>
        <v>#DIV/0!</v>
      </c>
      <c r="U91" s="52" t="e">
        <f t="shared" si="10"/>
        <v>#VALUE!</v>
      </c>
    </row>
    <row r="92" spans="1:21" x14ac:dyDescent="0.25">
      <c r="A92" s="57">
        <v>78</v>
      </c>
      <c r="B92" s="6"/>
      <c r="C92" s="6"/>
      <c r="D92" s="6"/>
      <c r="E92" s="6"/>
      <c r="F92" s="6"/>
      <c r="G92" s="6"/>
      <c r="H92" s="6"/>
      <c r="I92" s="144"/>
      <c r="J92" s="8"/>
      <c r="K92" s="8"/>
      <c r="L92" s="8"/>
      <c r="M92" s="14"/>
      <c r="N92" s="14"/>
      <c r="O92" s="15">
        <f t="shared" si="5"/>
        <v>0</v>
      </c>
      <c r="P92" s="15" t="str">
        <f t="shared" si="7"/>
        <v>-</v>
      </c>
      <c r="Q92" s="15" t="str">
        <f t="shared" si="8"/>
        <v>-</v>
      </c>
      <c r="R92" s="56" t="e">
        <f t="shared" si="9"/>
        <v>#DIV/0!</v>
      </c>
      <c r="U92" s="52" t="e">
        <f t="shared" si="10"/>
        <v>#VALUE!</v>
      </c>
    </row>
    <row r="93" spans="1:21" x14ac:dyDescent="0.25">
      <c r="A93" s="57">
        <v>79</v>
      </c>
      <c r="B93" s="6"/>
      <c r="C93" s="6"/>
      <c r="D93" s="6"/>
      <c r="E93" s="6"/>
      <c r="F93" s="6"/>
      <c r="G93" s="6"/>
      <c r="H93" s="6"/>
      <c r="I93" s="144"/>
      <c r="J93" s="8"/>
      <c r="K93" s="8"/>
      <c r="L93" s="8"/>
      <c r="M93" s="14"/>
      <c r="N93" s="14"/>
      <c r="O93" s="15">
        <f t="shared" si="5"/>
        <v>0</v>
      </c>
      <c r="P93" s="15" t="str">
        <f t="shared" si="7"/>
        <v>-</v>
      </c>
      <c r="Q93" s="15" t="str">
        <f t="shared" si="8"/>
        <v>-</v>
      </c>
      <c r="R93" s="56" t="e">
        <f t="shared" si="9"/>
        <v>#DIV/0!</v>
      </c>
      <c r="U93" s="52" t="e">
        <f t="shared" si="10"/>
        <v>#VALUE!</v>
      </c>
    </row>
    <row r="94" spans="1:21" x14ac:dyDescent="0.25">
      <c r="A94" s="5">
        <v>80</v>
      </c>
      <c r="B94" s="6"/>
      <c r="C94" s="6"/>
      <c r="D94" s="6"/>
      <c r="E94" s="6"/>
      <c r="F94" s="6"/>
      <c r="G94" s="6"/>
      <c r="H94" s="6"/>
      <c r="I94" s="144"/>
      <c r="J94" s="8"/>
      <c r="K94" s="8"/>
      <c r="L94" s="8"/>
      <c r="M94" s="14"/>
      <c r="N94" s="14"/>
      <c r="O94" s="15">
        <f t="shared" si="5"/>
        <v>0</v>
      </c>
      <c r="P94" s="15" t="str">
        <f t="shared" si="7"/>
        <v>-</v>
      </c>
      <c r="Q94" s="15" t="str">
        <f t="shared" si="8"/>
        <v>-</v>
      </c>
      <c r="R94" s="56" t="e">
        <f t="shared" si="9"/>
        <v>#DIV/0!</v>
      </c>
      <c r="U94" s="52" t="e">
        <f t="shared" si="10"/>
        <v>#VALUE!</v>
      </c>
    </row>
    <row r="95" spans="1:21" x14ac:dyDescent="0.25">
      <c r="A95" s="5">
        <v>81</v>
      </c>
      <c r="B95" s="6"/>
      <c r="C95" s="6"/>
      <c r="D95" s="6"/>
      <c r="E95" s="6"/>
      <c r="F95" s="6"/>
      <c r="G95" s="6"/>
      <c r="H95" s="6"/>
      <c r="I95" s="144"/>
      <c r="J95" s="8"/>
      <c r="K95" s="8"/>
      <c r="L95" s="8"/>
      <c r="M95" s="14"/>
      <c r="N95" s="14"/>
      <c r="O95" s="15">
        <f t="shared" si="5"/>
        <v>0</v>
      </c>
      <c r="P95" s="15" t="str">
        <f t="shared" si="7"/>
        <v>-</v>
      </c>
      <c r="Q95" s="15" t="str">
        <f t="shared" si="8"/>
        <v>-</v>
      </c>
      <c r="R95" s="56" t="e">
        <f t="shared" si="9"/>
        <v>#DIV/0!</v>
      </c>
      <c r="U95" s="52" t="e">
        <f t="shared" si="10"/>
        <v>#VALUE!</v>
      </c>
    </row>
    <row r="96" spans="1:21" x14ac:dyDescent="0.25">
      <c r="A96" s="5">
        <v>82</v>
      </c>
      <c r="B96" s="6"/>
      <c r="C96" s="6"/>
      <c r="D96" s="6"/>
      <c r="E96" s="6"/>
      <c r="F96" s="6"/>
      <c r="G96" s="6"/>
      <c r="H96" s="6"/>
      <c r="I96" s="144"/>
      <c r="J96" s="8"/>
      <c r="K96" s="8"/>
      <c r="L96" s="8"/>
      <c r="M96" s="14"/>
      <c r="N96" s="14"/>
      <c r="O96" s="15">
        <f t="shared" si="5"/>
        <v>0</v>
      </c>
      <c r="P96" s="15" t="str">
        <f t="shared" si="7"/>
        <v>-</v>
      </c>
      <c r="Q96" s="15" t="str">
        <f t="shared" si="8"/>
        <v>-</v>
      </c>
      <c r="R96" s="56" t="e">
        <f t="shared" si="9"/>
        <v>#DIV/0!</v>
      </c>
      <c r="U96" s="52" t="e">
        <f t="shared" si="10"/>
        <v>#VALUE!</v>
      </c>
    </row>
    <row r="97" spans="1:21" x14ac:dyDescent="0.25">
      <c r="A97" s="5">
        <v>83</v>
      </c>
      <c r="B97" s="6"/>
      <c r="C97" s="6"/>
      <c r="D97" s="6"/>
      <c r="E97" s="6"/>
      <c r="F97" s="6"/>
      <c r="G97" s="6"/>
      <c r="H97" s="6"/>
      <c r="I97" s="144"/>
      <c r="J97" s="8"/>
      <c r="K97" s="8"/>
      <c r="L97" s="8"/>
      <c r="M97" s="14"/>
      <c r="N97" s="14"/>
      <c r="O97" s="15">
        <f t="shared" si="5"/>
        <v>0</v>
      </c>
      <c r="P97" s="15" t="str">
        <f t="shared" si="7"/>
        <v>-</v>
      </c>
      <c r="Q97" s="15" t="str">
        <f t="shared" si="8"/>
        <v>-</v>
      </c>
      <c r="R97" s="56" t="e">
        <f t="shared" si="9"/>
        <v>#DIV/0!</v>
      </c>
      <c r="U97" s="52" t="e">
        <f t="shared" si="10"/>
        <v>#VALUE!</v>
      </c>
    </row>
    <row r="98" spans="1:21" x14ac:dyDescent="0.25">
      <c r="A98" s="5">
        <v>84</v>
      </c>
      <c r="B98" s="6"/>
      <c r="C98" s="6"/>
      <c r="D98" s="6"/>
      <c r="E98" s="6"/>
      <c r="F98" s="6"/>
      <c r="G98" s="6"/>
      <c r="H98" s="6"/>
      <c r="I98" s="144"/>
      <c r="J98" s="8"/>
      <c r="K98" s="8"/>
      <c r="L98" s="8"/>
      <c r="M98" s="14"/>
      <c r="N98" s="14"/>
      <c r="O98" s="15">
        <f t="shared" si="5"/>
        <v>0</v>
      </c>
      <c r="P98" s="15" t="str">
        <f t="shared" si="7"/>
        <v>-</v>
      </c>
      <c r="Q98" s="15" t="str">
        <f t="shared" si="8"/>
        <v>-</v>
      </c>
      <c r="R98" s="56" t="e">
        <f t="shared" si="9"/>
        <v>#DIV/0!</v>
      </c>
      <c r="U98" s="52" t="e">
        <f t="shared" si="10"/>
        <v>#VALUE!</v>
      </c>
    </row>
    <row r="99" spans="1:21" x14ac:dyDescent="0.25">
      <c r="A99" s="5">
        <v>85</v>
      </c>
      <c r="B99" s="37"/>
      <c r="C99" s="37"/>
      <c r="D99" s="37"/>
      <c r="E99" s="37"/>
      <c r="F99" s="37"/>
      <c r="G99" s="37"/>
      <c r="H99" s="6"/>
      <c r="I99" s="144"/>
      <c r="J99" s="8"/>
      <c r="K99" s="8"/>
      <c r="L99" s="8"/>
      <c r="M99" s="14"/>
      <c r="N99" s="44"/>
      <c r="O99" s="15">
        <f t="shared" si="5"/>
        <v>0</v>
      </c>
      <c r="P99" s="15" t="str">
        <f t="shared" si="7"/>
        <v>-</v>
      </c>
      <c r="Q99" s="15" t="str">
        <f t="shared" si="8"/>
        <v>-</v>
      </c>
      <c r="R99" s="56" t="e">
        <f t="shared" si="9"/>
        <v>#DIV/0!</v>
      </c>
      <c r="U99" s="52" t="e">
        <f t="shared" si="10"/>
        <v>#VALUE!</v>
      </c>
    </row>
    <row r="100" spans="1:21" x14ac:dyDescent="0.25">
      <c r="A100" s="5">
        <v>86</v>
      </c>
      <c r="B100" s="37"/>
      <c r="C100" s="37"/>
      <c r="D100" s="37"/>
      <c r="E100" s="37"/>
      <c r="F100" s="37"/>
      <c r="G100" s="37"/>
      <c r="H100" s="6"/>
      <c r="I100" s="144"/>
      <c r="J100" s="8"/>
      <c r="K100" s="8"/>
      <c r="L100" s="8"/>
      <c r="M100" s="14"/>
      <c r="N100" s="14"/>
      <c r="O100" s="15">
        <f t="shared" si="5"/>
        <v>0</v>
      </c>
      <c r="P100" s="15" t="str">
        <f t="shared" si="7"/>
        <v>-</v>
      </c>
      <c r="Q100" s="15" t="str">
        <f t="shared" si="8"/>
        <v>-</v>
      </c>
      <c r="R100" s="56" t="e">
        <f t="shared" si="9"/>
        <v>#DIV/0!</v>
      </c>
      <c r="U100" s="52" t="e">
        <f t="shared" si="10"/>
        <v>#VALUE!</v>
      </c>
    </row>
    <row r="101" spans="1:21" x14ac:dyDescent="0.25">
      <c r="A101" s="5">
        <v>87</v>
      </c>
      <c r="B101" s="37"/>
      <c r="C101" s="37"/>
      <c r="D101" s="37"/>
      <c r="E101" s="37"/>
      <c r="F101" s="37"/>
      <c r="G101" s="37"/>
      <c r="H101" s="6"/>
      <c r="I101" s="144"/>
      <c r="J101" s="8"/>
      <c r="K101" s="8"/>
      <c r="L101" s="8"/>
      <c r="M101" s="14"/>
      <c r="N101" s="14"/>
      <c r="O101" s="15">
        <f t="shared" si="5"/>
        <v>0</v>
      </c>
      <c r="P101" s="15" t="str">
        <f t="shared" si="7"/>
        <v>-</v>
      </c>
      <c r="Q101" s="15" t="str">
        <f t="shared" si="8"/>
        <v>-</v>
      </c>
      <c r="R101" s="56" t="e">
        <f t="shared" si="9"/>
        <v>#DIV/0!</v>
      </c>
      <c r="U101" s="52" t="e">
        <f t="shared" si="10"/>
        <v>#VALUE!</v>
      </c>
    </row>
    <row r="102" spans="1:21" x14ac:dyDescent="0.25">
      <c r="A102" s="5">
        <v>88</v>
      </c>
      <c r="B102" s="37"/>
      <c r="C102" s="37"/>
      <c r="D102" s="37"/>
      <c r="E102" s="37"/>
      <c r="F102" s="37"/>
      <c r="G102" s="37"/>
      <c r="H102" s="6"/>
      <c r="I102" s="144"/>
      <c r="J102" s="8"/>
      <c r="K102" s="8"/>
      <c r="L102" s="8"/>
      <c r="M102" s="14"/>
      <c r="N102" s="14"/>
      <c r="O102" s="15">
        <f t="shared" si="5"/>
        <v>0</v>
      </c>
      <c r="P102" s="15" t="str">
        <f t="shared" si="7"/>
        <v>-</v>
      </c>
      <c r="Q102" s="15" t="str">
        <f t="shared" si="8"/>
        <v>-</v>
      </c>
      <c r="R102" s="56" t="e">
        <f t="shared" si="9"/>
        <v>#DIV/0!</v>
      </c>
      <c r="U102" s="52" t="e">
        <f t="shared" si="10"/>
        <v>#VALUE!</v>
      </c>
    </row>
    <row r="103" spans="1:21" x14ac:dyDescent="0.25">
      <c r="A103" s="5">
        <v>89</v>
      </c>
      <c r="B103" s="37"/>
      <c r="C103" s="37"/>
      <c r="D103" s="37"/>
      <c r="E103" s="37"/>
      <c r="F103" s="37"/>
      <c r="G103" s="37"/>
      <c r="H103" s="6"/>
      <c r="I103" s="144"/>
      <c r="J103" s="8"/>
      <c r="K103" s="8"/>
      <c r="L103" s="8"/>
      <c r="M103" s="14"/>
      <c r="N103" s="14"/>
      <c r="O103" s="15">
        <f t="shared" si="5"/>
        <v>0</v>
      </c>
      <c r="P103" s="15" t="str">
        <f t="shared" si="7"/>
        <v>-</v>
      </c>
      <c r="Q103" s="15" t="str">
        <f t="shared" si="8"/>
        <v>-</v>
      </c>
      <c r="R103" s="56" t="e">
        <f t="shared" si="9"/>
        <v>#DIV/0!</v>
      </c>
      <c r="U103" s="52" t="e">
        <f t="shared" si="10"/>
        <v>#VALUE!</v>
      </c>
    </row>
    <row r="104" spans="1:21" x14ac:dyDescent="0.25">
      <c r="A104" s="5">
        <v>90</v>
      </c>
      <c r="B104" s="37"/>
      <c r="C104" s="37"/>
      <c r="D104" s="37"/>
      <c r="E104" s="37"/>
      <c r="F104" s="37"/>
      <c r="G104" s="37"/>
      <c r="H104" s="6"/>
      <c r="I104" s="144"/>
      <c r="J104" s="8"/>
      <c r="K104" s="8"/>
      <c r="L104" s="8"/>
      <c r="M104" s="14"/>
      <c r="N104" s="14"/>
      <c r="O104" s="15">
        <f t="shared" si="5"/>
        <v>0</v>
      </c>
      <c r="P104" s="15" t="str">
        <f t="shared" si="7"/>
        <v>-</v>
      </c>
      <c r="Q104" s="15" t="str">
        <f t="shared" si="8"/>
        <v>-</v>
      </c>
      <c r="R104" s="56" t="e">
        <f t="shared" si="9"/>
        <v>#DIV/0!</v>
      </c>
      <c r="U104" s="52" t="e">
        <f t="shared" si="10"/>
        <v>#VALUE!</v>
      </c>
    </row>
    <row r="105" spans="1:21" x14ac:dyDescent="0.25">
      <c r="A105" s="5">
        <v>91</v>
      </c>
      <c r="B105" s="37"/>
      <c r="C105" s="37"/>
      <c r="D105" s="37"/>
      <c r="E105" s="37"/>
      <c r="F105" s="37"/>
      <c r="G105" s="37"/>
      <c r="H105" s="6"/>
      <c r="I105" s="144"/>
      <c r="J105" s="8"/>
      <c r="K105" s="8"/>
      <c r="L105" s="8"/>
      <c r="M105" s="14"/>
      <c r="N105" s="14"/>
      <c r="O105" s="15">
        <f t="shared" si="5"/>
        <v>0</v>
      </c>
      <c r="P105" s="15" t="str">
        <f t="shared" si="7"/>
        <v>-</v>
      </c>
      <c r="Q105" s="15" t="str">
        <f t="shared" si="8"/>
        <v>-</v>
      </c>
      <c r="R105" s="56" t="e">
        <f t="shared" si="9"/>
        <v>#DIV/0!</v>
      </c>
      <c r="U105" s="52" t="e">
        <f t="shared" si="10"/>
        <v>#VALUE!</v>
      </c>
    </row>
    <row r="106" spans="1:21" x14ac:dyDescent="0.25">
      <c r="A106" s="5">
        <v>92</v>
      </c>
      <c r="B106" s="37"/>
      <c r="C106" s="37"/>
      <c r="D106" s="37"/>
      <c r="E106" s="37"/>
      <c r="F106" s="37"/>
      <c r="G106" s="37"/>
      <c r="H106" s="6"/>
      <c r="I106" s="144"/>
      <c r="J106" s="8"/>
      <c r="K106" s="8"/>
      <c r="L106" s="8"/>
      <c r="M106" s="14"/>
      <c r="N106" s="14"/>
      <c r="O106" s="15">
        <f t="shared" si="5"/>
        <v>0</v>
      </c>
      <c r="P106" s="15" t="str">
        <f t="shared" si="7"/>
        <v>-</v>
      </c>
      <c r="Q106" s="15" t="str">
        <f t="shared" si="8"/>
        <v>-</v>
      </c>
      <c r="R106" s="56" t="e">
        <f t="shared" si="9"/>
        <v>#DIV/0!</v>
      </c>
      <c r="U106" s="52" t="e">
        <f t="shared" si="10"/>
        <v>#VALUE!</v>
      </c>
    </row>
    <row r="107" spans="1:21" x14ac:dyDescent="0.25">
      <c r="A107" s="5">
        <v>93</v>
      </c>
      <c r="B107" s="37"/>
      <c r="C107" s="37"/>
      <c r="D107" s="37"/>
      <c r="E107" s="37"/>
      <c r="F107" s="37"/>
      <c r="G107" s="37"/>
      <c r="H107" s="6"/>
      <c r="I107" s="6"/>
      <c r="J107" s="8"/>
      <c r="K107" s="8"/>
      <c r="L107" s="8"/>
      <c r="M107" s="14"/>
      <c r="N107" s="14"/>
      <c r="O107" s="15">
        <f t="shared" si="5"/>
        <v>0</v>
      </c>
      <c r="P107" s="15" t="str">
        <f t="shared" si="7"/>
        <v>-</v>
      </c>
      <c r="Q107" s="15" t="str">
        <f t="shared" si="8"/>
        <v>-</v>
      </c>
      <c r="R107" s="56" t="e">
        <f t="shared" si="9"/>
        <v>#DIV/0!</v>
      </c>
      <c r="U107" s="52" t="e">
        <f t="shared" si="10"/>
        <v>#VALUE!</v>
      </c>
    </row>
    <row r="108" spans="1:21" x14ac:dyDescent="0.25">
      <c r="A108" s="5">
        <v>94</v>
      </c>
      <c r="B108" s="37"/>
      <c r="C108" s="37"/>
      <c r="D108" s="37"/>
      <c r="E108" s="37"/>
      <c r="F108" s="37"/>
      <c r="G108" s="37"/>
      <c r="H108" s="6"/>
      <c r="I108" s="6"/>
      <c r="J108" s="8"/>
      <c r="K108" s="8"/>
      <c r="L108" s="8"/>
      <c r="M108" s="14"/>
      <c r="N108" s="14"/>
      <c r="O108" s="15">
        <f t="shared" si="5"/>
        <v>0</v>
      </c>
      <c r="P108" s="15" t="str">
        <f t="shared" si="7"/>
        <v>-</v>
      </c>
      <c r="Q108" s="15" t="str">
        <f t="shared" si="8"/>
        <v>-</v>
      </c>
      <c r="R108" s="56" t="e">
        <f t="shared" si="9"/>
        <v>#DIV/0!</v>
      </c>
      <c r="U108" s="52" t="e">
        <f t="shared" si="10"/>
        <v>#VALUE!</v>
      </c>
    </row>
    <row r="109" spans="1:21" x14ac:dyDescent="0.25">
      <c r="A109" s="5">
        <v>95</v>
      </c>
      <c r="B109" s="37"/>
      <c r="C109" s="37"/>
      <c r="D109" s="37"/>
      <c r="E109" s="37"/>
      <c r="F109" s="37"/>
      <c r="G109" s="37"/>
      <c r="H109" s="6"/>
      <c r="I109" s="6"/>
      <c r="J109" s="8"/>
      <c r="K109" s="8"/>
      <c r="L109" s="8"/>
      <c r="M109" s="14"/>
      <c r="N109" s="14"/>
      <c r="O109" s="15">
        <f t="shared" si="5"/>
        <v>0</v>
      </c>
      <c r="P109" s="15" t="str">
        <f t="shared" si="7"/>
        <v>-</v>
      </c>
      <c r="Q109" s="15" t="str">
        <f t="shared" si="8"/>
        <v>-</v>
      </c>
      <c r="R109" s="56" t="e">
        <f t="shared" si="9"/>
        <v>#DIV/0!</v>
      </c>
      <c r="U109" s="52" t="e">
        <f t="shared" si="10"/>
        <v>#VALUE!</v>
      </c>
    </row>
    <row r="110" spans="1:21" x14ac:dyDescent="0.25">
      <c r="A110" s="5">
        <v>96</v>
      </c>
      <c r="B110" s="37"/>
      <c r="C110" s="37"/>
      <c r="D110" s="37"/>
      <c r="E110" s="37"/>
      <c r="F110" s="37"/>
      <c r="G110" s="37"/>
      <c r="H110" s="6"/>
      <c r="I110" s="6"/>
      <c r="J110" s="8"/>
      <c r="K110" s="8"/>
      <c r="L110" s="8"/>
      <c r="M110" s="14"/>
      <c r="N110" s="44"/>
      <c r="O110" s="15">
        <f t="shared" si="5"/>
        <v>0</v>
      </c>
      <c r="P110" s="15" t="str">
        <f t="shared" si="7"/>
        <v>-</v>
      </c>
      <c r="Q110" s="15" t="str">
        <f t="shared" si="8"/>
        <v>-</v>
      </c>
      <c r="R110" s="56" t="e">
        <f t="shared" si="9"/>
        <v>#DIV/0!</v>
      </c>
      <c r="U110" s="52" t="e">
        <f t="shared" si="10"/>
        <v>#VALUE!</v>
      </c>
    </row>
    <row r="111" spans="1:21" x14ac:dyDescent="0.25">
      <c r="A111" s="5">
        <v>97</v>
      </c>
      <c r="B111" s="37"/>
      <c r="C111" s="37"/>
      <c r="D111" s="37"/>
      <c r="E111" s="37"/>
      <c r="F111" s="37"/>
      <c r="G111" s="37"/>
      <c r="H111" s="6"/>
      <c r="I111" s="6"/>
      <c r="J111" s="8"/>
      <c r="K111" s="8"/>
      <c r="L111" s="8"/>
      <c r="M111" s="14"/>
      <c r="N111" s="14"/>
      <c r="O111" s="15">
        <f t="shared" si="5"/>
        <v>0</v>
      </c>
      <c r="P111" s="15" t="str">
        <f t="shared" si="7"/>
        <v>-</v>
      </c>
      <c r="Q111" s="15" t="str">
        <f t="shared" si="8"/>
        <v>-</v>
      </c>
      <c r="R111" s="56" t="e">
        <f t="shared" si="9"/>
        <v>#DIV/0!</v>
      </c>
      <c r="U111" s="52" t="e">
        <f t="shared" si="10"/>
        <v>#VALUE!</v>
      </c>
    </row>
    <row r="112" spans="1:21" x14ac:dyDescent="0.25">
      <c r="A112" s="5">
        <v>98</v>
      </c>
      <c r="B112" s="37"/>
      <c r="C112" s="37"/>
      <c r="D112" s="37"/>
      <c r="E112" s="37"/>
      <c r="F112" s="37"/>
      <c r="G112" s="37"/>
      <c r="H112" s="6"/>
      <c r="I112" s="6"/>
      <c r="J112" s="8"/>
      <c r="K112" s="8"/>
      <c r="L112" s="8"/>
      <c r="M112" s="14"/>
      <c r="N112" s="14"/>
      <c r="O112" s="15">
        <f t="shared" si="5"/>
        <v>0</v>
      </c>
      <c r="P112" s="15" t="str">
        <f t="shared" ref="P112:P115" si="11">IF(K112="FERS",ROUND(O112*0.8252,2),"-")</f>
        <v>-</v>
      </c>
      <c r="Q112" s="15" t="str">
        <f t="shared" si="8"/>
        <v>-</v>
      </c>
      <c r="R112" s="56" t="e">
        <f t="shared" si="9"/>
        <v>#DIV/0!</v>
      </c>
      <c r="U112" s="52" t="e">
        <f t="shared" si="10"/>
        <v>#VALUE!</v>
      </c>
    </row>
    <row r="113" spans="1:29" x14ac:dyDescent="0.25">
      <c r="A113" s="5">
        <v>99</v>
      </c>
      <c r="B113" s="37"/>
      <c r="C113" s="37"/>
      <c r="D113" s="37"/>
      <c r="E113" s="37"/>
      <c r="F113" s="37"/>
      <c r="G113" s="37"/>
      <c r="H113" s="6"/>
      <c r="I113" s="6"/>
      <c r="J113" s="8"/>
      <c r="K113" s="8"/>
      <c r="L113" s="8"/>
      <c r="M113" s="14"/>
      <c r="N113" s="14"/>
      <c r="O113" s="15">
        <f t="shared" si="5"/>
        <v>0</v>
      </c>
      <c r="P113" s="15" t="str">
        <f t="shared" si="11"/>
        <v>-</v>
      </c>
      <c r="Q113" s="15" t="str">
        <f t="shared" si="8"/>
        <v>-</v>
      </c>
      <c r="R113" s="56" t="e">
        <f t="shared" si="9"/>
        <v>#DIV/0!</v>
      </c>
      <c r="U113" s="52" t="e">
        <f t="shared" si="10"/>
        <v>#VALUE!</v>
      </c>
    </row>
    <row r="114" spans="1:29" x14ac:dyDescent="0.25">
      <c r="A114" s="5">
        <v>100</v>
      </c>
      <c r="B114" s="37"/>
      <c r="C114" s="37"/>
      <c r="D114" s="37"/>
      <c r="E114" s="37"/>
      <c r="F114" s="37"/>
      <c r="G114" s="37"/>
      <c r="H114" s="6"/>
      <c r="I114" s="6"/>
      <c r="J114" s="8"/>
      <c r="K114" s="8"/>
      <c r="L114" s="8"/>
      <c r="M114" s="14"/>
      <c r="N114" s="14"/>
      <c r="O114" s="15">
        <f t="shared" si="5"/>
        <v>0</v>
      </c>
      <c r="P114" s="15" t="str">
        <f t="shared" si="11"/>
        <v>-</v>
      </c>
      <c r="Q114" s="15" t="str">
        <f t="shared" si="8"/>
        <v>-</v>
      </c>
      <c r="R114" s="56" t="e">
        <f t="shared" si="9"/>
        <v>#DIV/0!</v>
      </c>
      <c r="U114" s="52" t="e">
        <f t="shared" si="10"/>
        <v>#VALUE!</v>
      </c>
    </row>
    <row r="115" spans="1:29" ht="15.75" thickBot="1" x14ac:dyDescent="0.3">
      <c r="A115" s="41" t="s">
        <v>9</v>
      </c>
      <c r="B115" s="42"/>
      <c r="C115" s="42"/>
      <c r="D115" s="42"/>
      <c r="E115" s="42"/>
      <c r="F115" s="42"/>
      <c r="G115" s="42"/>
      <c r="H115" s="43"/>
      <c r="I115" s="6"/>
      <c r="J115" s="8"/>
      <c r="K115" s="8"/>
      <c r="L115" s="215"/>
      <c r="M115" s="44"/>
      <c r="N115" s="44"/>
      <c r="O115" s="15">
        <f t="shared" si="5"/>
        <v>0</v>
      </c>
      <c r="P115" s="15" t="str">
        <f t="shared" si="11"/>
        <v>-</v>
      </c>
      <c r="Q115" s="15" t="str">
        <f t="shared" si="8"/>
        <v>-</v>
      </c>
      <c r="R115" s="56" t="e">
        <f t="shared" si="9"/>
        <v>#DIV/0!</v>
      </c>
      <c r="U115" s="52" t="e">
        <f t="shared" si="10"/>
        <v>#VALUE!</v>
      </c>
    </row>
    <row r="116" spans="1:29" s="39" customFormat="1" ht="15.75" thickBot="1" x14ac:dyDescent="0.25">
      <c r="A116" s="239" t="s">
        <v>5</v>
      </c>
      <c r="B116" s="240"/>
      <c r="C116" s="240"/>
      <c r="D116" s="240"/>
      <c r="E116" s="240"/>
      <c r="F116" s="240"/>
      <c r="G116" s="240"/>
      <c r="H116" s="240"/>
      <c r="I116" s="240"/>
      <c r="J116" s="240"/>
      <c r="K116" s="241"/>
      <c r="L116" s="45">
        <f>SUM(L15:L115)</f>
        <v>0</v>
      </c>
      <c r="M116" s="45">
        <f>SUM(M15:M115)</f>
        <v>0</v>
      </c>
      <c r="N116" s="45">
        <f t="shared" ref="N116" si="12">SUM(N15:N115)</f>
        <v>0</v>
      </c>
      <c r="O116" s="46">
        <f>SUM(O15:O115)</f>
        <v>0</v>
      </c>
      <c r="P116" s="46">
        <f t="shared" ref="P116:Q116" si="13">SUM(P15:P115)</f>
        <v>0</v>
      </c>
      <c r="Q116" s="46">
        <f t="shared" si="13"/>
        <v>0</v>
      </c>
      <c r="R116" s="40"/>
      <c r="S116" s="40" t="b">
        <f>O116='II. Rozliczeni Finasowe '!J35+'II. Rozliczeni Finasowe '!J20</f>
        <v>1</v>
      </c>
      <c r="T116" s="40"/>
      <c r="U116" s="52" t="b">
        <f t="shared" si="10"/>
        <v>1</v>
      </c>
      <c r="V116" s="40"/>
      <c r="W116" s="40"/>
      <c r="X116" s="40"/>
      <c r="Y116" s="40"/>
      <c r="Z116" s="40"/>
      <c r="AA116" s="40"/>
      <c r="AB116" s="40"/>
      <c r="AC116" s="40"/>
    </row>
    <row r="117" spans="1:29" x14ac:dyDescent="0.25">
      <c r="A117" s="243" t="s">
        <v>11</v>
      </c>
      <c r="B117" s="243"/>
      <c r="C117" s="58"/>
      <c r="D117" s="58"/>
      <c r="E117" s="58"/>
      <c r="F117" s="58"/>
      <c r="G117" s="58"/>
      <c r="H117" s="244"/>
      <c r="I117" s="244"/>
      <c r="J117" s="244"/>
      <c r="K117" s="244"/>
      <c r="L117" s="244"/>
      <c r="M117" s="244"/>
      <c r="N117" s="244"/>
      <c r="O117" s="13"/>
      <c r="P117" s="13"/>
      <c r="Q117" s="13"/>
      <c r="R117" s="13"/>
      <c r="S117" s="13" t="b">
        <f>M116+N116=O116</f>
        <v>1</v>
      </c>
      <c r="U117" s="52" t="b">
        <f t="shared" si="10"/>
        <v>1</v>
      </c>
    </row>
    <row r="118" spans="1:29" x14ac:dyDescent="0.25">
      <c r="J118" s="11"/>
      <c r="P118" s="208">
        <f>ROUNDDOWN(O116*0.8252,2)</f>
        <v>0</v>
      </c>
      <c r="Q118" s="209">
        <f>O116-P118</f>
        <v>0</v>
      </c>
      <c r="U118" s="21"/>
    </row>
    <row r="119" spans="1:29" ht="43.5" customHeight="1" x14ac:dyDescent="0.3">
      <c r="A119" s="245" t="s">
        <v>50</v>
      </c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10" t="b">
        <f>P118=P116</f>
        <v>1</v>
      </c>
      <c r="Q119" s="210" t="b">
        <f>Q118=Q116</f>
        <v>1</v>
      </c>
      <c r="U119" s="21"/>
    </row>
    <row r="120" spans="1:29" s="9" customFormat="1" ht="45.75" customHeight="1" x14ac:dyDescent="0.25">
      <c r="A120" s="232" t="s">
        <v>32</v>
      </c>
      <c r="B120" s="232"/>
      <c r="C120" s="232"/>
      <c r="D120" s="232" t="s">
        <v>37</v>
      </c>
      <c r="E120" s="232"/>
      <c r="F120" s="232"/>
      <c r="G120" s="231" t="s">
        <v>34</v>
      </c>
      <c r="H120" s="231"/>
      <c r="I120" s="49"/>
      <c r="J120" s="48" t="s">
        <v>36</v>
      </c>
      <c r="K120" s="231"/>
      <c r="L120" s="231"/>
      <c r="M120" s="231"/>
      <c r="N120" s="49"/>
      <c r="O120" s="48"/>
      <c r="P120" s="48"/>
      <c r="S120" s="36"/>
    </row>
    <row r="121" spans="1:29" ht="31.5" customHeight="1" x14ac:dyDescent="0.25">
      <c r="A121" s="232" t="s">
        <v>38</v>
      </c>
      <c r="B121" s="232"/>
      <c r="C121" s="232"/>
      <c r="D121" s="232" t="s">
        <v>33</v>
      </c>
      <c r="E121" s="232"/>
      <c r="F121" s="232"/>
      <c r="G121" s="231" t="s">
        <v>35</v>
      </c>
      <c r="H121" s="231"/>
      <c r="I121" s="35"/>
      <c r="J121" s="35"/>
      <c r="K121" s="231"/>
      <c r="L121" s="231"/>
      <c r="M121" s="231"/>
      <c r="N121" s="35"/>
      <c r="O121" s="35"/>
      <c r="P121" s="35"/>
      <c r="S121" s="21"/>
    </row>
    <row r="122" spans="1:29" x14ac:dyDescent="0.25">
      <c r="J122" s="11"/>
      <c r="U122" s="21"/>
    </row>
    <row r="123" spans="1:29" ht="24.75" customHeight="1" x14ac:dyDescent="0.25">
      <c r="A123" s="221" t="s">
        <v>1</v>
      </c>
      <c r="B123" s="221"/>
      <c r="C123" s="222"/>
      <c r="D123" s="222"/>
      <c r="G123" s="104"/>
    </row>
    <row r="124" spans="1:29" s="12" customFormat="1" ht="15" customHeight="1" x14ac:dyDescent="0.25">
      <c r="A124" s="221" t="s">
        <v>0</v>
      </c>
      <c r="B124" s="221"/>
      <c r="C124" s="222"/>
      <c r="D124" s="222"/>
      <c r="E124" s="3"/>
      <c r="F124" s="3"/>
      <c r="G124" s="223" t="s">
        <v>31</v>
      </c>
      <c r="H124" s="4"/>
      <c r="I124" s="4"/>
      <c r="J124"/>
      <c r="K124"/>
      <c r="L124"/>
      <c r="M124"/>
      <c r="N124"/>
    </row>
    <row r="125" spans="1:29" s="12" customFormat="1" x14ac:dyDescent="0.25">
      <c r="A125" s="216" t="s">
        <v>2</v>
      </c>
      <c r="B125" s="216"/>
      <c r="C125" s="217"/>
      <c r="D125" s="217"/>
      <c r="E125"/>
      <c r="F125"/>
      <c r="G125" s="224"/>
      <c r="H125" s="4"/>
      <c r="I125" s="4"/>
    </row>
    <row r="126" spans="1:29" x14ac:dyDescent="0.25">
      <c r="A126" s="216" t="s">
        <v>80</v>
      </c>
      <c r="B126" s="216"/>
      <c r="C126" s="217"/>
      <c r="D126" s="217"/>
    </row>
    <row r="127" spans="1:29" ht="15" customHeight="1" x14ac:dyDescent="0.25"/>
  </sheetData>
  <mergeCells count="37">
    <mergeCell ref="P12:Q12"/>
    <mergeCell ref="U1:W1"/>
    <mergeCell ref="S16:T23"/>
    <mergeCell ref="K120:M120"/>
    <mergeCell ref="K121:M121"/>
    <mergeCell ref="A12:K12"/>
    <mergeCell ref="A3:B3"/>
    <mergeCell ref="A4:B4"/>
    <mergeCell ref="A116:K116"/>
    <mergeCell ref="K1:O1"/>
    <mergeCell ref="A117:B117"/>
    <mergeCell ref="H117:N117"/>
    <mergeCell ref="A119:O119"/>
    <mergeCell ref="G120:H120"/>
    <mergeCell ref="B7:B8"/>
    <mergeCell ref="G7:O8"/>
    <mergeCell ref="A5:B5"/>
    <mergeCell ref="C3:K3"/>
    <mergeCell ref="C4:K4"/>
    <mergeCell ref="C5:K5"/>
    <mergeCell ref="G121:H121"/>
    <mergeCell ref="D120:F120"/>
    <mergeCell ref="D121:F121"/>
    <mergeCell ref="A120:C120"/>
    <mergeCell ref="A121:C121"/>
    <mergeCell ref="A125:B125"/>
    <mergeCell ref="C125:D125"/>
    <mergeCell ref="A10:K10"/>
    <mergeCell ref="A11:O11"/>
    <mergeCell ref="A126:B126"/>
    <mergeCell ref="C126:D126"/>
    <mergeCell ref="A123:B123"/>
    <mergeCell ref="C123:D123"/>
    <mergeCell ref="G124:G125"/>
    <mergeCell ref="A124:B124"/>
    <mergeCell ref="C124:D124"/>
    <mergeCell ref="M12:O12"/>
  </mergeCells>
  <phoneticPr fontId="19" type="noConversion"/>
  <conditionalFormatting sqref="C123:D126">
    <cfRule type="containsBlanks" dxfId="25" priority="5">
      <formula>LEN(TRIM(C123))=0</formula>
    </cfRule>
    <cfRule type="containsBlanks" dxfId="24" priority="6">
      <formula>LEN(TRIM(C123))=0</formula>
    </cfRule>
  </conditionalFormatting>
  <conditionalFormatting sqref="D15:D115">
    <cfRule type="cellIs" dxfId="23" priority="1" operator="lessThan">
      <formula>44745</formula>
    </cfRule>
  </conditionalFormatting>
  <conditionalFormatting sqref="E15:H42 J15:N42 B15:C115 E43:N115 H117:N117">
    <cfRule type="containsBlanks" dxfId="22" priority="8">
      <formula>LEN(TRIM(B15))=0</formula>
    </cfRule>
  </conditionalFormatting>
  <conditionalFormatting sqref="G123">
    <cfRule type="containsBlanks" dxfId="21" priority="4">
      <formula>LEN(TRIM(G123))=0</formula>
    </cfRule>
  </conditionalFormatting>
  <conditionalFormatting sqref="R15:R115">
    <cfRule type="cellIs" dxfId="20" priority="7" operator="greaterThan">
      <formula>0.23</formula>
    </cfRule>
  </conditionalFormatting>
  <dataValidations count="5">
    <dataValidation type="list" allowBlank="1" showInputMessage="1" showErrorMessage="1" sqref="I15:I115" xr:uid="{B7FE2552-57DF-444C-9AE0-3C22706B7CE7}">
      <formula1>$U$2:$U$9</formula1>
    </dataValidation>
    <dataValidation type="list" allowBlank="1" showInputMessage="1" showErrorMessage="1" sqref="J15:J115" xr:uid="{0A1D977B-E816-43A5-97FB-1F70E8251EB5}">
      <formula1>$V$2:$V$4</formula1>
    </dataValidation>
    <dataValidation type="list" allowBlank="1" showInputMessage="1" showErrorMessage="1" sqref="K15:L115" xr:uid="{C356FA05-1678-4EF7-B774-16B8770CD58C}">
      <formula1>$W$2:$W$4</formula1>
    </dataValidation>
    <dataValidation type="list" allowBlank="1" showInputMessage="1" showErrorMessage="1" sqref="H15:H115" xr:uid="{57DE118C-1670-433E-8607-8CBA65E8CC16}">
      <formula1>$T$2:$T$9</formula1>
    </dataValidation>
    <dataValidation type="list" allowBlank="1" showInputMessage="1" showErrorMessage="1" sqref="F15:F115" xr:uid="{21D4D859-B1E4-40D6-A855-1C5CFFAAD3C4}">
      <formula1>$S$2:$S$5</formula1>
    </dataValidation>
  </dataValidations>
  <pageMargins left="0.7" right="0.7" top="0.75" bottom="0.75" header="0.3" footer="0.3"/>
  <pageSetup paperSize="9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AD41-AE72-4B0F-B476-BEFAE5A5834B}">
  <sheetPr>
    <tabColor theme="9" tint="0.79998168889431442"/>
    <pageSetUpPr fitToPage="1"/>
  </sheetPr>
  <dimension ref="A1:V43"/>
  <sheetViews>
    <sheetView tabSelected="1" view="pageBreakPreview" zoomScale="75" zoomScaleNormal="100" zoomScaleSheetLayoutView="75" workbookViewId="0">
      <selection activeCell="C28" sqref="C28:D28"/>
    </sheetView>
  </sheetViews>
  <sheetFormatPr defaultColWidth="9.140625" defaultRowHeight="12.75" x14ac:dyDescent="0.2"/>
  <cols>
    <col min="1" max="1" width="3.5703125" style="18" customWidth="1"/>
    <col min="2" max="2" width="38.140625" style="18" customWidth="1"/>
    <col min="3" max="4" width="14.7109375" style="18" customWidth="1"/>
    <col min="5" max="13" width="17.28515625" style="18" customWidth="1"/>
    <col min="14" max="15" width="15.140625" style="18" customWidth="1"/>
    <col min="16" max="16" width="11.5703125" style="18" customWidth="1"/>
    <col min="17" max="17" width="9.140625" style="18"/>
    <col min="18" max="19" width="10.42578125" style="18" bestFit="1" customWidth="1"/>
    <col min="20" max="20" width="9.28515625" style="18" bestFit="1" customWidth="1"/>
    <col min="21" max="16384" width="9.140625" style="18"/>
  </cols>
  <sheetData>
    <row r="1" spans="1:22" ht="22.5" customHeight="1" x14ac:dyDescent="0.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05" t="s">
        <v>78</v>
      </c>
      <c r="M1" s="22"/>
      <c r="N1" s="22"/>
    </row>
    <row r="2" spans="1:22" x14ac:dyDescent="0.2">
      <c r="A2" s="23"/>
    </row>
    <row r="3" spans="1:22" ht="19.5" customHeight="1" x14ac:dyDescent="0.2">
      <c r="A3" s="237" t="s">
        <v>29</v>
      </c>
      <c r="B3" s="238"/>
      <c r="C3" s="283">
        <f>'I.Rozliczenie transzy'!C3:K3</f>
        <v>0</v>
      </c>
      <c r="D3" s="283"/>
      <c r="E3" s="283"/>
      <c r="F3" s="283"/>
      <c r="G3" s="283"/>
      <c r="H3" s="283"/>
      <c r="I3" s="283"/>
    </row>
    <row r="4" spans="1:22" ht="19.5" customHeight="1" x14ac:dyDescent="0.2">
      <c r="A4" s="226" t="s">
        <v>51</v>
      </c>
      <c r="B4" s="227"/>
      <c r="C4" s="283">
        <f>'I.Rozliczenie transzy'!C4:K4</f>
        <v>0</v>
      </c>
      <c r="D4" s="283"/>
      <c r="E4" s="283"/>
      <c r="F4" s="283"/>
      <c r="G4" s="283"/>
      <c r="H4" s="283"/>
      <c r="I4" s="283"/>
    </row>
    <row r="5" spans="1:22" ht="19.5" customHeight="1" x14ac:dyDescent="0.2">
      <c r="A5" s="226" t="s">
        <v>68</v>
      </c>
      <c r="B5" s="227"/>
      <c r="C5" s="283">
        <f>'I.Rozliczenie transzy'!C5:K5</f>
        <v>0</v>
      </c>
      <c r="D5" s="283"/>
      <c r="E5" s="283"/>
      <c r="F5" s="283"/>
      <c r="G5" s="283"/>
      <c r="H5" s="283"/>
      <c r="I5" s="283"/>
    </row>
    <row r="6" spans="1:22" x14ac:dyDescent="0.2">
      <c r="A6" s="2"/>
      <c r="B6" s="24"/>
      <c r="C6" s="24"/>
      <c r="D6" s="24"/>
    </row>
    <row r="7" spans="1:22" ht="28.5" customHeight="1" x14ac:dyDescent="0.2">
      <c r="A7" s="262" t="s">
        <v>99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22" x14ac:dyDescent="0.2">
      <c r="A8" s="270"/>
      <c r="B8" s="270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R8" s="17"/>
      <c r="S8" s="17"/>
      <c r="T8" s="20"/>
    </row>
    <row r="9" spans="1:22" s="182" customFormat="1" ht="46.5" customHeight="1" thickBot="1" x14ac:dyDescent="0.25">
      <c r="A9" s="263" t="s">
        <v>12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180"/>
      <c r="P9" s="181"/>
      <c r="Q9" s="181"/>
      <c r="R9" s="181"/>
      <c r="S9" s="181"/>
      <c r="T9" s="181"/>
      <c r="U9" s="181"/>
      <c r="V9" s="181"/>
    </row>
    <row r="10" spans="1:22" ht="33" customHeight="1" x14ac:dyDescent="0.2">
      <c r="A10" s="272" t="s">
        <v>6</v>
      </c>
      <c r="B10" s="273" t="s">
        <v>14</v>
      </c>
      <c r="C10" s="265" t="s">
        <v>85</v>
      </c>
      <c r="D10" s="266"/>
      <c r="E10" s="266"/>
      <c r="F10" s="266"/>
      <c r="G10" s="267" t="s">
        <v>54</v>
      </c>
      <c r="H10" s="268"/>
      <c r="I10" s="268"/>
      <c r="J10" s="268"/>
      <c r="K10" s="269"/>
      <c r="L10" s="259" t="s">
        <v>84</v>
      </c>
      <c r="M10" s="260"/>
      <c r="N10" s="261"/>
    </row>
    <row r="11" spans="1:22" ht="49.5" customHeight="1" x14ac:dyDescent="0.2">
      <c r="A11" s="272"/>
      <c r="B11" s="273"/>
      <c r="C11" s="157" t="s">
        <v>95</v>
      </c>
      <c r="D11" s="158" t="s">
        <v>96</v>
      </c>
      <c r="E11" s="158" t="s">
        <v>90</v>
      </c>
      <c r="F11" s="159" t="s">
        <v>91</v>
      </c>
      <c r="G11" s="157" t="s">
        <v>95</v>
      </c>
      <c r="H11" s="158" t="s">
        <v>89</v>
      </c>
      <c r="I11" s="158" t="s">
        <v>90</v>
      </c>
      <c r="J11" s="159" t="s">
        <v>91</v>
      </c>
      <c r="K11" s="160" t="s">
        <v>92</v>
      </c>
      <c r="L11" s="157" t="s">
        <v>93</v>
      </c>
      <c r="M11" s="158" t="s">
        <v>90</v>
      </c>
      <c r="N11" s="160" t="s">
        <v>91</v>
      </c>
      <c r="P11" s="291" t="s">
        <v>100</v>
      </c>
      <c r="Q11" s="291"/>
    </row>
    <row r="12" spans="1:22" s="27" customFormat="1" ht="15" customHeight="1" x14ac:dyDescent="0.2">
      <c r="A12" s="26">
        <v>1</v>
      </c>
      <c r="B12" s="93">
        <v>2</v>
      </c>
      <c r="C12" s="98">
        <v>3</v>
      </c>
      <c r="D12" s="26">
        <v>4</v>
      </c>
      <c r="E12" s="26">
        <v>5</v>
      </c>
      <c r="F12" s="93">
        <v>6</v>
      </c>
      <c r="G12" s="98">
        <v>7</v>
      </c>
      <c r="H12" s="26">
        <v>8</v>
      </c>
      <c r="I12" s="26">
        <v>9</v>
      </c>
      <c r="J12" s="26">
        <v>10</v>
      </c>
      <c r="K12" s="99">
        <v>11</v>
      </c>
      <c r="L12" s="98">
        <v>12</v>
      </c>
      <c r="M12" s="99">
        <v>13</v>
      </c>
      <c r="N12" s="99">
        <v>14</v>
      </c>
      <c r="P12" s="291"/>
      <c r="Q12" s="291"/>
    </row>
    <row r="13" spans="1:22" ht="35.25" customHeight="1" thickBot="1" x14ac:dyDescent="0.25">
      <c r="A13" s="28" t="s">
        <v>15</v>
      </c>
      <c r="B13" s="95" t="s">
        <v>18</v>
      </c>
      <c r="C13" s="108"/>
      <c r="D13" s="109"/>
      <c r="E13" s="109"/>
      <c r="F13" s="110">
        <f>C13+D13+E13</f>
        <v>0</v>
      </c>
      <c r="G13" s="168">
        <f>SUMIFS('I.Rozliczenie transzy'!$M$15:$M$115,'I.Rozliczenie transzy'!$I$15:$I$115,A13,'I.Rozliczenie transzy'!$K$15:$K$115,"KPO",'I.Rozliczenie transzy'!$Q$15:$Q$115,"M")</f>
        <v>0</v>
      </c>
      <c r="H13" s="169">
        <f>SUMIFS('I.Rozliczenie transzy'!$M$15:$M$115,'I.Rozliczenie transzy'!$I$15:$I$115,A13,'I.Rozliczenie transzy'!$K$15:$K$115,"KPO",'I.Rozliczenie transzy'!$Q$15:$Q$115,"B")</f>
        <v>0</v>
      </c>
      <c r="I13" s="169">
        <f>SUMIFS('I.Rozliczenie transzy'!$N$15:$N$115,'I.Rozliczenie transzy'!$I$15:$I$115,A13,'I.Rozliczenie transzy'!$K$15:$K$115,"KPO")</f>
        <v>0</v>
      </c>
      <c r="J13" s="166">
        <f>H13+I13+G13</f>
        <v>0</v>
      </c>
      <c r="K13" s="166">
        <f>G13+H13</f>
        <v>0</v>
      </c>
      <c r="L13" s="193">
        <f>C13+D13-K13</f>
        <v>0</v>
      </c>
      <c r="M13" s="111">
        <f>E13-I13</f>
        <v>0</v>
      </c>
      <c r="N13" s="112">
        <f>L13+M13</f>
        <v>0</v>
      </c>
      <c r="P13" s="291"/>
      <c r="Q13" s="291"/>
    </row>
    <row r="14" spans="1:22" ht="27.75" customHeight="1" x14ac:dyDescent="0.2">
      <c r="A14" s="29" t="s">
        <v>16</v>
      </c>
      <c r="B14" s="96" t="s">
        <v>39</v>
      </c>
      <c r="C14" s="113"/>
      <c r="D14" s="114"/>
      <c r="E14" s="115"/>
      <c r="F14" s="116">
        <f t="shared" ref="F14:F18" si="0">C14+D14+E14</f>
        <v>0</v>
      </c>
      <c r="G14" s="170">
        <f>SUMIFS('I.Rozliczenie transzy'!$M$15:$M$115,'I.Rozliczenie transzy'!$I$15:$I$115,A14,'I.Rozliczenie transzy'!$K$15:$K$115,"KPO",'I.Rozliczenie transzy'!$Q$15:$Q$115,"M")</f>
        <v>0</v>
      </c>
      <c r="H14" s="171">
        <f>SUMIFS('I.Rozliczenie transzy'!$M$15:$M$115,'I.Rozliczenie transzy'!$I$15:$I$115,A14,'I.Rozliczenie transzy'!$K$15:$K$115,"KPO",'I.Rozliczenie transzy'!$Q$15:$Q$115,"B")</f>
        <v>0</v>
      </c>
      <c r="I14" s="171">
        <f>SUMIFS('I.Rozliczenie transzy'!$N$15:$N$115,'I.Rozliczenie transzy'!$I$15:$I$115,A14,'I.Rozliczenie transzy'!$K$15:$K$115,"KPO")</f>
        <v>0</v>
      </c>
      <c r="J14" s="172">
        <f t="shared" ref="J14:J19" si="1">H14+I14+G14</f>
        <v>0</v>
      </c>
      <c r="K14" s="173">
        <f t="shared" ref="K14:K19" si="2">G14+H14</f>
        <v>0</v>
      </c>
      <c r="L14" s="194">
        <f>C14+D14-K14</f>
        <v>0</v>
      </c>
      <c r="M14" s="117">
        <f>E14-I14</f>
        <v>0</v>
      </c>
      <c r="N14" s="118">
        <f>L14+M14</f>
        <v>0</v>
      </c>
      <c r="P14" s="291"/>
      <c r="Q14" s="291"/>
    </row>
    <row r="15" spans="1:22" ht="66.75" customHeight="1" x14ac:dyDescent="0.2">
      <c r="A15" s="25" t="s">
        <v>17</v>
      </c>
      <c r="B15" s="96" t="s">
        <v>48</v>
      </c>
      <c r="C15" s="119"/>
      <c r="D15" s="120"/>
      <c r="E15" s="121"/>
      <c r="F15" s="122">
        <f t="shared" si="0"/>
        <v>0</v>
      </c>
      <c r="G15" s="123">
        <f>SUMIFS('I.Rozliczenie transzy'!$M$15:$M$115,'I.Rozliczenie transzy'!$I$15:$I$115,A15,'I.Rozliczenie transzy'!$K$15:$K$115,"KPO",'I.Rozliczenie transzy'!$Q$15:$Q$115,"M")</f>
        <v>0</v>
      </c>
      <c r="H15" s="124">
        <f>SUMIFS('I.Rozliczenie transzy'!$M$15:$M$115,'I.Rozliczenie transzy'!$I$15:$I$115,A15,'I.Rozliczenie transzy'!$K$15:$K$115,"KPO",'I.Rozliczenie transzy'!$Q$15:$Q$115,"B")</f>
        <v>0</v>
      </c>
      <c r="I15" s="124">
        <f>SUMIFS('I.Rozliczenie transzy'!$N$15:$N$115,'I.Rozliczenie transzy'!$I$15:$I$115,A15,'I.Rozliczenie transzy'!$K$15:$K$115,"KPO")</f>
        <v>0</v>
      </c>
      <c r="J15" s="167">
        <f t="shared" si="1"/>
        <v>0</v>
      </c>
      <c r="K15" s="125">
        <f t="shared" si="2"/>
        <v>0</v>
      </c>
      <c r="L15" s="194">
        <f t="shared" ref="L15:L18" si="3">C15+D15-K15</f>
        <v>0</v>
      </c>
      <c r="M15" s="117">
        <f t="shared" ref="M15:M18" si="4">E15-I15</f>
        <v>0</v>
      </c>
      <c r="N15" s="118">
        <f t="shared" ref="N15:N19" si="5">L15+M15</f>
        <v>0</v>
      </c>
      <c r="P15" s="291"/>
      <c r="Q15" s="291"/>
    </row>
    <row r="16" spans="1:22" ht="27.75" customHeight="1" x14ac:dyDescent="0.2">
      <c r="A16" s="25" t="s">
        <v>19</v>
      </c>
      <c r="B16" s="97" t="s">
        <v>40</v>
      </c>
      <c r="C16" s="119"/>
      <c r="D16" s="120"/>
      <c r="E16" s="121"/>
      <c r="F16" s="122">
        <f t="shared" si="0"/>
        <v>0</v>
      </c>
      <c r="G16" s="123">
        <f>SUMIFS('I.Rozliczenie transzy'!$M$15:$M$115,'I.Rozliczenie transzy'!$I$15:$I$115,A16,'I.Rozliczenie transzy'!$K$15:$K$115,"KPO",'I.Rozliczenie transzy'!$Q$15:$Q$115,"M")</f>
        <v>0</v>
      </c>
      <c r="H16" s="124">
        <f>SUMIFS('I.Rozliczenie transzy'!$M$15:$M$115,'I.Rozliczenie transzy'!$I$15:$I$115,A16,'I.Rozliczenie transzy'!$K$15:$K$115,"KPO",'I.Rozliczenie transzy'!$Q$15:$Q$115,"B")</f>
        <v>0</v>
      </c>
      <c r="I16" s="124">
        <f>SUMIFS('I.Rozliczenie transzy'!$N$15:$N$115,'I.Rozliczenie transzy'!$I$15:$I$115,A16,'I.Rozliczenie transzy'!$K$15:$K$115,"KPO")</f>
        <v>0</v>
      </c>
      <c r="J16" s="167">
        <f t="shared" si="1"/>
        <v>0</v>
      </c>
      <c r="K16" s="125">
        <f t="shared" si="2"/>
        <v>0</v>
      </c>
      <c r="L16" s="194">
        <f t="shared" si="3"/>
        <v>0</v>
      </c>
      <c r="M16" s="117">
        <f t="shared" si="4"/>
        <v>0</v>
      </c>
      <c r="N16" s="118">
        <f t="shared" si="5"/>
        <v>0</v>
      </c>
      <c r="P16" s="291"/>
      <c r="Q16" s="291"/>
    </row>
    <row r="17" spans="1:17" ht="27.75" customHeight="1" x14ac:dyDescent="0.2">
      <c r="A17" s="25" t="s">
        <v>20</v>
      </c>
      <c r="B17" s="97" t="s">
        <v>41</v>
      </c>
      <c r="C17" s="119"/>
      <c r="D17" s="120"/>
      <c r="E17" s="121"/>
      <c r="F17" s="122">
        <f t="shared" si="0"/>
        <v>0</v>
      </c>
      <c r="G17" s="123">
        <f>SUMIFS('I.Rozliczenie transzy'!$M$15:$M$115,'I.Rozliczenie transzy'!$I$15:$I$115,A17,'I.Rozliczenie transzy'!$K$15:$K$115,"KPO",'I.Rozliczenie transzy'!$Q$15:$Q$115,"M")</f>
        <v>0</v>
      </c>
      <c r="H17" s="124">
        <f>SUMIFS('I.Rozliczenie transzy'!$M$15:$M$115,'I.Rozliczenie transzy'!$I$15:$I$115,A17,'I.Rozliczenie transzy'!$K$15:$K$115,"KPO",'I.Rozliczenie transzy'!$Q$15:$Q$115,"B")</f>
        <v>0</v>
      </c>
      <c r="I17" s="124">
        <f>SUMIFS('I.Rozliczenie transzy'!$N$15:$N$115,'I.Rozliczenie transzy'!$I$15:$I$115,A17,'I.Rozliczenie transzy'!$K$15:$K$115,"KPO")</f>
        <v>0</v>
      </c>
      <c r="J17" s="167">
        <f t="shared" si="1"/>
        <v>0</v>
      </c>
      <c r="K17" s="125">
        <f t="shared" si="2"/>
        <v>0</v>
      </c>
      <c r="L17" s="194">
        <f t="shared" si="3"/>
        <v>0</v>
      </c>
      <c r="M17" s="117">
        <f t="shared" si="4"/>
        <v>0</v>
      </c>
      <c r="N17" s="118">
        <f t="shared" si="5"/>
        <v>0</v>
      </c>
      <c r="P17" s="291"/>
      <c r="Q17" s="291"/>
    </row>
    <row r="18" spans="1:17" ht="27.75" customHeight="1" x14ac:dyDescent="0.2">
      <c r="A18" s="25" t="s">
        <v>21</v>
      </c>
      <c r="B18" s="97" t="s">
        <v>23</v>
      </c>
      <c r="C18" s="119"/>
      <c r="D18" s="120"/>
      <c r="E18" s="121"/>
      <c r="F18" s="122">
        <f t="shared" si="0"/>
        <v>0</v>
      </c>
      <c r="G18" s="123">
        <f>SUMIFS('I.Rozliczenie transzy'!$M$15:$M$115,'I.Rozliczenie transzy'!$I$15:$I$115,A18,'I.Rozliczenie transzy'!$K$15:$K$115,"KPO",'I.Rozliczenie transzy'!$Q$15:$Q$115,"M")</f>
        <v>0</v>
      </c>
      <c r="H18" s="124">
        <f>SUMIFS('I.Rozliczenie transzy'!$M$15:$M$115,'I.Rozliczenie transzy'!$I$15:$I$115,A18,'I.Rozliczenie transzy'!$K$15:$K$115,"KPO",'I.Rozliczenie transzy'!$Q$15:$Q$115,"B")</f>
        <v>0</v>
      </c>
      <c r="I18" s="124">
        <f>SUMIFS('I.Rozliczenie transzy'!$N$15:$N$115,'I.Rozliczenie transzy'!$I$15:$I$115,A18,'I.Rozliczenie transzy'!$K$15:$K$115,"KPO")</f>
        <v>0</v>
      </c>
      <c r="J18" s="167">
        <f t="shared" si="1"/>
        <v>0</v>
      </c>
      <c r="K18" s="125">
        <f>G18+H18</f>
        <v>0</v>
      </c>
      <c r="L18" s="194">
        <f t="shared" si="3"/>
        <v>0</v>
      </c>
      <c r="M18" s="117">
        <f t="shared" si="4"/>
        <v>0</v>
      </c>
      <c r="N18" s="118">
        <f>L18+M18</f>
        <v>0</v>
      </c>
      <c r="P18" s="291"/>
      <c r="Q18" s="291"/>
    </row>
    <row r="19" spans="1:17" ht="27.75" customHeight="1" x14ac:dyDescent="0.2">
      <c r="A19" s="25" t="s">
        <v>22</v>
      </c>
      <c r="B19" s="97" t="s">
        <v>42</v>
      </c>
      <c r="C19" s="119"/>
      <c r="D19" s="120"/>
      <c r="E19" s="121"/>
      <c r="F19" s="122">
        <f>C19+D19+E19</f>
        <v>0</v>
      </c>
      <c r="G19" s="123">
        <f>SUMIFS('I.Rozliczenie transzy'!$M$15:$M$115,'I.Rozliczenie transzy'!$I$15:$I$115,A19,'I.Rozliczenie transzy'!$K$15:$K$115,"KPO",'I.Rozliczenie transzy'!$Q$15:$Q$115,"M")</f>
        <v>0</v>
      </c>
      <c r="H19" s="124">
        <f>SUMIFS('I.Rozliczenie transzy'!$M$15:$M$115,'I.Rozliczenie transzy'!$I$15:$I$115,A19,'I.Rozliczenie transzy'!$K$15:$K$115,"KPO",'I.Rozliczenie transzy'!$Q$15:$Q$115,"B")</f>
        <v>0</v>
      </c>
      <c r="I19" s="124">
        <f>SUMIFS('I.Rozliczenie transzy'!$N$15:$N$115,'I.Rozliczenie transzy'!$I$15:$I$115,A19,'I.Rozliczenie transzy'!$K$15:$K$115,"KPO")</f>
        <v>0</v>
      </c>
      <c r="J19" s="167">
        <f t="shared" si="1"/>
        <v>0</v>
      </c>
      <c r="K19" s="125">
        <f t="shared" si="2"/>
        <v>0</v>
      </c>
      <c r="L19" s="194">
        <f>C19+D19-K19</f>
        <v>0</v>
      </c>
      <c r="M19" s="117">
        <f>E19-I19</f>
        <v>0</v>
      </c>
      <c r="N19" s="118">
        <f t="shared" si="5"/>
        <v>0</v>
      </c>
    </row>
    <row r="20" spans="1:17" ht="15.75" customHeight="1" thickBot="1" x14ac:dyDescent="0.25">
      <c r="A20" s="275" t="s">
        <v>24</v>
      </c>
      <c r="B20" s="278"/>
      <c r="C20" s="126">
        <f t="shared" ref="C20:F20" si="6">SUM(C13:C19)</f>
        <v>0</v>
      </c>
      <c r="D20" s="127">
        <f t="shared" si="6"/>
        <v>0</v>
      </c>
      <c r="E20" s="127">
        <f t="shared" si="6"/>
        <v>0</v>
      </c>
      <c r="F20" s="128">
        <f t="shared" si="6"/>
        <v>0</v>
      </c>
      <c r="G20" s="126">
        <f t="shared" ref="G20:K20" si="7">SUM(G13:G19)</f>
        <v>0</v>
      </c>
      <c r="H20" s="127">
        <f t="shared" si="7"/>
        <v>0</v>
      </c>
      <c r="I20" s="127">
        <f t="shared" si="7"/>
        <v>0</v>
      </c>
      <c r="J20" s="129">
        <f t="shared" si="7"/>
        <v>0</v>
      </c>
      <c r="K20" s="130">
        <f t="shared" si="7"/>
        <v>0</v>
      </c>
      <c r="L20" s="134">
        <f>SUM(L13:L19)</f>
        <v>0</v>
      </c>
      <c r="M20" s="129">
        <f t="shared" ref="M20:N20" si="8">SUM(M13:M19)</f>
        <v>0</v>
      </c>
      <c r="N20" s="130">
        <f t="shared" si="8"/>
        <v>0</v>
      </c>
    </row>
    <row r="21" spans="1:17" ht="33" customHeight="1" x14ac:dyDescent="0.2">
      <c r="A21" s="275" t="s">
        <v>114</v>
      </c>
      <c r="B21" s="277" t="s">
        <v>25</v>
      </c>
      <c r="C21" s="31"/>
      <c r="D21" s="100" t="s">
        <v>26</v>
      </c>
      <c r="E21" s="101" t="str">
        <f>IFERROR(F20/(C20+D20)-1,"-")</f>
        <v>-</v>
      </c>
      <c r="F21" s="30"/>
      <c r="G21" s="31"/>
      <c r="H21" s="30"/>
      <c r="I21" s="100" t="s">
        <v>26</v>
      </c>
      <c r="J21" s="101" t="str">
        <f>IFERROR(J20/(G20+H20)-1,"-")</f>
        <v>-</v>
      </c>
      <c r="K21" s="31"/>
      <c r="L21" s="31"/>
      <c r="M21" s="184"/>
      <c r="N21" s="184"/>
      <c r="O21" s="17"/>
    </row>
    <row r="22" spans="1:17" ht="15.75" customHeight="1" x14ac:dyDescent="0.2">
      <c r="A22" s="32"/>
      <c r="B22" s="32"/>
      <c r="C22" s="32"/>
      <c r="D22" s="32"/>
      <c r="E22" s="32"/>
      <c r="F22" s="32"/>
      <c r="G22" s="32">
        <f>G2</f>
        <v>0</v>
      </c>
      <c r="H22" s="185"/>
      <c r="I22" s="185" t="b">
        <f>I20='I.Rozliczenie transzy'!N116</f>
        <v>1</v>
      </c>
      <c r="J22" s="185" t="b">
        <f>J20='I.Rozliczenie transzy'!O116</f>
        <v>1</v>
      </c>
      <c r="K22" s="185" t="b">
        <f>K20='I.Rozliczenie transzy'!M116</f>
        <v>1</v>
      </c>
      <c r="L22" s="31"/>
      <c r="M22" s="31"/>
      <c r="N22" s="31"/>
      <c r="O22" s="186"/>
      <c r="P22" s="17"/>
      <c r="Q22" s="17"/>
    </row>
    <row r="23" spans="1:17" ht="15.75" customHeight="1" x14ac:dyDescent="0.2">
      <c r="A23" s="32"/>
      <c r="B23" s="32"/>
      <c r="C23" s="32"/>
      <c r="D23" s="32"/>
      <c r="E23" s="32"/>
      <c r="F23" s="32"/>
      <c r="G23" s="32"/>
      <c r="H23" s="185"/>
      <c r="I23" s="185"/>
      <c r="J23" s="185"/>
      <c r="K23" s="185"/>
      <c r="L23" s="31"/>
      <c r="M23" s="31"/>
      <c r="N23" s="31"/>
      <c r="O23" s="186"/>
      <c r="P23" s="17"/>
      <c r="Q23" s="17"/>
    </row>
    <row r="24" spans="1:17" ht="31.5" customHeight="1" thickBot="1" x14ac:dyDescent="0.25">
      <c r="A24" s="294" t="s">
        <v>13</v>
      </c>
      <c r="B24" s="294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</row>
    <row r="25" spans="1:17" ht="33" customHeight="1" x14ac:dyDescent="0.2">
      <c r="A25" s="279" t="s">
        <v>6</v>
      </c>
      <c r="B25" s="281" t="s">
        <v>14</v>
      </c>
      <c r="C25" s="292" t="s">
        <v>85</v>
      </c>
      <c r="D25" s="293"/>
      <c r="E25" s="293"/>
      <c r="F25" s="293"/>
      <c r="G25" s="293"/>
      <c r="H25" s="296" t="s">
        <v>54</v>
      </c>
      <c r="I25" s="297"/>
      <c r="J25" s="297"/>
      <c r="K25" s="297"/>
      <c r="L25" s="298"/>
      <c r="M25" s="299" t="s">
        <v>84</v>
      </c>
      <c r="N25" s="300"/>
      <c r="O25" s="301"/>
    </row>
    <row r="26" spans="1:17" ht="81.75" customHeight="1" x14ac:dyDescent="0.2">
      <c r="A26" s="280"/>
      <c r="B26" s="282"/>
      <c r="C26" s="151" t="s">
        <v>94</v>
      </c>
      <c r="D26" s="147" t="s">
        <v>90</v>
      </c>
      <c r="E26" s="187" t="s">
        <v>97</v>
      </c>
      <c r="F26" s="19" t="s">
        <v>52</v>
      </c>
      <c r="G26" s="198" t="s">
        <v>53</v>
      </c>
      <c r="H26" s="200" t="s">
        <v>94</v>
      </c>
      <c r="I26" s="147" t="s">
        <v>90</v>
      </c>
      <c r="J26" s="147" t="s">
        <v>97</v>
      </c>
      <c r="K26" s="19" t="s">
        <v>52</v>
      </c>
      <c r="L26" s="152" t="s">
        <v>53</v>
      </c>
      <c r="M26" s="202" t="s">
        <v>97</v>
      </c>
      <c r="N26" s="106" t="s">
        <v>82</v>
      </c>
      <c r="O26" s="107" t="s">
        <v>83</v>
      </c>
      <c r="Q26" s="183"/>
    </row>
    <row r="27" spans="1:17" s="27" customFormat="1" ht="15.75" customHeight="1" x14ac:dyDescent="0.2">
      <c r="A27" s="26">
        <v>1</v>
      </c>
      <c r="B27" s="93">
        <v>2</v>
      </c>
      <c r="C27" s="98">
        <v>3</v>
      </c>
      <c r="D27" s="93">
        <v>4</v>
      </c>
      <c r="E27" s="26">
        <v>5</v>
      </c>
      <c r="F27" s="93">
        <v>6</v>
      </c>
      <c r="G27" s="93">
        <v>7</v>
      </c>
      <c r="H27" s="98">
        <v>8</v>
      </c>
      <c r="I27" s="26">
        <v>8</v>
      </c>
      <c r="J27" s="26">
        <v>9</v>
      </c>
      <c r="K27" s="26">
        <v>10</v>
      </c>
      <c r="L27" s="99">
        <v>11</v>
      </c>
      <c r="M27" s="156">
        <v>12</v>
      </c>
      <c r="N27" s="26">
        <v>13</v>
      </c>
      <c r="O27" s="99">
        <v>14</v>
      </c>
      <c r="Q27" s="183"/>
    </row>
    <row r="28" spans="1:17" ht="29.25" customHeight="1" x14ac:dyDescent="0.2">
      <c r="A28" s="25" t="s">
        <v>15</v>
      </c>
      <c r="B28" s="94" t="s">
        <v>43</v>
      </c>
      <c r="C28" s="119"/>
      <c r="D28" s="190"/>
      <c r="E28" s="195">
        <f>C28+D28</f>
        <v>0</v>
      </c>
      <c r="F28" s="285">
        <f>IFERROR(ROUNDDOWN(E35*0.8252,2),0)</f>
        <v>0</v>
      </c>
      <c r="G28" s="288">
        <f>E35-F28</f>
        <v>0</v>
      </c>
      <c r="H28" s="201">
        <f>SUMIFS('I.Rozliczenie transzy'!$M$15:$M$115,'I.Rozliczenie transzy'!$I$15:$I$115,A28,'I.Rozliczenie transzy'!$K$15:$K$115,"FERS")</f>
        <v>0</v>
      </c>
      <c r="I28" s="195">
        <f>SUMIFS('I.Rozliczenie transzy'!$N$15:$N$115,'I.Rozliczenie transzy'!$I$15:$I$115,A28,'I.Rozliczenie transzy'!$K$15:$K$115,"FERS")</f>
        <v>0</v>
      </c>
      <c r="J28" s="148">
        <f>SUMIFS('I.Rozliczenie transzy'!$O$15:$O$115,'I.Rozliczenie transzy'!$I$15:$I$115,A28,'I.Rozliczenie transzy'!$K$15:$K$115,"FERS")</f>
        <v>0</v>
      </c>
      <c r="K28" s="131">
        <f>IFERROR(K36-SUM(K29:K34),0)</f>
        <v>0</v>
      </c>
      <c r="L28" s="153">
        <f>J28-K28</f>
        <v>0</v>
      </c>
      <c r="M28" s="161">
        <f>E28-J28</f>
        <v>0</v>
      </c>
      <c r="N28" s="253">
        <f>F35-K35</f>
        <v>0</v>
      </c>
      <c r="O28" s="256">
        <f>G35-L35</f>
        <v>0</v>
      </c>
      <c r="Q28" s="183"/>
    </row>
    <row r="29" spans="1:17" ht="29.25" customHeight="1" thickBot="1" x14ac:dyDescent="0.25">
      <c r="A29" s="28" t="s">
        <v>16</v>
      </c>
      <c r="B29" s="95" t="s">
        <v>44</v>
      </c>
      <c r="C29" s="108"/>
      <c r="D29" s="191"/>
      <c r="E29" s="196">
        <f t="shared" ref="E29:E34" si="9">C29+D29</f>
        <v>0</v>
      </c>
      <c r="F29" s="286"/>
      <c r="G29" s="289"/>
      <c r="H29" s="204">
        <f>SUMIFS('I.Rozliczenie transzy'!$M$15:$M$115,'I.Rozliczenie transzy'!$I$15:$I$115,A29,'I.Rozliczenie transzy'!$K$15:$K$115,"FERS")</f>
        <v>0</v>
      </c>
      <c r="I29" s="196">
        <f>SUMIFS('I.Rozliczenie transzy'!$N$15:$N$115,'I.Rozliczenie transzy'!$I$15:$I$115,A29,'I.Rozliczenie transzy'!$K$15:$K$115,"FERS")</f>
        <v>0</v>
      </c>
      <c r="J29" s="150">
        <f>SUMIFS('I.Rozliczenie transzy'!$O$15:$O$115,'I.Rozliczenie transzy'!$I$15:$I$115,A29,'I.Rozliczenie transzy'!$K$15:$K$115,"FERS")</f>
        <v>0</v>
      </c>
      <c r="K29" s="132">
        <f>IFERROR(J29*K36/J35,0)</f>
        <v>0</v>
      </c>
      <c r="L29" s="154">
        <f t="shared" ref="L29:L34" si="10">J29-K29</f>
        <v>0</v>
      </c>
      <c r="M29" s="162">
        <f t="shared" ref="M29:M34" si="11">E29-J29</f>
        <v>0</v>
      </c>
      <c r="N29" s="254"/>
      <c r="O29" s="257"/>
      <c r="Q29" s="183"/>
    </row>
    <row r="30" spans="1:17" ht="58.5" customHeight="1" x14ac:dyDescent="0.2">
      <c r="A30" s="29" t="s">
        <v>17</v>
      </c>
      <c r="B30" s="96" t="s">
        <v>48</v>
      </c>
      <c r="C30" s="113"/>
      <c r="D30" s="192"/>
      <c r="E30" s="197">
        <f t="shared" si="9"/>
        <v>0</v>
      </c>
      <c r="F30" s="286"/>
      <c r="G30" s="289"/>
      <c r="H30" s="203">
        <f>SUMIFS('I.Rozliczenie transzy'!$M$15:$M$115,'I.Rozliczenie transzy'!$I$15:$I$115,A30,'I.Rozliczenie transzy'!$K$15:$K$115,"FERS")</f>
        <v>0</v>
      </c>
      <c r="I30" s="197">
        <f>SUMIFS('I.Rozliczenie transzy'!$N$15:$N$115,'I.Rozliczenie transzy'!$I$15:$I$115,A30,'I.Rozliczenie transzy'!$K$15:$K$115,"FERS")</f>
        <v>0</v>
      </c>
      <c r="J30" s="149">
        <f>SUMIFS('I.Rozliczenie transzy'!$O$15:$O$115,'I.Rozliczenie transzy'!$I$15:$I$115,A30,'I.Rozliczenie transzy'!$K$15:$K$115,"FERS")</f>
        <v>0</v>
      </c>
      <c r="K30" s="133">
        <f>IFERROR(J30*K36/J35,0)</f>
        <v>0</v>
      </c>
      <c r="L30" s="155">
        <f t="shared" si="10"/>
        <v>0</v>
      </c>
      <c r="M30" s="163">
        <f t="shared" si="11"/>
        <v>0</v>
      </c>
      <c r="N30" s="254"/>
      <c r="O30" s="257"/>
      <c r="Q30" s="183"/>
    </row>
    <row r="31" spans="1:17" ht="29.25" customHeight="1" x14ac:dyDescent="0.2">
      <c r="A31" s="25" t="s">
        <v>19</v>
      </c>
      <c r="B31" s="97" t="s">
        <v>40</v>
      </c>
      <c r="C31" s="119"/>
      <c r="D31" s="190"/>
      <c r="E31" s="195">
        <f t="shared" si="9"/>
        <v>0</v>
      </c>
      <c r="F31" s="286"/>
      <c r="G31" s="289"/>
      <c r="H31" s="201">
        <f>SUMIFS('I.Rozliczenie transzy'!$M$15:$M$115,'I.Rozliczenie transzy'!$I$15:$I$115,A31,'I.Rozliczenie transzy'!$K$15:$K$115,"FERS")</f>
        <v>0</v>
      </c>
      <c r="I31" s="195">
        <f>SUMIFS('I.Rozliczenie transzy'!$N$15:$N$115,'I.Rozliczenie transzy'!$I$15:$I$115,A31,'I.Rozliczenie transzy'!$K$15:$K$115,"FERS")</f>
        <v>0</v>
      </c>
      <c r="J31" s="148">
        <f>SUMIFS('I.Rozliczenie transzy'!$O$15:$O$115,'I.Rozliczenie transzy'!$I$15:$I$115,A31,'I.Rozliczenie transzy'!$K$15:$K$115,"FERS")</f>
        <v>0</v>
      </c>
      <c r="K31" s="131">
        <f>IFERROR(J31*K36/J35,0)</f>
        <v>0</v>
      </c>
      <c r="L31" s="153">
        <f t="shared" si="10"/>
        <v>0</v>
      </c>
      <c r="M31" s="161">
        <f t="shared" si="11"/>
        <v>0</v>
      </c>
      <c r="N31" s="254"/>
      <c r="O31" s="257"/>
      <c r="Q31" s="183"/>
    </row>
    <row r="32" spans="1:17" ht="29.25" customHeight="1" x14ac:dyDescent="0.2">
      <c r="A32" s="25" t="s">
        <v>20</v>
      </c>
      <c r="B32" s="97" t="s">
        <v>41</v>
      </c>
      <c r="C32" s="119"/>
      <c r="D32" s="190"/>
      <c r="E32" s="195">
        <f t="shared" si="9"/>
        <v>0</v>
      </c>
      <c r="F32" s="286"/>
      <c r="G32" s="289"/>
      <c r="H32" s="201">
        <f>SUMIFS('I.Rozliczenie transzy'!$M$15:$M$115,'I.Rozliczenie transzy'!$I$15:$I$115,A32,'I.Rozliczenie transzy'!$K$15:$K$115,"FERS")</f>
        <v>0</v>
      </c>
      <c r="I32" s="195">
        <f>SUMIFS('I.Rozliczenie transzy'!$N$15:$N$115,'I.Rozliczenie transzy'!$I$15:$I$115,A32,'I.Rozliczenie transzy'!$K$15:$K$115,"FERS")</f>
        <v>0</v>
      </c>
      <c r="J32" s="148">
        <f>SUMIFS('I.Rozliczenie transzy'!$O$15:$O$115,'I.Rozliczenie transzy'!$I$15:$I$115,A32,'I.Rozliczenie transzy'!$K$15:$K$115,"FERS")</f>
        <v>0</v>
      </c>
      <c r="K32" s="131">
        <f>IFERROR(J32*K36/J35,0)</f>
        <v>0</v>
      </c>
      <c r="L32" s="153">
        <f t="shared" si="10"/>
        <v>0</v>
      </c>
      <c r="M32" s="161">
        <f t="shared" si="11"/>
        <v>0</v>
      </c>
      <c r="N32" s="254"/>
      <c r="O32" s="257"/>
      <c r="Q32" s="183"/>
    </row>
    <row r="33" spans="1:17" ht="29.25" customHeight="1" x14ac:dyDescent="0.2">
      <c r="A33" s="25" t="s">
        <v>21</v>
      </c>
      <c r="B33" s="97" t="s">
        <v>23</v>
      </c>
      <c r="C33" s="119"/>
      <c r="D33" s="190"/>
      <c r="E33" s="195">
        <f t="shared" si="9"/>
        <v>0</v>
      </c>
      <c r="F33" s="286"/>
      <c r="G33" s="289"/>
      <c r="H33" s="201">
        <f>SUMIFS('I.Rozliczenie transzy'!$M$15:$M$115,'I.Rozliczenie transzy'!$I$15:$I$115,A33,'I.Rozliczenie transzy'!$K$15:$K$115,"FERS")</f>
        <v>0</v>
      </c>
      <c r="I33" s="195">
        <f>SUMIFS('I.Rozliczenie transzy'!$N$15:$N$115,'I.Rozliczenie transzy'!$I$15:$I$115,A33,'I.Rozliczenie transzy'!$K$15:$K$115,"FERS")</f>
        <v>0</v>
      </c>
      <c r="J33" s="148">
        <f>SUMIFS('I.Rozliczenie transzy'!$O$15:$O$115,'I.Rozliczenie transzy'!$I$15:$I$115,A33,'I.Rozliczenie transzy'!$K$15:$K$115,"FERS")</f>
        <v>0</v>
      </c>
      <c r="K33" s="131">
        <f>IFERROR(J33*K36/J35,0)</f>
        <v>0</v>
      </c>
      <c r="L33" s="153">
        <f t="shared" si="10"/>
        <v>0</v>
      </c>
      <c r="M33" s="161">
        <f t="shared" si="11"/>
        <v>0</v>
      </c>
      <c r="N33" s="254"/>
      <c r="O33" s="257"/>
      <c r="Q33" s="183"/>
    </row>
    <row r="34" spans="1:17" ht="29.25" customHeight="1" thickBot="1" x14ac:dyDescent="0.25">
      <c r="A34" s="25" t="s">
        <v>22</v>
      </c>
      <c r="B34" s="97" t="s">
        <v>42</v>
      </c>
      <c r="C34" s="119"/>
      <c r="D34" s="190"/>
      <c r="E34" s="195">
        <f t="shared" si="9"/>
        <v>0</v>
      </c>
      <c r="F34" s="287"/>
      <c r="G34" s="290"/>
      <c r="H34" s="201">
        <f>SUMIFS('I.Rozliczenie transzy'!$M$15:$M$115,'I.Rozliczenie transzy'!$I$15:$I$115,A34,'I.Rozliczenie transzy'!$K$15:$K$115,"FERS")</f>
        <v>0</v>
      </c>
      <c r="I34" s="195">
        <f>SUMIFS('I.Rozliczenie transzy'!$N$15:$N$115,'I.Rozliczenie transzy'!$I$15:$I$115,A34,'I.Rozliczenie transzy'!$K$15:$K$115,"FERS")</f>
        <v>0</v>
      </c>
      <c r="J34" s="148">
        <f>SUMIFS('I.Rozliczenie transzy'!$O$15:$O$115,'I.Rozliczenie transzy'!$I$15:$I$115,A34,'I.Rozliczenie transzy'!$K$15:$K$115,"FERS")</f>
        <v>0</v>
      </c>
      <c r="K34" s="131">
        <f>IFERROR(J34*K36/J35,0)</f>
        <v>0</v>
      </c>
      <c r="L34" s="153">
        <f t="shared" si="10"/>
        <v>0</v>
      </c>
      <c r="M34" s="162">
        <f t="shared" si="11"/>
        <v>0</v>
      </c>
      <c r="N34" s="254"/>
      <c r="O34" s="257"/>
    </row>
    <row r="35" spans="1:17" ht="29.25" customHeight="1" thickBot="1" x14ac:dyDescent="0.25">
      <c r="A35" s="275" t="s">
        <v>24</v>
      </c>
      <c r="B35" s="276"/>
      <c r="C35" s="134">
        <f t="shared" ref="C35:E35" si="12">SUM(C28:C34)</f>
        <v>0</v>
      </c>
      <c r="D35" s="129">
        <f t="shared" si="12"/>
        <v>0</v>
      </c>
      <c r="E35" s="129">
        <f t="shared" si="12"/>
        <v>0</v>
      </c>
      <c r="F35" s="129">
        <f>F28</f>
        <v>0</v>
      </c>
      <c r="G35" s="199">
        <f>G28</f>
        <v>0</v>
      </c>
      <c r="H35" s="134">
        <f t="shared" ref="H35" si="13">SUM(H28:H34)</f>
        <v>0</v>
      </c>
      <c r="I35" s="129">
        <f t="shared" ref="I35:K35" si="14">SUM(I28:I34)</f>
        <v>0</v>
      </c>
      <c r="J35" s="129">
        <f>SUM(J28:J34)</f>
        <v>0</v>
      </c>
      <c r="K35" s="129">
        <f t="shared" si="14"/>
        <v>0</v>
      </c>
      <c r="L35" s="130">
        <f>SUM(L28:L34)</f>
        <v>0</v>
      </c>
      <c r="M35" s="126">
        <f t="shared" ref="M35" si="15">SUM(M28:M34)</f>
        <v>0</v>
      </c>
      <c r="N35" s="255"/>
      <c r="O35" s="258"/>
    </row>
    <row r="36" spans="1:17" ht="29.25" customHeight="1" x14ac:dyDescent="0.2">
      <c r="A36" s="275" t="s">
        <v>115</v>
      </c>
      <c r="B36" s="277" t="s">
        <v>25</v>
      </c>
      <c r="E36" s="211" t="e">
        <f>E35/C35-1</f>
        <v>#DIV/0!</v>
      </c>
      <c r="F36" s="188">
        <f>ROUNDDOWN(E35*0.8252,2)</f>
        <v>0</v>
      </c>
      <c r="G36" s="188">
        <f>E35-F36</f>
        <v>0</v>
      </c>
      <c r="I36" s="164" t="b">
        <f>I35='I.Rozliczenie transzy'!N116</f>
        <v>1</v>
      </c>
      <c r="J36" s="31" t="b">
        <f>J35='I.Rozliczenie transzy'!O116</f>
        <v>1</v>
      </c>
      <c r="K36" s="188">
        <f>ROUNDDOWN(J35*0.8252,2)</f>
        <v>0</v>
      </c>
      <c r="L36" s="188">
        <f>J35-K36</f>
        <v>0</v>
      </c>
      <c r="M36" s="189"/>
      <c r="N36" s="189"/>
    </row>
    <row r="37" spans="1:17" ht="18.600000000000001" customHeight="1" x14ac:dyDescent="0.2">
      <c r="A37" s="248" t="s">
        <v>27</v>
      </c>
      <c r="B37" s="248"/>
      <c r="E37" s="34"/>
      <c r="F37" s="165"/>
      <c r="G37" s="165"/>
      <c r="I37" s="164"/>
      <c r="J37" s="211" t="e">
        <f>J35/H35-1</f>
        <v>#DIV/0!</v>
      </c>
      <c r="K37" s="165"/>
      <c r="L37" s="165"/>
    </row>
    <row r="38" spans="1:17" ht="18.600000000000001" customHeight="1" x14ac:dyDescent="0.2">
      <c r="A38" s="274" t="s">
        <v>28</v>
      </c>
      <c r="B38" s="274"/>
      <c r="E38" s="34"/>
      <c r="F38" s="165" t="b">
        <f>F36=F35</f>
        <v>1</v>
      </c>
      <c r="G38" s="165" t="b">
        <f t="shared" ref="G38" si="16">G36=G35</f>
        <v>1</v>
      </c>
      <c r="I38" s="164"/>
      <c r="J38" s="165"/>
      <c r="K38" s="165" t="b">
        <f>K36=K35</f>
        <v>1</v>
      </c>
      <c r="L38" s="165" t="b">
        <f>L36=L35</f>
        <v>1</v>
      </c>
    </row>
    <row r="39" spans="1:17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33"/>
      <c r="M39" s="33"/>
      <c r="N39" s="33"/>
    </row>
    <row r="40" spans="1:17" ht="15" customHeight="1" x14ac:dyDescent="0.2">
      <c r="A40" s="17"/>
      <c r="B40" s="17"/>
      <c r="C40" s="17"/>
      <c r="D40" s="17"/>
      <c r="E40" s="17"/>
      <c r="F40" s="17"/>
      <c r="G40" s="17"/>
      <c r="H40" s="284">
        <f>'I.Rozliczenie transzy'!G123</f>
        <v>0</v>
      </c>
      <c r="I40" s="284"/>
      <c r="J40" s="284"/>
      <c r="K40" s="17"/>
      <c r="L40" s="17"/>
    </row>
    <row r="41" spans="1:17" ht="12.75" customHeight="1" x14ac:dyDescent="0.2">
      <c r="H41" s="284"/>
      <c r="I41" s="284"/>
      <c r="J41" s="284"/>
    </row>
    <row r="42" spans="1:17" ht="12.75" customHeight="1" x14ac:dyDescent="0.2">
      <c r="H42" s="223" t="s">
        <v>31</v>
      </c>
      <c r="I42" s="223"/>
      <c r="J42" s="223"/>
    </row>
    <row r="43" spans="1:17" ht="12.75" customHeight="1" x14ac:dyDescent="0.2">
      <c r="H43" s="224"/>
      <c r="I43" s="224"/>
      <c r="J43" s="224"/>
    </row>
  </sheetData>
  <mergeCells count="33">
    <mergeCell ref="P11:Q18"/>
    <mergeCell ref="C25:G25"/>
    <mergeCell ref="A24:O24"/>
    <mergeCell ref="H25:L25"/>
    <mergeCell ref="M25:O25"/>
    <mergeCell ref="C3:I3"/>
    <mergeCell ref="C4:I4"/>
    <mergeCell ref="C5:I5"/>
    <mergeCell ref="H42:J43"/>
    <mergeCell ref="H40:J41"/>
    <mergeCell ref="F28:F34"/>
    <mergeCell ref="G28:G34"/>
    <mergeCell ref="A38:B38"/>
    <mergeCell ref="A37:B37"/>
    <mergeCell ref="A35:B35"/>
    <mergeCell ref="A36:B36"/>
    <mergeCell ref="A3:B3"/>
    <mergeCell ref="A4:B4"/>
    <mergeCell ref="A5:B5"/>
    <mergeCell ref="A20:B20"/>
    <mergeCell ref="A21:B21"/>
    <mergeCell ref="A25:A26"/>
    <mergeCell ref="B25:B26"/>
    <mergeCell ref="N28:N35"/>
    <mergeCell ref="O28:O35"/>
    <mergeCell ref="L10:N10"/>
    <mergeCell ref="A7:N7"/>
    <mergeCell ref="A9:N9"/>
    <mergeCell ref="C10:F10"/>
    <mergeCell ref="G10:K10"/>
    <mergeCell ref="A8:N8"/>
    <mergeCell ref="A10:A11"/>
    <mergeCell ref="B10:B11"/>
  </mergeCells>
  <conditionalFormatting sqref="C21">
    <cfRule type="cellIs" dxfId="19" priority="29" operator="greaterThan">
      <formula>12410</formula>
    </cfRule>
  </conditionalFormatting>
  <conditionalFormatting sqref="C28:C34 C35:M35">
    <cfRule type="containsBlanks" dxfId="18" priority="17">
      <formula>LEN(TRIM(C28))=0</formula>
    </cfRule>
  </conditionalFormatting>
  <conditionalFormatting sqref="C28:G28 C29:E34">
    <cfRule type="containsBlanks" dxfId="17" priority="15">
      <formula>LEN(TRIM(C28))=0</formula>
    </cfRule>
  </conditionalFormatting>
  <conditionalFormatting sqref="C13:I19">
    <cfRule type="containsBlanks" dxfId="16" priority="18">
      <formula>LEN(TRIM(C13))=0</formula>
    </cfRule>
    <cfRule type="containsBlanks" dxfId="15" priority="19">
      <formula>LEN(TRIM(C13))=0</formula>
    </cfRule>
  </conditionalFormatting>
  <conditionalFormatting sqref="C20:N20">
    <cfRule type="containsBlanks" dxfId="14" priority="91">
      <formula>LEN(TRIM(C20))=0</formula>
    </cfRule>
  </conditionalFormatting>
  <conditionalFormatting sqref="E21">
    <cfRule type="cellIs" dxfId="13" priority="41" operator="greaterThan">
      <formula>0.23</formula>
    </cfRule>
  </conditionalFormatting>
  <conditionalFormatting sqref="E28:E34">
    <cfRule type="containsBlanks" dxfId="12" priority="14">
      <formula>LEN(TRIM(E28))=0</formula>
    </cfRule>
  </conditionalFormatting>
  <conditionalFormatting sqref="E36">
    <cfRule type="cellIs" dxfId="11" priority="30" operator="greaterThan">
      <formula>12410</formula>
    </cfRule>
  </conditionalFormatting>
  <conditionalFormatting sqref="G21">
    <cfRule type="cellIs" dxfId="10" priority="28" operator="greaterThan">
      <formula>12410</formula>
    </cfRule>
  </conditionalFormatting>
  <conditionalFormatting sqref="H40">
    <cfRule type="containsBlanks" dxfId="9" priority="27">
      <formula>LEN(TRIM(H40))=0</formula>
    </cfRule>
  </conditionalFormatting>
  <conditionalFormatting sqref="H35:I35">
    <cfRule type="cellIs" dxfId="8" priority="4" operator="lessThan">
      <formula>$D$35</formula>
    </cfRule>
    <cfRule type="cellIs" dxfId="7" priority="5" operator="greaterThan">
      <formula>$D$35</formula>
    </cfRule>
  </conditionalFormatting>
  <conditionalFormatting sqref="H28:J34">
    <cfRule type="containsBlanks" dxfId="6" priority="3">
      <formula>LEN(TRIM(H28))=0</formula>
    </cfRule>
  </conditionalFormatting>
  <conditionalFormatting sqref="H28:L34">
    <cfRule type="containsBlanks" dxfId="5" priority="2">
      <formula>LEN(TRIM(H28))=0</formula>
    </cfRule>
  </conditionalFormatting>
  <conditionalFormatting sqref="J21">
    <cfRule type="cellIs" dxfId="4" priority="79" operator="greaterThan">
      <formula>0.23</formula>
    </cfRule>
  </conditionalFormatting>
  <conditionalFormatting sqref="J37">
    <cfRule type="cellIs" dxfId="3" priority="1" operator="greaterThan">
      <formula>12410</formula>
    </cfRule>
  </conditionalFormatting>
  <conditionalFormatting sqref="M28:O28 M29:M34">
    <cfRule type="cellIs" dxfId="2" priority="7" operator="lessThan">
      <formula>0</formula>
    </cfRule>
  </conditionalFormatting>
  <pageMargins left="0.7" right="0.7" top="0.75" bottom="0.75" header="0.3" footer="0.3"/>
  <pageSetup paperSize="9" scale="41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0646-248E-4096-AA6A-53205964B220}">
  <sheetPr>
    <tabColor theme="9" tint="0.79998168889431442"/>
    <pageSetUpPr fitToPage="1"/>
  </sheetPr>
  <dimension ref="A1:H28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18.140625" style="17" customWidth="1"/>
    <col min="2" max="2" width="20.85546875" style="17" customWidth="1"/>
    <col min="3" max="5" width="22.28515625" style="17" customWidth="1"/>
    <col min="6" max="16384" width="9.140625" style="17"/>
  </cols>
  <sheetData>
    <row r="1" spans="1:8" x14ac:dyDescent="0.2">
      <c r="E1" s="103" t="s">
        <v>78</v>
      </c>
    </row>
    <row r="2" spans="1:8" ht="51.75" customHeight="1" x14ac:dyDescent="0.2">
      <c r="E2" s="89"/>
    </row>
    <row r="3" spans="1:8" x14ac:dyDescent="0.2">
      <c r="A3" s="237" t="s">
        <v>29</v>
      </c>
      <c r="B3" s="238"/>
      <c r="C3" s="283">
        <f>'I.Rozliczenie transzy'!C3:K3</f>
        <v>0</v>
      </c>
      <c r="D3" s="283"/>
      <c r="E3" s="283"/>
    </row>
    <row r="4" spans="1:8" x14ac:dyDescent="0.2">
      <c r="A4" s="226" t="s">
        <v>51</v>
      </c>
      <c r="B4" s="227"/>
      <c r="C4" s="283">
        <f>'I.Rozliczenie transzy'!C4:K4</f>
        <v>0</v>
      </c>
      <c r="D4" s="283"/>
      <c r="E4" s="283"/>
    </row>
    <row r="5" spans="1:8" x14ac:dyDescent="0.2">
      <c r="A5" s="226" t="s">
        <v>68</v>
      </c>
      <c r="B5" s="227"/>
      <c r="C5" s="283">
        <f>'I.Rozliczenie transzy'!C5:K5</f>
        <v>0</v>
      </c>
      <c r="D5" s="283"/>
      <c r="E5" s="283"/>
    </row>
    <row r="6" spans="1:8" ht="14.25" customHeight="1" x14ac:dyDescent="0.2"/>
    <row r="7" spans="1:8" ht="18.75" customHeight="1" x14ac:dyDescent="0.2">
      <c r="A7" s="262" t="s">
        <v>110</v>
      </c>
      <c r="B7" s="262"/>
      <c r="C7" s="262"/>
      <c r="D7" s="262"/>
      <c r="E7" s="262"/>
      <c r="F7" s="90"/>
      <c r="G7" s="90"/>
      <c r="H7" s="90"/>
    </row>
    <row r="8" spans="1:8" x14ac:dyDescent="0.2">
      <c r="A8" s="63"/>
      <c r="B8" s="63"/>
      <c r="C8" s="63"/>
      <c r="D8" s="63"/>
      <c r="E8" s="63"/>
      <c r="F8" s="63"/>
      <c r="G8" s="63"/>
      <c r="H8" s="63"/>
    </row>
    <row r="9" spans="1:8" ht="38.25" x14ac:dyDescent="0.2">
      <c r="A9" s="87" t="s">
        <v>111</v>
      </c>
      <c r="B9" s="88">
        <f>'II. Rozliczeni Finasowe '!E35+'II. Rozliczeni Finasowe '!F20</f>
        <v>0</v>
      </c>
      <c r="C9" s="87" t="s">
        <v>77</v>
      </c>
      <c r="D9" s="88">
        <f>B9-C22</f>
        <v>0</v>
      </c>
      <c r="E9" s="63"/>
      <c r="F9" s="63"/>
      <c r="G9" s="235" t="s">
        <v>47</v>
      </c>
      <c r="H9" s="235"/>
    </row>
    <row r="10" spans="1:8" x14ac:dyDescent="0.2">
      <c r="A10" s="63"/>
      <c r="B10" s="63"/>
      <c r="C10" s="63"/>
      <c r="D10" s="63"/>
      <c r="E10" s="63"/>
      <c r="F10" s="63"/>
      <c r="G10" s="235"/>
      <c r="H10" s="235"/>
    </row>
    <row r="11" spans="1:8" x14ac:dyDescent="0.2">
      <c r="A11" s="63"/>
      <c r="B11" s="63"/>
      <c r="C11" s="63"/>
      <c r="D11" s="63"/>
      <c r="E11" s="63"/>
      <c r="F11" s="63"/>
      <c r="G11" s="235"/>
      <c r="H11" s="235"/>
    </row>
    <row r="12" spans="1:8" x14ac:dyDescent="0.2">
      <c r="A12" s="63"/>
      <c r="B12" s="63"/>
      <c r="C12" s="63"/>
      <c r="D12" s="63"/>
      <c r="E12" s="63"/>
      <c r="F12" s="63"/>
      <c r="G12" s="235"/>
      <c r="H12" s="235"/>
    </row>
    <row r="13" spans="1:8" ht="38.25" x14ac:dyDescent="0.2">
      <c r="A13" s="64" t="s">
        <v>73</v>
      </c>
      <c r="B13" s="64" t="s">
        <v>74</v>
      </c>
      <c r="C13" s="64" t="s">
        <v>75</v>
      </c>
      <c r="D13" s="64" t="s">
        <v>112</v>
      </c>
      <c r="E13" s="65"/>
      <c r="F13" s="65"/>
      <c r="G13" s="235"/>
      <c r="H13" s="235"/>
    </row>
    <row r="14" spans="1:8" x14ac:dyDescent="0.2">
      <c r="A14" s="66" t="s">
        <v>61</v>
      </c>
      <c r="B14" s="67">
        <f>SUMIFS('I.Rozliczenie transzy'!O15:O115,'I.Rozliczenie transzy'!H15:H115,'III. Otrzymane środki '!A14)</f>
        <v>0</v>
      </c>
      <c r="C14" s="68"/>
      <c r="D14" s="69"/>
      <c r="E14" s="65"/>
      <c r="F14" s="70"/>
      <c r="G14" s="235"/>
      <c r="H14" s="235"/>
    </row>
    <row r="15" spans="1:8" x14ac:dyDescent="0.2">
      <c r="A15" s="66" t="s">
        <v>62</v>
      </c>
      <c r="B15" s="67">
        <f>SUMIFS('I.Rozliczenie transzy'!O15:O115,'I.Rozliczenie transzy'!H15:H115,'III. Otrzymane środki '!A15)</f>
        <v>0</v>
      </c>
      <c r="C15" s="71"/>
      <c r="D15" s="72"/>
      <c r="E15" s="73"/>
      <c r="F15" s="70"/>
      <c r="G15" s="235"/>
      <c r="H15" s="235"/>
    </row>
    <row r="16" spans="1:8" x14ac:dyDescent="0.2">
      <c r="A16" s="66" t="s">
        <v>63</v>
      </c>
      <c r="B16" s="67">
        <f>SUMIFS('I.Rozliczenie transzy'!O15:O115,'I.Rozliczenie transzy'!H15:H115,'III. Otrzymane środki '!A16)</f>
        <v>0</v>
      </c>
      <c r="C16" s="74"/>
      <c r="D16" s="75"/>
      <c r="E16" s="73"/>
      <c r="F16" s="70"/>
      <c r="G16" s="235"/>
      <c r="H16" s="235"/>
    </row>
    <row r="17" spans="1:8" x14ac:dyDescent="0.2">
      <c r="A17" s="77" t="s">
        <v>64</v>
      </c>
      <c r="B17" s="67">
        <f>SUMIFS('I.Rozliczenie transzy'!O15:O115,'I.Rozliczenie transzy'!H15:H115,'III. Otrzymane środki '!A17)</f>
        <v>0</v>
      </c>
      <c r="C17" s="78"/>
      <c r="D17" s="79"/>
      <c r="E17" s="76"/>
      <c r="F17" s="76"/>
    </row>
    <row r="18" spans="1:8" x14ac:dyDescent="0.2">
      <c r="A18" s="77" t="s">
        <v>65</v>
      </c>
      <c r="B18" s="67">
        <f>SUMIFS('I.Rozliczenie transzy'!O15:O115,'I.Rozliczenie transzy'!H15:H115,'III. Otrzymane środki '!A18)</f>
        <v>0</v>
      </c>
      <c r="C18" s="78"/>
      <c r="D18" s="79"/>
      <c r="E18" s="76"/>
      <c r="F18" s="76"/>
    </row>
    <row r="19" spans="1:8" x14ac:dyDescent="0.2">
      <c r="A19" s="77" t="s">
        <v>66</v>
      </c>
      <c r="B19" s="67">
        <f>SUMIFS('I.Rozliczenie transzy'!O15:O115,'I.Rozliczenie transzy'!H15:H115,'III. Otrzymane środki '!A19)</f>
        <v>0</v>
      </c>
      <c r="C19" s="78"/>
      <c r="D19" s="79"/>
      <c r="E19" s="76"/>
      <c r="F19" s="76"/>
    </row>
    <row r="20" spans="1:8" x14ac:dyDescent="0.2">
      <c r="A20" s="77" t="s">
        <v>67</v>
      </c>
      <c r="B20" s="67">
        <f>SUMIFS('I.Rozliczenie transzy'!O15:O115,'I.Rozliczenie transzy'!H15:H115,'III. Otrzymane środki '!A20)</f>
        <v>0</v>
      </c>
      <c r="C20" s="78"/>
      <c r="D20" s="79"/>
      <c r="E20" s="76"/>
      <c r="F20" s="76"/>
    </row>
    <row r="21" spans="1:8" x14ac:dyDescent="0.2">
      <c r="A21" s="77" t="s">
        <v>81</v>
      </c>
      <c r="B21" s="67">
        <f>SUMIFS('I.Rozliczenie transzy'!O15:O115,'I.Rozliczenie transzy'!H15:H115,'III. Otrzymane środki '!A21)</f>
        <v>0</v>
      </c>
      <c r="C21" s="78"/>
      <c r="D21" s="79"/>
      <c r="E21" s="76"/>
      <c r="F21" s="76"/>
    </row>
    <row r="22" spans="1:8" x14ac:dyDescent="0.2">
      <c r="A22" s="80" t="s">
        <v>76</v>
      </c>
      <c r="B22" s="81">
        <f>SUM(B14:B21)</f>
        <v>0</v>
      </c>
      <c r="C22" s="81">
        <f>C14+C15+C16+C17</f>
        <v>0</v>
      </c>
      <c r="D22" s="81"/>
      <c r="E22" s="82"/>
      <c r="F22" s="84"/>
    </row>
    <row r="23" spans="1:8" x14ac:dyDescent="0.2">
      <c r="A23" s="85"/>
      <c r="B23" s="86" t="b">
        <f>B22='I.Rozliczenie transzy'!O116</f>
        <v>1</v>
      </c>
      <c r="C23" s="86"/>
      <c r="D23" s="86"/>
      <c r="E23" s="86"/>
      <c r="F23" s="86"/>
      <c r="G23" s="82"/>
      <c r="H23" s="83"/>
    </row>
    <row r="24" spans="1:8" x14ac:dyDescent="0.2">
      <c r="A24" s="85"/>
      <c r="B24" s="86"/>
      <c r="C24" s="86"/>
      <c r="D24" s="86"/>
      <c r="E24" s="86"/>
      <c r="F24" s="86"/>
      <c r="G24" s="82"/>
      <c r="H24" s="83"/>
    </row>
    <row r="25" spans="1:8" ht="15" customHeight="1" x14ac:dyDescent="0.2">
      <c r="C25" s="302">
        <f>'I.Rozliczenie transzy'!G123</f>
        <v>0</v>
      </c>
      <c r="D25" s="302"/>
    </row>
    <row r="26" spans="1:8" ht="12.75" customHeight="1" x14ac:dyDescent="0.2">
      <c r="B26" s="102"/>
      <c r="C26" s="302"/>
      <c r="D26" s="302"/>
    </row>
    <row r="27" spans="1:8" ht="12.75" customHeight="1" x14ac:dyDescent="0.2">
      <c r="C27" s="55"/>
      <c r="D27" s="55"/>
    </row>
    <row r="28" spans="1:8" ht="38.25" customHeight="1" x14ac:dyDescent="0.2">
      <c r="B28" s="4"/>
      <c r="C28" s="224" t="s">
        <v>31</v>
      </c>
      <c r="D28" s="224"/>
    </row>
  </sheetData>
  <mergeCells count="10">
    <mergeCell ref="G9:H16"/>
    <mergeCell ref="C25:D26"/>
    <mergeCell ref="C28:D28"/>
    <mergeCell ref="A3:B3"/>
    <mergeCell ref="A4:B4"/>
    <mergeCell ref="A5:B5"/>
    <mergeCell ref="C3:E3"/>
    <mergeCell ref="C4:E4"/>
    <mergeCell ref="C5:E5"/>
    <mergeCell ref="A7:E7"/>
  </mergeCells>
  <conditionalFormatting sqref="C25">
    <cfRule type="containsBlanks" dxfId="1" priority="1">
      <formula>LEN(TRIM(C25))=0</formula>
    </cfRule>
  </conditionalFormatting>
  <conditionalFormatting sqref="C14:D21">
    <cfRule type="containsBlanks" dxfId="0" priority="3">
      <formula>LEN(TRIM(C14))=0</formula>
    </cfRule>
  </conditionalFormatting>
  <pageMargins left="0.7" right="0.7" top="0.75" bottom="0.75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ADF2C1A0C9D469C3AC795997EAC48" ma:contentTypeVersion="19" ma:contentTypeDescription="Utwórz nowy dokument." ma:contentTypeScope="" ma:versionID="c68e7eb20f0c207f3acfc9a647682709">
  <xsd:schema xmlns:xsd="http://www.w3.org/2001/XMLSchema" xmlns:xs="http://www.w3.org/2001/XMLSchema" xmlns:p="http://schemas.microsoft.com/office/2006/metadata/properties" xmlns:ns2="8ccbe7be-1421-4227-a276-242c3430b249" xmlns:ns3="4fc40c63-1e92-4061-a3b3-edf8b734158c" targetNamespace="http://schemas.microsoft.com/office/2006/metadata/properties" ma:root="true" ma:fieldsID="45ae507282df8fd026027695f99da0cf" ns2:_="" ns3:_="">
    <xsd:import namespace="8ccbe7be-1421-4227-a276-242c3430b249"/>
    <xsd:import namespace="4fc40c63-1e92-4061-a3b3-edf8b7341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be7be-1421-4227-a276-242c3430b2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7e9045-c20c-473c-bafc-1a101772735f}" ma:internalName="TaxCatchAll" ma:showField="CatchAllData" ma:web="8ccbe7be-1421-4227-a276-242c3430b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0c63-1e92-4061-a3b3-edf8b7341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26b2f66-b068-458d-b0d4-5050cee43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c40c63-1e92-4061-a3b3-edf8b734158c">
      <Terms xmlns="http://schemas.microsoft.com/office/infopath/2007/PartnerControls"/>
    </lcf76f155ced4ddcb4097134ff3c332f>
    <TaxCatchAll xmlns="8ccbe7be-1421-4227-a276-242c3430b2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08DF3-04E3-4C8A-ACA1-17B3AA56D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cbe7be-1421-4227-a276-242c3430b249"/>
    <ds:schemaRef ds:uri="4fc40c63-1e92-4061-a3b3-edf8b7341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A7672-0A1E-4D61-87C2-D9DCF0FA8A72}">
  <ds:schemaRefs>
    <ds:schemaRef ds:uri="http://schemas.microsoft.com/office/2006/metadata/properties"/>
    <ds:schemaRef ds:uri="http://schemas.microsoft.com/office/infopath/2007/PartnerControls"/>
    <ds:schemaRef ds:uri="4fc40c63-1e92-4061-a3b3-edf8b734158c"/>
    <ds:schemaRef ds:uri="8ccbe7be-1421-4227-a276-242c3430b249"/>
  </ds:schemaRefs>
</ds:datastoreItem>
</file>

<file path=customXml/itemProps3.xml><?xml version="1.0" encoding="utf-8"?>
<ds:datastoreItem xmlns:ds="http://schemas.openxmlformats.org/officeDocument/2006/customXml" ds:itemID="{0B3CACC4-2A09-4DE6-BC1A-BDBD464FF9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I.Rozliczenie transzy</vt:lpstr>
      <vt:lpstr>II. Rozliczeni Finasowe </vt:lpstr>
      <vt:lpstr>III. Otrzymane środki </vt:lpstr>
      <vt:lpstr>'I.Rozliczenie transzy'!Obszar_wydruku</vt:lpstr>
      <vt:lpstr>'II. Rozliczeni Finasowe '!Obszar_wydruku</vt:lpstr>
      <vt:lpstr>'III. Otrzymane środki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2024-03-11T08:04:10Z</cp:lastPrinted>
  <dcterms:created xsi:type="dcterms:W3CDTF">2022-12-27T12:01:49Z</dcterms:created>
  <dcterms:modified xsi:type="dcterms:W3CDTF">2024-08-05T08:44:03Z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0x0101001DBADF2C1A0C9D469C3AC795997EAC48</vt:lpwstr>
  </property>
  <property fmtid="{D5CDD505-2E9C-101B-9397-08002B2CF9AE}" pid="3" name="MediaServiceImageTags">
    <vt:lpwstr/>
  </property>
</Properties>
</file>