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EAN\Desktop\qyniki\"/>
    </mc:Choice>
  </mc:AlternateContent>
  <xr:revisionPtr revIDLastSave="0" documentId="13_ncr:1_{123B9948-07F8-49A5-9DC9-D37CE7101B2C}" xr6:coauthVersionLast="47" xr6:coauthVersionMax="47" xr10:uidLastSave="{00000000-0000-0000-0000-000000000000}"/>
  <bookViews>
    <workbookView xWindow="168" yWindow="324" windowWidth="17280" windowHeight="10440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<sst xmlns="http://schemas.openxmlformats.org/spreadsheetml/2006/main" count="76" uniqueCount="44">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</sst>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7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0" activePane="bottomRight" state="frozen"/>
      <selection pane="topRight" activeCell="C1" sqref="C1"/>
      <selection pane="bottomLeft" activeCell="A4" sqref="A4"/>
      <selection pane="bottomRight" activeCell="E143" sqref="E143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2" customWidth="1"/>
    <col min="20" max="20" width="13.5546875" style="152" customWidth="1"/>
    <col min="21" max="21" width="13.109375" style="152" customWidth="1"/>
    <col min="22" max="22" width="11.6640625" style="152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3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3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3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3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3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3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3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3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3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3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3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3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3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3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3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3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3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3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3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3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3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3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3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3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3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3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3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3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3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3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3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3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3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3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3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3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3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3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3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3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3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3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3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3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3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3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3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3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3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3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3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3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3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3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3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3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3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3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3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3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3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3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3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3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3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3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3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3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3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3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3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3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3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3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3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3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3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3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3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3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3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3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3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3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3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3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3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3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3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3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3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3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3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3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3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3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6">
        <f>SUM(B103:B114)</f>
        <v>57111.709699999999</v>
      </c>
      <c r="C115" s="156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3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3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3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3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3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3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3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3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3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3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3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3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5.6" thickTop="1" thickBot="1" x14ac:dyDescent="0.35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" thickTop="1" x14ac:dyDescent="0.3">
      <c r="A131" s="153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4.4" x14ac:dyDescent="0.3">
      <c r="A132" s="153">
        <f>EDATE(A131,1)</f>
        <v>44593</v>
      </c>
      <c r="B132" s="80">
        <v>4517.2955000000002</v>
      </c>
      <c r="C132" s="80">
        <v>725.22249999999997</v>
      </c>
      <c r="D132" s="33">
        <v>0.16054351547291956</v>
      </c>
      <c r="E132" s="81">
        <v>135.06649999999999</v>
      </c>
      <c r="F132" s="41">
        <v>2.9899859329547952E-2</v>
      </c>
      <c r="G132" s="37"/>
      <c r="H132" s="38">
        <v>1.8015314694378528E-2</v>
      </c>
      <c r="I132" s="38">
        <v>0.18663505630747423</v>
      </c>
      <c r="J132" s="38">
        <v>5.5646348572945911E-2</v>
      </c>
      <c r="K132" s="38">
        <v>0.34186406446069334</v>
      </c>
      <c r="L132" s="38">
        <v>0.29683081392395072</v>
      </c>
      <c r="M132" s="38">
        <v>8.9506719230566162E-2</v>
      </c>
      <c r="N132" s="38">
        <v>4.5506431890497308E-3</v>
      </c>
      <c r="O132" s="83">
        <v>6.9510396209413348E-3</v>
      </c>
      <c r="P132" s="38">
        <v>0.43573241998447965</v>
      </c>
      <c r="Q132" s="38">
        <v>0.5640082212908144</v>
      </c>
      <c r="R132" s="83">
        <v>2.593587247059662E-4</v>
      </c>
      <c r="S132" s="38">
        <v>7.8066230162427757E-3</v>
      </c>
      <c r="T132" s="38">
        <v>5.0022858162948776E-2</v>
      </c>
      <c r="U132" s="38">
        <v>0.22500997189865263</v>
      </c>
      <c r="V132" s="83">
        <v>0.71716054692215581</v>
      </c>
      <c r="X132" s="111"/>
      <c r="Y132" s="111"/>
      <c r="Z132" s="111"/>
      <c r="AB132" s="27"/>
      <c r="AC132" s="27"/>
      <c r="AD132" s="27"/>
      <c r="AE132" s="27"/>
      <c r="AF132" s="27"/>
    </row>
    <row r="133" spans="1:32" ht="14.4" x14ac:dyDescent="0.3">
      <c r="A133" s="153">
        <f>EDATE(A132,1)</f>
        <v>44621</v>
      </c>
      <c r="B133" s="84">
        <v>5203.9132999999993</v>
      </c>
      <c r="C133" s="84">
        <v>786.2079</v>
      </c>
      <c r="D133" s="33">
        <v>0.15108013040878296</v>
      </c>
      <c r="E133" s="85">
        <v>95.070799999999991</v>
      </c>
      <c r="F133" s="41">
        <v>1.826909760391281E-2</v>
      </c>
      <c r="G133" s="37"/>
      <c r="H133" s="40">
        <v>1.8792472964528444E-2</v>
      </c>
      <c r="I133" s="40">
        <v>0.17977688060252656</v>
      </c>
      <c r="J133" s="40">
        <v>5.1518056613279857E-2</v>
      </c>
      <c r="K133" s="40">
        <v>0.43704819217491575</v>
      </c>
      <c r="L133" s="40">
        <v>0.23272024920169213</v>
      </c>
      <c r="M133" s="40">
        <v>6.8100903987005315E-2</v>
      </c>
      <c r="N133" s="113">
        <v>4.9303088888894443E-3</v>
      </c>
      <c r="O133" s="41">
        <v>7.1129355671625035E-3</v>
      </c>
      <c r="P133" s="38">
        <v>0.37406426429125944</v>
      </c>
      <c r="Q133" s="38">
        <v>0.6254711046012239</v>
      </c>
      <c r="R133" s="41">
        <v>4.6463110751672211E-4</v>
      </c>
      <c r="S133" s="38">
        <v>8.4949522140760989E-3</v>
      </c>
      <c r="T133" s="38">
        <v>5.4474095803272032E-2</v>
      </c>
      <c r="U133" s="38">
        <v>0.26672049761793581</v>
      </c>
      <c r="V133" s="41">
        <v>0.67031045436471604</v>
      </c>
      <c r="X133" s="27"/>
      <c r="Y133" s="27"/>
      <c r="Z133" s="27"/>
      <c r="AB133" s="27"/>
      <c r="AC133" s="27"/>
      <c r="AD133" s="27"/>
      <c r="AE133" s="27"/>
      <c r="AF133" s="27"/>
    </row>
    <row r="134" spans="1:32" ht="14.4" x14ac:dyDescent="0.3">
      <c r="A134" s="153">
        <f t="shared" ref="A134:A142" si="5">EDATE(A133,1)</f>
        <v>44652</v>
      </c>
      <c r="B134" s="84">
        <v>7054.9475999999995</v>
      </c>
      <c r="C134" s="84">
        <v>1818.5044</v>
      </c>
      <c r="D134" s="33">
        <v>0.25776299174780548</v>
      </c>
      <c r="E134" s="85">
        <v>81.220300000000009</v>
      </c>
      <c r="F134" s="41">
        <v>1.1512530582083985E-2</v>
      </c>
      <c r="G134" s="37"/>
      <c r="H134" s="40">
        <v>1.7644794413497839E-2</v>
      </c>
      <c r="I134" s="40">
        <v>0.13293323397611059</v>
      </c>
      <c r="J134" s="40">
        <v>3.826954008843382E-2</v>
      </c>
      <c r="K134" s="40">
        <v>0.52600477145996094</v>
      </c>
      <c r="L134" s="40">
        <v>0.22344809478102998</v>
      </c>
      <c r="M134" s="40">
        <v>5.434628600218093E-2</v>
      </c>
      <c r="N134" s="113">
        <v>2.8819207672073992E-3</v>
      </c>
      <c r="O134" s="41">
        <v>4.4713585115784557E-3</v>
      </c>
      <c r="P134" s="38">
        <v>0.43569049329296222</v>
      </c>
      <c r="Q134" s="38">
        <v>0.56383498865392001</v>
      </c>
      <c r="R134" s="41">
        <v>4.7451805311778643E-4</v>
      </c>
      <c r="S134" s="38">
        <v>1.0043274811735463E-2</v>
      </c>
      <c r="T134" s="38">
        <v>4.7842291942727294E-2</v>
      </c>
      <c r="U134" s="38">
        <v>0.23167311027028381</v>
      </c>
      <c r="V134" s="41">
        <v>0.71044132297525342</v>
      </c>
      <c r="X134" s="27"/>
      <c r="Z134" s="120"/>
      <c r="AB134" s="27"/>
      <c r="AC134" s="27"/>
      <c r="AD134" s="27"/>
      <c r="AE134" s="27"/>
      <c r="AF134" s="27"/>
    </row>
    <row r="135" spans="1:32" ht="14.4" x14ac:dyDescent="0.3">
      <c r="A135" s="153">
        <f t="shared" si="5"/>
        <v>44682</v>
      </c>
      <c r="B135" s="84">
        <v>5911.7506000000003</v>
      </c>
      <c r="C135" s="84">
        <v>306.56420000000008</v>
      </c>
      <c r="D135" s="33">
        <v>5.1856754579599498E-2</v>
      </c>
      <c r="E135" s="85">
        <v>65.416300000000007</v>
      </c>
      <c r="F135" s="41">
        <v>1.1065470184077117E-2</v>
      </c>
      <c r="G135" s="37"/>
      <c r="H135" s="40">
        <v>1.5974540603928725E-2</v>
      </c>
      <c r="I135" s="40">
        <v>0.16602723396348959</v>
      </c>
      <c r="J135" s="40">
        <v>5.0567796280174611E-2</v>
      </c>
      <c r="K135" s="40">
        <v>0.5725117700330592</v>
      </c>
      <c r="L135" s="40">
        <v>0.141712033657171</v>
      </c>
      <c r="M135" s="40">
        <v>4.5955812141330862E-2</v>
      </c>
      <c r="N135" s="113">
        <v>2.8270306260889965E-3</v>
      </c>
      <c r="O135" s="41">
        <v>4.4237826947571167E-3</v>
      </c>
      <c r="P135" s="38">
        <v>0.32970666929014225</v>
      </c>
      <c r="Q135" s="38">
        <v>0.67008949937773088</v>
      </c>
      <c r="R135" s="41">
        <v>2.0383133212689995E-4</v>
      </c>
      <c r="S135" s="38">
        <v>8.8422602807055987E-3</v>
      </c>
      <c r="T135" s="38">
        <v>6.2979443748664085E-2</v>
      </c>
      <c r="U135" s="38">
        <v>0.26834818517316855</v>
      </c>
      <c r="V135" s="41">
        <v>0.65983011079746179</v>
      </c>
      <c r="X135" s="27"/>
      <c r="Z135" s="120"/>
      <c r="AB135" s="27"/>
      <c r="AC135" s="27"/>
      <c r="AD135" s="27"/>
      <c r="AE135" s="27"/>
      <c r="AF135" s="27"/>
    </row>
    <row r="136" spans="1:32" ht="14.4" x14ac:dyDescent="0.3">
      <c r="A136" s="153">
        <f t="shared" si="5"/>
        <v>44713</v>
      </c>
      <c r="B136" s="84">
        <v>10197.029699999999</v>
      </c>
      <c r="C136" s="84">
        <v>2300.7810999999997</v>
      </c>
      <c r="D136" s="33">
        <v>0.22563248001523423</v>
      </c>
      <c r="E136" s="85">
        <v>88.120900000000006</v>
      </c>
      <c r="F136" s="41">
        <v>8.6418204705238835E-3</v>
      </c>
      <c r="G136" s="37"/>
      <c r="H136" s="40">
        <v>1.0190918635845496E-2</v>
      </c>
      <c r="I136" s="40">
        <v>0.28072499386757699</v>
      </c>
      <c r="J136" s="40">
        <v>8.94518332137446E-2</v>
      </c>
      <c r="K136" s="40">
        <v>0.35200156374949071</v>
      </c>
      <c r="L136" s="40">
        <v>0.16356145358682245</v>
      </c>
      <c r="M136" s="40">
        <v>9.7681906330036483E-2</v>
      </c>
      <c r="N136" s="113">
        <v>2.1399957283639178E-3</v>
      </c>
      <c r="O136" s="41">
        <v>4.2473348881194297E-3</v>
      </c>
      <c r="P136" s="38">
        <v>0.44128258251518088</v>
      </c>
      <c r="Q136" s="38">
        <v>0.55795854943915679</v>
      </c>
      <c r="R136" s="41">
        <v>7.5886804566235595E-4</v>
      </c>
      <c r="S136" s="38">
        <v>5.3353707702886704E-3</v>
      </c>
      <c r="T136" s="38">
        <v>4.160299471008886E-2</v>
      </c>
      <c r="U136" s="38">
        <v>0.22419835477313829</v>
      </c>
      <c r="V136" s="41">
        <v>0.72886327974648424</v>
      </c>
      <c r="X136" s="27"/>
      <c r="Z136" s="120"/>
      <c r="AB136" s="27"/>
      <c r="AC136" s="27"/>
      <c r="AD136" s="27"/>
      <c r="AE136" s="27"/>
      <c r="AF136" s="27"/>
    </row>
    <row r="137" spans="1:32" ht="14.4" x14ac:dyDescent="0.3">
      <c r="A137" s="153">
        <f t="shared" si="5"/>
        <v>44743</v>
      </c>
      <c r="B137" s="84">
        <v>11762.8089</v>
      </c>
      <c r="C137" s="84">
        <v>1808.0909999999999</v>
      </c>
      <c r="D137" s="33">
        <v>0.15371252014474196</v>
      </c>
      <c r="E137" s="85">
        <v>87.636500000000012</v>
      </c>
      <c r="F137" s="41">
        <v>7.4503038130628828E-3</v>
      </c>
      <c r="G137" s="37"/>
      <c r="H137" s="40">
        <v>1.2197656292792448E-2</v>
      </c>
      <c r="I137" s="40">
        <v>0.24757629106768875</v>
      </c>
      <c r="J137" s="40">
        <v>7.6815938070710299E-2</v>
      </c>
      <c r="K137" s="40">
        <v>0.40226834765631531</v>
      </c>
      <c r="L137" s="40">
        <v>0.19174759355310109</v>
      </c>
      <c r="M137" s="40">
        <v>6.4089377495540195E-2</v>
      </c>
      <c r="N137" s="113">
        <v>1.9864813071986571E-3</v>
      </c>
      <c r="O137" s="41">
        <v>3.3183145566532154E-3</v>
      </c>
      <c r="P137" s="38">
        <v>0.47095593808380243</v>
      </c>
      <c r="Q137" s="38">
        <v>0.52860762704391129</v>
      </c>
      <c r="R137" s="41">
        <v>4.3643487228632951E-4</v>
      </c>
      <c r="S137" s="38">
        <v>7.4238267711463158E-3</v>
      </c>
      <c r="T137" s="38">
        <v>4.2402339436719498E-2</v>
      </c>
      <c r="U137" s="38">
        <v>0.2121687148318851</v>
      </c>
      <c r="V137" s="41">
        <v>0.73800511896024912</v>
      </c>
      <c r="X137" s="27"/>
      <c r="Z137" s="120"/>
      <c r="AB137" s="27"/>
      <c r="AC137" s="27"/>
      <c r="AD137" s="27"/>
      <c r="AE137" s="27"/>
      <c r="AF137" s="27"/>
    </row>
    <row r="138" spans="1:32" ht="14.4" x14ac:dyDescent="0.3">
      <c r="A138" s="153">
        <f t="shared" si="5"/>
        <v>44774</v>
      </c>
      <c r="B138" s="84">
        <v>10985.1963</v>
      </c>
      <c r="C138" s="84">
        <v>1283.6464999999998</v>
      </c>
      <c r="D138" s="33">
        <v>0.11685239525487587</v>
      </c>
      <c r="E138" s="85">
        <v>104.44999999999999</v>
      </c>
      <c r="F138" s="41">
        <v>9.5082506627578427E-3</v>
      </c>
      <c r="G138" s="37"/>
      <c r="H138" s="40">
        <v>1.0348681707217195E-2</v>
      </c>
      <c r="I138" s="40">
        <v>0.20764221573355043</v>
      </c>
      <c r="J138" s="40">
        <v>6.7839807286830187E-2</v>
      </c>
      <c r="K138" s="40">
        <v>0.43219955022560685</v>
      </c>
      <c r="L138" s="40">
        <v>0.19181308576160813</v>
      </c>
      <c r="M138" s="40">
        <v>8.0890889496439869E-2</v>
      </c>
      <c r="N138" s="113">
        <v>3.0926620765074544E-3</v>
      </c>
      <c r="O138" s="41">
        <v>6.1731077122399716E-3</v>
      </c>
      <c r="P138" s="38">
        <v>0.40007812149883931</v>
      </c>
      <c r="Q138" s="38">
        <v>0.59965653048912748</v>
      </c>
      <c r="R138" s="41">
        <v>2.653480120332488E-4</v>
      </c>
      <c r="S138" s="38">
        <v>8.6614251846090628E-3</v>
      </c>
      <c r="T138" s="38">
        <v>5.8789335321926879E-2</v>
      </c>
      <c r="U138" s="38">
        <v>0.24929125008469372</v>
      </c>
      <c r="V138" s="41">
        <v>0.68325798940877036</v>
      </c>
      <c r="X138" s="27"/>
      <c r="Z138" s="120"/>
      <c r="AB138" s="27"/>
      <c r="AC138" s="27"/>
      <c r="AD138" s="27"/>
      <c r="AE138" s="27"/>
      <c r="AF138" s="27"/>
    </row>
    <row r="139" spans="1:32" ht="14.4" x14ac:dyDescent="0.3">
      <c r="A139" s="153">
        <f t="shared" si="5"/>
        <v>44805</v>
      </c>
      <c r="B139" s="84">
        <v>5775.3552</v>
      </c>
      <c r="C139" s="84">
        <v>832.0132000000001</v>
      </c>
      <c r="D139" s="33">
        <v>0.14406268899270475</v>
      </c>
      <c r="E139" s="85">
        <v>57.470100000000002</v>
      </c>
      <c r="F139" s="41">
        <v>9.9509204213101918E-3</v>
      </c>
      <c r="G139" s="37"/>
      <c r="H139" s="40">
        <v>2.2131608459337704E-2</v>
      </c>
      <c r="I139" s="40">
        <v>0.32571534301474653</v>
      </c>
      <c r="J139" s="40">
        <v>7.2013371575829654E-2</v>
      </c>
      <c r="K139" s="40">
        <v>0.36136426725753595</v>
      </c>
      <c r="L139" s="40">
        <v>0.1602684454802018</v>
      </c>
      <c r="M139" s="40">
        <v>5.1864758032544908E-2</v>
      </c>
      <c r="N139" s="113">
        <v>2.6093286868312448E-3</v>
      </c>
      <c r="O139" s="41">
        <v>4.0328774929722071E-3</v>
      </c>
      <c r="P139" s="38">
        <v>0.41234980664046428</v>
      </c>
      <c r="Q139" s="38">
        <v>0.58730907148360334</v>
      </c>
      <c r="R139" s="41">
        <v>3.4112187593241016E-4</v>
      </c>
      <c r="S139" s="38">
        <v>1.0291136787497658E-2</v>
      </c>
      <c r="T139" s="38">
        <v>4.9374695329166766E-2</v>
      </c>
      <c r="U139" s="38">
        <v>0.2400910828394445</v>
      </c>
      <c r="V139" s="41">
        <v>0.7002430850438911</v>
      </c>
      <c r="X139" s="27"/>
      <c r="Z139" s="120"/>
      <c r="AB139" s="27"/>
      <c r="AC139" s="27"/>
      <c r="AD139" s="27"/>
      <c r="AE139" s="27"/>
      <c r="AF139" s="27"/>
    </row>
    <row r="140" spans="1:32" ht="14.4" x14ac:dyDescent="0.3">
      <c r="A140" s="153">
        <f t="shared" si="5"/>
        <v>44835</v>
      </c>
      <c r="B140" s="84">
        <v>5933.6237000000001</v>
      </c>
      <c r="C140" s="84">
        <v>841.9636999999999</v>
      </c>
      <c r="D140" s="33">
        <v>0.14189705019548171</v>
      </c>
      <c r="E140" s="85">
        <v>69.592100000000002</v>
      </c>
      <c r="F140" s="41">
        <v>1.1728431649617416E-2</v>
      </c>
      <c r="G140" s="37"/>
      <c r="H140" s="82">
        <v>2.3232902349368735E-2</v>
      </c>
      <c r="I140" s="82">
        <v>0.3199855090237691</v>
      </c>
      <c r="J140" s="82">
        <v>7.338633557095979E-2</v>
      </c>
      <c r="K140" s="82">
        <v>0.32920562522358809</v>
      </c>
      <c r="L140" s="82">
        <v>0.17560326584242272</v>
      </c>
      <c r="M140" s="82">
        <v>6.9136251427605697E-2</v>
      </c>
      <c r="N140" s="116">
        <v>3.4512468325215836E-3</v>
      </c>
      <c r="O140" s="117">
        <v>5.9988637297643255E-3</v>
      </c>
      <c r="P140" s="38">
        <v>0.428947811436037</v>
      </c>
      <c r="Q140" s="38">
        <v>0.57080790276606186</v>
      </c>
      <c r="R140" s="41">
        <v>2.4428579790120497E-4</v>
      </c>
      <c r="S140" s="38">
        <v>1.1215527803429777E-2</v>
      </c>
      <c r="T140" s="38">
        <v>5.227540211678354E-2</v>
      </c>
      <c r="U140" s="38">
        <v>0.24182497904494132</v>
      </c>
      <c r="V140" s="41">
        <v>0.69468409103484541</v>
      </c>
      <c r="X140" s="27"/>
      <c r="Z140" s="120"/>
      <c r="AB140" s="27"/>
      <c r="AC140" s="27"/>
      <c r="AD140" s="27"/>
      <c r="AE140" s="27"/>
      <c r="AF140" s="27"/>
    </row>
    <row r="141" spans="1:32" ht="14.4" x14ac:dyDescent="0.3">
      <c r="A141" s="153">
        <f t="shared" si="5"/>
        <v>44866</v>
      </c>
      <c r="B141" s="84">
        <v>4520.5419000000002</v>
      </c>
      <c r="C141" s="84">
        <v>530.18400000000008</v>
      </c>
      <c r="D141" s="33">
        <v>0.1172832841124645</v>
      </c>
      <c r="E141" s="85">
        <v>90.373099999999994</v>
      </c>
      <c r="F141" s="41">
        <v>1.999165188580599E-2</v>
      </c>
      <c r="G141" s="37"/>
      <c r="H141" s="38">
        <v>3.5318995715978206E-2</v>
      </c>
      <c r="I141" s="40">
        <v>0.36066357442677394</v>
      </c>
      <c r="J141" s="40">
        <v>6.61869321463429E-2</v>
      </c>
      <c r="K141" s="40">
        <v>0.28999970114202456</v>
      </c>
      <c r="L141" s="40">
        <v>0.1625178609670668</v>
      </c>
      <c r="M141" s="40">
        <v>7.3071792565400168E-2</v>
      </c>
      <c r="N141" s="113">
        <v>4.8428043549380659E-3</v>
      </c>
      <c r="O141" s="41">
        <v>7.3983386814753327E-3</v>
      </c>
      <c r="P141" s="38">
        <v>0.380897122090606</v>
      </c>
      <c r="Q141" s="38">
        <v>0.61892482403492377</v>
      </c>
      <c r="R141" s="41">
        <v>1.7805387447022668E-4</v>
      </c>
      <c r="S141" s="38">
        <v>1.6057447713517616E-2</v>
      </c>
      <c r="T141" s="38">
        <v>5.8771968940870334E-2</v>
      </c>
      <c r="U141" s="38">
        <v>0.2502262490234945</v>
      </c>
      <c r="V141" s="41">
        <v>0.67494433432211753</v>
      </c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5">
      <c r="A142" s="153">
        <f t="shared" si="5"/>
        <v>44896</v>
      </c>
      <c r="B142" s="91">
        <v>5008.6010999999999</v>
      </c>
      <c r="C142" s="91">
        <v>713.86340000000007</v>
      </c>
      <c r="D142" s="33">
        <v>0.1425275013416421</v>
      </c>
      <c r="E142" s="93">
        <v>293.73250000000002</v>
      </c>
      <c r="F142" s="94">
        <v>5.8645616637348102E-2</v>
      </c>
      <c r="G142" s="37"/>
      <c r="H142" s="50">
        <v>3.4861330841459905E-2</v>
      </c>
      <c r="I142" s="95">
        <v>0.3577137336810472</v>
      </c>
      <c r="J142" s="95">
        <v>5.7017796845510421E-2</v>
      </c>
      <c r="K142" s="95">
        <v>0.2776611816820469</v>
      </c>
      <c r="L142" s="95">
        <v>0.15402154905089169</v>
      </c>
      <c r="M142" s="95">
        <v>0.1044809098492591</v>
      </c>
      <c r="N142" s="118">
        <v>4.7639050352802099E-3</v>
      </c>
      <c r="O142" s="94">
        <v>9.4795930145045899E-3</v>
      </c>
      <c r="P142" s="38">
        <v>0.4123782586718675</v>
      </c>
      <c r="Q142" s="38">
        <v>0.58753009897314445</v>
      </c>
      <c r="R142" s="94">
        <v>9.1642354988102364E-5</v>
      </c>
      <c r="S142" s="38">
        <v>1.2608445980884836E-2</v>
      </c>
      <c r="T142" s="38">
        <v>6.8236828309496872E-2</v>
      </c>
      <c r="U142" s="38">
        <v>0.25746987979192137</v>
      </c>
      <c r="V142" s="94">
        <v>0.66168484591769694</v>
      </c>
      <c r="X142" s="27"/>
      <c r="Z142" s="120"/>
      <c r="AB142" s="27"/>
      <c r="AC142" s="27"/>
      <c r="AD142" s="27"/>
      <c r="AE142" s="27"/>
      <c r="AF142" s="27"/>
    </row>
    <row r="143" spans="1:32" ht="15" thickBot="1" x14ac:dyDescent="0.35">
      <c r="A143" s="98" t="s">
        <v>26</v>
      </c>
      <c r="B143" s="99">
        <f>SUM(B131:B142)</f>
        <v>82631.285699999993</v>
      </c>
      <c r="C143" s="99">
        <f>SUM(C131:C142)</f>
        <v>12716.949899999998</v>
      </c>
      <c r="D143" s="100">
        <f>C143/B143</f>
        <v>0.15389993986260822</v>
      </c>
      <c r="E143" s="101">
        <f>SUM(E131:E142)</f>
        <v>1499.0368000000003</v>
      </c>
      <c r="F143" s="102">
        <f>E143/B143</f>
        <v>1.8141274062252674E-2</v>
      </c>
      <c r="G143" s="103"/>
      <c r="H143" s="65">
        <v>1.7746768522082915E-2</v>
      </c>
      <c r="I143" s="63">
        <v>0.24085135710287031</v>
      </c>
      <c r="J143" s="63">
        <v>6.4449480059342701E-2</v>
      </c>
      <c r="K143" s="63">
        <v>0.3953791523783588</v>
      </c>
      <c r="L143" s="63">
        <v>0.19552216407059972</v>
      </c>
      <c r="M143" s="63">
        <v>7.7411139688947153E-2</v>
      </c>
      <c r="N143" s="65">
        <v>3.2165383576985783E-3</v>
      </c>
      <c r="O143" s="65">
        <v>5.4233998200998584E-3</v>
      </c>
      <c r="P143" s="61">
        <v>0.41886533419871502</v>
      </c>
      <c r="Q143" s="63">
        <v>0.58077818944066117</v>
      </c>
      <c r="R143" s="66">
        <v>3.5647636062378246E-4</v>
      </c>
      <c r="S143" s="61">
        <v>9.2691942789975938E-3</v>
      </c>
      <c r="T143" s="63">
        <v>5.2374451832378412E-2</v>
      </c>
      <c r="U143" s="63">
        <v>0.24049252317192921</v>
      </c>
      <c r="V143" s="66">
        <v>0.69786383071669478</v>
      </c>
      <c r="X143" s="115"/>
      <c r="Z143" s="120"/>
      <c r="AB143" s="27"/>
      <c r="AC143" s="27"/>
      <c r="AD143" s="27"/>
      <c r="AE143" s="27"/>
      <c r="AF143" s="27"/>
    </row>
    <row r="144" spans="1:32" ht="15" thickTop="1" x14ac:dyDescent="0.3">
      <c r="A144" s="1"/>
      <c r="B144" s="123"/>
      <c r="C144" s="123"/>
      <c r="D144" s="123"/>
      <c r="E144" s="123"/>
      <c r="F144" s="123"/>
      <c r="G144" s="123"/>
      <c r="H144" s="124"/>
      <c r="I144" s="124"/>
      <c r="J144" s="124"/>
      <c r="K144" s="124"/>
      <c r="L144" s="124"/>
      <c r="M144" s="124"/>
      <c r="N144" s="124"/>
      <c r="O144" s="124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4.4" thickBot="1" x14ac:dyDescent="0.3">
      <c r="A145" s="125" t="s">
        <v>34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2" thickTop="1" x14ac:dyDescent="0.25">
      <c r="A147" s="126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7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4.4" x14ac:dyDescent="0.3">
      <c r="A148" s="31">
        <v>2007</v>
      </c>
      <c r="B148" s="128">
        <v>2868.1161000000002</v>
      </c>
      <c r="C148" s="128">
        <v>1130.85717</v>
      </c>
      <c r="D148" s="33">
        <v>0.39428570203277336</v>
      </c>
      <c r="E148" s="129">
        <v>18.890300000000003</v>
      </c>
      <c r="F148" s="130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1"/>
      <c r="Y148" s="27"/>
      <c r="Z148" s="120"/>
      <c r="AA148" s="120"/>
      <c r="AB148" s="120"/>
      <c r="AC148" s="120"/>
    </row>
    <row r="149" spans="1:29" ht="14.4" x14ac:dyDescent="0.3">
      <c r="A149" s="31">
        <v>2008</v>
      </c>
      <c r="B149" s="128">
        <v>6175.2444000000005</v>
      </c>
      <c r="C149" s="128">
        <v>1559.6780999999999</v>
      </c>
      <c r="D149" s="33">
        <v>0.25256945295962696</v>
      </c>
      <c r="E149" s="129">
        <v>14.663819999999999</v>
      </c>
      <c r="F149" s="130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1"/>
      <c r="Y149" s="27"/>
      <c r="Z149" s="120"/>
      <c r="AA149" s="120"/>
      <c r="AB149" s="120"/>
      <c r="AC149" s="120"/>
    </row>
    <row r="150" spans="1:29" ht="14.4" x14ac:dyDescent="0.3">
      <c r="A150" s="31">
        <v>2009</v>
      </c>
      <c r="B150" s="128">
        <v>3833.9618000000005</v>
      </c>
      <c r="C150" s="128">
        <v>985.17830000000004</v>
      </c>
      <c r="D150" s="33">
        <v>0.25696090660058218</v>
      </c>
      <c r="E150" s="129">
        <v>57.549400000000006</v>
      </c>
      <c r="F150" s="130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1"/>
      <c r="Y150" s="27"/>
      <c r="Z150" s="120"/>
      <c r="AA150" s="120"/>
      <c r="AB150" s="120"/>
      <c r="AC150" s="120"/>
    </row>
    <row r="151" spans="1:29" ht="14.4" x14ac:dyDescent="0.3">
      <c r="A151" s="31">
        <v>2010</v>
      </c>
      <c r="B151" s="128">
        <v>2377.7606000000001</v>
      </c>
      <c r="C151" s="128">
        <v>1124.5345</v>
      </c>
      <c r="D151" s="33">
        <v>0.4729384867425257</v>
      </c>
      <c r="E151" s="129">
        <v>59.401300000000006</v>
      </c>
      <c r="F151" s="130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1"/>
      <c r="Y151" s="27"/>
      <c r="Z151" s="120"/>
      <c r="AA151" s="120"/>
      <c r="AB151" s="120"/>
      <c r="AC151" s="120"/>
    </row>
    <row r="152" spans="1:29" ht="14.4" x14ac:dyDescent="0.3">
      <c r="A152" s="31">
        <v>2011</v>
      </c>
      <c r="B152" s="128">
        <v>2222.2703000000001</v>
      </c>
      <c r="C152" s="128">
        <v>995.32670000000007</v>
      </c>
      <c r="D152" s="33">
        <v>0.44788732495772499</v>
      </c>
      <c r="E152" s="129">
        <v>66.902199999999993</v>
      </c>
      <c r="F152" s="130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1"/>
      <c r="Y152" s="27"/>
      <c r="Z152" s="120"/>
      <c r="AA152" s="120"/>
      <c r="AB152" s="120"/>
      <c r="AC152" s="120"/>
    </row>
    <row r="153" spans="1:29" ht="14.4" x14ac:dyDescent="0.3">
      <c r="A153" s="31">
        <v>2012</v>
      </c>
      <c r="B153" s="128">
        <v>2450.828</v>
      </c>
      <c r="C153" s="128">
        <v>966.54169999999999</v>
      </c>
      <c r="D153" s="33">
        <v>0.39437353416886051</v>
      </c>
      <c r="E153" s="129">
        <v>87.76939999999999</v>
      </c>
      <c r="F153" s="130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1"/>
      <c r="Y153" s="27"/>
      <c r="Z153" s="120"/>
      <c r="AA153" s="120"/>
      <c r="AB153" s="120"/>
      <c r="AC153" s="120"/>
    </row>
    <row r="154" spans="1:29" ht="14.4" x14ac:dyDescent="0.3">
      <c r="A154" s="31">
        <v>2013</v>
      </c>
      <c r="B154" s="128">
        <v>2921.8949000000002</v>
      </c>
      <c r="C154" s="128">
        <v>757.24829999999997</v>
      </c>
      <c r="D154" s="33">
        <v>0.25916342849977247</v>
      </c>
      <c r="E154" s="129">
        <v>84.308899999999994</v>
      </c>
      <c r="F154" s="130">
        <v>2.8854186370632286E-2</v>
      </c>
      <c r="G154" s="132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1"/>
      <c r="Y154" s="27"/>
      <c r="Z154" s="120"/>
      <c r="AA154" s="120"/>
      <c r="AB154" s="120"/>
      <c r="AC154" s="120"/>
    </row>
    <row r="155" spans="1:29" ht="14.4" x14ac:dyDescent="0.3">
      <c r="A155" s="31">
        <v>2014</v>
      </c>
      <c r="B155" s="128">
        <v>2720.9264000000003</v>
      </c>
      <c r="C155" s="128">
        <v>1050.9834000000001</v>
      </c>
      <c r="D155" s="33">
        <v>0.38625940047477947</v>
      </c>
      <c r="E155" s="129">
        <v>103.75279999999999</v>
      </c>
      <c r="F155" s="130">
        <v>3.8131424650075053E-2</v>
      </c>
      <c r="G155" s="132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1"/>
      <c r="Y155" s="27"/>
      <c r="Z155" s="120"/>
      <c r="AA155" s="120"/>
      <c r="AB155" s="120"/>
      <c r="AC155" s="120"/>
    </row>
    <row r="156" spans="1:29" ht="14.4" x14ac:dyDescent="0.3">
      <c r="A156" s="133" t="s">
        <v>37</v>
      </c>
      <c r="B156" s="134">
        <v>3217.6671000000001</v>
      </c>
      <c r="C156" s="134">
        <v>911.79880000000003</v>
      </c>
      <c r="D156" s="45">
        <v>0.28337263354558961</v>
      </c>
      <c r="E156" s="135">
        <v>111.94290000000001</v>
      </c>
      <c r="F156" s="136">
        <v>3.4790081298341893E-2</v>
      </c>
      <c r="G156" s="137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1"/>
      <c r="Y156" s="27"/>
      <c r="Z156" s="120"/>
      <c r="AA156" s="120"/>
      <c r="AB156" s="120"/>
      <c r="AC156" s="120"/>
    </row>
    <row r="157" spans="1:29" ht="14.4" x14ac:dyDescent="0.3">
      <c r="A157" s="31">
        <v>2016</v>
      </c>
      <c r="B157" s="134">
        <v>4633.6657000000005</v>
      </c>
      <c r="C157" s="134">
        <v>2038.7188000000001</v>
      </c>
      <c r="D157" s="45">
        <v>0.43997969037774992</v>
      </c>
      <c r="E157" s="135">
        <v>127.01500000000001</v>
      </c>
      <c r="F157" s="136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8">
        <v>3.4236393013850782E-4</v>
      </c>
      <c r="O157" s="139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1"/>
      <c r="Y157" s="27"/>
      <c r="Z157" s="120"/>
      <c r="AA157" s="120"/>
      <c r="AB157" s="120"/>
      <c r="AC157" s="120"/>
    </row>
    <row r="158" spans="1:29" ht="14.4" x14ac:dyDescent="0.3">
      <c r="A158" s="31">
        <v>2017</v>
      </c>
      <c r="B158" s="134">
        <v>6860.9630000000006</v>
      </c>
      <c r="C158" s="134">
        <v>1603.1019000000001</v>
      </c>
      <c r="D158" s="45">
        <v>0.23365552328441358</v>
      </c>
      <c r="E158" s="135">
        <v>150.7423</v>
      </c>
      <c r="F158" s="136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8">
        <v>1.2536286815713769E-3</v>
      </c>
      <c r="O158" s="139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1"/>
      <c r="Y158" s="27"/>
      <c r="Z158" s="120"/>
      <c r="AA158" s="120"/>
      <c r="AB158" s="120"/>
      <c r="AC158" s="120"/>
    </row>
    <row r="159" spans="1:29" ht="14.4" x14ac:dyDescent="0.3">
      <c r="A159" s="31">
        <v>2018</v>
      </c>
      <c r="B159" s="134">
        <v>12706.413200000001</v>
      </c>
      <c r="C159" s="134">
        <v>3529.8878000000004</v>
      </c>
      <c r="D159" s="45">
        <v>0.27780363698545552</v>
      </c>
      <c r="E159" s="135">
        <v>194.27799999999999</v>
      </c>
      <c r="F159" s="136">
        <v>1.5289759347665475E-2</v>
      </c>
      <c r="G159" s="140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8">
        <v>1.0871281912979188E-3</v>
      </c>
      <c r="O159" s="139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1"/>
      <c r="Y159" s="27"/>
      <c r="Z159" s="120"/>
      <c r="AA159" s="120"/>
      <c r="AB159" s="120"/>
      <c r="AC159" s="120"/>
    </row>
    <row r="160" spans="1:29" ht="14.4" x14ac:dyDescent="0.3">
      <c r="A160" s="31">
        <v>2019</v>
      </c>
      <c r="B160" s="134">
        <v>17286.939599999998</v>
      </c>
      <c r="C160" s="134">
        <v>3470.8996999999999</v>
      </c>
      <c r="D160" s="45">
        <v>0.20078161781741866</v>
      </c>
      <c r="E160" s="135">
        <v>285.54669999999999</v>
      </c>
      <c r="F160" s="136">
        <v>1.6518059680152988E-2</v>
      </c>
      <c r="G160" s="140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8">
        <v>2.2159561429832262E-3</v>
      </c>
      <c r="O160" s="139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1"/>
      <c r="Y160" s="27"/>
      <c r="Z160" s="120"/>
      <c r="AA160" s="120"/>
      <c r="AB160" s="120"/>
      <c r="AC160" s="120"/>
    </row>
    <row r="161" spans="1:29" ht="14.4" x14ac:dyDescent="0.3">
      <c r="A161" s="31">
        <v>2020</v>
      </c>
      <c r="B161" s="134">
        <v>28391.446400000004</v>
      </c>
      <c r="C161" s="134">
        <v>4552.4327999999996</v>
      </c>
      <c r="D161" s="45">
        <v>0.16034522284852662</v>
      </c>
      <c r="E161" s="135">
        <v>373.0727</v>
      </c>
      <c r="F161" s="136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8">
        <v>3.4909669131897416E-3</v>
      </c>
      <c r="O161" s="139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1"/>
      <c r="Y161" s="27"/>
      <c r="Z161" s="120"/>
      <c r="AA161" s="120"/>
      <c r="AB161" s="120"/>
      <c r="AC161" s="120"/>
    </row>
    <row r="162" spans="1:29" ht="14.4" x14ac:dyDescent="0.3">
      <c r="A162" s="31">
        <v>2021</v>
      </c>
      <c r="B162" s="134">
        <v>43324.0219</v>
      </c>
      <c r="C162" s="134">
        <v>9822.4571999999989</v>
      </c>
      <c r="D162" s="45">
        <v>0.22672080682333878</v>
      </c>
      <c r="E162" s="135">
        <v>462.54089999999997</v>
      </c>
      <c r="F162" s="136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8">
        <v>3.1145030881816627E-3</v>
      </c>
      <c r="O162" s="139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1"/>
      <c r="Y162" s="27"/>
      <c r="Z162" s="120"/>
      <c r="AA162" s="120"/>
      <c r="AB162" s="120"/>
      <c r="AC162" s="120"/>
    </row>
    <row r="163" spans="1:29" ht="14.4" x14ac:dyDescent="0.3">
      <c r="A163" s="31">
        <v>2022</v>
      </c>
      <c r="B163" s="134">
        <f>B115</f>
        <v>57111.709699999999</v>
      </c>
      <c r="C163" s="134">
        <f t="shared" ref="C163:V163" si="6">C115</f>
        <v>5702.2417999999998</v>
      </c>
      <c r="D163" s="45">
        <f t="shared" si="6"/>
        <v>9.9843654304048957E-2</v>
      </c>
      <c r="E163" s="135">
        <f t="shared" si="6"/>
        <v>742.43510000000003</v>
      </c>
      <c r="F163" s="136">
        <f t="shared" si="6"/>
        <v>1.2999700129796675E-2</v>
      </c>
      <c r="G163" s="140">
        <f t="shared" si="6"/>
        <v>7.4945395558847364E-3</v>
      </c>
      <c r="H163" s="154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8">
        <f t="shared" si="6"/>
        <v>4.7398903671590359E-3</v>
      </c>
      <c r="O163" s="139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1"/>
      <c r="Y163" s="27"/>
      <c r="Z163" s="120"/>
      <c r="AA163" s="120"/>
      <c r="AB163" s="120"/>
      <c r="AC163" s="120"/>
    </row>
    <row r="164" spans="1:29" ht="14.4" x14ac:dyDescent="0.3">
      <c r="A164" s="31">
        <v>2023</v>
      </c>
      <c r="B164" s="134">
        <f>B129</f>
        <v>48660.320299999999</v>
      </c>
      <c r="C164" s="134">
        <f t="shared" ref="C164:V164" si="7">C129</f>
        <v>9677.4491999999991</v>
      </c>
      <c r="D164" s="45">
        <f t="shared" si="7"/>
        <v>0.19887763048694931</v>
      </c>
      <c r="E164" s="135">
        <f t="shared" si="7"/>
        <v>978.27030000000002</v>
      </c>
      <c r="F164" s="136">
        <f t="shared" si="7"/>
        <v>2.0104066187168111E-2</v>
      </c>
      <c r="G164" s="36"/>
      <c r="H164" s="154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8">
        <f t="shared" si="7"/>
        <v>5.5833952247946878E-3</v>
      </c>
      <c r="O164" s="139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1"/>
      <c r="Y164" s="27"/>
      <c r="Z164" s="120"/>
      <c r="AA164" s="120"/>
      <c r="AB164" s="120"/>
      <c r="AC164" s="120"/>
    </row>
    <row r="165" spans="1:29" ht="14.25" customHeight="1" thickBot="1" x14ac:dyDescent="0.3">
      <c r="A165" s="141">
        <v>2024</v>
      </c>
      <c r="B165" s="142">
        <f>B143</f>
        <v>82631.285699999993</v>
      </c>
      <c r="C165" s="143">
        <f t="shared" ref="C165:V165" si="8">C143</f>
        <v>12716.949899999998</v>
      </c>
      <c r="D165" s="144">
        <f t="shared" si="8"/>
        <v>0.15389993986260822</v>
      </c>
      <c r="E165" s="145">
        <f t="shared" si="8"/>
        <v>1499.0368000000003</v>
      </c>
      <c r="F165" s="146">
        <f t="shared" si="8"/>
        <v>1.8141274062252674E-2</v>
      </c>
      <c r="G165" s="155"/>
      <c r="H165" s="147">
        <f t="shared" si="8"/>
        <v>1.7746768522082915E-2</v>
      </c>
      <c r="I165" s="147">
        <f t="shared" si="8"/>
        <v>0.24085135710287031</v>
      </c>
      <c r="J165" s="147">
        <f t="shared" si="8"/>
        <v>6.4449480059342701E-2</v>
      </c>
      <c r="K165" s="147">
        <f t="shared" si="8"/>
        <v>0.3953791523783588</v>
      </c>
      <c r="L165" s="147">
        <f t="shared" si="8"/>
        <v>0.19552216407059972</v>
      </c>
      <c r="M165" s="147">
        <f t="shared" si="8"/>
        <v>7.7411139688947153E-2</v>
      </c>
      <c r="N165" s="148">
        <f t="shared" si="8"/>
        <v>3.2165383576985783E-3</v>
      </c>
      <c r="O165" s="149">
        <f t="shared" si="8"/>
        <v>5.4233998200998584E-3</v>
      </c>
      <c r="P165" s="150">
        <f t="shared" si="8"/>
        <v>0.41886533419871502</v>
      </c>
      <c r="Q165" s="147">
        <f t="shared" si="8"/>
        <v>0.58077818944066117</v>
      </c>
      <c r="R165" s="151">
        <f t="shared" si="8"/>
        <v>3.5647636062378246E-4</v>
      </c>
      <c r="S165" s="150">
        <f t="shared" si="8"/>
        <v>9.2691942789975938E-3</v>
      </c>
      <c r="T165" s="147">
        <f t="shared" si="8"/>
        <v>5.2374451832378412E-2</v>
      </c>
      <c r="U165" s="147">
        <f t="shared" si="8"/>
        <v>0.24049252317192921</v>
      </c>
      <c r="V165" s="151">
        <f t="shared" si="8"/>
        <v>0.69786383071669478</v>
      </c>
    </row>
    <row r="166" spans="1:29" s="5" customFormat="1" ht="13.8" thickTop="1" x14ac:dyDescent="0.25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4.4" x14ac:dyDescent="0.3">
      <c r="A167" s="5" t="s">
        <v>39</v>
      </c>
      <c r="W167" s="27"/>
      <c r="X167" s="27"/>
      <c r="Y167" s="27"/>
    </row>
    <row r="168" spans="1:29" s="5" customFormat="1" x14ac:dyDescent="0.25">
      <c r="A168" s="5" t="s">
        <v>41</v>
      </c>
      <c r="B168" s="131"/>
      <c r="O168" s="131"/>
    </row>
    <row r="169" spans="1:29" s="5" customFormat="1" x14ac:dyDescent="0.25"/>
    <row r="170" spans="1:29" s="5" customFormat="1" x14ac:dyDescent="0.25"/>
    <row r="171" spans="1:29" s="5" customFormat="1" x14ac:dyDescent="0.25"/>
    <row r="172" spans="1:29" s="5" customFormat="1" x14ac:dyDescent="0.25"/>
    <row r="173" spans="1:29" s="5" customFormat="1" x14ac:dyDescent="0.25"/>
    <row r="174" spans="1:29" s="5" customFormat="1" x14ac:dyDescent="0.25"/>
    <row r="175" spans="1:29" s="5" customFormat="1" x14ac:dyDescent="0.25"/>
    <row r="176" spans="1:29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sprzedaży obligacji skarbowych 2015 - grudzień 2024</dc:title>
  <dc:creator>Ministerstwo Finansów</dc:creator>
  <cp:keywords>Obligacje, Sprzedaż, Statystyki, Miesięczne, Ministerstwo Finansów, Grudzień 2024, Finanse, Raport</cp:keywords>
  <dcterms:created xsi:type="dcterms:W3CDTF">2022-07-11T10:00:13Z</dcterms:created>
  <dcterms:modified xsi:type="dcterms:W3CDTF">2025-01-16T08:20:35Z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