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165" yWindow="60" windowWidth="12570" windowHeight="12255"/>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Arkusz13!$A$1:$E$129</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P370" i="1" l="1"/>
  <c r="P380" i="1"/>
  <c r="S371" i="1" l="1"/>
  <c r="S372" i="1"/>
  <c r="S373" i="1"/>
  <c r="S374" i="1"/>
  <c r="S375" i="1"/>
  <c r="S376" i="1"/>
  <c r="S377" i="1"/>
  <c r="S378" i="1"/>
  <c r="S379" i="1"/>
  <c r="S380" i="1"/>
  <c r="S381" i="1"/>
  <c r="S382" i="1"/>
  <c r="S383" i="1"/>
  <c r="S384" i="1"/>
  <c r="S385" i="1"/>
  <c r="S370" i="1"/>
  <c r="R371" i="1"/>
  <c r="R372" i="1"/>
  <c r="R373" i="1"/>
  <c r="R374" i="1"/>
  <c r="R375" i="1"/>
  <c r="R376" i="1"/>
  <c r="R377" i="1"/>
  <c r="R378" i="1"/>
  <c r="R379" i="1"/>
  <c r="R380" i="1"/>
  <c r="R381" i="1"/>
  <c r="R382" i="1"/>
  <c r="R383" i="1"/>
  <c r="R384" i="1"/>
  <c r="R385" i="1"/>
  <c r="R370" i="1"/>
  <c r="Q371" i="1"/>
  <c r="Q372" i="1"/>
  <c r="Q373" i="1"/>
  <c r="Q374" i="1"/>
  <c r="Q375" i="1"/>
  <c r="Q376" i="1"/>
  <c r="Q377" i="1"/>
  <c r="Q378" i="1"/>
  <c r="Q379" i="1"/>
  <c r="Q380" i="1"/>
  <c r="Q381" i="1"/>
  <c r="Q382" i="1"/>
  <c r="Q383" i="1"/>
  <c r="Q384" i="1"/>
  <c r="Q385" i="1"/>
  <c r="Q370" i="1"/>
  <c r="P371" i="1"/>
  <c r="P372" i="1"/>
  <c r="P373" i="1"/>
  <c r="P374" i="1"/>
  <c r="P375" i="1"/>
  <c r="P376" i="1"/>
  <c r="P377" i="1"/>
  <c r="P378" i="1"/>
  <c r="P379" i="1"/>
  <c r="P381" i="1"/>
  <c r="P382" i="1"/>
  <c r="P383" i="1"/>
  <c r="P384" i="1"/>
  <c r="P385" i="1"/>
  <c r="O371" i="1"/>
  <c r="O372" i="1"/>
  <c r="O373" i="1"/>
  <c r="O374" i="1"/>
  <c r="O375" i="1"/>
  <c r="O376" i="1"/>
  <c r="O377" i="1"/>
  <c r="O378" i="1"/>
  <c r="O379" i="1"/>
  <c r="O380" i="1"/>
  <c r="O381" i="1"/>
  <c r="O382" i="1"/>
  <c r="O383" i="1"/>
  <c r="O384" i="1"/>
  <c r="O385" i="1"/>
  <c r="O370" i="1"/>
  <c r="N371" i="1"/>
  <c r="N372" i="1"/>
  <c r="N373" i="1"/>
  <c r="N374" i="1"/>
  <c r="N375" i="1"/>
  <c r="N376" i="1"/>
  <c r="N377" i="1"/>
  <c r="N378" i="1"/>
  <c r="N379" i="1"/>
  <c r="N380" i="1"/>
  <c r="N381" i="1"/>
  <c r="N382" i="1"/>
  <c r="N383" i="1"/>
  <c r="N384" i="1"/>
  <c r="N385" i="1"/>
  <c r="N370" i="1"/>
  <c r="L371" i="1"/>
  <c r="L372" i="1"/>
  <c r="L373" i="1"/>
  <c r="L374" i="1"/>
  <c r="L375" i="1"/>
  <c r="L376" i="1"/>
  <c r="L377" i="1"/>
  <c r="L378" i="1"/>
  <c r="L379" i="1"/>
  <c r="L380" i="1"/>
  <c r="L381" i="1"/>
  <c r="L382" i="1"/>
  <c r="L383" i="1"/>
  <c r="L384" i="1"/>
  <c r="L385" i="1"/>
  <c r="T380" i="1" l="1"/>
  <c r="U380" i="1" s="1"/>
  <c r="T376" i="1"/>
  <c r="U376" i="1" s="1"/>
  <c r="T385" i="1"/>
  <c r="U385" i="1" s="1"/>
  <c r="T377" i="1"/>
  <c r="U377" i="1" s="1"/>
  <c r="T373" i="1"/>
  <c r="U373" i="1" s="1"/>
  <c r="T371" i="1"/>
  <c r="U371" i="1" s="1"/>
  <c r="T384" i="1"/>
  <c r="U384" i="1" s="1"/>
  <c r="T383" i="1"/>
  <c r="U383" i="1" s="1"/>
  <c r="T379" i="1"/>
  <c r="U379" i="1" s="1"/>
  <c r="T375" i="1"/>
  <c r="T382" i="1"/>
  <c r="U382" i="1" s="1"/>
  <c r="T378" i="1"/>
  <c r="U378" i="1" s="1"/>
  <c r="T374" i="1"/>
  <c r="U374" i="1" s="1"/>
  <c r="U375" i="1"/>
  <c r="T370" i="1"/>
  <c r="U381" i="1"/>
  <c r="T372" i="1"/>
  <c r="U372" i="1" s="1"/>
  <c r="J207" i="1"/>
  <c r="V208" i="1" l="1"/>
  <c r="S208" i="1"/>
  <c r="P208" i="1"/>
  <c r="M208" i="1"/>
  <c r="J208" i="1"/>
  <c r="K425" i="1" l="1"/>
  <c r="K426" i="1"/>
  <c r="K424" i="1"/>
  <c r="H425" i="1"/>
  <c r="H426" i="1"/>
  <c r="H424" i="1"/>
  <c r="K427" i="1" l="1"/>
  <c r="H427" i="1"/>
  <c r="O25" i="1"/>
  <c r="I23" i="1" l="1"/>
  <c r="O22" i="1"/>
  <c r="T129" i="1" l="1"/>
  <c r="T130" i="1"/>
  <c r="T131" i="1"/>
  <c r="T132" i="1"/>
  <c r="T133" i="1"/>
  <c r="T128" i="1"/>
  <c r="R129" i="1"/>
  <c r="R130" i="1"/>
  <c r="R131" i="1"/>
  <c r="R132" i="1"/>
  <c r="R133" i="1"/>
  <c r="R128" i="1"/>
  <c r="P129" i="1"/>
  <c r="P130" i="1"/>
  <c r="P131" i="1"/>
  <c r="P132" i="1"/>
  <c r="P133" i="1"/>
  <c r="P128" i="1"/>
  <c r="M129" i="1"/>
  <c r="M130" i="1"/>
  <c r="M131" i="1"/>
  <c r="M132" i="1"/>
  <c r="M133" i="1"/>
  <c r="M128" i="1"/>
  <c r="H129" i="1"/>
  <c r="H130" i="1"/>
  <c r="H131" i="1"/>
  <c r="H132" i="1"/>
  <c r="H133" i="1"/>
  <c r="F129" i="1"/>
  <c r="F130" i="1"/>
  <c r="F131" i="1"/>
  <c r="F132" i="1"/>
  <c r="F133" i="1"/>
  <c r="D129" i="1"/>
  <c r="D130" i="1"/>
  <c r="D131" i="1"/>
  <c r="D132" i="1"/>
  <c r="D133" i="1"/>
  <c r="A129" i="1"/>
  <c r="A130" i="1"/>
  <c r="A131" i="1"/>
  <c r="A132" i="1"/>
  <c r="A133" i="1"/>
  <c r="R134" i="1" l="1"/>
  <c r="T134" i="1"/>
  <c r="P134" i="1"/>
  <c r="G445" i="1"/>
  <c r="G436" i="1"/>
  <c r="M284" i="1"/>
  <c r="L368" i="1"/>
  <c r="M250" i="1"/>
  <c r="G152" i="1"/>
  <c r="G19" i="1"/>
  <c r="G164" i="1"/>
  <c r="M125" i="1"/>
  <c r="A125" i="1"/>
  <c r="G51" i="1"/>
  <c r="E9" i="1"/>
  <c r="P449" i="1"/>
  <c r="M449" i="1"/>
  <c r="J449" i="1"/>
  <c r="G449" i="1"/>
  <c r="P448" i="1"/>
  <c r="M448" i="1"/>
  <c r="J448" i="1"/>
  <c r="G448" i="1"/>
  <c r="P447" i="1"/>
  <c r="P450" i="1" s="1"/>
  <c r="M447" i="1"/>
  <c r="M450" i="1" s="1"/>
  <c r="J447" i="1"/>
  <c r="J450" i="1" s="1"/>
  <c r="G447" i="1"/>
  <c r="G450" i="1" s="1"/>
  <c r="P440" i="1"/>
  <c r="M440" i="1"/>
  <c r="J440" i="1"/>
  <c r="G440" i="1"/>
  <c r="J439" i="1"/>
  <c r="M439" i="1"/>
  <c r="P439" i="1"/>
  <c r="G439" i="1"/>
  <c r="P438" i="1"/>
  <c r="M438" i="1"/>
  <c r="M441" i="1" s="1"/>
  <c r="J438" i="1"/>
  <c r="G438" i="1"/>
  <c r="Q413" i="1"/>
  <c r="N413" i="1"/>
  <c r="L413" i="1"/>
  <c r="L370" i="1"/>
  <c r="Q315" i="1"/>
  <c r="O315" i="1"/>
  <c r="Q314" i="1"/>
  <c r="O314" i="1"/>
  <c r="Q313" i="1"/>
  <c r="O313" i="1"/>
  <c r="Q312" i="1"/>
  <c r="O312" i="1"/>
  <c r="Q288" i="1"/>
  <c r="O288" i="1"/>
  <c r="M288" i="1"/>
  <c r="K288" i="1"/>
  <c r="Q287" i="1"/>
  <c r="O287" i="1"/>
  <c r="M287" i="1"/>
  <c r="K287" i="1"/>
  <c r="Q286" i="1"/>
  <c r="Q289" i="1" s="1"/>
  <c r="O286" i="1"/>
  <c r="M286" i="1"/>
  <c r="M289" i="1" s="1"/>
  <c r="K286" i="1"/>
  <c r="Q254" i="1"/>
  <c r="O254" i="1"/>
  <c r="M254" i="1"/>
  <c r="K254" i="1"/>
  <c r="Q253" i="1"/>
  <c r="O253" i="1"/>
  <c r="M253" i="1"/>
  <c r="K253" i="1"/>
  <c r="Q252" i="1"/>
  <c r="O252" i="1"/>
  <c r="M252" i="1"/>
  <c r="K252" i="1"/>
  <c r="Q279" i="1"/>
  <c r="O279" i="1"/>
  <c r="Q278" i="1"/>
  <c r="O278" i="1"/>
  <c r="Q277" i="1"/>
  <c r="O277" i="1"/>
  <c r="Q276" i="1"/>
  <c r="O276" i="1"/>
  <c r="V207" i="1"/>
  <c r="S207" i="1"/>
  <c r="P207" i="1"/>
  <c r="M207" i="1"/>
  <c r="V206" i="1"/>
  <c r="S206" i="1"/>
  <c r="P206" i="1"/>
  <c r="M206" i="1"/>
  <c r="J206" i="1"/>
  <c r="V205" i="1"/>
  <c r="S205" i="1"/>
  <c r="P205" i="1"/>
  <c r="M205" i="1"/>
  <c r="J205" i="1"/>
  <c r="V204" i="1"/>
  <c r="S204" i="1"/>
  <c r="P204" i="1"/>
  <c r="M204" i="1"/>
  <c r="J204" i="1"/>
  <c r="V203" i="1"/>
  <c r="S203" i="1"/>
  <c r="P203" i="1"/>
  <c r="M203" i="1"/>
  <c r="J203" i="1"/>
  <c r="S167" i="1"/>
  <c r="S168" i="1"/>
  <c r="S169" i="1"/>
  <c r="S170" i="1"/>
  <c r="S171" i="1"/>
  <c r="S166" i="1"/>
  <c r="P167" i="1"/>
  <c r="P168" i="1"/>
  <c r="P169" i="1"/>
  <c r="P170" i="1"/>
  <c r="P171" i="1"/>
  <c r="P166" i="1"/>
  <c r="M167" i="1"/>
  <c r="M168" i="1"/>
  <c r="M169" i="1"/>
  <c r="M170" i="1"/>
  <c r="M171" i="1"/>
  <c r="M166" i="1"/>
  <c r="J167" i="1"/>
  <c r="J168" i="1"/>
  <c r="J169" i="1"/>
  <c r="J170" i="1"/>
  <c r="J171" i="1"/>
  <c r="J166" i="1"/>
  <c r="G167" i="1"/>
  <c r="G168" i="1"/>
  <c r="G169" i="1"/>
  <c r="G170" i="1"/>
  <c r="G171" i="1"/>
  <c r="G166" i="1"/>
  <c r="C167" i="1"/>
  <c r="C168" i="1"/>
  <c r="C169" i="1"/>
  <c r="C170" i="1"/>
  <c r="C171" i="1"/>
  <c r="C166" i="1"/>
  <c r="S155" i="1"/>
  <c r="S156" i="1"/>
  <c r="S157" i="1"/>
  <c r="S158" i="1"/>
  <c r="S159" i="1"/>
  <c r="S154" i="1"/>
  <c r="P155" i="1"/>
  <c r="P156" i="1"/>
  <c r="P157" i="1"/>
  <c r="P158" i="1"/>
  <c r="P159" i="1"/>
  <c r="P154" i="1"/>
  <c r="M155" i="1"/>
  <c r="M156" i="1"/>
  <c r="M157" i="1"/>
  <c r="M158" i="1"/>
  <c r="M159" i="1"/>
  <c r="M154" i="1"/>
  <c r="J155" i="1"/>
  <c r="J156" i="1"/>
  <c r="J157" i="1"/>
  <c r="J158" i="1"/>
  <c r="J159" i="1"/>
  <c r="J154" i="1"/>
  <c r="G155" i="1"/>
  <c r="G156" i="1"/>
  <c r="G157" i="1"/>
  <c r="G158" i="1"/>
  <c r="G159" i="1"/>
  <c r="G154" i="1"/>
  <c r="C155" i="1"/>
  <c r="C156" i="1"/>
  <c r="C157" i="1"/>
  <c r="C158" i="1"/>
  <c r="C159" i="1"/>
  <c r="C154" i="1"/>
  <c r="H128" i="1"/>
  <c r="F128" i="1"/>
  <c r="D128" i="1"/>
  <c r="A128" i="1"/>
  <c r="Q55" i="1"/>
  <c r="Q56" i="1"/>
  <c r="Q57" i="1"/>
  <c r="Q58" i="1"/>
  <c r="Q59" i="1"/>
  <c r="Q54" i="1"/>
  <c r="O55" i="1"/>
  <c r="O56" i="1"/>
  <c r="O57" i="1"/>
  <c r="O58" i="1"/>
  <c r="O59" i="1"/>
  <c r="O54" i="1"/>
  <c r="M55" i="1"/>
  <c r="M56" i="1"/>
  <c r="M57" i="1"/>
  <c r="M58" i="1"/>
  <c r="M59" i="1"/>
  <c r="M54" i="1"/>
  <c r="K55" i="1"/>
  <c r="K56" i="1"/>
  <c r="K57" i="1"/>
  <c r="K58" i="1"/>
  <c r="K59" i="1"/>
  <c r="K54" i="1"/>
  <c r="I55" i="1"/>
  <c r="U55" i="1" s="1"/>
  <c r="I56" i="1"/>
  <c r="U56" i="1" s="1"/>
  <c r="I57" i="1"/>
  <c r="U57" i="1" s="1"/>
  <c r="I58" i="1"/>
  <c r="U58" i="1" s="1"/>
  <c r="I59" i="1"/>
  <c r="U59" i="1" s="1"/>
  <c r="I54" i="1"/>
  <c r="U54" i="1" s="1"/>
  <c r="G54" i="1"/>
  <c r="G55" i="1"/>
  <c r="G56" i="1"/>
  <c r="G57" i="1"/>
  <c r="G58" i="1"/>
  <c r="G59" i="1"/>
  <c r="C55" i="1"/>
  <c r="C56" i="1"/>
  <c r="C57" i="1"/>
  <c r="C58" i="1"/>
  <c r="C59" i="1"/>
  <c r="C54" i="1"/>
  <c r="Q23" i="1"/>
  <c r="Q24" i="1"/>
  <c r="Q25" i="1"/>
  <c r="Q26" i="1"/>
  <c r="Q27" i="1"/>
  <c r="Q22" i="1"/>
  <c r="O23" i="1"/>
  <c r="O24" i="1"/>
  <c r="O26" i="1"/>
  <c r="O27" i="1"/>
  <c r="M23" i="1"/>
  <c r="M24" i="1"/>
  <c r="M25" i="1"/>
  <c r="M26" i="1"/>
  <c r="M27" i="1"/>
  <c r="M22" i="1"/>
  <c r="K23" i="1"/>
  <c r="K24" i="1"/>
  <c r="K25" i="1"/>
  <c r="K26" i="1"/>
  <c r="K27" i="1"/>
  <c r="K22" i="1"/>
  <c r="C23" i="1"/>
  <c r="C24" i="1"/>
  <c r="C25" i="1"/>
  <c r="C26" i="1"/>
  <c r="C27" i="1"/>
  <c r="I24" i="1"/>
  <c r="I25" i="1"/>
  <c r="I26" i="1"/>
  <c r="I27" i="1"/>
  <c r="I22" i="1"/>
  <c r="G23" i="1"/>
  <c r="G24" i="1"/>
  <c r="G25" i="1"/>
  <c r="G26" i="1"/>
  <c r="G27" i="1"/>
  <c r="G22" i="1"/>
  <c r="S22" i="1" s="1"/>
  <c r="C22" i="1"/>
  <c r="J209" i="1" l="1"/>
  <c r="V209" i="1"/>
  <c r="K289" i="1"/>
  <c r="S209" i="1"/>
  <c r="U370" i="1"/>
  <c r="P209" i="1"/>
  <c r="M209" i="1"/>
  <c r="S24" i="1"/>
  <c r="O289" i="1"/>
  <c r="G441" i="1"/>
  <c r="J441" i="1"/>
  <c r="Q316" i="1"/>
  <c r="S57" i="1"/>
  <c r="S27" i="1"/>
  <c r="S23" i="1"/>
  <c r="U25" i="1"/>
  <c r="S172" i="1"/>
  <c r="U26" i="1"/>
  <c r="P441" i="1"/>
  <c r="S54" i="1"/>
  <c r="S56" i="1"/>
  <c r="G160" i="1"/>
  <c r="M160" i="1"/>
  <c r="S160" i="1"/>
  <c r="F134" i="1"/>
  <c r="S58" i="1"/>
  <c r="S59" i="1"/>
  <c r="S25" i="1"/>
  <c r="U27" i="1"/>
  <c r="U23" i="1"/>
  <c r="S26" i="1"/>
  <c r="U22" i="1"/>
  <c r="O316" i="1"/>
  <c r="J172" i="1"/>
  <c r="P172" i="1"/>
  <c r="G172" i="1"/>
  <c r="M172" i="1"/>
  <c r="P160" i="1"/>
  <c r="J160" i="1"/>
  <c r="D134" i="1"/>
  <c r="H134" i="1"/>
  <c r="S55" i="1"/>
  <c r="U24" i="1"/>
  <c r="S386" i="1"/>
  <c r="R386" i="1"/>
  <c r="Q386" i="1"/>
  <c r="P386" i="1"/>
  <c r="O386" i="1"/>
  <c r="N386" i="1"/>
  <c r="L386" i="1"/>
  <c r="Q280" i="1"/>
  <c r="O280" i="1"/>
  <c r="Q255" i="1"/>
  <c r="O255" i="1"/>
  <c r="M255" i="1"/>
  <c r="K255" i="1"/>
  <c r="Q60" i="1"/>
  <c r="O60" i="1"/>
  <c r="M60" i="1"/>
  <c r="K60" i="1"/>
  <c r="I60" i="1"/>
  <c r="G60" i="1"/>
  <c r="Q28" i="1"/>
  <c r="O28" i="1"/>
  <c r="M28" i="1"/>
  <c r="K28" i="1"/>
  <c r="I28" i="1"/>
  <c r="G28" i="1"/>
  <c r="T386" i="1" l="1"/>
  <c r="U386" i="1"/>
  <c r="S28" i="1"/>
  <c r="U28" i="1"/>
  <c r="S60" i="1"/>
  <c r="U60" i="1"/>
</calcChain>
</file>

<file path=xl/connections.xml><?xml version="1.0" encoding="utf-8"?>
<connections xmlns="http://schemas.openxmlformats.org/spreadsheetml/2006/main">
  <connection id="1" keepAlive="1" name="SP_Meldunek_parametry"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15-04-01', '2015-04-30' "/>
  </connection>
  <connection id="2" keepAlive="1" name="SP_Meldunek_sekcja_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15-04-01', '2015-04-30' "/>
  </connection>
  <connection id="3" keepAlive="1" name="SP_Meldunek_sekcja_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15-04-01', '2015-04-30' "/>
  </connection>
  <connection id="4" keepAlive="1" name="SP_Meldunek_sekcja_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15-04-01', '2015-04-30' "/>
  </connection>
  <connection id="5" keepAlive="1" name="SP_Meldunek_sekcja_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15-04-01', '2015-04-30' "/>
  </connection>
  <connection id="6" keepAlive="1" name="SP_Meldunek_sekcja_I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15-04-01', '2015-04-30' "/>
  </connection>
  <connection id="7" keepAlive="1" name="SP_Meldunek_sekcja_I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15-04-01', '2015-04-30' "/>
  </connection>
  <connection id="8" keepAlive="1" name="SP_Meldunek_sekcja_IV"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15-04-01', '2015-04-30' "/>
  </connection>
  <connection id="9" keepAlive="1" name="SP_Meldunek_sekcja_IX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15-04-01', '2015-04-30' "/>
  </connection>
  <connection id="10" keepAlive="1" name="SP_Meldunek_sekcja_IX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15-04-01', '2015-04-30' "/>
  </connection>
  <connection id="11" keepAlive="1" name="SP_Meldunek_sekcja_V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15-04-01', '2015-04-30' "/>
  </connection>
  <connection id="12" keepAlive="1" name="SP_Meldunek_sekcja_V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15-04-01', '2015-04-30' "/>
  </connection>
  <connection id="13" keepAlive="1" name="SP_Meldunek_sekcja_V_tab_3"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15-04-01', '2015-04-30' "/>
  </connection>
  <connection id="14" keepAlive="1" name="SP_Meldunek_sekcja_V_tab_4"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15-04-01', '2015-04-30' "/>
  </connection>
  <connection id="15" keepAlive="1" name="SP_Meldunek_sekcja_V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15-04-01', '2015-04-30' "/>
  </connection>
  <connection id="16" keepAlive="1" name="SP_Meldunek_sekcja_V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15-04-01', '2015-04-30'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15-04-01', '2015-04-30' "/>
  </connection>
</connections>
</file>

<file path=xl/sharedStrings.xml><?xml version="1.0" encoding="utf-8"?>
<sst xmlns="http://schemas.openxmlformats.org/spreadsheetml/2006/main" count="954" uniqueCount="173">
  <si>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</si>
  <si>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</si>
  <si>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</si>
  <si>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</si>
  <si>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</si>
  <si>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</si>
  <si>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</si>
  <si>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</si>
  <si>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</si>
  <si>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</si>
  <si>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</si>
  <si>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</si>
  <si>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</si>
  <si>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</si>
  <si>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</si>
  <si>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</si>
  <si>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</si>
  <si>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</si>
  <si>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</si>
  <si>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</si>
  <si>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</si>
  <si>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</si>
  <si>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</si>
  <si>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</si>
  <si>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</si>
  <si>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</si>
  <si>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</si>
  <si>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</si>
  <si>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</si>
  <si>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</si>
  <si>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</si>
  <si>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</si>
  <si>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</si>
  <si>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</si>
  <si>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</si>
  <si>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</si>
  <si>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</si>
  <si>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</si>
  <si>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</si>
  <si>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</si>
  <si>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</si>
  <si>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</si>
  <si>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</si>
  <si>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</si>
  <si>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</si>
  <si>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</si>
  <si>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</si>
  <si>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</si>
  <si>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X. Ogólne trendy</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</si>
  <si>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</si>
  <si>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</si>
  <si>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</si>
  <si>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</si>
  <si>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</si>
  <si>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</si>
  <si>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</si>
  <si>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</si>
  <si>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</si>
  <si>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</si>
  <si>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</si>
  <si>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</si>
  <si>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</si>
  <si>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</si>
  <si>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</si>
  <si>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</si>
  <si>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</si>
  <si>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</si>
  <si>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</si>
  <si>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</si>
  <si>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</si>
  <si>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</si>
  <si>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</si>
  <si>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</si>
  <si>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</si>
  <si>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</si>
  <si>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</si>
  <si>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</si>
  <si>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</si>
  <si>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</si>
  <si>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</si>
  <si>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</si>
  <si>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</si>
  <si>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</si>
  <si>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</si>
  <si>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</si>
  <si>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</si>
  <si>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</si>
  <si>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</si>
  <si>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</si>
  <si>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</si>
  <si>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</si>
  <si>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</si>
  <si>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</si>
  <si>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</si>
  <si>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</si>
  <si>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</si>
  <si>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</si>
  <si>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</si>
  <si>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</si>
  <si>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</si>
  <si>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</si>
  <si>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</si>
  <si>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</si>
  <si>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</si>
  <si>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</si>
  <si>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</si>
  <si>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</si>
  <si>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</si>
  <si>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</si>
  <si>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</si>
  <si>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</si>
  <si>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</si>
  <si>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</si>
  <si>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</si>
  <si>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</si>
  <si>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</si>
  <si>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</si>
  <si>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</si>
  <si>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</si>
  <si>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</si>
  <si>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</si>
  <si>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</si>
  <si>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</si>
  <si>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</si>
  <si>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</si>
  <si>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</si>
  <si>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</si>
  <si>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</si>
  <si>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</si>
  <si>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</si>
  <si>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</si>
  <si>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</si>
  <si>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</si>
  <si>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</si>
  <si>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</si>
  <si>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</si>
  <si>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</si>
  <si>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</si>
  <si>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</si>
  <si>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</si>
  <si>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</si>
  <si>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</si>
  <si>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</si>
  <si>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</si>
  <si>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KIRGISTAN</t>
  </si>
  <si>
    <t>GRUZJA</t>
  </si>
  <si>
    <t>TADŻYKISTAN</t>
  </si>
  <si>
    <t>WZNOWIENIA</t>
  </si>
  <si>
    <t>BELGIA</t>
  </si>
  <si>
    <t>SZWECJA</t>
  </si>
  <si>
    <t>WĘGRY</t>
  </si>
  <si>
    <t>WŁOCHY</t>
  </si>
  <si>
    <t>01.04.2015</t>
  </si>
  <si>
    <t>30.04.2015</t>
  </si>
  <si>
    <t>SYRIA</t>
  </si>
  <si>
    <t>24.04.2015 - 30.04.2015</t>
  </si>
  <si>
    <t>17.04.2015 - 23.04.2015</t>
  </si>
  <si>
    <t>10.04.2015 - 16.04.2015</t>
  </si>
  <si>
    <t>03.04.2015 - 09.04.2015</t>
  </si>
  <si>
    <t>27.03.2015 - 02.04.2015</t>
  </si>
  <si>
    <t>VII. Konsultacje wizowe</t>
  </si>
  <si>
    <t>VIII.  Informacja o Małym Ruchu Granicznym</t>
  </si>
  <si>
    <t xml:space="preserve">Od początku roku przyjęto ponad 59,5 tys. wniosków w sprawie konsultacji wizowych, przy czym 96% z nich inicjowało inne państwo. W tym samym okresie wydano prawie 54 tys. decyzji - 95% z nich wobec wniosków innych państw. </t>
  </si>
  <si>
    <t xml:space="preserve">Łącznie od początku roku większość zezwoleń MRG (68%) wydano w Rosji, pozostąłe 32% na Ukrainie. Wydano 58 odmów wydania zezwolenia: 55 na Ukrainie, 3 w Rosji, a unieważniono 96 zezwoleń: 84 wydane na Ukrainie, a 12 w Rosji. 
</t>
  </si>
  <si>
    <t>Warszawa, 25 maja 2015 r.</t>
  </si>
  <si>
    <t xml:space="preserve">Do końca kwietnia 2015 r. cudzoziemcy złożyli 847 odwołań od decyzji organów pierwszej instancji 59% dotyczyła pobytu czasowego, a 25% zobowiązania do powrotu i uzyskali 743 decyzje Szefa UdSC w sprawach o legalizację pobytu na terytorium RP, z czego 44% stanowiło utrzymanie decyzji, od której się odwołano. 13% postępowań odwoławczych zakończyło się uchyleniem decyzji organu pierwszej instancji i udzieleniem zezwolenia. </t>
  </si>
  <si>
    <t>Sytuacja migracyjna w Polsce jest nadal zdominowana przez zwiększony napływ obywateli Ukrainy. Wzrost liczby obywateli tego państwa ubiegających się o ochronę międzynarodową i legalizację pobytu na terytorium RP jest stale monitorowany. Wnioski o ochronę stanowiły  5% postępowań prowadzonych wobec obywateli Ukrainy. Zdecydowana większość obywateli Ukrainy przybywających do Polski preferuje legalizację pobytu umożliwiającą podjęcie pracy (nie ma takiej możliwości w trakcie pierwszych 6 miesiecy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dokumentów potwierdzających prawo pobytu na terytorium RP - wg stanu  na dzień 1.01.2015 r. - wynosi 175 tys.
• 1/3 wszystkich cudzoziemców posiadających zezwolenie na pobyt w RP stanowią obywatele Ukrainy (ok. 41 tys.). Kolejne obywatelstwa według liczebności to: Niemcy (20 tys.), Rosja (11 tys.),  Białoruś (10 tys.), Wietnam (9 tys.), Włochy (6 tys.), Francja (5 tys.) Chiny (5 tys.), Bułgaria  (5 tys.), Wielka Brytania (5 tys.). Przy czym obywatele państw sąsiednich (Ukraina, Rosja i Białoruś) mają przewagę zezwoleń na pobyt stały (dawne osiedlenie się) oraz rezydent długoterminowy UE podczas, gdy w przypadku pozostałych obywatelstw liczba wydawanych zezwoleń czasowych (dawne zamieszkanie) przewyższa liczbę zezwoleń stałych.
• Dominują migracje czasowe (8 razy więcej wniosków o pobyt czasowy niż stały).
• Szczególnie dużym zainteresowaniem wśród cudzoziemców cieszy się imigracja zarobkowa do Polski (52% wniosków na pobyt czasowy uzasadnionych chęcią podjęcia pracy).
• Od 2014 r. obserwujemy zwiększony napływ wniosków o udzielenie zezwolenia na pobyt czasowy wynikający z:
            - upływu terminu ważności zezwoleń wydanych beneficjentom abolicji 2012,
            - sytuacją na Ukrainie (większe zainteresowanie dłuższym jednolitym zezwoleniem), 
            - wejściem w życie nowej ustawy o cudzoziemcach (uproszczenie procedur).
• Oprócz obywateli Ukrainy zezwolenie na pobyt czasowy najczęściej uzyskują: Wietnamczycy, Białorusini, Chińczycy i Rosjanie – około 30 tys. rocznie, w tym: ok. 12 tys. – w związku z pracą, ok. 5 tys. – małżeństwa z obywatelem RP, ok. 5 tys. studentów. Poza tym w Polsce na stałe osiedlają się głównie obywatele: Białorusi, Rosji, Wietnamu i Armenii.
• Obywatele Ukrainy posiadają 41 tysięcy ważnych kart pobytu, co stanowi 31% populacji cudzoziemców w Polsce (prawie 19 tys. – pobyt stały, ponad 19 tys. – zezwolenie na pobyt czasowy, blisko 3 tys. - pobyt rezydenta długoterminowego UE, 93 osoby - pobyt ze względów humanitarnych, 73 osoby - prawo pobytu członka rodziny obywatela UE, , ochrona uzupełniająca – 43, 24 osoby - prawo stałego pobytu członka rodziny obywatela UE, pobyt tolerowany - 24 osoby - status uchodźcy – 1);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
• Rośnie liczba odwołań od decyzji w sprawach o nadanie statusu uchodźcy złożonych do Rady do Spraw Uchodźców: z 73 w styczniu 2014 r. wzrosła do 278 w lutym 2015 r. Począwszy od czerwca 2014 r. znaczący udział w liczbie złożonych odwołań mają obywatele Ukrainy, aktualnie ich udział w ogólnej liczbie odwoła waha się pomiędzy 50% a 60%.</t>
  </si>
  <si>
    <t>przygotowała: Małgorzata Jankowska</t>
  </si>
  <si>
    <t>Liczba cudzoziemców objętych wnioskami o przejęcie odpowiedzialności za wniosek o nadanie statusu uchodźcy złożony na terytorium innego państwa członkowskiego (tzw. IN) do 30.04.2015 r. wyniosła 2 068 osób - średnio 517 miesięcznie. Polska wystąpiła z takim wnioskiem do innych krajów europejskich (OUT) w przypadku 82 osób (średnio 21 wniosków miesięcznie), z czego 79%  wniosków IN oraz 63% wniosków OUT zostało rozpatrzonych pozytywnie.  Ponad połowa wniosków IN oraz prawie 30% wniosków OUT dotyczy współpracy z Niemcami. Poza tym osoby, które ubiegały sie o ochronę międzynarodową w Polsce składały kolejne wnioski  we Francji, Austrii, Belgii i Szwecjii (Niemcy, Francja, Austria, Belgia pojawiają się stale w wykazach wniosków IN Rozporządzeń Dublińskich). Z kolei dalsze wnioski OUT z Polski kierowane były głównie do  Francji, Węgier, Włoch i Belgii  (Niemcy, Francja, Włochy i Węgry pojawiają się stale w wykazach wniosków OUT Rozporządzeń Dublińskich). W kwietniu 2015 r. złożono największą liczbę wniosków IN (569) w porówaniu do pozostałych miesięcy 2015 r. Liczba wniosków OUT w kwietniu 2015 r. (21) nie różni się od liczby wniosków OUT w marcu 2015r. i stanowi jednocześnie drugą wartość pod względem liczby złożonych w danym miesiącu wniosków.</t>
  </si>
  <si>
    <r>
      <rPr>
        <sz val="11"/>
        <rFont val="Calibri"/>
        <family val="2"/>
        <charset val="238"/>
        <scheme val="minor"/>
      </rPr>
      <t>Od początku 2015 r. wnioski o nadanie statusu uchodźcy złożyły 2603 osoby, w tym 275 w ramach wznowienia postępowania, w kwietniu 2015 r. odpowiednio 752 i 89 osób. Najliczniejszymi grupami wnioskującymi o ochronę byli obywtele Rosji (1223 osoby, 47% ogółu), Ukrainy (965 osób, 37% ogółu). Wśród obywateli Rosji w 2015 r. wnioski składają rodziny, na jeden złożony wniosek przypadają średnio 3 osoby, natomiast wśród obywateli Ukrainy - średnio 2 osoby.  W gronie pozostałych dominującyh grup znalazły się również wnioski złożone przez obywateli Gruzji (113 osób, 4% ogółu), Tadżykistanu (66 osób, 3% ogółu)i Syrii (35 osób, 1% ogółu). Porównując okres od początku roku 2015 r. z analogicznym okresem w 2014 roku można zaobserwować wzrost liczby złożonych wniosków o 8% - 187 (średnio o 45 wniosków miesięcznie więcej), przy czym widoczne następujące tendencje: 
* odnotowano spadek liczby aplikujacych Rosjan (o  21%) spowodowany 4-krotnie mniejszą liczbą wznowień postepowań (2015 r. - 182 wznowienia,  2014 r. - 751 wznowień),</t>
    </r>
    <r>
      <rPr>
        <sz val="11"/>
        <color rgb="FFFF0000"/>
        <rFont val="Calibri"/>
        <family val="2"/>
        <charset val="238"/>
        <scheme val="minor"/>
      </rPr>
      <t xml:space="preserve">
</t>
    </r>
    <r>
      <rPr>
        <sz val="11"/>
        <rFont val="Calibri"/>
        <family val="2"/>
        <charset val="238"/>
        <scheme val="minor"/>
      </rPr>
      <t xml:space="preserve">* około 3- krotny wzrost liczby aplikuących w 2015 r. obywateli Ukrainy (z 13% ogółu w 2014 r. do 37% ogółu analogicznie w 2015 r. (liczba obywateli objętych wnioskami od 1 stycznia do 30 kwietnia 2015 r. jest zbliżona do sumy pierwszych sześciu i pół miesięcy 2014 r.), </t>
    </r>
    <r>
      <rPr>
        <sz val="11"/>
        <color rgb="FFFF0000"/>
        <rFont val="Calibri"/>
        <family val="2"/>
        <charset val="238"/>
        <scheme val="minor"/>
      </rPr>
      <t xml:space="preserve">
</t>
    </r>
    <r>
      <rPr>
        <sz val="11"/>
        <rFont val="Calibri"/>
        <family val="2"/>
        <charset val="238"/>
        <scheme val="minor"/>
      </rPr>
      <t xml:space="preserve">* spadek liczby wniosków składanych przez obywateli Gruzji o  ok 1/3 (55 wniosków mniej), </t>
    </r>
    <r>
      <rPr>
        <sz val="11"/>
        <color rgb="FFFF0000"/>
        <rFont val="Calibri"/>
        <family val="2"/>
        <charset val="238"/>
        <scheme val="minor"/>
      </rPr>
      <t xml:space="preserve">
</t>
    </r>
    <r>
      <rPr>
        <sz val="11"/>
        <rFont val="Calibri"/>
        <family val="2"/>
        <charset val="238"/>
        <scheme val="minor"/>
      </rPr>
      <t>* wzrost o 100% liczby wniosków składanych przez obywateli Tadżykistanu (do czerwca 2014 ww obywatele nie składali wniosków w 2014 r.),</t>
    </r>
    <r>
      <rPr>
        <sz val="11"/>
        <color rgb="FFFF0000"/>
        <rFont val="Calibri"/>
        <family val="2"/>
        <charset val="238"/>
        <scheme val="minor"/>
      </rPr>
      <t xml:space="preserve">
</t>
    </r>
    <r>
      <rPr>
        <sz val="11"/>
        <rFont val="Calibri"/>
        <family val="2"/>
        <charset val="238"/>
        <scheme val="minor"/>
      </rPr>
      <t>*  stały poziom liczby wniosków składanych przez obywateli Syrii (2014 r. - 37 wniosków, 2015 r. - 35 wniosków).
W kwietniu 2015 r. wpłynęły wnioski o udzielenie ochrony od 752 osób, o 20%  więcej wniosków (o 123 więcej niż w poprzednim miesiącu), jednocześnie najwięcej od początku 2015 r. Najliczniejszymi grupami wnioskującymi w tym miesiącu  o udzielenie ochrony są obywatele Ukrainy i Rosji, odpowiednio 470 (63% wszystkich wnioskodawców) i 204 (27% wszystkich wnioskodawców) osób. W  gronie pozostałych dominujących grup znalazły się również wnioski złożone przez obywateli Gruzji (26 osób), Armenii (14 osób), Syrii (7 osób) i Tadżykistanu (5 osób). Widoczne są następujące tendencje: 
*niemal 70% wzrost wniosków składanych przez obywateli Rosji w stosunku do poprzedniego miesiąca (marzec 2015 r. - 278 osób, kwiecień 2015 r. - 470 osób),
* spadek wniosków składanych przez obywateli Ukrainy (o 17%, kwiecień 2015 r.- 204 osoby, marzec 2015 r. -246 osób) i Gruzji (o 28%, kwiecień 2015 r. - 26 osób, marzec 2015 r. - 36 osób) oraz Syrii (53%, kwiecień 2015 r. - 7 osób, marzec 2015 r. - 15 osób),
* prawie 5-krotny wzrost liczby wnioskodawców z Armenii (z 3 osób w marcu 2015 r. na 14 osób w kwietniu 2015 r.).</t>
    </r>
    <r>
      <rPr>
        <sz val="11"/>
        <color rgb="FFFF0000"/>
        <rFont val="Calibri"/>
        <family val="2"/>
        <charset val="238"/>
        <scheme val="minor"/>
      </rPr>
      <t xml:space="preserve">
</t>
    </r>
    <r>
      <rPr>
        <sz val="11"/>
        <rFont val="Calibri"/>
        <family val="2"/>
        <charset val="238"/>
        <scheme val="minor"/>
      </rPr>
      <t>Różnica dotycząca liczby wnioskodawców aplikujących w kwietniu 2014 r. i kwietniu 2015 r. wynosi 10% (o 64 osoby więcej w 2015r.) W stosunku do tego okresu wpłynęło:
* 56% więcej wniosków od aplikujących obywateli Ukrainy, 
*29% więcej wniosków składanych przez obywateli Rosji,
*30% mniej wniosków od obywateli Gruzji i Armenii.</t>
    </r>
  </si>
  <si>
    <r>
      <t>Od początku 2015 r. Szef Urzędu do Spraw Cudzoziemców wydał 2 956 decyzji dot. postępowań o nadanie statusu uchodźcy: udzielił ochrony 184 osobom, 1 064 osób uzyskało decyzję negatywną, a 1 708 postępowań umorzono.</t>
    </r>
    <r>
      <rPr>
        <sz val="11"/>
        <rFont val="Calibri"/>
        <family val="2"/>
        <charset val="238"/>
        <scheme val="minor"/>
      </rPr>
      <t xml:space="preserve"> Najwięcej decyzji o nadaniu statusu uchodźcy uzyskali obywatele: Syrii - 16 osób, Egiptu 15 osób, Iraku oraz osoby bez obywatestwa po 11 osób, Białorusi 7 osób, Turkmenistanu i Kuby po 5 osób.</t>
    </r>
    <r>
      <rPr>
        <sz val="11"/>
        <color rgb="FFFF0000"/>
        <rFont val="Calibri"/>
        <family val="2"/>
        <charset val="238"/>
        <scheme val="minor"/>
      </rPr>
      <t xml:space="preserve"> </t>
    </r>
    <r>
      <rPr>
        <sz val="11"/>
        <rFont val="Calibri"/>
        <family val="2"/>
        <charset val="238"/>
        <scheme val="minor"/>
      </rPr>
      <t>Ochronę uzupełniającą udzielano głównie Rosjanom - 21 osób, Irakijczykom - 8 osób i Afgańczykom - 6 osób</t>
    </r>
    <r>
      <rPr>
        <sz val="11"/>
        <color rgb="FFFF0000"/>
        <rFont val="Calibri"/>
        <family val="2"/>
        <charset val="238"/>
        <scheme val="minor"/>
      </rPr>
      <t>.</t>
    </r>
    <r>
      <rPr>
        <sz val="11"/>
        <rFont val="Calibri"/>
        <family val="2"/>
        <charset val="238"/>
        <scheme val="minor"/>
      </rPr>
      <t xml:space="preserve"> Pobyt tolerowany zdominowany jest przez obywateli Rosji - przyznano go 44 obywatelom FR oraz 6 obywatelom Gruzji, 4 obywatelom Armenii i 3 obywatelom Ukrainy.
W porównaniu z analogicznym okresem 2014 r., w 2015 r. wydano o 314 decyzji więcej (12%) przy jednoczesnym spadku udziału dezycji o udzieleniu którejkolwiek z form ochrony  o 37% i wzroscie odsetka decyzji o odmowie udzielenia ochrony o 75%. W przypadku pozostałych rozstrzygnięć zanotowano spadek w wysokości : 42% w przypadku ochrony uzupełniającej, 36% - pobytu tolerowanego, 34% - decyzji o nadaniu statusu uchodźcy, 2% - umorzeń. </t>
    </r>
    <r>
      <rPr>
        <sz val="11"/>
        <color rgb="FFFF0000"/>
        <rFont val="Calibri"/>
        <family val="2"/>
        <charset val="238"/>
        <scheme val="minor"/>
      </rPr>
      <t xml:space="preserve">
</t>
    </r>
    <r>
      <rPr>
        <sz val="11"/>
        <rFont val="Calibri"/>
        <family val="2"/>
        <charset val="238"/>
        <scheme val="minor"/>
      </rPr>
      <t>Porównując kwiecień 2015 r. z marcem 2015 r. oraz kwietniem 2014 r. można zaobserwować spadek liczby decyzji o udzieleniu którejkolwiek z form ochrony połaczony we wzrostem liczby umorzeń oraz decyzji o nieudzielniu ochrony. Łącznie w samym kwietniu 2015 r. wydano 752 decyzje, o 4 mniej niż w marcu 2015 r. i o 158 mniej niż w kwietniu 2014 r.</t>
    </r>
    <r>
      <rPr>
        <sz val="11"/>
        <color rgb="FFFF0000"/>
        <rFont val="Calibri"/>
        <family val="2"/>
        <charset val="238"/>
        <scheme val="minor"/>
      </rPr>
      <t xml:space="preserve"> </t>
    </r>
    <r>
      <rPr>
        <sz val="11"/>
        <rFont val="Calibri"/>
        <family val="2"/>
        <charset val="238"/>
        <scheme val="minor"/>
      </rPr>
      <t>W zakresie decyzji o nadaniu statusu uchodźcy w kwietniu 2015 r. wydano o 19 decyzji więcej (58%) niż w marcu 2015 r. i  o 22  decyzje mniej (61%) niż w kwietniu 2014 r</t>
    </r>
    <r>
      <rPr>
        <sz val="11"/>
        <color rgb="FFFF0000"/>
        <rFont val="Calibri"/>
        <family val="2"/>
        <charset val="238"/>
        <scheme val="minor"/>
      </rPr>
      <t xml:space="preserve">. </t>
    </r>
    <r>
      <rPr>
        <sz val="11"/>
        <rFont val="Calibri"/>
        <family val="2"/>
        <charset val="238"/>
        <scheme val="minor"/>
      </rPr>
      <t>Odnośnie decyzji o udzieleniu ochrony uzupełniającej  w kwietniu 2015 r. wydano w sumie 2 decyzje, czyli o 8 decyzji (80%) mniej niż w marcu 2015 r. i o 21 decyzji mniej (91%) mniej niż w kwietniu 2014 r. W bieżącym miesiącu zgodę na pobyt tolerowany udzielono 14 osobom  - o 2 mniej (13%) niż w marcu 2015 r. oraz o 9 mniej (39%) w kwietniu 2014 r.</t>
    </r>
    <r>
      <rPr>
        <sz val="11"/>
        <color rgb="FFFF0000"/>
        <rFont val="Calibri"/>
        <family val="2"/>
        <charset val="238"/>
        <scheme val="minor"/>
      </rPr>
      <t xml:space="preserve"> </t>
    </r>
    <r>
      <rPr>
        <sz val="11"/>
        <rFont val="Calibri"/>
        <family val="2"/>
        <charset val="238"/>
        <scheme val="minor"/>
      </rPr>
      <t xml:space="preserve">Nie udzielono żadnej formy ochrony grupie o 44 osoby większej (17%) niż w marcu 2015 r. i o 165 osób większej (123%) niż w marcu 2014 r. </t>
    </r>
    <r>
      <rPr>
        <sz val="11"/>
        <color rgb="FFFF0000"/>
        <rFont val="Calibri"/>
        <family val="2"/>
        <charset val="238"/>
        <scheme val="minor"/>
      </rPr>
      <t xml:space="preserve">
</t>
    </r>
    <r>
      <rPr>
        <sz val="11"/>
        <rFont val="Calibri"/>
        <family val="2"/>
        <charset val="238"/>
        <scheme val="minor"/>
      </rPr>
      <t>W kwietniu 2015 r. uznawalność wyniosła 5% (najniższy wskaźnik od początku 2015 r.),  w 2015 r. do końca kwietnia - 10%, podczas gdy w całym 2014 r. - 16%, a w kwietniu 2014 r. wyniosła 27%.</t>
    </r>
  </si>
  <si>
    <r>
      <t xml:space="preserve">Liczba osób pozostających pod opieką Szefa Urzędu do Spraw Cudzoziemców wzrasta systematycznie od początku roku, z 3,75 tys. do ok. 4 tys na koniec kwietnia.  W kwietniu 2015 r. Szef UdSC miał pod swoją opieką średnio 3 968 osób dziennie, </t>
    </r>
    <r>
      <rPr>
        <sz val="11"/>
        <rFont val="Calibri"/>
        <family val="2"/>
        <charset val="238"/>
        <scheme val="minor"/>
      </rPr>
      <t>średnio o 31 osób więcej niż w marcu 2015 r. oraz  średnio o 183 osoby więcej w porównaniu ze styczniem 2015 r. Jednocześnie utrzymuje się wysokie zainteresowanie funkcjonowaniem poza ośrodkami dla cudzoziemców - blisko 2/3 świadczeniobiorców wynajmuje mieszkania i utrzymuje się ze środków otrzymywanych z Urzędu, podczas gdy w zeszłym roku z tej formy korzystała średnio połowa cudzoziemców.</t>
    </r>
  </si>
  <si>
    <r>
      <rPr>
        <sz val="11"/>
        <rFont val="Calibri"/>
        <family val="2"/>
        <charset val="238"/>
        <scheme val="minor"/>
      </rPr>
      <t>Utrzymuje się wysoka liczba cudzoziemców składających wnioski w sprawach o legalizację pobytu na terytoriu RP. Od początku roku złożono prawie 31,5 tys. wniosków w sprawach o udzielenie zezwolenia na pobyt, ze czego:
*ponad 26,4 tys. wniosków dotyczących pobytu czasowego (84% ogółu),
*ponad 4,2 tys. - dotyczących pobytu stałego (13% ogółu),
* ponad 800 - dotyczących zezwolenia na pobyt rezydenta UE (3% ogółu). 
O zezwolenie pobytu rezydenta UE wnioskowali obywatele: 
* Ukrainy - 32% (241 osób),
* Wietnamu - 12% (97 osób),
* Chin - 9% (71 osób),
* Armenii - 5% (43 osoby),
* Turcji - 5% (38 osób),
* Indii - 4% (37 osób).</t>
    </r>
    <r>
      <rPr>
        <sz val="11"/>
        <color rgb="FFFF0000"/>
        <rFont val="Calibri"/>
        <family val="2"/>
        <charset val="238"/>
        <scheme val="minor"/>
      </rPr>
      <t xml:space="preserve">
</t>
    </r>
    <r>
      <rPr>
        <sz val="11"/>
        <rFont val="Calibri"/>
        <family val="2"/>
        <charset val="238"/>
        <scheme val="minor"/>
      </rPr>
      <t xml:space="preserve">W sprawach dotyczących legalizacji pobytu stałego wnioskodawcy pochodzą z: </t>
    </r>
    <r>
      <rPr>
        <sz val="11"/>
        <color rgb="FFFF0000"/>
        <rFont val="Calibri"/>
        <family val="2"/>
        <charset val="238"/>
        <scheme val="minor"/>
      </rPr>
      <t xml:space="preserve">
</t>
    </r>
    <r>
      <rPr>
        <sz val="11"/>
        <rFont val="Calibri"/>
        <family val="2"/>
        <charset val="238"/>
        <scheme val="minor"/>
      </rPr>
      <t xml:space="preserve">* Ukrainy - 71% (2992 osoby), </t>
    </r>
    <r>
      <rPr>
        <sz val="11"/>
        <color rgb="FFFF0000"/>
        <rFont val="Calibri"/>
        <family val="2"/>
        <charset val="238"/>
        <scheme val="minor"/>
      </rPr>
      <t xml:space="preserve">
</t>
    </r>
    <r>
      <rPr>
        <sz val="11"/>
        <rFont val="Calibri"/>
        <family val="2"/>
        <charset val="238"/>
        <scheme val="minor"/>
      </rPr>
      <t>* Białorusi 13% (528 osób),</t>
    </r>
    <r>
      <rPr>
        <sz val="11"/>
        <color rgb="FFFF0000"/>
        <rFont val="Calibri"/>
        <family val="2"/>
        <charset val="238"/>
        <scheme val="minor"/>
      </rPr>
      <t xml:space="preserve">
</t>
    </r>
    <r>
      <rPr>
        <sz val="11"/>
        <rFont val="Calibri"/>
        <family val="2"/>
        <charset val="238"/>
        <scheme val="minor"/>
      </rPr>
      <t>* Rosji - 4% (148 osób),
* Wietnamu- 2% (65 osób).</t>
    </r>
    <r>
      <rPr>
        <sz val="11"/>
        <color rgb="FFFF0000"/>
        <rFont val="Calibri"/>
        <family val="2"/>
        <charset val="238"/>
        <scheme val="minor"/>
      </rPr>
      <t xml:space="preserve">
</t>
    </r>
    <r>
      <rPr>
        <sz val="11"/>
        <rFont val="Calibri"/>
        <family val="2"/>
        <charset val="238"/>
        <scheme val="minor"/>
      </rPr>
      <t xml:space="preserve">Wnioski dotyczące pobytu czasowego złożyli obywatele: 
* Ukrainy - 56% (16296 osób), </t>
    </r>
    <r>
      <rPr>
        <sz val="11"/>
        <color rgb="FFFF0000"/>
        <rFont val="Calibri"/>
        <family val="2"/>
        <charset val="238"/>
        <scheme val="minor"/>
      </rPr>
      <t xml:space="preserve">
</t>
    </r>
    <r>
      <rPr>
        <sz val="11"/>
        <rFont val="Calibri"/>
        <family val="2"/>
        <charset val="238"/>
        <scheme val="minor"/>
      </rPr>
      <t xml:space="preserve">* Chin - 5% (1446 osób), </t>
    </r>
    <r>
      <rPr>
        <sz val="11"/>
        <color rgb="FFFF0000"/>
        <rFont val="Calibri"/>
        <family val="2"/>
        <charset val="238"/>
        <scheme val="minor"/>
      </rPr>
      <t xml:space="preserve">
</t>
    </r>
    <r>
      <rPr>
        <sz val="11"/>
        <rFont val="Calibri"/>
        <family val="2"/>
        <charset val="238"/>
        <scheme val="minor"/>
      </rPr>
      <t xml:space="preserve">* Wietnamu - 4% (1247 osób), 
* po 3% obywatele Rosji (908 osób),  Białorusi (821 osób), Turcji (766 osób) oraz Indii (739 osób). </t>
    </r>
    <r>
      <rPr>
        <sz val="11"/>
        <color rgb="FFFF0000"/>
        <rFont val="Calibri"/>
        <family val="2"/>
        <charset val="238"/>
        <scheme val="minor"/>
      </rPr>
      <t xml:space="preserve">
</t>
    </r>
    <r>
      <rPr>
        <sz val="11"/>
        <rFont val="Calibri"/>
        <family val="2"/>
        <charset val="238"/>
        <scheme val="minor"/>
      </rPr>
      <t xml:space="preserve">
W stosunku do analogicznego okresu w 2014 r, w bieżącym roku do końca kwietnia wpłynęło niemal 2-krotnie więcej wniosków legalizacyjnych (31480/17056). W zakresie poszczególnych typów wniosków odnotowano wzrost o 143% wniosków dotyczących pozwolenia na pobyt stały, o 82% dotyczący wniosków na pobyt czasowy oraz o 2% dotyczący wniosków o pozwolenie na pobyt rezydenta UE.</t>
    </r>
    <r>
      <rPr>
        <sz val="11"/>
        <color rgb="FFFF0000"/>
        <rFont val="Calibri"/>
        <family val="2"/>
        <charset val="238"/>
        <scheme val="minor"/>
      </rPr>
      <t xml:space="preserve"> </t>
    </r>
    <r>
      <rPr>
        <sz val="11"/>
        <rFont val="Calibri"/>
        <family val="2"/>
        <charset val="238"/>
        <scheme val="minor"/>
      </rPr>
      <t>Natomiast pomimo zmian w zakresie liczby składanych wniosków, udział poszczególnych typów wniosków nie zmienił się znacząco.</t>
    </r>
    <r>
      <rPr>
        <sz val="11"/>
        <color rgb="FFFF0000"/>
        <rFont val="Calibri"/>
        <family val="2"/>
        <charset val="238"/>
        <scheme val="minor"/>
      </rPr>
      <t xml:space="preserve"> </t>
    </r>
    <r>
      <rPr>
        <sz val="11"/>
        <rFont val="Calibri"/>
        <family val="2"/>
        <charset val="238"/>
        <scheme val="minor"/>
      </rPr>
      <t>W stosunku do łącznej liczby złożonych wniosków spadł odsetek wniosków dotyczących zezwoleń na pobyt czasowy (z 85% na 84%) oraz zezwoleń na pobyt rezydenta UE (z 5% na 3%), a wzrósł udział wniosków dotyczących pobytu stałego (z 10% na 13%).</t>
    </r>
    <r>
      <rPr>
        <sz val="11"/>
        <color rgb="FFFF0000"/>
        <rFont val="Calibri"/>
        <family val="2"/>
        <charset val="238"/>
        <scheme val="minor"/>
      </rPr>
      <t xml:space="preserve">
</t>
    </r>
    <r>
      <rPr>
        <sz val="11"/>
        <rFont val="Calibri"/>
        <family val="2"/>
        <charset val="238"/>
        <scheme val="minor"/>
      </rPr>
      <t xml:space="preserve">
Kwiecień 2015 r. powtarza trendy roczne: spośród prawie 8,6 tys. wniosków 86% dotyczy uzyskania zezwolenia na pobyt czasowy</t>
    </r>
    <r>
      <rPr>
        <sz val="11"/>
        <color rgb="FFFF0000"/>
        <rFont val="Calibri"/>
        <family val="2"/>
        <charset val="238"/>
        <scheme val="minor"/>
      </rPr>
      <t xml:space="preserve"> </t>
    </r>
    <r>
      <rPr>
        <sz val="11"/>
        <rFont val="Calibri"/>
        <family val="2"/>
        <charset val="238"/>
        <scheme val="minor"/>
      </rPr>
      <t>(Ukraina 58%, 4 266 osób, Chiny 5%, Wietnam 4%, Rosja i Białoruś po 3%),</t>
    </r>
    <r>
      <rPr>
        <sz val="11"/>
        <color rgb="FFFF0000"/>
        <rFont val="Calibri"/>
        <family val="2"/>
        <charset val="238"/>
        <scheme val="minor"/>
      </rPr>
      <t xml:space="preserve"> </t>
    </r>
    <r>
      <rPr>
        <sz val="11"/>
        <rFont val="Calibri"/>
        <family val="2"/>
        <charset val="238"/>
        <scheme val="minor"/>
      </rPr>
      <t>12% zezwolenia na pobyt stały, a 3% zezwolenia pobytu rezedenta UE. Liczba składanych wniosków dotyczących zezwolenia na pobyt czasowy wzrosła o 133% w stosunku do kwietnia 2014 r., ale spadła o 2% w stosunku do marca 2015 r.  O zezwolenie na pobyt stały w kwietniu ubiegało się ponad 597 cudzoziemców, (o 146% więcej niż w kwietniu 2014 r., ale jednocześnie  o 18% mniej niż w marcu 2015 r.), w tym 67% (677) to obywatele Ukrainy, 15% (154) - Białorusini, 4% (38) Rosjanie</t>
    </r>
    <r>
      <rPr>
        <sz val="11"/>
        <color rgb="FFFF0000"/>
        <rFont val="Calibri"/>
        <family val="2"/>
        <charset val="238"/>
        <scheme val="minor"/>
      </rPr>
      <t xml:space="preserve">. </t>
    </r>
    <r>
      <rPr>
        <sz val="11"/>
        <rFont val="Calibri"/>
        <family val="2"/>
        <charset val="238"/>
        <scheme val="minor"/>
      </rPr>
      <t>Zanotowano 9% wzrost liczby wniosków o zezwolenie na pobyt rezydenta UE w stosunku do marca 2015 r. i 10% w stosunku do kwietnia 2014 r.</t>
    </r>
    <r>
      <rPr>
        <sz val="11"/>
        <color rgb="FFFF0000"/>
        <rFont val="Calibri"/>
        <family val="2"/>
        <charset val="238"/>
        <scheme val="minor"/>
      </rPr>
      <t xml:space="preserve"> </t>
    </r>
    <r>
      <rPr>
        <sz val="11"/>
        <rFont val="Calibri"/>
        <family val="2"/>
        <charset val="238"/>
        <scheme val="minor"/>
      </rPr>
      <t>Wnioski o zezwolenie na pobyt rezydenta długoterminowego UE  zdominowali również obywatele Ukrainy (89) - złożyli 38% wniosków, 9% Chińczycy (22 os. 14%), 8% -Wietnamczycy (19 os), 5% - Białorusini (12 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</si>
</sst>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zł&quot;* #,##0_);_(&quot;zł&quot;* \(#,##0\);_(&quot;zł&quot;* &quot;-&quot;_);_(@_)"/>
    <numFmt numFmtId="165" formatCode="yyyy/mm/dd;@"/>
  </numFmts>
  <fonts count="38"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8"/>
      <color theme="1"/>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
      <i/>
      <sz val="9"/>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E8E8E8"/>
      </left>
      <right style="thin">
        <color rgb="FFE8E8E8"/>
      </right>
      <top style="thin">
        <color rgb="FFE8E8E8"/>
      </top>
      <bottom style="thin">
        <color rgb="FFE8E8E8"/>
      </bottom>
      <diagonal/>
    </border>
    <border>
      <left style="thin">
        <color rgb="FFE8E8E8"/>
      </left>
      <right style="thin">
        <color rgb="FFE8E8E8"/>
      </right>
      <top/>
      <bottom style="thin">
        <color rgb="FFE8E8E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xf numFmtId="9" fontId="1" fillId="0" borderId="0" applyFont="0" applyFill="0" applyBorder="0" applyAlignment="0" applyProtection="0"/>
  </cellStyleXfs>
  <cellXfs count="313">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44" xfId="0" applyBorder="1" applyProtection="1">
      <protection locked="0"/>
    </xf>
    <xf numFmtId="0" fontId="0" fillId="0" borderId="44" xfId="0" applyFill="1" applyBorder="1" applyProtection="1">
      <protection locked="0"/>
    </xf>
    <xf numFmtId="0" fontId="35" fillId="0" borderId="45" xfId="10" applyFont="1" applyFill="1" applyBorder="1" applyAlignment="1" applyProtection="1">
      <alignment horizontal="left" vertical="center"/>
      <protection locked="0"/>
    </xf>
    <xf numFmtId="0" fontId="35" fillId="0" borderId="45" xfId="10" applyFont="1" applyFill="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165" fontId="32"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4"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1" fillId="35" borderId="46" xfId="24" applyFont="1" applyFill="1" applyBorder="1" applyAlignment="1" applyProtection="1">
      <alignment horizontal="left" vertical="center" wrapText="1" indent="1"/>
      <protection locked="0"/>
    </xf>
    <xf numFmtId="0" fontId="31" fillId="35" borderId="47" xfId="24" applyFont="1" applyFill="1" applyBorder="1" applyAlignment="1" applyProtection="1">
      <alignment horizontal="left" vertical="center" wrapText="1" indent="1"/>
      <protection locked="0"/>
    </xf>
    <xf numFmtId="0" fontId="31" fillId="35" borderId="47" xfId="0" applyFont="1" applyFill="1" applyBorder="1" applyAlignment="1" applyProtection="1">
      <alignment horizontal="center" vertical="center"/>
      <protection locked="0"/>
    </xf>
    <xf numFmtId="3" fontId="31" fillId="35" borderId="47" xfId="0" applyNumberFormat="1" applyFont="1" applyFill="1" applyBorder="1" applyAlignment="1" applyProtection="1">
      <alignment horizontal="center" vertical="center"/>
      <protection locked="0"/>
    </xf>
    <xf numFmtId="3" fontId="31" fillId="35" borderId="47" xfId="43" applyNumberFormat="1" applyFont="1" applyFill="1" applyBorder="1" applyAlignment="1" applyProtection="1">
      <alignment horizontal="center" vertical="center"/>
      <protection locked="0"/>
    </xf>
    <xf numFmtId="0" fontId="0" fillId="0" borderId="47" xfId="0" applyBorder="1" applyProtection="1">
      <protection locked="0"/>
    </xf>
    <xf numFmtId="0" fontId="31" fillId="35" borderId="46" xfId="0" applyFont="1" applyFill="1" applyBorder="1" applyAlignment="1" applyProtection="1">
      <alignment horizontal="center" vertical="center"/>
      <protection locked="0"/>
    </xf>
    <xf numFmtId="3" fontId="31" fillId="35" borderId="46" xfId="0" applyNumberFormat="1" applyFont="1" applyFill="1" applyBorder="1" applyAlignment="1" applyProtection="1">
      <alignment horizontal="center" vertical="center"/>
      <protection locked="0"/>
    </xf>
    <xf numFmtId="3" fontId="31" fillId="35" borderId="46" xfId="43" applyNumberFormat="1" applyFont="1" applyFill="1" applyBorder="1" applyAlignment="1" applyProtection="1">
      <alignment horizontal="center" vertical="center"/>
      <protection locked="0"/>
    </xf>
    <xf numFmtId="0" fontId="0" fillId="0" borderId="46" xfId="0" applyBorder="1" applyProtection="1">
      <protection locked="0"/>
    </xf>
    <xf numFmtId="0" fontId="25" fillId="0" borderId="0" xfId="0" applyFont="1" applyAlignment="1" applyProtection="1">
      <alignment vertical="top"/>
      <protection locked="0"/>
    </xf>
    <xf numFmtId="165" fontId="25" fillId="0" borderId="0" xfId="0" applyNumberFormat="1" applyFont="1" applyAlignment="1" applyProtection="1">
      <alignment vertical="top"/>
      <protection locked="0"/>
    </xf>
    <xf numFmtId="0" fontId="35" fillId="35" borderId="0" xfId="0" applyFont="1" applyFill="1" applyBorder="1" applyAlignment="1" applyProtection="1">
      <alignment horizontal="center" vertical="center"/>
      <protection locked="0"/>
    </xf>
    <xf numFmtId="3" fontId="35" fillId="35" borderId="0" xfId="0" applyNumberFormat="1" applyFont="1" applyFill="1" applyBorder="1" applyAlignment="1" applyProtection="1">
      <alignment horizontal="center" vertical="center"/>
      <protection locked="0"/>
    </xf>
    <xf numFmtId="3" fontId="35" fillId="35" borderId="0" xfId="24" applyNumberFormat="1" applyFont="1" applyFill="1" applyBorder="1" applyAlignment="1" applyProtection="1">
      <alignment horizontal="center" vertical="center" wrapText="1"/>
      <protection locked="0"/>
    </xf>
    <xf numFmtId="165" fontId="35" fillId="35" borderId="0" xfId="24" applyNumberFormat="1"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wrapText="1"/>
      <protection locked="0"/>
    </xf>
    <xf numFmtId="0" fontId="31" fillId="35" borderId="0" xfId="10" applyFont="1" applyFill="1" applyBorder="1" applyAlignment="1" applyProtection="1">
      <alignment horizontal="center" vertical="center"/>
      <protection locked="0"/>
    </xf>
    <xf numFmtId="0" fontId="35" fillId="35" borderId="0" xfId="10" applyFont="1" applyFill="1" applyBorder="1" applyAlignment="1" applyProtection="1">
      <alignment horizontal="center" vertical="center"/>
      <protection locked="0"/>
    </xf>
    <xf numFmtId="0" fontId="31"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6" fillId="0" borderId="0" xfId="0"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indent="1"/>
      <protection locked="0"/>
    </xf>
    <xf numFmtId="0" fontId="22"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vertical="center"/>
      <protection locked="0"/>
    </xf>
    <xf numFmtId="0" fontId="22" fillId="0" borderId="0" xfId="0" applyFont="1" applyAlignment="1" applyProtection="1">
      <protection locked="0"/>
    </xf>
    <xf numFmtId="3" fontId="36" fillId="0" borderId="10" xfId="0" applyNumberFormat="1" applyFont="1" applyBorder="1" applyAlignment="1" applyProtection="1">
      <alignment horizontal="right" vertical="center"/>
    </xf>
    <xf numFmtId="3" fontId="35" fillId="35" borderId="49" xfId="10" applyNumberFormat="1" applyFont="1" applyFill="1" applyBorder="1" applyAlignment="1" applyProtection="1">
      <alignment horizontal="center" vertical="center"/>
    </xf>
    <xf numFmtId="0" fontId="0" fillId="0" borderId="54" xfId="0" applyBorder="1" applyProtection="1">
      <protection locked="0"/>
    </xf>
    <xf numFmtId="3" fontId="36" fillId="0" borderId="10" xfId="0" applyNumberFormat="1" applyFont="1" applyBorder="1" applyAlignment="1" applyProtection="1">
      <alignment horizontal="right" vertical="center"/>
    </xf>
    <xf numFmtId="0" fontId="0" fillId="0" borderId="0" xfId="0" applyProtection="1">
      <protection locked="0"/>
    </xf>
    <xf numFmtId="0" fontId="0" fillId="0" borderId="55" xfId="0" applyBorder="1" applyAlignment="1" applyProtection="1">
      <protection locked="0"/>
    </xf>
    <xf numFmtId="0" fontId="0" fillId="0" borderId="55" xfId="0" applyBorder="1" applyAlignment="1"/>
    <xf numFmtId="0" fontId="0" fillId="0" borderId="0" xfId="0" applyProtection="1">
      <protection locked="0"/>
    </xf>
    <xf numFmtId="9" fontId="0" fillId="0" borderId="0" xfId="46" applyFont="1" applyProtection="1">
      <protection locked="0"/>
    </xf>
    <xf numFmtId="3" fontId="0" fillId="0" borderId="0" xfId="0" applyNumberFormat="1" applyProtection="1">
      <protection locked="0"/>
    </xf>
    <xf numFmtId="0" fontId="0" fillId="0" borderId="0" xfId="0" applyProtection="1">
      <protection locked="0"/>
    </xf>
    <xf numFmtId="2" fontId="0" fillId="0" borderId="0" xfId="0" applyNumberFormat="1" applyProtection="1">
      <protection locked="0"/>
    </xf>
    <xf numFmtId="0" fontId="0" fillId="0" borderId="0" xfId="0" applyProtection="1">
      <protection locked="0"/>
    </xf>
    <xf numFmtId="3" fontId="35" fillId="35" borderId="49" xfId="10" applyNumberFormat="1" applyFont="1" applyFill="1" applyBorder="1" applyAlignment="1" applyProtection="1">
      <alignment horizontal="center" vertical="center"/>
    </xf>
    <xf numFmtId="0" fontId="0" fillId="35" borderId="0" xfId="0" applyFill="1" applyProtection="1">
      <protection locked="0"/>
    </xf>
    <xf numFmtId="165" fontId="0" fillId="35" borderId="0" xfId="0" applyNumberFormat="1" applyFill="1" applyProtection="1">
      <protection locked="0"/>
    </xf>
    <xf numFmtId="0" fontId="37" fillId="0" borderId="0" xfId="0" applyFont="1" applyAlignment="1" applyProtection="1">
      <alignment horizontal="left" vertical="top" wrapText="1"/>
      <protection locked="0"/>
    </xf>
    <xf numFmtId="0" fontId="36" fillId="36" borderId="25" xfId="24" applyFont="1" applyFill="1" applyBorder="1" applyAlignment="1" applyProtection="1">
      <alignment horizontal="left" vertical="center" wrapText="1"/>
    </xf>
    <xf numFmtId="0" fontId="36" fillId="36" borderId="10" xfId="24" applyFont="1" applyFill="1" applyBorder="1" applyAlignment="1" applyProtection="1">
      <alignment horizontal="left" vertical="center" wrapText="1"/>
    </xf>
    <xf numFmtId="3" fontId="36" fillId="36" borderId="10" xfId="24" applyNumberFormat="1" applyFont="1" applyFill="1" applyBorder="1" applyAlignment="1" applyProtection="1">
      <alignment horizontal="right" vertical="center"/>
    </xf>
    <xf numFmtId="3" fontId="36" fillId="36" borderId="10" xfId="24" applyNumberFormat="1" applyFont="1" applyFill="1" applyBorder="1" applyAlignment="1" applyProtection="1">
      <alignment horizontal="right" vertical="center" wrapText="1"/>
    </xf>
    <xf numFmtId="3" fontId="36" fillId="36" borderId="32" xfId="24" applyNumberFormat="1" applyFont="1" applyFill="1" applyBorder="1" applyAlignment="1" applyProtection="1">
      <alignment horizontal="right" vertical="center" wrapText="1"/>
    </xf>
    <xf numFmtId="0" fontId="36" fillId="0" borderId="41" xfId="0" applyFont="1" applyFill="1" applyBorder="1" applyAlignment="1" applyProtection="1">
      <alignment horizontal="left" vertical="center" wrapText="1"/>
    </xf>
    <xf numFmtId="0" fontId="36" fillId="0" borderId="42" xfId="0" applyFont="1" applyFill="1" applyBorder="1" applyAlignment="1" applyProtection="1">
      <alignment horizontal="left" vertical="center" wrapText="1"/>
    </xf>
    <xf numFmtId="3" fontId="36" fillId="0" borderId="42" xfId="0" applyNumberFormat="1" applyFont="1" applyBorder="1" applyAlignment="1" applyProtection="1">
      <alignment horizontal="right" vertical="center"/>
    </xf>
    <xf numFmtId="3" fontId="36" fillId="0" borderId="42" xfId="0" applyNumberFormat="1" applyFont="1" applyBorder="1" applyAlignment="1" applyProtection="1">
      <alignment horizontal="right" vertical="center" wrapText="1"/>
    </xf>
    <xf numFmtId="3" fontId="36" fillId="0" borderId="43" xfId="0" applyNumberFormat="1" applyFont="1" applyBorder="1" applyAlignment="1" applyProtection="1">
      <alignment horizontal="right" vertical="center" wrapText="1"/>
    </xf>
    <xf numFmtId="3" fontId="36" fillId="0" borderId="10" xfId="0" applyNumberFormat="1" applyFont="1" applyBorder="1" applyAlignment="1" applyProtection="1">
      <alignment horizontal="right" vertical="center" wrapText="1"/>
    </xf>
    <xf numFmtId="0" fontId="20" fillId="0" borderId="0" xfId="0" applyFont="1" applyAlignment="1" applyProtection="1">
      <alignment horizontal="left" vertical="center" wrapText="1"/>
      <protection locked="0"/>
    </xf>
    <xf numFmtId="0" fontId="35" fillId="36" borderId="48" xfId="0" applyFont="1" applyFill="1" applyBorder="1" applyAlignment="1" applyProtection="1">
      <alignment horizontal="center" vertical="center"/>
    </xf>
    <xf numFmtId="0" fontId="35" fillId="36" borderId="49" xfId="0" applyFont="1" applyFill="1" applyBorder="1" applyAlignment="1" applyProtection="1">
      <alignment horizontal="center" vertical="center"/>
    </xf>
    <xf numFmtId="3" fontId="35" fillId="36" borderId="49" xfId="0" applyNumberFormat="1" applyFont="1" applyFill="1" applyBorder="1" applyAlignment="1" applyProtection="1">
      <alignment horizontal="center" vertical="center"/>
    </xf>
    <xf numFmtId="3" fontId="35" fillId="36" borderId="50" xfId="0" applyNumberFormat="1" applyFont="1" applyFill="1" applyBorder="1" applyAlignment="1" applyProtection="1">
      <alignment horizontal="center" vertical="center"/>
    </xf>
    <xf numFmtId="0" fontId="0" fillId="33" borderId="0" xfId="0" applyFill="1" applyAlignment="1" applyProtection="1">
      <alignment horizontal="left" vertical="top" wrapText="1"/>
      <protection locked="0"/>
    </xf>
    <xf numFmtId="0" fontId="0" fillId="33" borderId="0" xfId="0" applyFill="1" applyAlignment="1" applyProtection="1">
      <alignment horizontal="left" vertical="top"/>
      <protection locked="0"/>
    </xf>
    <xf numFmtId="0" fontId="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35" fillId="36" borderId="21" xfId="0" applyFont="1" applyFill="1" applyBorder="1" applyAlignment="1" applyProtection="1">
      <alignment horizontal="center" vertical="center"/>
      <protection locked="0"/>
    </xf>
    <xf numFmtId="0" fontId="35" fillId="35" borderId="48" xfId="10" applyFont="1" applyFill="1" applyBorder="1" applyAlignment="1" applyProtection="1">
      <alignment horizontal="center" vertical="center" wrapText="1"/>
      <protection locked="0"/>
    </xf>
    <xf numFmtId="0" fontId="35" fillId="35" borderId="49" xfId="1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protection locked="0"/>
    </xf>
    <xf numFmtId="3" fontId="35" fillId="35" borderId="49" xfId="10" applyNumberFormat="1" applyFont="1" applyFill="1" applyBorder="1" applyAlignment="1" applyProtection="1">
      <alignment horizontal="center" vertical="center"/>
    </xf>
    <xf numFmtId="0" fontId="36" fillId="34" borderId="41" xfId="0" applyFont="1" applyFill="1" applyBorder="1" applyAlignment="1" applyProtection="1">
      <alignment horizontal="left" vertical="center" wrapText="1"/>
      <protection locked="0"/>
    </xf>
    <xf numFmtId="0" fontId="36" fillId="34" borderId="42" xfId="0" applyFont="1" applyFill="1" applyBorder="1" applyAlignment="1" applyProtection="1">
      <alignment horizontal="left" vertical="center" wrapText="1"/>
      <protection locked="0"/>
    </xf>
    <xf numFmtId="3" fontId="35" fillId="35" borderId="50" xfId="10" applyNumberFormat="1" applyFont="1" applyFill="1" applyBorder="1" applyAlignment="1" applyProtection="1">
      <alignment horizontal="center" vertical="center"/>
    </xf>
    <xf numFmtId="3" fontId="36" fillId="0" borderId="10" xfId="0" applyNumberFormat="1" applyFont="1" applyBorder="1" applyAlignment="1" applyProtection="1">
      <alignment horizontal="right" vertical="center"/>
    </xf>
    <xf numFmtId="3" fontId="36" fillId="0" borderId="32" xfId="0" applyNumberFormat="1" applyFont="1" applyBorder="1" applyAlignment="1" applyProtection="1">
      <alignment horizontal="right" vertical="center"/>
    </xf>
    <xf numFmtId="0" fontId="35" fillId="33" borderId="10" xfId="0" applyFont="1" applyFill="1" applyBorder="1" applyAlignment="1" applyProtection="1">
      <alignment horizontal="center" vertical="center" wrapText="1"/>
      <protection locked="0"/>
    </xf>
    <xf numFmtId="0" fontId="35" fillId="33" borderId="32" xfId="0" applyFont="1" applyFill="1" applyBorder="1" applyAlignment="1" applyProtection="1">
      <alignment horizontal="center" vertical="center" wrapText="1"/>
      <protection locked="0"/>
    </xf>
    <xf numFmtId="3" fontId="35" fillId="33" borderId="49" xfId="10" applyNumberFormat="1" applyFont="1" applyFill="1" applyBorder="1" applyAlignment="1" applyProtection="1">
      <alignment horizontal="center" vertical="center"/>
    </xf>
    <xf numFmtId="3" fontId="35" fillId="33" borderId="50" xfId="10" applyNumberFormat="1" applyFont="1" applyFill="1" applyBorder="1" applyAlignment="1" applyProtection="1">
      <alignment horizontal="center" vertical="center"/>
    </xf>
    <xf numFmtId="0" fontId="36" fillId="33" borderId="25" xfId="0" applyFont="1" applyFill="1" applyBorder="1" applyAlignment="1" applyProtection="1">
      <alignment horizontal="left" vertical="center" indent="1"/>
      <protection locked="0"/>
    </xf>
    <xf numFmtId="0" fontId="36" fillId="33" borderId="10" xfId="0" applyFont="1" applyFill="1" applyBorder="1" applyAlignment="1" applyProtection="1">
      <alignment horizontal="left" vertical="center" indent="1"/>
      <protection locked="0"/>
    </xf>
    <xf numFmtId="3" fontId="36" fillId="33" borderId="10" xfId="24" applyNumberFormat="1" applyFont="1" applyFill="1" applyBorder="1" applyAlignment="1" applyProtection="1">
      <alignment horizontal="right" vertical="center"/>
    </xf>
    <xf numFmtId="3" fontId="36" fillId="0" borderId="42" xfId="24" applyNumberFormat="1" applyFont="1" applyFill="1" applyBorder="1" applyAlignment="1" applyProtection="1">
      <alignment horizontal="right" vertical="center"/>
    </xf>
    <xf numFmtId="0" fontId="36" fillId="0" borderId="41" xfId="24" applyFont="1" applyFill="1" applyBorder="1" applyAlignment="1" applyProtection="1">
      <alignment horizontal="left" vertical="center" indent="1"/>
      <protection locked="0"/>
    </xf>
    <xf numFmtId="0" fontId="36" fillId="0" borderId="42" xfId="24" applyFont="1" applyFill="1" applyBorder="1" applyAlignment="1" applyProtection="1">
      <alignment horizontal="left" vertical="center" indent="1"/>
      <protection locked="0"/>
    </xf>
    <xf numFmtId="0" fontId="35" fillId="33" borderId="21" xfId="0" applyFont="1" applyFill="1" applyBorder="1" applyAlignment="1" applyProtection="1">
      <alignment horizontal="center" vertical="center"/>
    </xf>
    <xf numFmtId="0" fontId="35" fillId="33" borderId="31" xfId="0" applyFont="1" applyFill="1" applyBorder="1" applyAlignment="1" applyProtection="1">
      <alignment horizontal="center" vertical="center"/>
    </xf>
    <xf numFmtId="0" fontId="36" fillId="0" borderId="25" xfId="24" applyFont="1" applyFill="1" applyBorder="1" applyAlignment="1" applyProtection="1">
      <alignment horizontal="left" vertical="center" indent="1"/>
      <protection locked="0"/>
    </xf>
    <xf numFmtId="0" fontId="36" fillId="0" borderId="10" xfId="24" applyFont="1" applyFill="1" applyBorder="1" applyAlignment="1" applyProtection="1">
      <alignment horizontal="left" vertical="center" indent="1"/>
      <protection locked="0"/>
    </xf>
    <xf numFmtId="3" fontId="36" fillId="0" borderId="10" xfId="24" applyNumberFormat="1" applyFont="1" applyFill="1" applyBorder="1" applyAlignment="1" applyProtection="1">
      <alignment horizontal="right" vertical="center"/>
    </xf>
    <xf numFmtId="0" fontId="35" fillId="33" borderId="48" xfId="10" applyFont="1" applyFill="1" applyBorder="1" applyAlignment="1" applyProtection="1">
      <alignment horizontal="center" vertical="center"/>
      <protection locked="0"/>
    </xf>
    <xf numFmtId="0" fontId="35" fillId="33" borderId="49" xfId="10" applyFont="1" applyFill="1" applyBorder="1" applyAlignment="1" applyProtection="1">
      <alignment horizontal="center" vertical="center"/>
      <protection locked="0"/>
    </xf>
    <xf numFmtId="0" fontId="35" fillId="33" borderId="2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protection locked="0"/>
    </xf>
    <xf numFmtId="0" fontId="35" fillId="33" borderId="25" xfId="0" applyFont="1" applyFill="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6" fillId="36" borderId="25" xfId="24" applyFont="1" applyFill="1" applyBorder="1" applyAlignment="1" applyProtection="1">
      <alignment horizontal="left" vertical="center" indent="1"/>
      <protection locked="0"/>
    </xf>
    <xf numFmtId="0" fontId="36" fillId="36" borderId="10" xfId="24" applyFont="1" applyFill="1" applyBorder="1" applyAlignment="1" applyProtection="1">
      <alignment horizontal="left" vertical="center" indent="1"/>
      <protection locked="0"/>
    </xf>
    <xf numFmtId="0" fontId="35" fillId="36" borderId="48" xfId="10" applyFont="1" applyFill="1" applyBorder="1" applyAlignment="1" applyProtection="1">
      <alignment horizontal="center" vertical="center"/>
      <protection locked="0"/>
    </xf>
    <xf numFmtId="0" fontId="35" fillId="36" borderId="49" xfId="10" applyFont="1" applyFill="1" applyBorder="1" applyAlignment="1" applyProtection="1">
      <alignment horizontal="center" vertical="center"/>
      <protection locked="0"/>
    </xf>
    <xf numFmtId="3" fontId="35" fillId="36" borderId="49" xfId="10" applyNumberFormat="1" applyFont="1" applyFill="1" applyBorder="1" applyAlignment="1" applyProtection="1">
      <alignment horizontal="center" vertical="center"/>
    </xf>
    <xf numFmtId="3" fontId="35" fillId="36" borderId="50" xfId="10" applyNumberFormat="1" applyFont="1" applyFill="1" applyBorder="1" applyAlignment="1" applyProtection="1">
      <alignment horizontal="center" vertical="center"/>
    </xf>
    <xf numFmtId="0" fontId="36" fillId="0" borderId="41" xfId="0" applyFont="1" applyFill="1" applyBorder="1" applyAlignment="1" applyProtection="1">
      <alignment horizontal="left" vertical="center" indent="1"/>
      <protection locked="0"/>
    </xf>
    <xf numFmtId="0" fontId="36" fillId="0" borderId="42" xfId="0" applyFont="1" applyFill="1" applyBorder="1" applyAlignment="1" applyProtection="1">
      <alignment horizontal="left" vertical="center" indent="1"/>
      <protection locked="0"/>
    </xf>
    <xf numFmtId="0" fontId="30" fillId="33" borderId="0" xfId="0" applyFont="1" applyFill="1" applyAlignment="1" applyProtection="1">
      <alignment horizontal="left" vertical="top" wrapText="1"/>
      <protection locked="0"/>
    </xf>
    <xf numFmtId="0" fontId="35" fillId="36" borderId="20" xfId="0" applyFont="1" applyFill="1" applyBorder="1" applyAlignment="1" applyProtection="1">
      <alignment horizontal="center" vertical="center"/>
      <protection locked="0"/>
    </xf>
    <xf numFmtId="0" fontId="35" fillId="36" borderId="31" xfId="0" applyFont="1" applyFill="1" applyBorder="1" applyAlignment="1" applyProtection="1">
      <alignment horizontal="center" vertical="center"/>
      <protection locked="0"/>
    </xf>
    <xf numFmtId="0" fontId="36" fillId="0" borderId="25" xfId="0" applyFont="1" applyFill="1" applyBorder="1" applyAlignment="1" applyProtection="1">
      <alignment horizontal="left" vertical="center" indent="1"/>
      <protection locked="0"/>
    </xf>
    <xf numFmtId="0" fontId="36" fillId="0" borderId="10" xfId="0" applyFont="1" applyFill="1" applyBorder="1" applyAlignment="1" applyProtection="1">
      <alignment horizontal="left" vertical="center" indent="1"/>
      <protection locked="0"/>
    </xf>
    <xf numFmtId="0" fontId="36" fillId="35" borderId="27" xfId="0" applyFont="1" applyFill="1" applyBorder="1" applyAlignment="1" applyProtection="1">
      <alignment horizontal="center" vertical="center"/>
      <protection locked="0"/>
    </xf>
    <xf numFmtId="0" fontId="36" fillId="35" borderId="28" xfId="0" applyFont="1" applyFill="1" applyBorder="1" applyAlignment="1" applyProtection="1">
      <alignment horizontal="center" vertical="center"/>
      <protection locked="0"/>
    </xf>
    <xf numFmtId="0" fontId="35" fillId="35" borderId="20" xfId="0" applyFont="1" applyFill="1" applyBorder="1" applyAlignment="1" applyProtection="1">
      <alignment horizontal="center" vertical="center"/>
      <protection locked="0"/>
    </xf>
    <xf numFmtId="0" fontId="35" fillId="35" borderId="22" xfId="0" applyFont="1" applyFill="1" applyBorder="1" applyAlignment="1" applyProtection="1">
      <alignment horizontal="center" vertical="center" wrapText="1"/>
      <protection locked="0"/>
    </xf>
    <xf numFmtId="0" fontId="35" fillId="35" borderId="23" xfId="0" applyFont="1" applyFill="1" applyBorder="1" applyAlignment="1" applyProtection="1">
      <alignment horizontal="center" vertical="center" wrapText="1"/>
      <protection locked="0"/>
    </xf>
    <xf numFmtId="0" fontId="35" fillId="35" borderId="24" xfId="0" applyFont="1" applyFill="1" applyBorder="1" applyAlignment="1" applyProtection="1">
      <alignment horizontal="center" vertical="center" wrapText="1"/>
      <protection locked="0"/>
    </xf>
    <xf numFmtId="3" fontId="36" fillId="35" borderId="29" xfId="0" applyNumberFormat="1" applyFont="1" applyFill="1" applyBorder="1" applyAlignment="1" applyProtection="1">
      <alignment horizontal="right" vertical="center" wrapText="1"/>
    </xf>
    <xf numFmtId="3" fontId="36" fillId="35" borderId="37" xfId="0" applyNumberFormat="1" applyFont="1" applyFill="1" applyBorder="1" applyAlignment="1" applyProtection="1">
      <alignment horizontal="right" vertical="center" wrapText="1"/>
    </xf>
    <xf numFmtId="3" fontId="36" fillId="35" borderId="30" xfId="0" applyNumberFormat="1" applyFont="1" applyFill="1" applyBorder="1" applyAlignment="1" applyProtection="1">
      <alignment horizontal="right" vertical="center" wrapText="1"/>
    </xf>
    <xf numFmtId="0" fontId="35" fillId="35" borderId="21" xfId="0" applyFont="1" applyFill="1" applyBorder="1" applyAlignment="1" applyProtection="1">
      <alignment horizontal="center" vertical="center" wrapText="1"/>
      <protection locked="0"/>
    </xf>
    <xf numFmtId="3" fontId="36" fillId="35" borderId="28" xfId="0" applyNumberFormat="1" applyFont="1" applyFill="1" applyBorder="1" applyAlignment="1" applyProtection="1">
      <alignment horizontal="right" vertical="center" wrapText="1"/>
    </xf>
    <xf numFmtId="0" fontId="36" fillId="0" borderId="25" xfId="0" applyFont="1" applyFill="1" applyBorder="1" applyAlignment="1" applyProtection="1">
      <alignment horizontal="left" vertical="center" wrapText="1"/>
      <protection locked="0"/>
    </xf>
    <xf numFmtId="0" fontId="36" fillId="0" borderId="10" xfId="0" applyFont="1" applyFill="1" applyBorder="1" applyAlignment="1" applyProtection="1">
      <alignment horizontal="left" vertical="center" wrapText="1"/>
      <protection locked="0"/>
    </xf>
    <xf numFmtId="0" fontId="35" fillId="36" borderId="21" xfId="0" applyFont="1" applyFill="1" applyBorder="1" applyAlignment="1" applyProtection="1">
      <alignment horizontal="center" vertical="center" textRotation="90" wrapText="1"/>
      <protection locked="0"/>
    </xf>
    <xf numFmtId="0" fontId="35" fillId="36" borderId="31" xfId="0" applyFont="1" applyFill="1" applyBorder="1" applyAlignment="1" applyProtection="1">
      <alignment horizontal="center" vertical="center" textRotation="90" wrapText="1"/>
      <protection locked="0"/>
    </xf>
    <xf numFmtId="3" fontId="35" fillId="34" borderId="49" xfId="0" applyNumberFormat="1" applyFont="1" applyFill="1" applyBorder="1" applyAlignment="1" applyProtection="1">
      <alignment horizontal="center" vertical="center"/>
    </xf>
    <xf numFmtId="3" fontId="35" fillId="34" borderId="50" xfId="0" applyNumberFormat="1" applyFont="1" applyFill="1" applyBorder="1" applyAlignment="1" applyProtection="1">
      <alignment horizontal="center" vertical="center"/>
    </xf>
    <xf numFmtId="3" fontId="36" fillId="34" borderId="10" xfId="0" applyNumberFormat="1" applyFont="1" applyFill="1" applyBorder="1" applyAlignment="1" applyProtection="1">
      <alignment horizontal="right" vertical="center"/>
    </xf>
    <xf numFmtId="0" fontId="35" fillId="36" borderId="10" xfId="0" applyFont="1" applyFill="1" applyBorder="1" applyAlignment="1" applyProtection="1">
      <alignment horizontal="center" vertical="center" textRotation="90"/>
      <protection locked="0"/>
    </xf>
    <xf numFmtId="0" fontId="35" fillId="36" borderId="32" xfId="0" applyFont="1" applyFill="1" applyBorder="1" applyAlignment="1" applyProtection="1">
      <alignment horizontal="center" vertical="center" textRotation="90"/>
      <protection locked="0"/>
    </xf>
    <xf numFmtId="0" fontId="35" fillId="36" borderId="10" xfId="0" applyFont="1" applyFill="1" applyBorder="1" applyAlignment="1" applyProtection="1">
      <alignment horizontal="center" vertical="center"/>
      <protection locked="0"/>
    </xf>
    <xf numFmtId="3" fontId="36" fillId="35" borderId="42" xfId="0" applyNumberFormat="1" applyFont="1" applyFill="1" applyBorder="1" applyAlignment="1" applyProtection="1">
      <alignment horizontal="right" vertical="center"/>
    </xf>
    <xf numFmtId="0" fontId="34" fillId="35" borderId="21" xfId="0" applyFont="1" applyFill="1" applyBorder="1" applyAlignment="1" applyProtection="1">
      <alignment horizontal="center" vertical="center" wrapText="1"/>
    </xf>
    <xf numFmtId="0" fontId="36" fillId="0" borderId="41" xfId="0" applyFont="1" applyFill="1" applyBorder="1" applyAlignment="1" applyProtection="1">
      <alignment horizontal="left" vertical="center" wrapText="1"/>
      <protection locked="0"/>
    </xf>
    <xf numFmtId="0" fontId="36" fillId="0" borderId="42" xfId="0" applyFont="1" applyFill="1" applyBorder="1" applyAlignment="1" applyProtection="1">
      <alignment horizontal="left" vertical="center" wrapText="1"/>
      <protection locked="0"/>
    </xf>
    <xf numFmtId="3" fontId="36" fillId="0" borderId="10" xfId="0" applyNumberFormat="1" applyFont="1" applyFill="1" applyBorder="1" applyAlignment="1" applyProtection="1">
      <alignment horizontal="right" vertical="center"/>
    </xf>
    <xf numFmtId="0" fontId="36" fillId="35" borderId="25" xfId="0" applyFont="1" applyFill="1" applyBorder="1" applyAlignment="1" applyProtection="1">
      <alignment horizontal="left" vertical="center" wrapText="1"/>
    </xf>
    <xf numFmtId="0" fontId="36" fillId="35" borderId="10" xfId="0" applyFont="1" applyFill="1" applyBorder="1" applyAlignment="1" applyProtection="1">
      <alignment horizontal="left" vertical="center" wrapText="1"/>
    </xf>
    <xf numFmtId="3" fontId="36" fillId="35" borderId="10" xfId="0" applyNumberFormat="1" applyFont="1" applyFill="1" applyBorder="1" applyAlignment="1" applyProtection="1">
      <alignment horizontal="right" vertical="center"/>
    </xf>
    <xf numFmtId="0" fontId="35" fillId="36" borderId="48" xfId="10" applyFont="1" applyFill="1" applyBorder="1" applyAlignment="1" applyProtection="1">
      <alignment vertical="center" wrapText="1"/>
    </xf>
    <xf numFmtId="0" fontId="35" fillId="36" borderId="49" xfId="10" applyFont="1" applyFill="1" applyBorder="1" applyAlignment="1" applyProtection="1">
      <alignment vertical="center" wrapText="1"/>
    </xf>
    <xf numFmtId="3" fontId="36" fillId="0" borderId="42" xfId="0" applyNumberFormat="1" applyFont="1" applyFill="1" applyBorder="1" applyAlignment="1" applyProtection="1">
      <alignment horizontal="right" vertical="center"/>
    </xf>
    <xf numFmtId="0" fontId="36" fillId="34" borderId="25" xfId="24" applyFont="1" applyFill="1" applyBorder="1" applyAlignment="1" applyProtection="1">
      <alignment horizontal="left" vertical="center"/>
      <protection locked="0"/>
    </xf>
    <xf numFmtId="0" fontId="36" fillId="34" borderId="10" xfId="24" applyFont="1" applyFill="1" applyBorder="1" applyAlignment="1" applyProtection="1">
      <alignment horizontal="left" vertical="center"/>
      <protection locked="0"/>
    </xf>
    <xf numFmtId="0" fontId="36" fillId="0" borderId="25" xfId="0" applyFont="1" applyFill="1" applyBorder="1" applyAlignment="1" applyProtection="1">
      <alignment horizontal="left" vertical="center"/>
      <protection locked="0"/>
    </xf>
    <xf numFmtId="0" fontId="36" fillId="0" borderId="10" xfId="0" applyFont="1" applyFill="1" applyBorder="1" applyAlignment="1" applyProtection="1">
      <alignment horizontal="left" vertical="center"/>
      <protection locked="0"/>
    </xf>
    <xf numFmtId="0" fontId="36" fillId="34" borderId="25" xfId="0" applyFont="1" applyFill="1" applyBorder="1" applyAlignment="1" applyProtection="1">
      <alignment horizontal="left" vertical="center" wrapText="1"/>
    </xf>
    <xf numFmtId="0" fontId="36" fillId="34" borderId="10" xfId="0" applyFont="1" applyFill="1" applyBorder="1" applyAlignment="1" applyProtection="1">
      <alignment horizontal="left" vertical="center" wrapText="1"/>
    </xf>
    <xf numFmtId="0" fontId="34" fillId="35" borderId="31" xfId="0" applyFont="1" applyFill="1" applyBorder="1" applyAlignment="1" applyProtection="1">
      <alignment horizontal="center" vertical="center" wrapText="1"/>
    </xf>
    <xf numFmtId="0" fontId="36" fillId="35" borderId="41" xfId="0" applyFont="1" applyFill="1" applyBorder="1" applyAlignment="1" applyProtection="1">
      <alignment horizontal="left" vertical="center" wrapText="1"/>
    </xf>
    <xf numFmtId="0" fontId="36" fillId="35" borderId="42" xfId="0" applyFont="1" applyFill="1" applyBorder="1" applyAlignment="1" applyProtection="1">
      <alignment horizontal="left" vertical="center" wrapText="1"/>
    </xf>
    <xf numFmtId="0" fontId="35" fillId="34" borderId="48" xfId="24" applyFont="1" applyFill="1" applyBorder="1" applyAlignment="1" applyProtection="1">
      <alignment horizontal="center" vertical="center" wrapText="1"/>
      <protection locked="0"/>
    </xf>
    <xf numFmtId="0" fontId="35" fillId="34" borderId="49" xfId="24" applyFont="1" applyFill="1" applyBorder="1" applyAlignment="1" applyProtection="1">
      <alignment horizontal="center" vertical="center" wrapText="1"/>
      <protection locked="0"/>
    </xf>
    <xf numFmtId="0" fontId="36" fillId="34" borderId="10" xfId="43" applyFont="1" applyFill="1" applyBorder="1" applyAlignment="1" applyProtection="1">
      <alignment horizontal="right" vertical="center"/>
    </xf>
    <xf numFmtId="0" fontId="36" fillId="34" borderId="32" xfId="43" applyFont="1" applyFill="1" applyBorder="1" applyAlignment="1" applyProtection="1">
      <alignment horizontal="right" vertical="center"/>
    </xf>
    <xf numFmtId="0" fontId="36" fillId="35" borderId="10" xfId="43" applyFont="1" applyFill="1" applyBorder="1" applyAlignment="1" applyProtection="1">
      <alignment horizontal="right" vertical="center"/>
    </xf>
    <xf numFmtId="0" fontId="36" fillId="35" borderId="32" xfId="43" applyFont="1" applyFill="1" applyBorder="1" applyAlignment="1" applyProtection="1">
      <alignment horizontal="right" vertical="center"/>
    </xf>
    <xf numFmtId="0" fontId="27" fillId="35" borderId="0" xfId="1" applyFont="1" applyFill="1" applyBorder="1" applyAlignment="1" applyProtection="1">
      <alignment horizontal="center" vertical="center" wrapText="1"/>
      <protection locked="0"/>
    </xf>
    <xf numFmtId="0" fontId="36" fillId="35" borderId="42" xfId="43" applyFont="1" applyFill="1" applyBorder="1" applyAlignment="1" applyProtection="1">
      <alignment horizontal="right" vertical="center"/>
    </xf>
    <xf numFmtId="0" fontId="35" fillId="35" borderId="10" xfId="44"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35" fillId="35" borderId="21" xfId="0" applyFont="1" applyFill="1" applyBorder="1" applyAlignment="1" applyProtection="1">
      <alignment horizontal="center" vertical="center"/>
    </xf>
    <xf numFmtId="0" fontId="35" fillId="35" borderId="31" xfId="0" applyFont="1" applyFill="1" applyBorder="1" applyAlignment="1" applyProtection="1">
      <alignment horizontal="center" vertical="center"/>
    </xf>
    <xf numFmtId="0" fontId="35" fillId="35" borderId="32" xfId="44" applyFont="1" applyFill="1" applyBorder="1" applyAlignment="1" applyProtection="1">
      <alignment horizontal="center" vertical="center"/>
      <protection locked="0"/>
    </xf>
    <xf numFmtId="0" fontId="35" fillId="35" borderId="10" xfId="44" applyFont="1" applyFill="1" applyBorder="1" applyAlignment="1" applyProtection="1">
      <alignment horizontal="center" vertical="center" wrapText="1"/>
      <protection locked="0"/>
    </xf>
    <xf numFmtId="0" fontId="35" fillId="35" borderId="17" xfId="44" applyFont="1" applyFill="1" applyBorder="1" applyAlignment="1" applyProtection="1">
      <alignment horizontal="center" vertical="center"/>
      <protection locked="0"/>
    </xf>
    <xf numFmtId="0" fontId="35" fillId="35" borderId="18" xfId="44" applyFont="1" applyFill="1" applyBorder="1" applyAlignment="1" applyProtection="1">
      <alignment horizontal="center" vertical="center"/>
      <protection locked="0"/>
    </xf>
    <xf numFmtId="0" fontId="35" fillId="35" borderId="19" xfId="44" applyFont="1" applyFill="1" applyBorder="1" applyAlignment="1" applyProtection="1">
      <alignment horizontal="center" vertical="center"/>
      <protection locked="0"/>
    </xf>
    <xf numFmtId="0" fontId="35" fillId="35" borderId="17" xfId="44" applyFont="1" applyFill="1" applyBorder="1" applyAlignment="1" applyProtection="1">
      <alignment horizontal="center" vertical="center" wrapText="1"/>
      <protection locked="0"/>
    </xf>
    <xf numFmtId="0" fontId="35" fillId="35" borderId="19" xfId="44" applyFont="1" applyFill="1" applyBorder="1" applyAlignment="1" applyProtection="1">
      <alignment horizontal="center" vertical="center" wrapText="1"/>
      <protection locked="0"/>
    </xf>
    <xf numFmtId="0" fontId="35" fillId="36" borderId="51" xfId="10" applyFont="1" applyFill="1" applyBorder="1" applyAlignment="1" applyProtection="1">
      <alignment horizontal="center" vertical="center"/>
    </xf>
    <xf numFmtId="0" fontId="35" fillId="36" borderId="52" xfId="10" applyFont="1" applyFill="1" applyBorder="1" applyAlignment="1" applyProtection="1">
      <alignment horizontal="center" vertical="center"/>
    </xf>
    <xf numFmtId="0" fontId="36" fillId="35" borderId="11" xfId="43" applyFont="1" applyFill="1" applyBorder="1" applyAlignment="1" applyProtection="1">
      <alignment horizontal="right" vertical="center"/>
    </xf>
    <xf numFmtId="0" fontId="36" fillId="35" borderId="13" xfId="43" applyFont="1" applyFill="1" applyBorder="1" applyAlignment="1" applyProtection="1">
      <alignment horizontal="right" vertical="center"/>
    </xf>
    <xf numFmtId="0" fontId="35" fillId="35" borderId="11" xfId="44" applyFont="1" applyFill="1" applyBorder="1" applyAlignment="1" applyProtection="1">
      <alignment horizontal="center" vertical="center" textRotation="90" wrapText="1"/>
      <protection locked="0"/>
    </xf>
    <xf numFmtId="0" fontId="35" fillId="35" borderId="13" xfId="44" applyFont="1" applyFill="1" applyBorder="1" applyAlignment="1" applyProtection="1">
      <alignment horizontal="center" vertical="center" textRotation="90" wrapText="1"/>
      <protection locked="0"/>
    </xf>
    <xf numFmtId="0" fontId="35" fillId="35" borderId="14" xfId="44" applyFont="1" applyFill="1" applyBorder="1" applyAlignment="1" applyProtection="1">
      <alignment horizontal="center" vertical="center" textRotation="90" wrapText="1"/>
      <protection locked="0"/>
    </xf>
    <xf numFmtId="0" fontId="35" fillId="35" borderId="16" xfId="44" applyFont="1" applyFill="1" applyBorder="1" applyAlignment="1" applyProtection="1">
      <alignment horizontal="center" vertical="center" textRotation="90" wrapText="1"/>
      <protection locked="0"/>
    </xf>
    <xf numFmtId="0" fontId="35" fillId="36" borderId="49" xfId="10" applyFont="1" applyFill="1" applyBorder="1" applyAlignment="1" applyProtection="1">
      <alignment horizontal="center" vertical="center"/>
    </xf>
    <xf numFmtId="0" fontId="36" fillId="35" borderId="43" xfId="43" applyFont="1" applyFill="1" applyBorder="1" applyAlignment="1" applyProtection="1">
      <alignment horizontal="right" vertical="center"/>
    </xf>
    <xf numFmtId="0" fontId="35" fillId="35" borderId="20" xfId="0" applyFont="1" applyFill="1" applyBorder="1" applyAlignment="1" applyProtection="1">
      <alignment horizontal="center"/>
    </xf>
    <xf numFmtId="0" fontId="35" fillId="35" borderId="21" xfId="0" applyFont="1" applyFill="1" applyBorder="1" applyAlignment="1" applyProtection="1">
      <alignment horizontal="center"/>
    </xf>
    <xf numFmtId="0" fontId="35" fillId="35" borderId="31" xfId="0" applyFont="1" applyFill="1" applyBorder="1" applyAlignment="1" applyProtection="1">
      <alignment horizontal="center"/>
    </xf>
    <xf numFmtId="0" fontId="35" fillId="35" borderId="35" xfId="44" applyFont="1" applyFill="1" applyBorder="1" applyAlignment="1" applyProtection="1">
      <alignment horizontal="center" vertical="center" textRotation="90" wrapText="1"/>
      <protection locked="0"/>
    </xf>
    <xf numFmtId="0" fontId="35" fillId="35" borderId="36" xfId="44" applyFont="1" applyFill="1" applyBorder="1" applyAlignment="1" applyProtection="1">
      <alignment horizontal="center" vertical="center" textRotation="90" wrapText="1"/>
      <protection locked="0"/>
    </xf>
    <xf numFmtId="0" fontId="35" fillId="36" borderId="53" xfId="10" applyFont="1" applyFill="1" applyBorder="1" applyAlignment="1" applyProtection="1">
      <alignment horizontal="center" vertical="center"/>
    </xf>
    <xf numFmtId="0" fontId="36" fillId="34" borderId="10" xfId="0" applyFont="1" applyFill="1" applyBorder="1" applyAlignment="1" applyProtection="1">
      <alignment horizontal="right" vertical="center"/>
    </xf>
    <xf numFmtId="0" fontId="36" fillId="35" borderId="10" xfId="0" applyFont="1" applyFill="1" applyBorder="1" applyAlignment="1" applyProtection="1">
      <alignment horizontal="right" vertical="center"/>
    </xf>
    <xf numFmtId="0" fontId="36" fillId="35" borderId="42" xfId="0" applyFont="1" applyFill="1" applyBorder="1" applyAlignment="1" applyProtection="1">
      <alignment horizontal="right" vertical="center"/>
    </xf>
    <xf numFmtId="0" fontId="0" fillId="0" borderId="0" xfId="0" applyProtection="1">
      <protection locked="0"/>
    </xf>
    <xf numFmtId="0" fontId="36" fillId="35" borderId="25" xfId="0" applyFont="1" applyFill="1" applyBorder="1" applyAlignment="1" applyProtection="1">
      <alignment horizontal="left" vertical="center" wrapText="1" indent="1"/>
    </xf>
    <xf numFmtId="0" fontId="36" fillId="35" borderId="10" xfId="0" applyFont="1" applyFill="1" applyBorder="1" applyAlignment="1" applyProtection="1">
      <alignment horizontal="left" vertical="center" wrapText="1" indent="1"/>
    </xf>
    <xf numFmtId="164" fontId="28" fillId="0" borderId="0" xfId="2" applyNumberFormat="1" applyFont="1" applyBorder="1" applyAlignment="1" applyProtection="1">
      <alignment horizontal="center"/>
    </xf>
    <xf numFmtId="0" fontId="36" fillId="34" borderId="25" xfId="0" applyFont="1" applyFill="1" applyBorder="1" applyAlignment="1" applyProtection="1">
      <alignment horizontal="left" vertical="center"/>
    </xf>
    <xf numFmtId="0" fontId="36" fillId="34" borderId="10" xfId="0" applyFont="1" applyFill="1" applyBorder="1" applyAlignment="1" applyProtection="1">
      <alignment horizontal="left" vertical="center"/>
    </xf>
    <xf numFmtId="0" fontId="36" fillId="35" borderId="25" xfId="0" applyFont="1" applyFill="1" applyBorder="1" applyAlignment="1" applyProtection="1">
      <alignment horizontal="left" vertical="center"/>
    </xf>
    <xf numFmtId="0" fontId="36" fillId="35" borderId="10" xfId="0" applyFont="1" applyFill="1" applyBorder="1" applyAlignment="1" applyProtection="1">
      <alignment horizontal="left" vertical="center"/>
    </xf>
    <xf numFmtId="0" fontId="35" fillId="35" borderId="33" xfId="44" applyFont="1" applyFill="1" applyBorder="1" applyAlignment="1" applyProtection="1">
      <alignment horizontal="center" vertical="center" textRotation="90"/>
      <protection locked="0"/>
    </xf>
    <xf numFmtId="0" fontId="35" fillId="35" borderId="12" xfId="44" applyFont="1" applyFill="1" applyBorder="1" applyAlignment="1" applyProtection="1">
      <alignment horizontal="center" vertical="center" textRotation="90"/>
      <protection locked="0"/>
    </xf>
    <xf numFmtId="0" fontId="35" fillId="35" borderId="13" xfId="44" applyFont="1" applyFill="1" applyBorder="1" applyAlignment="1" applyProtection="1">
      <alignment horizontal="center" vertical="center" textRotation="90"/>
      <protection locked="0"/>
    </xf>
    <xf numFmtId="0" fontId="35" fillId="35" borderId="34" xfId="44" applyFont="1" applyFill="1" applyBorder="1" applyAlignment="1" applyProtection="1">
      <alignment horizontal="center" vertical="center" textRotation="90"/>
      <protection locked="0"/>
    </xf>
    <xf numFmtId="0" fontId="35" fillId="35" borderId="15" xfId="44" applyFont="1" applyFill="1" applyBorder="1" applyAlignment="1" applyProtection="1">
      <alignment horizontal="center" vertical="center" textRotation="90"/>
      <protection locked="0"/>
    </xf>
    <xf numFmtId="0" fontId="35" fillId="35" borderId="16" xfId="44" applyFont="1" applyFill="1" applyBorder="1" applyAlignment="1" applyProtection="1">
      <alignment horizontal="center" vertical="center" textRotation="90"/>
      <protection locked="0"/>
    </xf>
    <xf numFmtId="0" fontId="35" fillId="36" borderId="48" xfId="10" applyFont="1" applyFill="1" applyBorder="1" applyAlignment="1" applyProtection="1">
      <alignment horizontal="left" vertical="center"/>
    </xf>
    <xf numFmtId="0" fontId="35" fillId="36" borderId="49" xfId="10" applyFont="1" applyFill="1" applyBorder="1" applyAlignment="1" applyProtection="1">
      <alignment horizontal="left" vertical="center"/>
    </xf>
    <xf numFmtId="0" fontId="32" fillId="0" borderId="0" xfId="0" applyFont="1" applyAlignment="1" applyProtection="1">
      <alignment horizontal="center" vertical="center" wrapText="1"/>
      <protection locked="0"/>
    </xf>
    <xf numFmtId="0" fontId="36" fillId="34" borderId="17" xfId="43" applyFont="1" applyFill="1" applyBorder="1" applyAlignment="1" applyProtection="1">
      <alignment horizontal="right" vertical="center"/>
    </xf>
    <xf numFmtId="0" fontId="36" fillId="34" borderId="19" xfId="43" applyFont="1" applyFill="1" applyBorder="1" applyAlignment="1" applyProtection="1">
      <alignment horizontal="right" vertical="center"/>
    </xf>
    <xf numFmtId="0" fontId="36" fillId="35" borderId="17" xfId="43" applyFont="1" applyFill="1" applyBorder="1" applyAlignment="1" applyProtection="1">
      <alignment horizontal="right" vertical="center"/>
    </xf>
    <xf numFmtId="0" fontId="36" fillId="35" borderId="19" xfId="43" applyFont="1" applyFill="1" applyBorder="1" applyAlignment="1" applyProtection="1">
      <alignment horizontal="right" vertical="center"/>
    </xf>
    <xf numFmtId="0" fontId="36" fillId="34" borderId="26" xfId="43" applyFont="1" applyFill="1" applyBorder="1" applyAlignment="1" applyProtection="1">
      <alignment horizontal="right" vertical="center"/>
    </xf>
    <xf numFmtId="0" fontId="35" fillId="36" borderId="50" xfId="10" applyFont="1" applyFill="1" applyBorder="1" applyAlignment="1" applyProtection="1">
      <alignment horizontal="center" vertical="center"/>
    </xf>
    <xf numFmtId="0" fontId="35" fillId="36" borderId="48" xfId="10" applyFont="1" applyFill="1" applyBorder="1" applyAlignment="1" applyProtection="1">
      <alignment horizontal="left" vertical="center" indent="1"/>
    </xf>
    <xf numFmtId="0" fontId="35" fillId="36" borderId="49" xfId="10" applyFont="1" applyFill="1" applyBorder="1" applyAlignment="1" applyProtection="1">
      <alignment horizontal="left" vertical="center" indent="1"/>
    </xf>
    <xf numFmtId="0" fontId="35" fillId="35" borderId="17" xfId="0" applyFont="1" applyFill="1" applyBorder="1" applyAlignment="1" applyProtection="1">
      <alignment horizontal="center" vertical="center" textRotation="90" wrapText="1"/>
      <protection locked="0"/>
    </xf>
    <xf numFmtId="0" fontId="35" fillId="35" borderId="18" xfId="0" applyFont="1" applyFill="1" applyBorder="1" applyAlignment="1" applyProtection="1">
      <alignment horizontal="center" vertical="center" textRotation="90" wrapText="1"/>
      <protection locked="0"/>
    </xf>
    <xf numFmtId="0" fontId="35" fillId="35" borderId="19" xfId="0" applyFont="1" applyFill="1" applyBorder="1" applyAlignment="1" applyProtection="1">
      <alignment horizontal="center" vertical="center" textRotation="90" wrapText="1"/>
      <protection locked="0"/>
    </xf>
    <xf numFmtId="0" fontId="36" fillId="34" borderId="25" xfId="0" applyFont="1" applyFill="1" applyBorder="1" applyAlignment="1" applyProtection="1">
      <alignment horizontal="left" vertical="center" wrapText="1" indent="1"/>
    </xf>
    <xf numFmtId="0" fontId="36" fillId="34" borderId="10" xfId="0" applyFont="1" applyFill="1" applyBorder="1" applyAlignment="1" applyProtection="1">
      <alignment horizontal="left" vertical="center" wrapText="1" indent="1"/>
    </xf>
    <xf numFmtId="0" fontId="36" fillId="35" borderId="41" xfId="0" applyFont="1" applyFill="1" applyBorder="1" applyAlignment="1" applyProtection="1">
      <alignment horizontal="left" vertical="center" wrapText="1" indent="1"/>
    </xf>
    <xf numFmtId="0" fontId="36" fillId="35" borderId="42" xfId="0" applyFont="1" applyFill="1" applyBorder="1" applyAlignment="1" applyProtection="1">
      <alignment horizontal="left" vertical="center" wrapText="1" indent="1"/>
    </xf>
    <xf numFmtId="0" fontId="36" fillId="35" borderId="32" xfId="0" applyFont="1" applyFill="1" applyBorder="1" applyAlignment="1" applyProtection="1">
      <alignment horizontal="right" vertical="center"/>
    </xf>
    <xf numFmtId="0" fontId="35" fillId="35" borderId="26" xfId="0" applyFont="1" applyFill="1" applyBorder="1" applyAlignment="1" applyProtection="1">
      <alignment horizontal="center" vertical="center" textRotation="90" wrapText="1"/>
      <protection locked="0"/>
    </xf>
    <xf numFmtId="0" fontId="36" fillId="34" borderId="32" xfId="0" applyFont="1" applyFill="1" applyBorder="1" applyAlignment="1" applyProtection="1">
      <alignment horizontal="right" vertical="center"/>
    </xf>
    <xf numFmtId="0" fontId="35" fillId="35" borderId="20" xfId="0" applyFont="1" applyFill="1" applyBorder="1" applyAlignment="1" applyProtection="1">
      <alignment horizontal="center" vertical="center" wrapText="1"/>
      <protection locked="0"/>
    </xf>
    <xf numFmtId="0" fontId="35" fillId="35" borderId="25" xfId="0" applyFont="1" applyFill="1" applyBorder="1" applyAlignment="1" applyProtection="1">
      <alignment horizontal="center" vertical="center" wrapText="1"/>
      <protection locked="0"/>
    </xf>
    <xf numFmtId="0" fontId="35" fillId="35" borderId="10" xfId="0" applyFont="1" applyFill="1" applyBorder="1" applyAlignment="1" applyProtection="1">
      <alignment horizontal="center" vertical="center" wrapText="1"/>
      <protection locked="0"/>
    </xf>
    <xf numFmtId="0" fontId="35" fillId="35" borderId="48" xfId="0" applyFont="1" applyFill="1" applyBorder="1" applyAlignment="1" applyProtection="1">
      <alignment horizontal="center" vertical="center"/>
    </xf>
    <xf numFmtId="0" fontId="35" fillId="35" borderId="49" xfId="0" applyFont="1" applyFill="1" applyBorder="1" applyAlignment="1" applyProtection="1">
      <alignment horizontal="center" vertical="center"/>
    </xf>
    <xf numFmtId="0" fontId="36" fillId="0" borderId="25"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3" fontId="36" fillId="0" borderId="32" xfId="0" applyNumberFormat="1" applyFont="1" applyBorder="1" applyAlignment="1" applyProtection="1">
      <alignment horizontal="right" vertical="center" wrapText="1"/>
    </xf>
    <xf numFmtId="0" fontId="36" fillId="34" borderId="25" xfId="24" applyFont="1" applyFill="1" applyBorder="1" applyAlignment="1" applyProtection="1">
      <alignment horizontal="left" vertical="center" wrapText="1"/>
      <protection locked="0"/>
    </xf>
    <xf numFmtId="0" fontId="36" fillId="34" borderId="10" xfId="24" applyFont="1" applyFill="1" applyBorder="1" applyAlignment="1" applyProtection="1">
      <alignment horizontal="left" vertical="center" wrapText="1"/>
      <protection locked="0"/>
    </xf>
    <xf numFmtId="0" fontId="36" fillId="36" borderId="41" xfId="0" applyFont="1" applyFill="1" applyBorder="1" applyAlignment="1" applyProtection="1">
      <alignment horizontal="left" vertical="center"/>
    </xf>
    <xf numFmtId="0" fontId="36" fillId="36" borderId="42" xfId="0" applyFont="1" applyFill="1" applyBorder="1" applyAlignment="1" applyProtection="1">
      <alignment horizontal="left" vertical="center"/>
    </xf>
    <xf numFmtId="3" fontId="36" fillId="36" borderId="42" xfId="24" applyNumberFormat="1" applyFont="1" applyFill="1" applyBorder="1" applyAlignment="1" applyProtection="1">
      <alignment horizontal="right" vertical="center" wrapText="1"/>
    </xf>
    <xf numFmtId="0" fontId="35" fillId="36" borderId="20" xfId="0"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protection locked="0"/>
    </xf>
    <xf numFmtId="0" fontId="36" fillId="34" borderId="25" xfId="0" applyFont="1" applyFill="1" applyBorder="1" applyAlignment="1" applyProtection="1">
      <alignment horizontal="left" vertical="center" wrapText="1"/>
      <protection locked="0"/>
    </xf>
    <xf numFmtId="0" fontId="36" fillId="34" borderId="10" xfId="0" applyFont="1" applyFill="1" applyBorder="1" applyAlignment="1" applyProtection="1">
      <alignment horizontal="left" vertical="center" wrapText="1"/>
      <protection locked="0"/>
    </xf>
    <xf numFmtId="0" fontId="14" fillId="33" borderId="0" xfId="0" applyFont="1" applyFill="1" applyAlignment="1" applyProtection="1">
      <alignment horizontal="left" vertical="top" wrapText="1"/>
      <protection locked="0"/>
    </xf>
    <xf numFmtId="0" fontId="20" fillId="0" borderId="40" xfId="0" applyFont="1" applyBorder="1" applyAlignment="1" applyProtection="1">
      <alignment horizontal="center" vertical="center" wrapText="1"/>
    </xf>
    <xf numFmtId="3" fontId="35" fillId="35" borderId="49" xfId="0" applyNumberFormat="1" applyFont="1" applyFill="1" applyBorder="1" applyAlignment="1" applyProtection="1">
      <alignment horizontal="center" vertical="center"/>
    </xf>
    <xf numFmtId="3" fontId="36" fillId="33" borderId="17" xfId="24" applyNumberFormat="1" applyFont="1" applyFill="1" applyBorder="1" applyAlignment="1" applyProtection="1">
      <alignment horizontal="right" vertical="center"/>
    </xf>
    <xf numFmtId="3" fontId="36" fillId="33" borderId="18" xfId="24" applyNumberFormat="1" applyFont="1" applyFill="1" applyBorder="1" applyAlignment="1" applyProtection="1">
      <alignment horizontal="right" vertical="center"/>
    </xf>
    <xf numFmtId="3" fontId="36" fillId="33" borderId="19" xfId="24" applyNumberFormat="1" applyFont="1" applyFill="1" applyBorder="1" applyAlignment="1" applyProtection="1">
      <alignment horizontal="right" vertical="center"/>
    </xf>
    <xf numFmtId="0" fontId="35" fillId="35" borderId="20" xfId="44" applyFont="1" applyFill="1" applyBorder="1" applyAlignment="1" applyProtection="1">
      <alignment horizontal="center" vertical="center"/>
      <protection locked="0"/>
    </xf>
    <xf numFmtId="0" fontId="35" fillId="35" borderId="21" xfId="44" applyFont="1" applyFill="1" applyBorder="1" applyAlignment="1" applyProtection="1">
      <alignment horizontal="center" vertical="center"/>
      <protection locked="0"/>
    </xf>
    <xf numFmtId="0" fontId="35" fillId="35" borderId="25" xfId="44" applyFont="1" applyFill="1" applyBorder="1" applyAlignment="1" applyProtection="1">
      <alignment horizontal="center" vertical="center"/>
      <protection locked="0"/>
    </xf>
    <xf numFmtId="0" fontId="36" fillId="34" borderId="48" xfId="0" applyFont="1" applyFill="1" applyBorder="1" applyAlignment="1" applyProtection="1">
      <alignment horizontal="left" vertical="center"/>
    </xf>
    <xf numFmtId="0" fontId="36" fillId="34" borderId="49" xfId="0" applyFont="1" applyFill="1" applyBorder="1" applyAlignment="1" applyProtection="1">
      <alignment horizontal="left" vertical="center"/>
    </xf>
    <xf numFmtId="0" fontId="36" fillId="35" borderId="41" xfId="0" applyFont="1" applyFill="1" applyBorder="1" applyAlignment="1" applyProtection="1">
      <alignment horizontal="left" vertical="center"/>
    </xf>
    <xf numFmtId="0" fontId="36" fillId="35" borderId="42" xfId="0" applyFont="1" applyFill="1" applyBorder="1" applyAlignment="1" applyProtection="1">
      <alignment horizontal="left" vertical="center"/>
    </xf>
    <xf numFmtId="0" fontId="20" fillId="35" borderId="0" xfId="0" applyFont="1" applyFill="1" applyAlignment="1" applyProtection="1">
      <alignment horizontal="left" vertical="center" wrapText="1"/>
      <protection locked="0"/>
    </xf>
    <xf numFmtId="0" fontId="36" fillId="35" borderId="43" xfId="0" applyFont="1" applyFill="1" applyBorder="1" applyAlignment="1" applyProtection="1">
      <alignment horizontal="right" vertical="center"/>
    </xf>
    <xf numFmtId="0" fontId="35" fillId="35" borderId="26" xfId="44" applyFont="1" applyFill="1" applyBorder="1" applyAlignment="1" applyProtection="1">
      <alignment horizontal="center" vertical="center"/>
      <protection locked="0"/>
    </xf>
    <xf numFmtId="0" fontId="35" fillId="35" borderId="22" xfId="0" applyFont="1" applyFill="1" applyBorder="1" applyAlignment="1" applyProtection="1">
      <alignment horizontal="center" vertical="center"/>
    </xf>
    <xf numFmtId="0" fontId="35" fillId="35" borderId="23" xfId="0" applyFont="1" applyFill="1" applyBorder="1" applyAlignment="1" applyProtection="1">
      <alignment horizontal="center" vertical="center"/>
    </xf>
    <xf numFmtId="0" fontId="35" fillId="35" borderId="24" xfId="0" applyFont="1" applyFill="1" applyBorder="1" applyAlignment="1" applyProtection="1">
      <alignment horizontal="center" vertical="center"/>
    </xf>
    <xf numFmtId="0" fontId="36" fillId="35" borderId="35" xfId="43" applyFont="1" applyFill="1" applyBorder="1" applyAlignment="1" applyProtection="1">
      <alignment horizontal="right" vertical="center"/>
    </xf>
    <xf numFmtId="0" fontId="36" fillId="35" borderId="26" xfId="43" applyFont="1" applyFill="1" applyBorder="1" applyAlignment="1" applyProtection="1">
      <alignment horizontal="right" vertical="center"/>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0" fontId="36" fillId="36" borderId="25" xfId="0" applyFont="1" applyFill="1" applyBorder="1" applyAlignment="1" applyProtection="1">
      <alignment horizontal="left" vertical="center"/>
    </xf>
    <xf numFmtId="0" fontId="36" fillId="36" borderId="10" xfId="0" applyFont="1" applyFill="1" applyBorder="1" applyAlignment="1" applyProtection="1">
      <alignment horizontal="left" vertical="center"/>
    </xf>
    <xf numFmtId="3" fontId="36" fillId="35" borderId="10" xfId="0" applyNumberFormat="1" applyFont="1" applyFill="1" applyBorder="1" applyAlignment="1" applyProtection="1">
      <alignment horizontal="right" vertical="center" wrapText="1"/>
    </xf>
    <xf numFmtId="3" fontId="36" fillId="36" borderId="10" xfId="0" applyNumberFormat="1" applyFont="1" applyFill="1" applyBorder="1" applyAlignment="1" applyProtection="1">
      <alignment horizontal="right" vertical="center" wrapText="1"/>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6" fillId="35" borderId="17" xfId="0" applyNumberFormat="1" applyFont="1" applyFill="1" applyBorder="1" applyAlignment="1" applyProtection="1">
      <alignment horizontal="right" vertical="center" wrapText="1"/>
    </xf>
    <xf numFmtId="3" fontId="36" fillId="35" borderId="26" xfId="0" applyNumberFormat="1" applyFont="1" applyFill="1" applyBorder="1" applyAlignment="1" applyProtection="1">
      <alignment horizontal="right" vertical="center" wrapText="1"/>
    </xf>
    <xf numFmtId="3" fontId="36" fillId="36" borderId="17" xfId="0" applyNumberFormat="1" applyFont="1" applyFill="1" applyBorder="1" applyAlignment="1" applyProtection="1">
      <alignment horizontal="right" vertical="center" wrapText="1"/>
    </xf>
    <xf numFmtId="3" fontId="36" fillId="36" borderId="26" xfId="0" applyNumberFormat="1" applyFont="1" applyFill="1" applyBorder="1" applyAlignment="1" applyProtection="1">
      <alignment horizontal="right" vertical="center" wrapText="1"/>
    </xf>
    <xf numFmtId="0" fontId="35" fillId="36" borderId="21" xfId="0" applyFont="1" applyFill="1" applyBorder="1" applyAlignment="1" applyProtection="1">
      <alignment horizontal="center" vertical="center" wrapText="1"/>
    </xf>
    <xf numFmtId="0" fontId="35" fillId="36" borderId="31" xfId="0" applyFont="1" applyFill="1" applyBorder="1" applyAlignment="1" applyProtection="1">
      <alignment horizontal="center" vertical="center" wrapText="1"/>
    </xf>
    <xf numFmtId="0" fontId="35" fillId="36" borderId="25" xfId="0" applyFont="1" applyFill="1" applyBorder="1" applyAlignment="1" applyProtection="1">
      <alignment horizontal="center" vertical="center"/>
      <protection locked="0"/>
    </xf>
    <xf numFmtId="3" fontId="36" fillId="36" borderId="11" xfId="0" applyNumberFormat="1" applyFont="1" applyFill="1" applyBorder="1" applyAlignment="1" applyProtection="1">
      <alignment horizontal="right" vertical="center" wrapText="1"/>
    </xf>
    <xf numFmtId="3" fontId="36" fillId="36" borderId="35" xfId="0" applyNumberFormat="1" applyFont="1" applyFill="1" applyBorder="1" applyAlignment="1" applyProtection="1">
      <alignment horizontal="right" vertical="center" wrapText="1"/>
    </xf>
    <xf numFmtId="3" fontId="35" fillId="35" borderId="51" xfId="24" applyNumberFormat="1" applyFont="1" applyFill="1" applyBorder="1" applyAlignment="1" applyProtection="1">
      <alignment horizontal="center" vertical="center" wrapText="1"/>
    </xf>
    <xf numFmtId="3" fontId="35" fillId="35" borderId="53" xfId="24" applyNumberFormat="1" applyFont="1" applyFill="1" applyBorder="1" applyAlignment="1" applyProtection="1">
      <alignment horizontal="center" vertical="center" wrapText="1"/>
    </xf>
    <xf numFmtId="3" fontId="35" fillId="35" borderId="50" xfId="0" applyNumberFormat="1" applyFont="1" applyFill="1" applyBorder="1" applyAlignment="1" applyProtection="1">
      <alignment horizontal="center" vertical="center"/>
    </xf>
  </cellXfs>
  <cellStyles count="47">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ny" xfId="0" builtinId="0"/>
    <cellStyle name="Normalny 2" xfId="43"/>
    <cellStyle name="Normalny 3" xfId="34"/>
    <cellStyle name="Normalny 4" xfId="45"/>
    <cellStyle name="Obliczenia" xfId="11" builtinId="22" customBuiltin="1"/>
    <cellStyle name="Procentowy" xfId="46" builtinId="5"/>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tygodniowy'!$C$54</c:f>
              <c:strCache>
                <c:ptCount val="1"/>
                <c:pt idx="0">
                  <c:v>ROSJA</c:v>
                </c:pt>
              </c:strCache>
            </c:strRef>
          </c:tx>
          <c:spPr>
            <a:solidFill>
              <a:srgbClr val="FF0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tygodniowy'!$G$54:$R$54</c:f>
              <c:numCache>
                <c:formatCode>General</c:formatCode>
                <c:ptCount val="12"/>
                <c:pt idx="0">
                  <c:v>365</c:v>
                </c:pt>
                <c:pt idx="2">
                  <c:v>905</c:v>
                </c:pt>
                <c:pt idx="4">
                  <c:v>56</c:v>
                </c:pt>
                <c:pt idx="6">
                  <c:v>136</c:v>
                </c:pt>
                <c:pt idx="8">
                  <c:v>76</c:v>
                </c:pt>
                <c:pt idx="10">
                  <c:v>182</c:v>
                </c:pt>
              </c:numCache>
            </c:numRef>
          </c:val>
        </c:ser>
        <c:ser>
          <c:idx val="1"/>
          <c:order val="1"/>
          <c:tx>
            <c:strRef>
              <c:f>'Meldunek tygodniowy'!$C$55</c:f>
              <c:strCache>
                <c:ptCount val="1"/>
                <c:pt idx="0">
                  <c:v>UKRAINA</c:v>
                </c:pt>
              </c:strCache>
            </c:strRef>
          </c:tx>
          <c:spPr>
            <a:solidFill>
              <a:srgbClr val="FFC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tygodniowy'!$G$55:$R$55</c:f>
              <c:numCache>
                <c:formatCode>General</c:formatCode>
                <c:ptCount val="12"/>
                <c:pt idx="0">
                  <c:v>445</c:v>
                </c:pt>
                <c:pt idx="2">
                  <c:v>787</c:v>
                </c:pt>
                <c:pt idx="4">
                  <c:v>58</c:v>
                </c:pt>
                <c:pt idx="6">
                  <c:v>144</c:v>
                </c:pt>
                <c:pt idx="8">
                  <c:v>33</c:v>
                </c:pt>
                <c:pt idx="10">
                  <c:v>34</c:v>
                </c:pt>
              </c:numCache>
            </c:numRef>
          </c:val>
        </c:ser>
        <c:ser>
          <c:idx val="2"/>
          <c:order val="2"/>
          <c:tx>
            <c:strRef>
              <c:f>'Meldunek tygodniowy'!$C$56</c:f>
              <c:strCache>
                <c:ptCount val="1"/>
                <c:pt idx="0">
                  <c:v>GRUZJA</c:v>
                </c:pt>
              </c:strCache>
            </c:strRef>
          </c:tx>
          <c:spPr>
            <a:solidFill>
              <a:srgbClr val="00B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tygodniowy'!$G$56:$R$56</c:f>
              <c:numCache>
                <c:formatCode>General</c:formatCode>
                <c:ptCount val="12"/>
                <c:pt idx="0">
                  <c:v>25</c:v>
                </c:pt>
                <c:pt idx="2">
                  <c:v>60</c:v>
                </c:pt>
                <c:pt idx="4">
                  <c:v>9</c:v>
                </c:pt>
                <c:pt idx="6">
                  <c:v>24</c:v>
                </c:pt>
                <c:pt idx="8">
                  <c:v>17</c:v>
                </c:pt>
                <c:pt idx="10">
                  <c:v>29</c:v>
                </c:pt>
              </c:numCache>
            </c:numRef>
          </c:val>
        </c:ser>
        <c:ser>
          <c:idx val="3"/>
          <c:order val="3"/>
          <c:tx>
            <c:strRef>
              <c:f>'Meldunek tygodniowy'!$C$57</c:f>
              <c:strCache>
                <c:ptCount val="1"/>
                <c:pt idx="0">
                  <c:v>TADŻYKISTAN</c:v>
                </c:pt>
              </c:strCache>
            </c:strRef>
          </c:tx>
          <c:spPr>
            <a:solidFill>
              <a:srgbClr val="92D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tygodniowy'!$G$57:$R$57</c:f>
              <c:numCache>
                <c:formatCode>General</c:formatCode>
                <c:ptCount val="12"/>
                <c:pt idx="0">
                  <c:v>27</c:v>
                </c:pt>
                <c:pt idx="2">
                  <c:v>57</c:v>
                </c:pt>
                <c:pt idx="4">
                  <c:v>0</c:v>
                </c:pt>
                <c:pt idx="6">
                  <c:v>0</c:v>
                </c:pt>
                <c:pt idx="8">
                  <c:v>4</c:v>
                </c:pt>
                <c:pt idx="10">
                  <c:v>9</c:v>
                </c:pt>
              </c:numCache>
            </c:numRef>
          </c:val>
        </c:ser>
        <c:ser>
          <c:idx val="5"/>
          <c:order val="4"/>
          <c:tx>
            <c:strRef>
              <c:f>'Meldunek tygodniowy'!$C$58</c:f>
              <c:strCache>
                <c:ptCount val="1"/>
                <c:pt idx="0">
                  <c:v>SYRIA</c:v>
                </c:pt>
              </c:strCache>
            </c:strRef>
          </c:tx>
          <c:spPr>
            <a:solidFill>
              <a:srgbClr val="0070C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tygodniowy'!$G$58:$R$58</c:f>
              <c:numCache>
                <c:formatCode>General</c:formatCode>
                <c:ptCount val="12"/>
                <c:pt idx="0">
                  <c:v>25</c:v>
                </c:pt>
                <c:pt idx="2">
                  <c:v>30</c:v>
                </c:pt>
                <c:pt idx="4">
                  <c:v>1</c:v>
                </c:pt>
                <c:pt idx="6">
                  <c:v>1</c:v>
                </c:pt>
                <c:pt idx="8">
                  <c:v>4</c:v>
                </c:pt>
                <c:pt idx="10">
                  <c:v>4</c:v>
                </c:pt>
              </c:numCache>
            </c:numRef>
          </c:val>
        </c:ser>
        <c:ser>
          <c:idx val="4"/>
          <c:order val="5"/>
          <c:tx>
            <c:strRef>
              <c:f>'Meldunek tygodniowy'!$C$59</c:f>
              <c:strCache>
                <c:ptCount val="1"/>
                <c:pt idx="0">
                  <c:v>Pozostałe</c:v>
                </c:pt>
              </c:strCache>
            </c:strRef>
          </c:tx>
          <c:spPr>
            <a:solidFill>
              <a:srgbClr val="00206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tygodniowy'!$G$59:$R$59</c:f>
              <c:numCache>
                <c:formatCode>General</c:formatCode>
                <c:ptCount val="12"/>
                <c:pt idx="0">
                  <c:v>105</c:v>
                </c:pt>
                <c:pt idx="2">
                  <c:v>156</c:v>
                </c:pt>
                <c:pt idx="4">
                  <c:v>24</c:v>
                </c:pt>
                <c:pt idx="6">
                  <c:v>28</c:v>
                </c:pt>
                <c:pt idx="8">
                  <c:v>9</c:v>
                </c:pt>
                <c:pt idx="10">
                  <c:v>17</c:v>
                </c:pt>
              </c:numCache>
            </c:numRef>
          </c:val>
        </c:ser>
        <c:dLbls>
          <c:showLegendKey val="0"/>
          <c:showVal val="0"/>
          <c:showCatName val="0"/>
          <c:showSerName val="0"/>
          <c:showPercent val="0"/>
          <c:showBubbleSize val="0"/>
        </c:dLbls>
        <c:gapWidth val="55"/>
        <c:gapDepth val="55"/>
        <c:shape val="box"/>
        <c:axId val="98102272"/>
        <c:axId val="98513664"/>
        <c:axId val="0"/>
      </c:bar3DChart>
      <c:catAx>
        <c:axId val="98102272"/>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98513664"/>
        <c:crosses val="autoZero"/>
        <c:auto val="1"/>
        <c:lblAlgn val="ctr"/>
        <c:lblOffset val="100"/>
        <c:noMultiLvlLbl val="0"/>
      </c:catAx>
      <c:valAx>
        <c:axId val="98513664"/>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98102272"/>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tygodniowy'!$B$204</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tygodniowy'!$J$203,'Meldunek tygodniowy'!$M$203,'Meldunek tygodniowy'!$P$203,'Meldunek tygodniowy'!$S$203,'Meldunek tygodniowy'!$V$203)</c:f>
              <c:strCache>
                <c:ptCount val="5"/>
                <c:pt idx="0">
                  <c:v>27.03.2015 - 02.04.2015</c:v>
                </c:pt>
                <c:pt idx="1">
                  <c:v>03.04.2015 - 09.04.2015</c:v>
                </c:pt>
                <c:pt idx="2">
                  <c:v>10.04.2015 - 16.04.2015</c:v>
                </c:pt>
                <c:pt idx="3">
                  <c:v>17.04.2015 - 23.04.2015</c:v>
                </c:pt>
                <c:pt idx="4">
                  <c:v>24.04.2015 - 30.04.2015</c:v>
                </c:pt>
              </c:strCache>
            </c:strRef>
          </c:cat>
          <c:val>
            <c:numRef>
              <c:f>('Meldunek tygodniowy'!$J$204,'Meldunek tygodniowy'!$M$204,'Meldunek tygodniowy'!$P$204,'Meldunek tygodniowy'!$S$204,'Meldunek tygodniowy'!$V$204)</c:f>
              <c:numCache>
                <c:formatCode>#,##0</c:formatCode>
                <c:ptCount val="5"/>
                <c:pt idx="0">
                  <c:v>1263</c:v>
                </c:pt>
                <c:pt idx="1">
                  <c:v>1307</c:v>
                </c:pt>
                <c:pt idx="2">
                  <c:v>1325</c:v>
                </c:pt>
                <c:pt idx="3">
                  <c:v>1345</c:v>
                </c:pt>
                <c:pt idx="4">
                  <c:v>1368</c:v>
                </c:pt>
              </c:numCache>
            </c:numRef>
          </c:val>
        </c:ser>
        <c:ser>
          <c:idx val="1"/>
          <c:order val="1"/>
          <c:tx>
            <c:strRef>
              <c:f>'Meldunek tygodniowy'!$B$205</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tygodniowy'!$J$203,'Meldunek tygodniowy'!$M$203,'Meldunek tygodniowy'!$P$203,'Meldunek tygodniowy'!$S$203,'Meldunek tygodniowy'!$V$203)</c:f>
              <c:strCache>
                <c:ptCount val="5"/>
                <c:pt idx="0">
                  <c:v>27.03.2015 - 02.04.2015</c:v>
                </c:pt>
                <c:pt idx="1">
                  <c:v>03.04.2015 - 09.04.2015</c:v>
                </c:pt>
                <c:pt idx="2">
                  <c:v>10.04.2015 - 16.04.2015</c:v>
                </c:pt>
                <c:pt idx="3">
                  <c:v>17.04.2015 - 23.04.2015</c:v>
                </c:pt>
                <c:pt idx="4">
                  <c:v>24.04.2015 - 30.04.2015</c:v>
                </c:pt>
              </c:strCache>
            </c:strRef>
          </c:cat>
          <c:val>
            <c:numRef>
              <c:f>('Meldunek tygodniowy'!$J$205,'Meldunek tygodniowy'!$M$205,'Meldunek tygodniowy'!$P$205,'Meldunek tygodniowy'!$S$205,'Meldunek tygodniowy'!$V$205)</c:f>
              <c:numCache>
                <c:formatCode>#,##0</c:formatCode>
                <c:ptCount val="5"/>
                <c:pt idx="0">
                  <c:v>2666</c:v>
                </c:pt>
                <c:pt idx="1">
                  <c:v>2646</c:v>
                </c:pt>
                <c:pt idx="2">
                  <c:v>2639</c:v>
                </c:pt>
                <c:pt idx="3">
                  <c:v>2635</c:v>
                </c:pt>
                <c:pt idx="4">
                  <c:v>2635</c:v>
                </c:pt>
              </c:numCache>
            </c:numRef>
          </c:val>
        </c:ser>
        <c:ser>
          <c:idx val="5"/>
          <c:order val="2"/>
          <c:tx>
            <c:strRef>
              <c:f>'Meldunek tygodniowy'!$B$208</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tygodniowy'!$J$203,'Meldunek tygodniowy'!$M$203,'Meldunek tygodniowy'!$P$203,'Meldunek tygodniowy'!$S$203,'Meldunek tygodniowy'!$V$203)</c:f>
              <c:strCache>
                <c:ptCount val="5"/>
                <c:pt idx="0">
                  <c:v>27.03.2015 - 02.04.2015</c:v>
                </c:pt>
                <c:pt idx="1">
                  <c:v>03.04.2015 - 09.04.2015</c:v>
                </c:pt>
                <c:pt idx="2">
                  <c:v>10.04.2015 - 16.04.2015</c:v>
                </c:pt>
                <c:pt idx="3">
                  <c:v>17.04.2015 - 23.04.2015</c:v>
                </c:pt>
                <c:pt idx="4">
                  <c:v>24.04.2015 - 30.04.2015</c:v>
                </c:pt>
              </c:strCache>
            </c:strRef>
          </c:cat>
          <c:val>
            <c:numRef>
              <c:f>('Meldunek tygodniowy'!$J$208,'Meldunek tygodniowy'!$M$208,'Meldunek tygodniowy'!$P$208,'Meldunek tygodniowy'!$S$208,'Meldunek tygodniowy'!$V$208)</c:f>
              <c:numCache>
                <c:formatCode>#,##0</c:formatCode>
                <c:ptCount val="5"/>
                <c:pt idx="0">
                  <c:v>2</c:v>
                </c:pt>
                <c:pt idx="1">
                  <c:v>2</c:v>
                </c:pt>
                <c:pt idx="2">
                  <c:v>1</c:v>
                </c:pt>
                <c:pt idx="3">
                  <c:v>2</c:v>
                </c:pt>
                <c:pt idx="4">
                  <c:v>2</c:v>
                </c:pt>
              </c:numCache>
            </c:numRef>
          </c:val>
        </c:ser>
        <c:dLbls>
          <c:showLegendKey val="0"/>
          <c:showVal val="1"/>
          <c:showCatName val="0"/>
          <c:showSerName val="0"/>
          <c:showPercent val="0"/>
          <c:showBubbleSize val="0"/>
        </c:dLbls>
        <c:gapWidth val="75"/>
        <c:gapDepth val="195"/>
        <c:shape val="cylinder"/>
        <c:axId val="98557312"/>
        <c:axId val="98567296"/>
        <c:axId val="0"/>
      </c:bar3DChart>
      <c:catAx>
        <c:axId val="98557312"/>
        <c:scaling>
          <c:orientation val="minMax"/>
        </c:scaling>
        <c:delete val="0"/>
        <c:axPos val="l"/>
        <c:numFmt formatCode="General" sourceLinked="0"/>
        <c:majorTickMark val="none"/>
        <c:minorTickMark val="none"/>
        <c:tickLblPos val="nextTo"/>
        <c:crossAx val="98567296"/>
        <c:crosses val="autoZero"/>
        <c:auto val="1"/>
        <c:lblAlgn val="ctr"/>
        <c:lblOffset val="100"/>
        <c:noMultiLvlLbl val="0"/>
      </c:catAx>
      <c:valAx>
        <c:axId val="98567296"/>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98557312"/>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tygodniowy'!$C$370</c:f>
              <c:strCache>
                <c:ptCount val="1"/>
                <c:pt idx="0">
                  <c:v>pobyt czasowy</c:v>
                </c:pt>
              </c:strCache>
            </c:strRef>
          </c:tx>
          <c:spPr>
            <a:solidFill>
              <a:srgbClr val="FF0000"/>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tygodniowy'!$L$370:$T$370</c:f>
              <c:numCache>
                <c:formatCode>#,##0</c:formatCode>
                <c:ptCount val="9"/>
                <c:pt idx="0">
                  <c:v>499</c:v>
                </c:pt>
                <c:pt idx="2">
                  <c:v>131</c:v>
                </c:pt>
                <c:pt idx="3">
                  <c:v>88</c:v>
                </c:pt>
                <c:pt idx="4">
                  <c:v>97</c:v>
                </c:pt>
                <c:pt idx="5">
                  <c:v>5</c:v>
                </c:pt>
                <c:pt idx="6">
                  <c:v>0</c:v>
                </c:pt>
                <c:pt idx="7">
                  <c:v>0</c:v>
                </c:pt>
                <c:pt idx="8">
                  <c:v>85</c:v>
                </c:pt>
              </c:numCache>
            </c:numRef>
          </c:val>
        </c:ser>
        <c:ser>
          <c:idx val="0"/>
          <c:order val="1"/>
          <c:tx>
            <c:strRef>
              <c:f>'Meldunek tygodniowy'!$C$371</c:f>
              <c:strCache>
                <c:ptCount val="1"/>
                <c:pt idx="0">
                  <c:v>pobyt stały</c:v>
                </c:pt>
              </c:strCache>
            </c:strRef>
          </c:tx>
          <c:spPr>
            <a:solidFill>
              <a:srgbClr val="FFC000"/>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tygodniowy'!$L$371:$T$371</c:f>
              <c:numCache>
                <c:formatCode>#,##0</c:formatCode>
                <c:ptCount val="9"/>
                <c:pt idx="0">
                  <c:v>93</c:v>
                </c:pt>
                <c:pt idx="2">
                  <c:v>44</c:v>
                </c:pt>
                <c:pt idx="3">
                  <c:v>10</c:v>
                </c:pt>
                <c:pt idx="4">
                  <c:v>16</c:v>
                </c:pt>
                <c:pt idx="5">
                  <c:v>1</c:v>
                </c:pt>
                <c:pt idx="6">
                  <c:v>0</c:v>
                </c:pt>
                <c:pt idx="7">
                  <c:v>0</c:v>
                </c:pt>
                <c:pt idx="8">
                  <c:v>11</c:v>
                </c:pt>
              </c:numCache>
            </c:numRef>
          </c:val>
        </c:ser>
        <c:ser>
          <c:idx val="1"/>
          <c:order val="2"/>
          <c:tx>
            <c:strRef>
              <c:f>'Meldunek tygodniowy'!$C$372</c:f>
              <c:strCache>
                <c:ptCount val="1"/>
                <c:pt idx="0">
                  <c:v>pobyt rezydenta długoterminowego UE</c:v>
                </c:pt>
              </c:strCache>
            </c:strRef>
          </c:tx>
          <c:spPr>
            <a:solidFill>
              <a:srgbClr val="FFFF00"/>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tygodniowy'!$L$372:$T$372</c:f>
              <c:numCache>
                <c:formatCode>#,##0</c:formatCode>
                <c:ptCount val="9"/>
                <c:pt idx="0">
                  <c:v>24</c:v>
                </c:pt>
                <c:pt idx="2">
                  <c:v>17</c:v>
                </c:pt>
                <c:pt idx="3">
                  <c:v>0</c:v>
                </c:pt>
                <c:pt idx="4">
                  <c:v>3</c:v>
                </c:pt>
                <c:pt idx="5">
                  <c:v>0</c:v>
                </c:pt>
                <c:pt idx="6">
                  <c:v>0</c:v>
                </c:pt>
                <c:pt idx="7">
                  <c:v>0</c:v>
                </c:pt>
                <c:pt idx="8">
                  <c:v>6</c:v>
                </c:pt>
              </c:numCache>
            </c:numRef>
          </c:val>
        </c:ser>
        <c:ser>
          <c:idx val="2"/>
          <c:order val="3"/>
          <c:tx>
            <c:strRef>
              <c:f>'Meldunek tygodniowy'!$C$373</c:f>
              <c:strCache>
                <c:ptCount val="1"/>
                <c:pt idx="0">
                  <c:v>prawo pobytu ob. UE</c:v>
                </c:pt>
              </c:strCache>
            </c:strRef>
          </c:tx>
          <c:spPr>
            <a:solidFill>
              <a:srgbClr val="92D050"/>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tygodniowy'!$L$373:$T$373</c:f>
              <c:numCache>
                <c:formatCode>#,##0</c:formatCode>
                <c:ptCount val="9"/>
                <c:pt idx="0">
                  <c:v>2</c:v>
                </c:pt>
                <c:pt idx="2">
                  <c:v>1</c:v>
                </c:pt>
                <c:pt idx="3">
                  <c:v>0</c:v>
                </c:pt>
                <c:pt idx="4">
                  <c:v>1</c:v>
                </c:pt>
                <c:pt idx="5">
                  <c:v>0</c:v>
                </c:pt>
                <c:pt idx="6">
                  <c:v>0</c:v>
                </c:pt>
                <c:pt idx="7">
                  <c:v>0</c:v>
                </c:pt>
                <c:pt idx="8">
                  <c:v>0</c:v>
                </c:pt>
              </c:numCache>
            </c:numRef>
          </c:val>
        </c:ser>
        <c:ser>
          <c:idx val="3"/>
          <c:order val="4"/>
          <c:tx>
            <c:strRef>
              <c:f>'Meldunek tygodniowy'!$C$374</c:f>
              <c:strCache>
                <c:ptCount val="1"/>
                <c:pt idx="0">
                  <c:v>prawo stałego pobytu obywatela UE</c:v>
                </c:pt>
              </c:strCache>
            </c:strRef>
          </c:tx>
          <c:spPr>
            <a:solidFill>
              <a:srgbClr val="00B050"/>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tygodniowy'!$L$374:$T$374</c:f>
              <c:numCache>
                <c:formatCode>#,##0</c:formatCode>
                <c:ptCount val="9"/>
                <c:pt idx="0">
                  <c:v>0</c:v>
                </c:pt>
                <c:pt idx="2">
                  <c:v>0</c:v>
                </c:pt>
                <c:pt idx="3">
                  <c:v>0</c:v>
                </c:pt>
                <c:pt idx="4">
                  <c:v>0</c:v>
                </c:pt>
                <c:pt idx="5">
                  <c:v>0</c:v>
                </c:pt>
                <c:pt idx="6">
                  <c:v>0</c:v>
                </c:pt>
                <c:pt idx="7">
                  <c:v>0</c:v>
                </c:pt>
                <c:pt idx="8">
                  <c:v>0</c:v>
                </c:pt>
              </c:numCache>
            </c:numRef>
          </c:val>
        </c:ser>
        <c:ser>
          <c:idx val="4"/>
          <c:order val="5"/>
          <c:tx>
            <c:strRef>
              <c:f>'Meldunek tygodniowy'!$C$375</c:f>
              <c:strCache>
                <c:ptCount val="1"/>
                <c:pt idx="0">
                  <c:v>prawo pobytu członka rodziny ob. UE</c:v>
                </c:pt>
              </c:strCache>
            </c:strRef>
          </c:tx>
          <c:spPr>
            <a:solidFill>
              <a:srgbClr val="00B0F0"/>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tygodniowy'!$L$375:$T$375</c:f>
              <c:numCache>
                <c:formatCode>#,##0</c:formatCode>
                <c:ptCount val="9"/>
                <c:pt idx="0">
                  <c:v>1</c:v>
                </c:pt>
                <c:pt idx="2">
                  <c:v>1</c:v>
                </c:pt>
                <c:pt idx="3">
                  <c:v>0</c:v>
                </c:pt>
                <c:pt idx="4">
                  <c:v>0</c:v>
                </c:pt>
                <c:pt idx="5">
                  <c:v>0</c:v>
                </c:pt>
                <c:pt idx="6">
                  <c:v>0</c:v>
                </c:pt>
                <c:pt idx="7">
                  <c:v>0</c:v>
                </c:pt>
                <c:pt idx="8">
                  <c:v>0</c:v>
                </c:pt>
              </c:numCache>
            </c:numRef>
          </c:val>
        </c:ser>
        <c:ser>
          <c:idx val="5"/>
          <c:order val="6"/>
          <c:tx>
            <c:strRef>
              <c:f>'Meldunek tygodniowy'!$C$376</c:f>
              <c:strCache>
                <c:ptCount val="1"/>
                <c:pt idx="0">
                  <c:v>prawo stałego pobytu członka rodziny ob.. UE</c:v>
                </c:pt>
              </c:strCache>
            </c:strRef>
          </c:tx>
          <c:spPr>
            <a:solidFill>
              <a:srgbClr val="0070C0"/>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tygodniowy'!$L$376:$T$376</c:f>
              <c:numCache>
                <c:formatCode>#,##0</c:formatCode>
                <c:ptCount val="9"/>
                <c:pt idx="0">
                  <c:v>0</c:v>
                </c:pt>
                <c:pt idx="2">
                  <c:v>0</c:v>
                </c:pt>
                <c:pt idx="3">
                  <c:v>0</c:v>
                </c:pt>
                <c:pt idx="4">
                  <c:v>0</c:v>
                </c:pt>
                <c:pt idx="5">
                  <c:v>0</c:v>
                </c:pt>
                <c:pt idx="6">
                  <c:v>0</c:v>
                </c:pt>
                <c:pt idx="7">
                  <c:v>0</c:v>
                </c:pt>
                <c:pt idx="8">
                  <c:v>0</c:v>
                </c:pt>
              </c:numCache>
            </c:numRef>
          </c:val>
        </c:ser>
        <c:ser>
          <c:idx val="6"/>
          <c:order val="7"/>
          <c:tx>
            <c:strRef>
              <c:f>'Meldunek tygodniowy'!$C$377</c:f>
              <c:strCache>
                <c:ptCount val="1"/>
                <c:pt idx="0">
                  <c:v>pobyt tolerowany</c:v>
                </c:pt>
              </c:strCache>
            </c:strRef>
          </c:tx>
          <c:spPr>
            <a:solidFill>
              <a:srgbClr val="002060"/>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tygodniowy'!$L$377:$T$377</c:f>
              <c:numCache>
                <c:formatCode>#,##0</c:formatCode>
                <c:ptCount val="9"/>
                <c:pt idx="0">
                  <c:v>1</c:v>
                </c:pt>
                <c:pt idx="2">
                  <c:v>1</c:v>
                </c:pt>
                <c:pt idx="3">
                  <c:v>0</c:v>
                </c:pt>
                <c:pt idx="4">
                  <c:v>0</c:v>
                </c:pt>
                <c:pt idx="5">
                  <c:v>0</c:v>
                </c:pt>
                <c:pt idx="6">
                  <c:v>0</c:v>
                </c:pt>
                <c:pt idx="7">
                  <c:v>2</c:v>
                </c:pt>
                <c:pt idx="8">
                  <c:v>1</c:v>
                </c:pt>
              </c:numCache>
            </c:numRef>
          </c:val>
        </c:ser>
        <c:ser>
          <c:idx val="7"/>
          <c:order val="8"/>
          <c:tx>
            <c:strRef>
              <c:f>'Meldunek tygodniowy'!$C$378</c:f>
              <c:strCache>
                <c:ptCount val="1"/>
                <c:pt idx="0">
                  <c:v>pobyt humanitarny</c:v>
                </c:pt>
              </c:strCache>
            </c:strRef>
          </c:tx>
          <c:spPr>
            <a:solidFill>
              <a:srgbClr val="7030A0"/>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tygodniowy'!$L$378:$T$378</c:f>
              <c:numCache>
                <c:formatCode>#,##0</c:formatCode>
                <c:ptCount val="9"/>
                <c:pt idx="0">
                  <c:v>1</c:v>
                </c:pt>
                <c:pt idx="2">
                  <c:v>1</c:v>
                </c:pt>
                <c:pt idx="3">
                  <c:v>1</c:v>
                </c:pt>
                <c:pt idx="4">
                  <c:v>0</c:v>
                </c:pt>
                <c:pt idx="5">
                  <c:v>0</c:v>
                </c:pt>
                <c:pt idx="6">
                  <c:v>0</c:v>
                </c:pt>
                <c:pt idx="7">
                  <c:v>0</c:v>
                </c:pt>
                <c:pt idx="8">
                  <c:v>0</c:v>
                </c:pt>
              </c:numCache>
            </c:numRef>
          </c:val>
        </c:ser>
        <c:ser>
          <c:idx val="9"/>
          <c:order val="9"/>
          <c:tx>
            <c:strRef>
              <c:f>'Meldunek tygodniowy'!$C$379</c:f>
              <c:strCache>
                <c:ptCount val="1"/>
                <c:pt idx="0">
                  <c:v>wydalenie</c:v>
                </c:pt>
              </c:strCache>
            </c:strRef>
          </c:tx>
          <c:spPr>
            <a:solidFill>
              <a:schemeClr val="bg1">
                <a:lumMod val="85000"/>
              </a:schemeClr>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tygodniowy'!$L$379:$T$379</c:f>
              <c:numCache>
                <c:formatCode>#,##0</c:formatCode>
                <c:ptCount val="9"/>
                <c:pt idx="0">
                  <c:v>5</c:v>
                </c:pt>
                <c:pt idx="2">
                  <c:v>3</c:v>
                </c:pt>
                <c:pt idx="3">
                  <c:v>0</c:v>
                </c:pt>
                <c:pt idx="4">
                  <c:v>1</c:v>
                </c:pt>
                <c:pt idx="5">
                  <c:v>0</c:v>
                </c:pt>
                <c:pt idx="6">
                  <c:v>0</c:v>
                </c:pt>
                <c:pt idx="7">
                  <c:v>0</c:v>
                </c:pt>
                <c:pt idx="8">
                  <c:v>2</c:v>
                </c:pt>
              </c:numCache>
            </c:numRef>
          </c:val>
        </c:ser>
        <c:ser>
          <c:idx val="10"/>
          <c:order val="10"/>
          <c:tx>
            <c:strRef>
              <c:f>'Meldunek tygodniowy'!$C$380</c:f>
              <c:strCache>
                <c:ptCount val="1"/>
                <c:pt idx="0">
                  <c:v>zobowiązanie do powrotu</c:v>
                </c:pt>
              </c:strCache>
            </c:strRef>
          </c:tx>
          <c:spPr>
            <a:solidFill>
              <a:schemeClr val="bg1">
                <a:lumMod val="65000"/>
              </a:schemeClr>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tygodniowy'!$L$380:$T$380</c:f>
              <c:numCache>
                <c:formatCode>#,##0</c:formatCode>
                <c:ptCount val="9"/>
                <c:pt idx="0">
                  <c:v>212</c:v>
                </c:pt>
                <c:pt idx="2">
                  <c:v>121</c:v>
                </c:pt>
                <c:pt idx="3">
                  <c:v>1</c:v>
                </c:pt>
                <c:pt idx="4">
                  <c:v>20</c:v>
                </c:pt>
                <c:pt idx="5">
                  <c:v>9</c:v>
                </c:pt>
                <c:pt idx="6">
                  <c:v>0</c:v>
                </c:pt>
                <c:pt idx="7">
                  <c:v>0</c:v>
                </c:pt>
                <c:pt idx="8">
                  <c:v>45</c:v>
                </c:pt>
              </c:numCache>
            </c:numRef>
          </c:val>
        </c:ser>
        <c:ser>
          <c:idx val="11"/>
          <c:order val="11"/>
          <c:tx>
            <c:strRef>
              <c:f>'Meldunek tygodniowy'!$C$381</c:f>
              <c:strCache>
                <c:ptCount val="1"/>
                <c:pt idx="0">
                  <c:v>cofnięcie zakazu wjazdu</c:v>
                </c:pt>
              </c:strCache>
            </c:strRef>
          </c:tx>
          <c:spPr>
            <a:solidFill>
              <a:schemeClr val="tx1">
                <a:lumMod val="50000"/>
                <a:lumOff val="50000"/>
              </a:schemeClr>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tygodniowy'!$L$381:$T$381</c:f>
              <c:numCache>
                <c:formatCode>#,##0</c:formatCode>
                <c:ptCount val="9"/>
                <c:pt idx="0">
                  <c:v>0</c:v>
                </c:pt>
                <c:pt idx="2">
                  <c:v>0</c:v>
                </c:pt>
                <c:pt idx="3">
                  <c:v>0</c:v>
                </c:pt>
                <c:pt idx="4">
                  <c:v>0</c:v>
                </c:pt>
                <c:pt idx="5">
                  <c:v>0</c:v>
                </c:pt>
                <c:pt idx="6">
                  <c:v>0</c:v>
                </c:pt>
                <c:pt idx="7">
                  <c:v>0</c:v>
                </c:pt>
                <c:pt idx="8">
                  <c:v>7</c:v>
                </c:pt>
              </c:numCache>
            </c:numRef>
          </c:val>
        </c:ser>
        <c:ser>
          <c:idx val="12"/>
          <c:order val="12"/>
          <c:tx>
            <c:strRef>
              <c:f>'Meldunek tygodniowy'!$C$382</c:f>
              <c:strCache>
                <c:ptCount val="1"/>
                <c:pt idx="0">
                  <c:v>zaproszenie</c:v>
                </c:pt>
              </c:strCache>
            </c:strRef>
          </c:tx>
          <c:spPr>
            <a:solidFill>
              <a:schemeClr val="tx1">
                <a:lumMod val="75000"/>
                <a:lumOff val="25000"/>
              </a:schemeClr>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tygodniowy'!$L$382:$T$382</c:f>
              <c:numCache>
                <c:formatCode>#,##0</c:formatCode>
                <c:ptCount val="9"/>
                <c:pt idx="0">
                  <c:v>0</c:v>
                </c:pt>
                <c:pt idx="2">
                  <c:v>0</c:v>
                </c:pt>
                <c:pt idx="3">
                  <c:v>0</c:v>
                </c:pt>
                <c:pt idx="4">
                  <c:v>0</c:v>
                </c:pt>
                <c:pt idx="5">
                  <c:v>0</c:v>
                </c:pt>
                <c:pt idx="6">
                  <c:v>0</c:v>
                </c:pt>
                <c:pt idx="7">
                  <c:v>0</c:v>
                </c:pt>
                <c:pt idx="8">
                  <c:v>0</c:v>
                </c:pt>
              </c:numCache>
            </c:numRef>
          </c:val>
        </c:ser>
        <c:ser>
          <c:idx val="13"/>
          <c:order val="13"/>
          <c:tx>
            <c:strRef>
              <c:f>'Meldunek tygodniowy'!$C$383</c:f>
              <c:strCache>
                <c:ptCount val="1"/>
                <c:pt idx="0">
                  <c:v>polski dokument podróży</c:v>
                </c:pt>
              </c:strCache>
            </c:strRef>
          </c:tx>
          <c:spPr>
            <a:solidFill>
              <a:schemeClr val="tx1">
                <a:lumMod val="95000"/>
                <a:lumOff val="5000"/>
              </a:schemeClr>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tygodniowy'!$L$383:$T$383</c:f>
              <c:numCache>
                <c:formatCode>#,##0</c:formatCode>
                <c:ptCount val="9"/>
                <c:pt idx="0">
                  <c:v>4</c:v>
                </c:pt>
                <c:pt idx="2">
                  <c:v>2</c:v>
                </c:pt>
                <c:pt idx="3">
                  <c:v>0</c:v>
                </c:pt>
                <c:pt idx="4">
                  <c:v>0</c:v>
                </c:pt>
                <c:pt idx="5">
                  <c:v>0</c:v>
                </c:pt>
                <c:pt idx="6">
                  <c:v>0</c:v>
                </c:pt>
                <c:pt idx="7">
                  <c:v>0</c:v>
                </c:pt>
                <c:pt idx="8">
                  <c:v>0</c:v>
                </c:pt>
              </c:numCache>
            </c:numRef>
          </c:val>
        </c:ser>
        <c:ser>
          <c:idx val="14"/>
          <c:order val="14"/>
          <c:tx>
            <c:strRef>
              <c:f>'Meldunek tygodniowy'!$C$384</c:f>
              <c:strCache>
                <c:ptCount val="1"/>
                <c:pt idx="0">
                  <c:v>polski dokument tożsamości cudzoziemca</c:v>
                </c:pt>
              </c:strCache>
            </c:strRef>
          </c:tx>
          <c:spPr>
            <a:solidFill>
              <a:schemeClr val="bg2">
                <a:lumMod val="90000"/>
              </a:schemeClr>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tygodniowy'!$L$384:$T$384</c:f>
              <c:numCache>
                <c:formatCode>#,##0</c:formatCode>
                <c:ptCount val="9"/>
                <c:pt idx="0">
                  <c:v>1</c:v>
                </c:pt>
                <c:pt idx="2">
                  <c:v>0</c:v>
                </c:pt>
                <c:pt idx="3">
                  <c:v>0</c:v>
                </c:pt>
                <c:pt idx="4">
                  <c:v>0</c:v>
                </c:pt>
                <c:pt idx="5">
                  <c:v>0</c:v>
                </c:pt>
                <c:pt idx="6">
                  <c:v>0</c:v>
                </c:pt>
                <c:pt idx="7">
                  <c:v>0</c:v>
                </c:pt>
                <c:pt idx="8">
                  <c:v>1</c:v>
                </c:pt>
              </c:numCache>
            </c:numRef>
          </c:val>
        </c:ser>
        <c:ser>
          <c:idx val="15"/>
          <c:order val="15"/>
          <c:tx>
            <c:strRef>
              <c:f>'Meldunek tygodniowy'!$C$385</c:f>
              <c:strCache>
                <c:ptCount val="1"/>
                <c:pt idx="0">
                  <c:v>wiza (nowa + Schengen)</c:v>
                </c:pt>
              </c:strCache>
            </c:strRef>
          </c:tx>
          <c:spPr>
            <a:solidFill>
              <a:schemeClr val="bg2">
                <a:lumMod val="50000"/>
              </a:schemeClr>
            </a:solidFill>
          </c:spPr>
          <c:invertIfNegative val="0"/>
          <c:cat>
            <c:strRef>
              <c:f>'Meldunek tygodniowy'!$L$369:$T$369</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tygodniowy'!$L$385:$T$385</c:f>
              <c:numCache>
                <c:formatCode>#,##0</c:formatCode>
                <c:ptCount val="9"/>
                <c:pt idx="0">
                  <c:v>4</c:v>
                </c:pt>
                <c:pt idx="2">
                  <c:v>7</c:v>
                </c:pt>
                <c:pt idx="3">
                  <c:v>0</c:v>
                </c:pt>
                <c:pt idx="4">
                  <c:v>0</c:v>
                </c:pt>
                <c:pt idx="5">
                  <c:v>0</c:v>
                </c:pt>
                <c:pt idx="6">
                  <c:v>0</c:v>
                </c:pt>
                <c:pt idx="7">
                  <c:v>0</c:v>
                </c:pt>
                <c:pt idx="8">
                  <c:v>1</c:v>
                </c:pt>
              </c:numCache>
            </c:numRef>
          </c:val>
        </c:ser>
        <c:dLbls>
          <c:showLegendKey val="0"/>
          <c:showVal val="0"/>
          <c:showCatName val="0"/>
          <c:showSerName val="0"/>
          <c:showPercent val="0"/>
          <c:showBubbleSize val="0"/>
        </c:dLbls>
        <c:gapWidth val="55"/>
        <c:gapDepth val="55"/>
        <c:shape val="box"/>
        <c:axId val="104830080"/>
        <c:axId val="104831616"/>
        <c:axId val="0"/>
      </c:bar3DChart>
      <c:catAx>
        <c:axId val="104830080"/>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104831616"/>
        <c:crosses val="autoZero"/>
        <c:auto val="1"/>
        <c:lblAlgn val="ctr"/>
        <c:lblOffset val="100"/>
        <c:noMultiLvlLbl val="0"/>
      </c:catAx>
      <c:valAx>
        <c:axId val="104831616"/>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104830080"/>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tygodniowy'!$C$22</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tygodniowy'!$G$22:$R$22</c:f>
              <c:numCache>
                <c:formatCode>General</c:formatCode>
                <c:ptCount val="12"/>
                <c:pt idx="0">
                  <c:v>132</c:v>
                </c:pt>
                <c:pt idx="2">
                  <c:v>335</c:v>
                </c:pt>
                <c:pt idx="4">
                  <c:v>23</c:v>
                </c:pt>
                <c:pt idx="6">
                  <c:v>59</c:v>
                </c:pt>
                <c:pt idx="8">
                  <c:v>30</c:v>
                </c:pt>
                <c:pt idx="10">
                  <c:v>76</c:v>
                </c:pt>
              </c:numCache>
            </c:numRef>
          </c:val>
        </c:ser>
        <c:ser>
          <c:idx val="1"/>
          <c:order val="1"/>
          <c:tx>
            <c:strRef>
              <c:f>'Meldunek tygodniowy'!$C$23</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tygodniowy'!$G$23:$R$23</c:f>
              <c:numCache>
                <c:formatCode>General</c:formatCode>
                <c:ptCount val="12"/>
                <c:pt idx="0">
                  <c:v>79</c:v>
                </c:pt>
                <c:pt idx="2">
                  <c:v>147</c:v>
                </c:pt>
                <c:pt idx="4">
                  <c:v>21</c:v>
                </c:pt>
                <c:pt idx="6">
                  <c:v>50</c:v>
                </c:pt>
                <c:pt idx="8">
                  <c:v>6</c:v>
                </c:pt>
                <c:pt idx="10">
                  <c:v>7</c:v>
                </c:pt>
              </c:numCache>
            </c:numRef>
          </c:val>
        </c:ser>
        <c:ser>
          <c:idx val="2"/>
          <c:order val="2"/>
          <c:tx>
            <c:strRef>
              <c:f>'Meldunek tygodniowy'!$C$24</c:f>
              <c:strCache>
                <c:ptCount val="1"/>
                <c:pt idx="0">
                  <c:v>GRUZJA</c:v>
                </c:pt>
              </c:strCache>
            </c:strRef>
          </c:tx>
          <c:spPr>
            <a:solidFill>
              <a:srgbClr val="00B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tygodniowy'!$G$24:$R$24</c:f>
              <c:numCache>
                <c:formatCode>General</c:formatCode>
                <c:ptCount val="12"/>
                <c:pt idx="0">
                  <c:v>9</c:v>
                </c:pt>
                <c:pt idx="2">
                  <c:v>23</c:v>
                </c:pt>
                <c:pt idx="4">
                  <c:v>1</c:v>
                </c:pt>
                <c:pt idx="6">
                  <c:v>1</c:v>
                </c:pt>
                <c:pt idx="8">
                  <c:v>2</c:v>
                </c:pt>
                <c:pt idx="10">
                  <c:v>2</c:v>
                </c:pt>
              </c:numCache>
            </c:numRef>
          </c:val>
        </c:ser>
        <c:ser>
          <c:idx val="3"/>
          <c:order val="3"/>
          <c:tx>
            <c:strRef>
              <c:f>'Meldunek tygodniowy'!$C$25</c:f>
              <c:strCache>
                <c:ptCount val="1"/>
                <c:pt idx="0">
                  <c:v>TADŻYKISTAN</c:v>
                </c:pt>
              </c:strCache>
            </c:strRef>
          </c:tx>
          <c:spPr>
            <a:solidFill>
              <a:srgbClr val="92D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tygodniowy'!$G$25:$R$25</c:f>
              <c:numCache>
                <c:formatCode>General</c:formatCode>
                <c:ptCount val="12"/>
                <c:pt idx="0">
                  <c:v>2</c:v>
                </c:pt>
                <c:pt idx="2">
                  <c:v>5</c:v>
                </c:pt>
                <c:pt idx="4">
                  <c:v>0</c:v>
                </c:pt>
                <c:pt idx="6">
                  <c:v>0</c:v>
                </c:pt>
                <c:pt idx="8">
                  <c:v>0</c:v>
                </c:pt>
                <c:pt idx="10">
                  <c:v>0</c:v>
                </c:pt>
              </c:numCache>
            </c:numRef>
          </c:val>
        </c:ser>
        <c:ser>
          <c:idx val="5"/>
          <c:order val="4"/>
          <c:tx>
            <c:strRef>
              <c:f>'Meldunek tygodniowy'!$C$26</c:f>
              <c:strCache>
                <c:ptCount val="1"/>
                <c:pt idx="0">
                  <c:v>SYRIA</c:v>
                </c:pt>
              </c:strCache>
            </c:strRef>
          </c:tx>
          <c:spPr>
            <a:solidFill>
              <a:srgbClr val="0070C0"/>
            </a:solidFill>
            <a:ln>
              <a:solidFill>
                <a:sysClr val="windowText" lastClr="000000"/>
              </a:solidFill>
            </a:ln>
          </c:spPr>
          <c:invertIfNegative val="0"/>
          <c:val>
            <c:numRef>
              <c:f>'Meldunek tygodniowy'!$G$26:$R$26</c:f>
              <c:numCache>
                <c:formatCode>General</c:formatCode>
                <c:ptCount val="12"/>
                <c:pt idx="0">
                  <c:v>4</c:v>
                </c:pt>
                <c:pt idx="2">
                  <c:v>4</c:v>
                </c:pt>
                <c:pt idx="4">
                  <c:v>0</c:v>
                </c:pt>
                <c:pt idx="6">
                  <c:v>0</c:v>
                </c:pt>
                <c:pt idx="8">
                  <c:v>3</c:v>
                </c:pt>
                <c:pt idx="10">
                  <c:v>3</c:v>
                </c:pt>
              </c:numCache>
            </c:numRef>
          </c:val>
        </c:ser>
        <c:ser>
          <c:idx val="4"/>
          <c:order val="5"/>
          <c:tx>
            <c:strRef>
              <c:f>'Meldunek tygodniowy'!$C$27</c:f>
              <c:strCache>
                <c:ptCount val="1"/>
                <c:pt idx="0">
                  <c:v>Pozostałe</c:v>
                </c:pt>
              </c:strCache>
            </c:strRef>
          </c:tx>
          <c:spPr>
            <a:solidFill>
              <a:srgbClr val="00206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23</c:v>
                </c:pt>
                <c:pt idx="2">
                  <c:v>28</c:v>
                </c:pt>
                <c:pt idx="4">
                  <c:v>8</c:v>
                </c:pt>
                <c:pt idx="6">
                  <c:v>11</c:v>
                </c:pt>
                <c:pt idx="8">
                  <c:v>1</c:v>
                </c:pt>
                <c:pt idx="10">
                  <c:v>1</c:v>
                </c:pt>
              </c:numCache>
            </c:numRef>
          </c:val>
        </c:ser>
        <c:dLbls>
          <c:showLegendKey val="0"/>
          <c:showVal val="0"/>
          <c:showCatName val="0"/>
          <c:showSerName val="0"/>
          <c:showPercent val="0"/>
          <c:showBubbleSize val="0"/>
        </c:dLbls>
        <c:gapWidth val="55"/>
        <c:gapDepth val="55"/>
        <c:shape val="box"/>
        <c:axId val="104878848"/>
        <c:axId val="104880384"/>
        <c:axId val="0"/>
      </c:bar3DChart>
      <c:catAx>
        <c:axId val="104878848"/>
        <c:scaling>
          <c:orientation val="minMax"/>
        </c:scaling>
        <c:delete val="0"/>
        <c:axPos val="b"/>
        <c:numFmt formatCode="General" sourceLinked="0"/>
        <c:majorTickMark val="none"/>
        <c:minorTickMark val="none"/>
        <c:tickLblPos val="nextTo"/>
        <c:txPr>
          <a:bodyPr/>
          <a:lstStyle/>
          <a:p>
            <a:pPr algn="ctr">
              <a:defRPr/>
            </a:pPr>
            <a:endParaRPr lang="pl-PL"/>
          </a:p>
        </c:txPr>
        <c:crossAx val="104880384"/>
        <c:crosses val="autoZero"/>
        <c:auto val="1"/>
        <c:lblAlgn val="ctr"/>
        <c:lblOffset val="100"/>
        <c:noMultiLvlLbl val="0"/>
      </c:catAx>
      <c:valAx>
        <c:axId val="104880384"/>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104878848"/>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tygodniowy'!$G$252</c:f>
              <c:strCache>
                <c:ptCount val="1"/>
                <c:pt idx="0">
                  <c:v>pobyt czasowy</c:v>
                </c:pt>
              </c:strCache>
            </c:strRef>
          </c:tx>
          <c:spPr>
            <a:solidFill>
              <a:srgbClr val="FF0000"/>
            </a:solidFill>
          </c:spPr>
          <c:invertIfNegative val="0"/>
          <c:cat>
            <c:multiLvlStrRef>
              <c:f>('Meldunek tygodniowy'!$K$250:$K$251,'Meldunek tygodniowy'!$M$250:$M$251,'Meldunek tygodniowy'!$O$250:$O$251,'Meldunek tygodniowy'!$Q$250:$Q$251)</c:f>
              <c:multiLvlStrCache>
                <c:ptCount val="4"/>
                <c:lvl>
                  <c:pt idx="1">
                    <c:v>pozytywne</c:v>
                  </c:pt>
                  <c:pt idx="2">
                    <c:v>negatywne</c:v>
                  </c:pt>
                  <c:pt idx="3">
                    <c:v>umorzenia</c:v>
                  </c:pt>
                </c:lvl>
                <c:lvl>
                  <c:pt idx="0">
                    <c:v>wnioski</c:v>
                  </c:pt>
                  <c:pt idx="1">
                    <c:v>decyzje 01.04.2015 - 30.04.2015 r.</c:v>
                  </c:pt>
                </c:lvl>
              </c:multiLvlStrCache>
            </c:multiLvlStrRef>
          </c:cat>
          <c:val>
            <c:numRef>
              <c:f>('Meldunek tygodniowy'!$K$252,'Meldunek tygodniowy'!$M$252,'Meldunek tygodniowy'!$O$252,'Meldunek tygodniowy'!$Q$252)</c:f>
              <c:numCache>
                <c:formatCode>#,##0</c:formatCode>
                <c:ptCount val="4"/>
                <c:pt idx="0">
                  <c:v>7355</c:v>
                </c:pt>
                <c:pt idx="1">
                  <c:v>4453</c:v>
                </c:pt>
                <c:pt idx="2">
                  <c:v>222</c:v>
                </c:pt>
                <c:pt idx="3">
                  <c:v>133</c:v>
                </c:pt>
              </c:numCache>
            </c:numRef>
          </c:val>
        </c:ser>
        <c:ser>
          <c:idx val="2"/>
          <c:order val="1"/>
          <c:tx>
            <c:strRef>
              <c:f>'Meldunek tygodniowy'!$G$253</c:f>
              <c:strCache>
                <c:ptCount val="1"/>
                <c:pt idx="0">
                  <c:v>pobyt stały</c:v>
                </c:pt>
              </c:strCache>
            </c:strRef>
          </c:tx>
          <c:spPr>
            <a:solidFill>
              <a:srgbClr val="FFC000"/>
            </a:solidFill>
          </c:spPr>
          <c:invertIfNegative val="0"/>
          <c:cat>
            <c:multiLvlStrRef>
              <c:f>('Meldunek tygodniowy'!$K$250:$K$251,'Meldunek tygodniowy'!$M$250:$M$251,'Meldunek tygodniowy'!$O$250:$O$251,'Meldunek tygodniowy'!$Q$250:$Q$251)</c:f>
              <c:multiLvlStrCache>
                <c:ptCount val="4"/>
                <c:lvl>
                  <c:pt idx="1">
                    <c:v>pozytywne</c:v>
                  </c:pt>
                  <c:pt idx="2">
                    <c:v>negatywne</c:v>
                  </c:pt>
                  <c:pt idx="3">
                    <c:v>umorzenia</c:v>
                  </c:pt>
                </c:lvl>
                <c:lvl>
                  <c:pt idx="0">
                    <c:v>wnioski</c:v>
                  </c:pt>
                  <c:pt idx="1">
                    <c:v>decyzje 01.04.2015 - 30.04.2015 r.</c:v>
                  </c:pt>
                </c:lvl>
              </c:multiLvlStrCache>
            </c:multiLvlStrRef>
          </c:cat>
          <c:val>
            <c:numRef>
              <c:f>('Meldunek tygodniowy'!$K$253,'Meldunek tygodniowy'!$M$253,'Meldunek tygodniowy'!$O$253,'Meldunek tygodniowy'!$Q$253)</c:f>
              <c:numCache>
                <c:formatCode>#,##0</c:formatCode>
                <c:ptCount val="4"/>
                <c:pt idx="0">
                  <c:v>1005</c:v>
                </c:pt>
                <c:pt idx="1">
                  <c:v>813</c:v>
                </c:pt>
                <c:pt idx="2">
                  <c:v>37</c:v>
                </c:pt>
                <c:pt idx="3">
                  <c:v>24</c:v>
                </c:pt>
              </c:numCache>
            </c:numRef>
          </c:val>
        </c:ser>
        <c:ser>
          <c:idx val="4"/>
          <c:order val="2"/>
          <c:tx>
            <c:strRef>
              <c:f>'Meldunek tygodniowy'!$G$254</c:f>
              <c:strCache>
                <c:ptCount val="1"/>
                <c:pt idx="0">
                  <c:v>pobyt rezyd. UE</c:v>
                </c:pt>
              </c:strCache>
            </c:strRef>
          </c:tx>
          <c:spPr>
            <a:solidFill>
              <a:srgbClr val="92D050"/>
            </a:solidFill>
          </c:spPr>
          <c:invertIfNegative val="0"/>
          <c:cat>
            <c:multiLvlStrRef>
              <c:f>('Meldunek tygodniowy'!$K$250:$K$251,'Meldunek tygodniowy'!$M$250:$M$251,'Meldunek tygodniowy'!$O$250:$O$251,'Meldunek tygodniowy'!$Q$250:$Q$251)</c:f>
              <c:multiLvlStrCache>
                <c:ptCount val="4"/>
                <c:lvl>
                  <c:pt idx="1">
                    <c:v>pozytywne</c:v>
                  </c:pt>
                  <c:pt idx="2">
                    <c:v>negatywne</c:v>
                  </c:pt>
                  <c:pt idx="3">
                    <c:v>umorzenia</c:v>
                  </c:pt>
                </c:lvl>
                <c:lvl>
                  <c:pt idx="0">
                    <c:v>wnioski</c:v>
                  </c:pt>
                  <c:pt idx="1">
                    <c:v>decyzje 01.04.2015 - 30.04.2015 r.</c:v>
                  </c:pt>
                </c:lvl>
              </c:multiLvlStrCache>
            </c:multiLvlStrRef>
          </c:cat>
          <c:val>
            <c:numRef>
              <c:f>('Meldunek tygodniowy'!$K$254,'Meldunek tygodniowy'!$M$254,'Meldunek tygodniowy'!$O$254,'Meldunek tygodniowy'!$Q$254)</c:f>
              <c:numCache>
                <c:formatCode>#,##0</c:formatCode>
                <c:ptCount val="4"/>
                <c:pt idx="0">
                  <c:v>233</c:v>
                </c:pt>
                <c:pt idx="1">
                  <c:v>131</c:v>
                </c:pt>
                <c:pt idx="2">
                  <c:v>14</c:v>
                </c:pt>
                <c:pt idx="3">
                  <c:v>19</c:v>
                </c:pt>
              </c:numCache>
            </c:numRef>
          </c:val>
        </c:ser>
        <c:dLbls>
          <c:showLegendKey val="0"/>
          <c:showVal val="0"/>
          <c:showCatName val="0"/>
          <c:showSerName val="0"/>
          <c:showPercent val="0"/>
          <c:showBubbleSize val="0"/>
        </c:dLbls>
        <c:gapWidth val="150"/>
        <c:shape val="box"/>
        <c:axId val="104920960"/>
        <c:axId val="104922496"/>
        <c:axId val="0"/>
      </c:bar3DChart>
      <c:catAx>
        <c:axId val="104920960"/>
        <c:scaling>
          <c:orientation val="minMax"/>
        </c:scaling>
        <c:delete val="0"/>
        <c:axPos val="b"/>
        <c:numFmt formatCode="General" sourceLinked="0"/>
        <c:majorTickMark val="out"/>
        <c:minorTickMark val="none"/>
        <c:tickLblPos val="nextTo"/>
        <c:crossAx val="104922496"/>
        <c:crosses val="autoZero"/>
        <c:auto val="1"/>
        <c:lblAlgn val="ctr"/>
        <c:lblOffset val="100"/>
        <c:noMultiLvlLbl val="0"/>
      </c:catAx>
      <c:valAx>
        <c:axId val="104922496"/>
        <c:scaling>
          <c:orientation val="minMax"/>
        </c:scaling>
        <c:delete val="0"/>
        <c:axPos val="l"/>
        <c:majorGridlines/>
        <c:numFmt formatCode="#,##0" sourceLinked="1"/>
        <c:majorTickMark val="out"/>
        <c:minorTickMark val="none"/>
        <c:tickLblPos val="nextTo"/>
        <c:crossAx val="10492096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0"/>
      <c:perspective val="30"/>
    </c:view3D>
    <c:floor>
      <c:thickness val="0"/>
    </c:floor>
    <c:sideWall>
      <c:thickness val="0"/>
      <c:spPr>
        <a:noFill/>
      </c:spPr>
    </c:sideWall>
    <c:backWall>
      <c:thickness val="0"/>
      <c:spPr>
        <a:noFill/>
      </c:spPr>
    </c:backWall>
    <c:plotArea>
      <c:layout/>
      <c:bar3DChart>
        <c:barDir val="col"/>
        <c:grouping val="standard"/>
        <c:varyColors val="0"/>
        <c:ser>
          <c:idx val="2"/>
          <c:order val="0"/>
          <c:tx>
            <c:strRef>
              <c:f>'Meldunek tygodniowy'!$D$426</c:f>
              <c:strCache>
                <c:ptCount val="1"/>
                <c:pt idx="0">
                  <c:v>fakultatywne</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tygodniowy'!$H$423:$M$423</c:f>
              <c:strCache>
                <c:ptCount val="4"/>
                <c:pt idx="0">
                  <c:v>wnioski</c:v>
                </c:pt>
                <c:pt idx="3">
                  <c:v>decyzje</c:v>
                </c:pt>
              </c:strCache>
            </c:strRef>
          </c:cat>
          <c:val>
            <c:numRef>
              <c:f>'Meldunek tygodniowy'!$H$426:$M$426</c:f>
              <c:numCache>
                <c:formatCode>#,##0</c:formatCode>
                <c:ptCount val="6"/>
                <c:pt idx="0">
                  <c:v>577</c:v>
                </c:pt>
                <c:pt idx="3">
                  <c:v>622</c:v>
                </c:pt>
              </c:numCache>
            </c:numRef>
          </c:val>
        </c:ser>
        <c:ser>
          <c:idx val="1"/>
          <c:order val="1"/>
          <c:tx>
            <c:strRef>
              <c:f>'Meldunek tygodniowy'!$D$425</c:f>
              <c:strCache>
                <c:ptCount val="1"/>
                <c:pt idx="0">
                  <c:v>konsul RP</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tygodniowy'!$H$423:$M$423</c:f>
              <c:strCache>
                <c:ptCount val="4"/>
                <c:pt idx="0">
                  <c:v>wnioski</c:v>
                </c:pt>
                <c:pt idx="3">
                  <c:v>decyzje</c:v>
                </c:pt>
              </c:strCache>
            </c:strRef>
          </c:cat>
          <c:val>
            <c:numRef>
              <c:f>'Meldunek tygodniowy'!$H$425:$M$425</c:f>
              <c:numCache>
                <c:formatCode>#,##0</c:formatCode>
                <c:ptCount val="6"/>
                <c:pt idx="0">
                  <c:v>2082</c:v>
                </c:pt>
                <c:pt idx="3">
                  <c:v>1957</c:v>
                </c:pt>
              </c:numCache>
            </c:numRef>
          </c:val>
        </c:ser>
        <c:ser>
          <c:idx val="0"/>
          <c:order val="2"/>
          <c:tx>
            <c:strRef>
              <c:f>'Meldunek tygodniowy'!$D$424</c:f>
              <c:strCache>
                <c:ptCount val="1"/>
                <c:pt idx="0">
                  <c:v>inne państwo</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tygodniowy'!$H$423:$M$423</c:f>
              <c:strCache>
                <c:ptCount val="4"/>
                <c:pt idx="0">
                  <c:v>wnioski</c:v>
                </c:pt>
                <c:pt idx="3">
                  <c:v>decyzje</c:v>
                </c:pt>
              </c:strCache>
            </c:strRef>
          </c:cat>
          <c:val>
            <c:numRef>
              <c:f>'Meldunek tygodniowy'!$H$424:$M$424</c:f>
              <c:numCache>
                <c:formatCode>#,##0</c:formatCode>
                <c:ptCount val="6"/>
                <c:pt idx="0">
                  <c:v>56869</c:v>
                </c:pt>
                <c:pt idx="3">
                  <c:v>51516</c:v>
                </c:pt>
              </c:numCache>
            </c:numRef>
          </c:val>
        </c:ser>
        <c:dLbls>
          <c:showLegendKey val="0"/>
          <c:showVal val="0"/>
          <c:showCatName val="0"/>
          <c:showSerName val="0"/>
          <c:showPercent val="0"/>
          <c:showBubbleSize val="0"/>
        </c:dLbls>
        <c:gapWidth val="150"/>
        <c:shape val="box"/>
        <c:axId val="105208064"/>
        <c:axId val="105218048"/>
        <c:axId val="104873024"/>
      </c:bar3DChart>
      <c:catAx>
        <c:axId val="105208064"/>
        <c:scaling>
          <c:orientation val="minMax"/>
        </c:scaling>
        <c:delete val="0"/>
        <c:axPos val="b"/>
        <c:numFmt formatCode="General" sourceLinked="1"/>
        <c:majorTickMark val="out"/>
        <c:minorTickMark val="none"/>
        <c:tickLblPos val="nextTo"/>
        <c:crossAx val="105218048"/>
        <c:crosses val="autoZero"/>
        <c:auto val="1"/>
        <c:lblAlgn val="ctr"/>
        <c:lblOffset val="100"/>
        <c:noMultiLvlLbl val="0"/>
      </c:catAx>
      <c:valAx>
        <c:axId val="105218048"/>
        <c:scaling>
          <c:orientation val="minMax"/>
        </c:scaling>
        <c:delete val="0"/>
        <c:axPos val="l"/>
        <c:majorGridlines/>
        <c:numFmt formatCode="#,##0" sourceLinked="1"/>
        <c:majorTickMark val="out"/>
        <c:minorTickMark val="none"/>
        <c:tickLblPos val="nextTo"/>
        <c:crossAx val="105208064"/>
        <c:crosses val="autoZero"/>
        <c:crossBetween val="between"/>
      </c:valAx>
      <c:serAx>
        <c:axId val="104873024"/>
        <c:scaling>
          <c:orientation val="minMax"/>
        </c:scaling>
        <c:delete val="0"/>
        <c:axPos val="b"/>
        <c:majorTickMark val="out"/>
        <c:minorTickMark val="none"/>
        <c:tickLblPos val="nextTo"/>
        <c:crossAx val="105218048"/>
        <c:crosses val="autoZero"/>
      </c:serAx>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tygodniowy'!$G$252</c:f>
              <c:strCache>
                <c:ptCount val="1"/>
                <c:pt idx="0">
                  <c:v>pobyt czasowy</c:v>
                </c:pt>
              </c:strCache>
            </c:strRef>
          </c:tx>
          <c:spPr>
            <a:solidFill>
              <a:srgbClr val="FF0000"/>
            </a:solidFill>
          </c:spPr>
          <c:invertIfNegative val="0"/>
          <c:cat>
            <c:multiLvlStrRef>
              <c:f>('Meldunek tygodniowy'!$K$250:$K$251,'Meldunek tygodniowy'!$M$250:$M$251,'Meldunek tygodniowy'!$O$250:$O$251,'Meldunek tygodniowy'!$Q$250:$Q$251)</c:f>
              <c:multiLvlStrCache>
                <c:ptCount val="4"/>
                <c:lvl>
                  <c:pt idx="1">
                    <c:v>pozytywne</c:v>
                  </c:pt>
                  <c:pt idx="2">
                    <c:v>negatywne</c:v>
                  </c:pt>
                  <c:pt idx="3">
                    <c:v>umorzenia</c:v>
                  </c:pt>
                </c:lvl>
                <c:lvl>
                  <c:pt idx="0">
                    <c:v>wnioski</c:v>
                  </c:pt>
                  <c:pt idx="1">
                    <c:v>decyzje 01.04.2015 - 30.04.2015 r.</c:v>
                  </c:pt>
                </c:lvl>
              </c:multiLvlStrCache>
            </c:multiLvlStrRef>
          </c:cat>
          <c:val>
            <c:numRef>
              <c:f>('Meldunek tygodniowy'!$K$252,'Meldunek tygodniowy'!$M$252,'Meldunek tygodniowy'!$O$252,'Meldunek tygodniowy'!$Q$252)</c:f>
              <c:numCache>
                <c:formatCode>#,##0</c:formatCode>
                <c:ptCount val="4"/>
                <c:pt idx="0">
                  <c:v>7355</c:v>
                </c:pt>
                <c:pt idx="1">
                  <c:v>4453</c:v>
                </c:pt>
                <c:pt idx="2">
                  <c:v>222</c:v>
                </c:pt>
                <c:pt idx="3">
                  <c:v>133</c:v>
                </c:pt>
              </c:numCache>
            </c:numRef>
          </c:val>
        </c:ser>
        <c:ser>
          <c:idx val="2"/>
          <c:order val="1"/>
          <c:tx>
            <c:strRef>
              <c:f>'Meldunek tygodniowy'!$G$253</c:f>
              <c:strCache>
                <c:ptCount val="1"/>
                <c:pt idx="0">
                  <c:v>pobyt stały</c:v>
                </c:pt>
              </c:strCache>
            </c:strRef>
          </c:tx>
          <c:spPr>
            <a:solidFill>
              <a:srgbClr val="FFC000"/>
            </a:solidFill>
          </c:spPr>
          <c:invertIfNegative val="0"/>
          <c:cat>
            <c:multiLvlStrRef>
              <c:f>('Meldunek tygodniowy'!$K$250:$K$251,'Meldunek tygodniowy'!$M$250:$M$251,'Meldunek tygodniowy'!$O$250:$O$251,'Meldunek tygodniowy'!$Q$250:$Q$251)</c:f>
              <c:multiLvlStrCache>
                <c:ptCount val="4"/>
                <c:lvl>
                  <c:pt idx="1">
                    <c:v>pozytywne</c:v>
                  </c:pt>
                  <c:pt idx="2">
                    <c:v>negatywne</c:v>
                  </c:pt>
                  <c:pt idx="3">
                    <c:v>umorzenia</c:v>
                  </c:pt>
                </c:lvl>
                <c:lvl>
                  <c:pt idx="0">
                    <c:v>wnioski</c:v>
                  </c:pt>
                  <c:pt idx="1">
                    <c:v>decyzje 01.04.2015 - 30.04.2015 r.</c:v>
                  </c:pt>
                </c:lvl>
              </c:multiLvlStrCache>
            </c:multiLvlStrRef>
          </c:cat>
          <c:val>
            <c:numRef>
              <c:f>('Meldunek tygodniowy'!$K$253,'Meldunek tygodniowy'!$M$253,'Meldunek tygodniowy'!$O$253,'Meldunek tygodniowy'!$Q$253)</c:f>
              <c:numCache>
                <c:formatCode>#,##0</c:formatCode>
                <c:ptCount val="4"/>
                <c:pt idx="0">
                  <c:v>1005</c:v>
                </c:pt>
                <c:pt idx="1">
                  <c:v>813</c:v>
                </c:pt>
                <c:pt idx="2">
                  <c:v>37</c:v>
                </c:pt>
                <c:pt idx="3">
                  <c:v>24</c:v>
                </c:pt>
              </c:numCache>
            </c:numRef>
          </c:val>
        </c:ser>
        <c:ser>
          <c:idx val="4"/>
          <c:order val="2"/>
          <c:tx>
            <c:strRef>
              <c:f>'Meldunek tygodniowy'!$G$254</c:f>
              <c:strCache>
                <c:ptCount val="1"/>
                <c:pt idx="0">
                  <c:v>pobyt rezyd. UE</c:v>
                </c:pt>
              </c:strCache>
            </c:strRef>
          </c:tx>
          <c:spPr>
            <a:solidFill>
              <a:srgbClr val="92D050"/>
            </a:solidFill>
          </c:spPr>
          <c:invertIfNegative val="0"/>
          <c:cat>
            <c:multiLvlStrRef>
              <c:f>('Meldunek tygodniowy'!$K$250:$K$251,'Meldunek tygodniowy'!$M$250:$M$251,'Meldunek tygodniowy'!$O$250:$O$251,'Meldunek tygodniowy'!$Q$250:$Q$251)</c:f>
              <c:multiLvlStrCache>
                <c:ptCount val="4"/>
                <c:lvl>
                  <c:pt idx="1">
                    <c:v>pozytywne</c:v>
                  </c:pt>
                  <c:pt idx="2">
                    <c:v>negatywne</c:v>
                  </c:pt>
                  <c:pt idx="3">
                    <c:v>umorzenia</c:v>
                  </c:pt>
                </c:lvl>
                <c:lvl>
                  <c:pt idx="0">
                    <c:v>wnioski</c:v>
                  </c:pt>
                  <c:pt idx="1">
                    <c:v>decyzje 01.04.2015 - 30.04.2015 r.</c:v>
                  </c:pt>
                </c:lvl>
              </c:multiLvlStrCache>
            </c:multiLvlStrRef>
          </c:cat>
          <c:val>
            <c:numRef>
              <c:f>('Meldunek tygodniowy'!$K$254,'Meldunek tygodniowy'!$M$254,'Meldunek tygodniowy'!$O$254,'Meldunek tygodniowy'!$Q$254)</c:f>
              <c:numCache>
                <c:formatCode>#,##0</c:formatCode>
                <c:ptCount val="4"/>
                <c:pt idx="0">
                  <c:v>233</c:v>
                </c:pt>
                <c:pt idx="1">
                  <c:v>131</c:v>
                </c:pt>
                <c:pt idx="2">
                  <c:v>14</c:v>
                </c:pt>
                <c:pt idx="3">
                  <c:v>19</c:v>
                </c:pt>
              </c:numCache>
            </c:numRef>
          </c:val>
        </c:ser>
        <c:dLbls>
          <c:showLegendKey val="0"/>
          <c:showVal val="0"/>
          <c:showCatName val="0"/>
          <c:showSerName val="0"/>
          <c:showPercent val="0"/>
          <c:showBubbleSize val="0"/>
        </c:dLbls>
        <c:gapWidth val="150"/>
        <c:shape val="box"/>
        <c:axId val="107236352"/>
        <c:axId val="107246336"/>
        <c:axId val="0"/>
      </c:bar3DChart>
      <c:catAx>
        <c:axId val="107236352"/>
        <c:scaling>
          <c:orientation val="minMax"/>
        </c:scaling>
        <c:delete val="0"/>
        <c:axPos val="b"/>
        <c:numFmt formatCode="General" sourceLinked="0"/>
        <c:majorTickMark val="out"/>
        <c:minorTickMark val="none"/>
        <c:tickLblPos val="nextTo"/>
        <c:crossAx val="107246336"/>
        <c:crosses val="autoZero"/>
        <c:auto val="1"/>
        <c:lblAlgn val="ctr"/>
        <c:lblOffset val="100"/>
        <c:noMultiLvlLbl val="0"/>
      </c:catAx>
      <c:valAx>
        <c:axId val="107246336"/>
        <c:scaling>
          <c:orientation val="minMax"/>
        </c:scaling>
        <c:delete val="0"/>
        <c:axPos val="l"/>
        <c:majorGridlines/>
        <c:numFmt formatCode="#,##0" sourceLinked="1"/>
        <c:majorTickMark val="out"/>
        <c:minorTickMark val="none"/>
        <c:tickLblPos val="nextTo"/>
        <c:crossAx val="107236352"/>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63</xdr:row>
      <xdr:rowOff>52389</xdr:rowOff>
    </xdr:from>
    <xdr:to>
      <xdr:col>24</xdr:col>
      <xdr:colOff>19051</xdr:colOff>
      <xdr:row>84</xdr:row>
      <xdr:rowOff>133351</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215</xdr:row>
      <xdr:rowOff>65086</xdr:rowOff>
    </xdr:from>
    <xdr:to>
      <xdr:col>23</xdr:col>
      <xdr:colOff>9525</xdr:colOff>
      <xdr:row>229</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387</xdr:row>
      <xdr:rowOff>69397</xdr:rowOff>
    </xdr:from>
    <xdr:to>
      <xdr:col>23</xdr:col>
      <xdr:colOff>1</xdr:colOff>
      <xdr:row>409</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28</xdr:row>
      <xdr:rowOff>142193</xdr:rowOff>
    </xdr:from>
    <xdr:to>
      <xdr:col>23</xdr:col>
      <xdr:colOff>238126</xdr:colOff>
      <xdr:row>47</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256</xdr:row>
      <xdr:rowOff>9526</xdr:rowOff>
    </xdr:from>
    <xdr:to>
      <xdr:col>23</xdr:col>
      <xdr:colOff>9525</xdr:colOff>
      <xdr:row>270</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428</xdr:row>
      <xdr:rowOff>176212</xdr:rowOff>
    </xdr:from>
    <xdr:to>
      <xdr:col>20</xdr:col>
      <xdr:colOff>238125</xdr:colOff>
      <xdr:row>429</xdr:row>
      <xdr:rowOff>0</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145</xdr:row>
      <xdr:rowOff>0</xdr:rowOff>
    </xdr:from>
    <xdr:to>
      <xdr:col>20</xdr:col>
      <xdr:colOff>234084</xdr:colOff>
      <xdr:row>145</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56</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294</xdr:row>
      <xdr:rowOff>0</xdr:rowOff>
    </xdr:from>
    <xdr:to>
      <xdr:col>22</xdr:col>
      <xdr:colOff>266700</xdr:colOff>
      <xdr:row>307</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86</xdr:row>
      <xdr:rowOff>31751</xdr:rowOff>
    </xdr:from>
    <xdr:to>
      <xdr:col>25</xdr:col>
      <xdr:colOff>21167</xdr:colOff>
      <xdr:row>116</xdr:row>
      <xdr:rowOff>21167</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135</xdr:row>
      <xdr:rowOff>0</xdr:rowOff>
    </xdr:from>
    <xdr:to>
      <xdr:col>25</xdr:col>
      <xdr:colOff>10584</xdr:colOff>
      <xdr:row>145</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173</xdr:row>
      <xdr:rowOff>190499</xdr:rowOff>
    </xdr:from>
    <xdr:to>
      <xdr:col>25</xdr:col>
      <xdr:colOff>10584</xdr:colOff>
      <xdr:row>195</xdr:row>
      <xdr:rowOff>0</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233</xdr:row>
      <xdr:rowOff>0</xdr:rowOff>
    </xdr:from>
    <xdr:to>
      <xdr:col>25</xdr:col>
      <xdr:colOff>10584</xdr:colOff>
      <xdr:row>239</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317</xdr:row>
      <xdr:rowOff>190499</xdr:rowOff>
    </xdr:from>
    <xdr:to>
      <xdr:col>25</xdr:col>
      <xdr:colOff>10584</xdr:colOff>
      <xdr:row>362</xdr:row>
      <xdr:rowOff>0</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414</xdr:row>
      <xdr:rowOff>0</xdr:rowOff>
    </xdr:from>
    <xdr:to>
      <xdr:col>25</xdr:col>
      <xdr:colOff>10584</xdr:colOff>
      <xdr:row>418</xdr:row>
      <xdr:rowOff>0</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429</xdr:row>
      <xdr:rowOff>0</xdr:rowOff>
    </xdr:from>
    <xdr:to>
      <xdr:col>25</xdr:col>
      <xdr:colOff>10584</xdr:colOff>
      <xdr:row>431</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452</xdr:row>
      <xdr:rowOff>0</xdr:rowOff>
    </xdr:from>
    <xdr:to>
      <xdr:col>25</xdr:col>
      <xdr:colOff>10584</xdr:colOff>
      <xdr:row>455</xdr:row>
      <xdr:rowOff>10584</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460</xdr:row>
      <xdr:rowOff>190499</xdr:rowOff>
    </xdr:from>
    <xdr:to>
      <xdr:col>25</xdr:col>
      <xdr:colOff>10584</xdr:colOff>
      <xdr:row>498</xdr:row>
      <xdr:rowOff>21166</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9" tableType="queryTable" totalsRowShown="0">
  <autoFilter ref="A1:E129"/>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G520"/>
  <sheetViews>
    <sheetView tabSelected="1" zoomScale="85" zoomScaleNormal="85" zoomScalePageLayoutView="70" workbookViewId="0"/>
  </sheetViews>
  <sheetFormatPr defaultColWidth="4.140625" defaultRowHeight="15" x14ac:dyDescent="0.25"/>
  <cols>
    <col min="1" max="21" width="5" style="3" customWidth="1"/>
    <col min="22" max="22" width="7.7109375" style="3" bestFit="1" customWidth="1"/>
    <col min="23" max="24" width="5" style="3" customWidth="1"/>
    <col min="25" max="25" width="3.85546875" style="6" customWidth="1"/>
    <col min="26" max="26" width="6.7109375" style="3" bestFit="1" customWidth="1"/>
    <col min="27" max="27" width="4.140625" style="3"/>
    <col min="28" max="28" width="4.7109375" style="3" bestFit="1" customWidth="1"/>
    <col min="29" max="32" width="4.140625" style="3"/>
    <col min="33" max="33" width="4.5703125" style="3" bestFit="1" customWidth="1"/>
    <col min="34" max="16384" width="4.140625" style="3"/>
  </cols>
  <sheetData>
    <row r="1" spans="1:29" x14ac:dyDescent="0.25">
      <c r="T1" s="59"/>
      <c r="U1" s="60"/>
      <c r="V1" s="60"/>
      <c r="W1" s="60"/>
      <c r="X1" s="60"/>
      <c r="Y1" s="60"/>
      <c r="Z1" s="60"/>
      <c r="AA1" s="60"/>
      <c r="AB1" s="60"/>
      <c r="AC1" s="60"/>
    </row>
    <row r="2" spans="1:29" x14ac:dyDescent="0.25">
      <c r="Q2" s="5"/>
      <c r="T2" s="60"/>
      <c r="U2" s="60"/>
      <c r="V2" s="60"/>
      <c r="W2" s="60"/>
      <c r="X2" s="60"/>
      <c r="Y2" s="60"/>
      <c r="Z2" s="60"/>
      <c r="AA2" s="60"/>
      <c r="AB2" s="60"/>
      <c r="AC2" s="60"/>
    </row>
    <row r="3" spans="1:29" x14ac:dyDescent="0.25">
      <c r="T3" s="60"/>
      <c r="U3" s="60"/>
      <c r="V3" s="60"/>
      <c r="W3" s="60"/>
      <c r="X3" s="60"/>
      <c r="Y3" s="60"/>
      <c r="Z3" s="60"/>
      <c r="AA3" s="60"/>
      <c r="AB3" s="60"/>
      <c r="AC3" s="60"/>
    </row>
    <row r="4" spans="1:29" x14ac:dyDescent="0.25">
      <c r="T4" s="60"/>
      <c r="U4" s="60"/>
      <c r="V4" s="60"/>
      <c r="W4" s="60"/>
      <c r="X4" s="60"/>
      <c r="Y4" s="60"/>
      <c r="Z4" s="60"/>
      <c r="AA4" s="60"/>
      <c r="AB4" s="60"/>
      <c r="AC4" s="60"/>
    </row>
    <row r="5" spans="1:29" x14ac:dyDescent="0.25">
      <c r="E5" s="182" t="s">
        <v>68</v>
      </c>
      <c r="F5" s="182"/>
      <c r="G5" s="182"/>
      <c r="H5" s="182"/>
      <c r="I5" s="182"/>
      <c r="J5" s="182"/>
      <c r="K5" s="182"/>
      <c r="L5" s="182"/>
      <c r="M5" s="182"/>
      <c r="N5" s="182"/>
      <c r="O5" s="182"/>
      <c r="P5" s="182"/>
      <c r="Q5" s="182"/>
      <c r="T5" s="60"/>
      <c r="U5" s="60"/>
      <c r="V5" s="60"/>
      <c r="W5" s="60"/>
      <c r="X5" s="60"/>
      <c r="Y5" s="60"/>
      <c r="Z5" s="60"/>
      <c r="AA5" s="60"/>
      <c r="AB5" s="60"/>
      <c r="AC5" s="60"/>
    </row>
    <row r="6" spans="1:29" x14ac:dyDescent="0.25">
      <c r="E6" s="182"/>
      <c r="F6" s="182"/>
      <c r="G6" s="182"/>
      <c r="H6" s="182"/>
      <c r="I6" s="182"/>
      <c r="J6" s="182"/>
      <c r="K6" s="182"/>
      <c r="L6" s="182"/>
      <c r="M6" s="182"/>
      <c r="N6" s="182"/>
      <c r="O6" s="182"/>
      <c r="P6" s="182"/>
      <c r="Q6" s="182"/>
      <c r="T6" s="60"/>
      <c r="U6" s="60"/>
      <c r="V6" s="60"/>
      <c r="W6" s="60"/>
      <c r="X6" s="60"/>
      <c r="Y6" s="60"/>
      <c r="Z6" s="60"/>
      <c r="AA6" s="60"/>
      <c r="AB6" s="60"/>
      <c r="AC6" s="60"/>
    </row>
    <row r="7" spans="1:29" x14ac:dyDescent="0.25">
      <c r="E7" s="182"/>
      <c r="F7" s="182"/>
      <c r="G7" s="182"/>
      <c r="H7" s="182"/>
      <c r="I7" s="182"/>
      <c r="J7" s="182"/>
      <c r="K7" s="182"/>
      <c r="L7" s="182"/>
      <c r="M7" s="182"/>
      <c r="N7" s="182"/>
      <c r="O7" s="182"/>
      <c r="P7" s="182"/>
      <c r="Q7" s="182"/>
      <c r="T7" s="60"/>
      <c r="U7" s="60"/>
      <c r="V7" s="60"/>
      <c r="W7" s="60"/>
      <c r="X7" s="60"/>
      <c r="Y7" s="60"/>
      <c r="Z7" s="60"/>
      <c r="AA7" s="60"/>
      <c r="AB7" s="60"/>
      <c r="AC7" s="60"/>
    </row>
    <row r="8" spans="1:29" x14ac:dyDescent="0.25">
      <c r="E8" s="182"/>
      <c r="F8" s="182"/>
      <c r="G8" s="182"/>
      <c r="H8" s="182"/>
      <c r="I8" s="182"/>
      <c r="J8" s="182"/>
      <c r="K8" s="182"/>
      <c r="L8" s="182"/>
      <c r="M8" s="182"/>
      <c r="N8" s="182"/>
      <c r="O8" s="182"/>
      <c r="P8" s="182"/>
      <c r="Q8" s="182"/>
      <c r="T8" s="60"/>
      <c r="U8" s="60"/>
      <c r="V8" s="60"/>
      <c r="W8" s="60"/>
      <c r="X8" s="60"/>
      <c r="Y8" s="60"/>
      <c r="Z8" s="60"/>
      <c r="AA8" s="60"/>
      <c r="AB8" s="60"/>
      <c r="AC8" s="60"/>
    </row>
    <row r="9" spans="1:29" ht="19.5" x14ac:dyDescent="0.3">
      <c r="E9" s="217" t="str">
        <f>CONCATENATE("w okresie ",Arkusz18!A2," - ",Arkusz18!B2," r.")</f>
        <v>w okresie 01.04.2015 - 30.04.2015 r.</v>
      </c>
      <c r="F9" s="217"/>
      <c r="G9" s="217"/>
      <c r="H9" s="217"/>
      <c r="I9" s="217"/>
      <c r="J9" s="217"/>
      <c r="K9" s="217"/>
      <c r="L9" s="217"/>
      <c r="M9" s="217"/>
      <c r="N9" s="217"/>
      <c r="O9" s="217"/>
      <c r="P9" s="217"/>
      <c r="Q9" s="217"/>
      <c r="T9" s="60"/>
      <c r="U9" s="60"/>
      <c r="V9" s="60"/>
      <c r="W9" s="60"/>
      <c r="X9" s="60"/>
      <c r="Y9" s="60"/>
      <c r="Z9" s="60"/>
      <c r="AA9" s="60"/>
      <c r="AB9" s="60"/>
      <c r="AC9" s="60"/>
    </row>
    <row r="10" spans="1:29" x14ac:dyDescent="0.25">
      <c r="T10" s="60"/>
      <c r="U10" s="60"/>
      <c r="V10" s="60"/>
      <c r="W10" s="60"/>
      <c r="X10" s="60"/>
      <c r="Y10" s="60"/>
      <c r="Z10" s="60"/>
      <c r="AA10" s="60"/>
      <c r="AB10" s="60"/>
      <c r="AC10" s="60"/>
    </row>
    <row r="11" spans="1:29" x14ac:dyDescent="0.25">
      <c r="T11" s="60"/>
      <c r="U11" s="60"/>
      <c r="V11" s="60"/>
      <c r="W11" s="60"/>
      <c r="X11" s="60"/>
      <c r="Y11" s="60"/>
      <c r="Z11" s="60"/>
      <c r="AA11" s="60"/>
      <c r="AB11" s="60"/>
      <c r="AC11" s="60"/>
    </row>
    <row r="12" spans="1:29" x14ac:dyDescent="0.25">
      <c r="T12" s="60"/>
      <c r="U12" s="60"/>
      <c r="V12" s="60"/>
      <c r="W12" s="60"/>
      <c r="X12" s="60"/>
      <c r="Y12" s="60"/>
      <c r="Z12" s="60"/>
      <c r="AA12" s="60"/>
      <c r="AB12" s="60"/>
      <c r="AC12" s="60"/>
    </row>
    <row r="13" spans="1:29" x14ac:dyDescent="0.25">
      <c r="T13" s="60"/>
      <c r="U13" s="60"/>
      <c r="V13" s="60"/>
      <c r="W13" s="60"/>
      <c r="X13" s="60"/>
      <c r="Y13" s="60"/>
      <c r="Z13" s="60"/>
      <c r="AA13" s="60"/>
      <c r="AB13" s="60"/>
      <c r="AC13" s="60"/>
    </row>
    <row r="14" spans="1:29" ht="18" x14ac:dyDescent="0.25">
      <c r="A14" s="8" t="s">
        <v>69</v>
      </c>
      <c r="F14" s="9"/>
      <c r="T14" s="60"/>
      <c r="U14" s="60"/>
      <c r="V14" s="60"/>
      <c r="W14" s="60"/>
      <c r="X14" s="60"/>
      <c r="Y14" s="60"/>
      <c r="Z14" s="60"/>
      <c r="AA14" s="60"/>
      <c r="AB14" s="60"/>
      <c r="AC14" s="60"/>
    </row>
    <row r="15" spans="1:29" x14ac:dyDescent="0.25">
      <c r="F15" s="9"/>
      <c r="T15" s="60"/>
      <c r="U15" s="60"/>
      <c r="V15" s="60"/>
      <c r="W15" s="60"/>
      <c r="X15" s="60"/>
      <c r="Y15" s="60"/>
      <c r="Z15" s="60"/>
      <c r="AA15" s="60"/>
      <c r="AB15" s="60"/>
      <c r="AC15" s="60"/>
    </row>
    <row r="16" spans="1:29" x14ac:dyDescent="0.25">
      <c r="A16" s="185" t="s">
        <v>2</v>
      </c>
      <c r="B16" s="185"/>
      <c r="C16" s="185"/>
      <c r="D16" s="185"/>
      <c r="E16" s="185"/>
      <c r="F16" s="185"/>
      <c r="G16" s="185"/>
      <c r="H16" s="185"/>
      <c r="I16" s="185"/>
      <c r="J16" s="185"/>
      <c r="K16" s="185"/>
      <c r="L16" s="185"/>
      <c r="M16" s="185"/>
      <c r="N16" s="185"/>
      <c r="O16" s="185"/>
      <c r="P16" s="185"/>
      <c r="Q16" s="185"/>
      <c r="R16" s="185"/>
      <c r="S16" s="185"/>
      <c r="T16" s="185"/>
      <c r="U16" s="185"/>
    </row>
    <row r="17" spans="1:23" x14ac:dyDescent="0.25">
      <c r="A17" s="10"/>
      <c r="B17" s="10"/>
      <c r="C17" s="10"/>
      <c r="D17" s="10"/>
      <c r="E17" s="10"/>
      <c r="F17" s="10"/>
      <c r="G17" s="10"/>
      <c r="H17" s="10"/>
      <c r="I17" s="10"/>
      <c r="J17" s="10"/>
      <c r="K17" s="10"/>
      <c r="L17" s="10"/>
      <c r="M17" s="10"/>
      <c r="N17" s="10"/>
      <c r="O17" s="10"/>
      <c r="P17" s="10"/>
      <c r="Q17" s="10"/>
      <c r="R17" s="10"/>
      <c r="S17" s="10"/>
      <c r="T17" s="10"/>
      <c r="U17" s="10"/>
    </row>
    <row r="18" spans="1:23" ht="15.75" thickBot="1" x14ac:dyDescent="0.3">
      <c r="A18" s="10"/>
      <c r="B18" s="10"/>
      <c r="C18" s="10"/>
      <c r="D18" s="10"/>
      <c r="E18" s="10"/>
      <c r="F18" s="10"/>
      <c r="G18" s="10"/>
      <c r="H18" s="10"/>
      <c r="I18" s="10"/>
      <c r="J18" s="10"/>
      <c r="K18" s="10"/>
      <c r="L18" s="10"/>
      <c r="M18" s="10"/>
      <c r="N18" s="10"/>
      <c r="O18" s="10"/>
      <c r="P18" s="10"/>
      <c r="Q18" s="10"/>
      <c r="R18" s="10"/>
      <c r="S18" s="10"/>
      <c r="T18" s="10"/>
      <c r="U18" s="10"/>
    </row>
    <row r="19" spans="1:23" x14ac:dyDescent="0.25">
      <c r="C19" s="272" t="s">
        <v>0</v>
      </c>
      <c r="D19" s="273"/>
      <c r="E19" s="273"/>
      <c r="F19" s="273"/>
      <c r="G19" s="282" t="str">
        <f>CONCATENATE(Arkusz18!A2," - ",Arkusz18!B2," r.")</f>
        <v>01.04.2015 - 30.04.2015 r.</v>
      </c>
      <c r="H19" s="283"/>
      <c r="I19" s="283"/>
      <c r="J19" s="283"/>
      <c r="K19" s="283"/>
      <c r="L19" s="283"/>
      <c r="M19" s="283"/>
      <c r="N19" s="283"/>
      <c r="O19" s="283"/>
      <c r="P19" s="283"/>
      <c r="Q19" s="283"/>
      <c r="R19" s="283"/>
      <c r="S19" s="283"/>
      <c r="T19" s="283"/>
      <c r="U19" s="283"/>
      <c r="V19" s="284"/>
    </row>
    <row r="20" spans="1:23" x14ac:dyDescent="0.25">
      <c r="C20" s="274"/>
      <c r="D20" s="184"/>
      <c r="E20" s="184"/>
      <c r="F20" s="184"/>
      <c r="G20" s="190" t="s">
        <v>31</v>
      </c>
      <c r="H20" s="191"/>
      <c r="I20" s="191"/>
      <c r="J20" s="192"/>
      <c r="K20" s="190" t="s">
        <v>32</v>
      </c>
      <c r="L20" s="191"/>
      <c r="M20" s="191"/>
      <c r="N20" s="192"/>
      <c r="O20" s="190" t="s">
        <v>108</v>
      </c>
      <c r="P20" s="191"/>
      <c r="Q20" s="191"/>
      <c r="R20" s="192"/>
      <c r="S20" s="190" t="s">
        <v>55</v>
      </c>
      <c r="T20" s="191"/>
      <c r="U20" s="191"/>
      <c r="V20" s="281"/>
    </row>
    <row r="21" spans="1:23" ht="15" customHeight="1" x14ac:dyDescent="0.25">
      <c r="C21" s="274"/>
      <c r="D21" s="184"/>
      <c r="E21" s="184"/>
      <c r="F21" s="184"/>
      <c r="G21" s="193" t="s">
        <v>30</v>
      </c>
      <c r="H21" s="194"/>
      <c r="I21" s="190" t="s">
        <v>10</v>
      </c>
      <c r="J21" s="192"/>
      <c r="K21" s="193" t="s">
        <v>33</v>
      </c>
      <c r="L21" s="194"/>
      <c r="M21" s="190" t="s">
        <v>10</v>
      </c>
      <c r="N21" s="192"/>
      <c r="O21" s="193" t="s">
        <v>30</v>
      </c>
      <c r="P21" s="194"/>
      <c r="Q21" s="190" t="s">
        <v>10</v>
      </c>
      <c r="R21" s="192"/>
      <c r="S21" s="193" t="s">
        <v>30</v>
      </c>
      <c r="T21" s="194"/>
      <c r="U21" s="190" t="s">
        <v>10</v>
      </c>
      <c r="V21" s="281"/>
    </row>
    <row r="22" spans="1:23" x14ac:dyDescent="0.25">
      <c r="C22" s="218" t="str">
        <f>Arkusz2!B2</f>
        <v>ROSJA</v>
      </c>
      <c r="D22" s="219"/>
      <c r="E22" s="219"/>
      <c r="F22" s="219"/>
      <c r="G22" s="231">
        <f>Arkusz2!F2</f>
        <v>132</v>
      </c>
      <c r="H22" s="232"/>
      <c r="I22" s="231">
        <f>Arkusz2!F8</f>
        <v>335</v>
      </c>
      <c r="J22" s="232"/>
      <c r="K22" s="231">
        <f>Arkusz2!F14</f>
        <v>23</v>
      </c>
      <c r="L22" s="232"/>
      <c r="M22" s="231">
        <f>Arkusz2!F20</f>
        <v>59</v>
      </c>
      <c r="N22" s="232"/>
      <c r="O22" s="231">
        <f>Arkusz2!F26</f>
        <v>30</v>
      </c>
      <c r="P22" s="232"/>
      <c r="Q22" s="231">
        <f>Arkusz2!F32</f>
        <v>76</v>
      </c>
      <c r="R22" s="232"/>
      <c r="S22" s="231">
        <f>SUM(G22,K22,O22)</f>
        <v>185</v>
      </c>
      <c r="T22" s="232"/>
      <c r="U22" s="231">
        <f>SUM(I22,M22,Q22)</f>
        <v>470</v>
      </c>
      <c r="V22" s="235"/>
      <c r="W22" s="62"/>
    </row>
    <row r="23" spans="1:23" x14ac:dyDescent="0.25">
      <c r="C23" s="220" t="str">
        <f>Arkusz2!B3</f>
        <v>UKRAINA</v>
      </c>
      <c r="D23" s="221"/>
      <c r="E23" s="221"/>
      <c r="F23" s="221"/>
      <c r="G23" s="233">
        <f>Arkusz2!F3</f>
        <v>79</v>
      </c>
      <c r="H23" s="234"/>
      <c r="I23" s="233">
        <f>Arkusz2!F9</f>
        <v>147</v>
      </c>
      <c r="J23" s="234"/>
      <c r="K23" s="233">
        <f>Arkusz2!F15</f>
        <v>21</v>
      </c>
      <c r="L23" s="234"/>
      <c r="M23" s="233">
        <f>Arkusz2!F21</f>
        <v>50</v>
      </c>
      <c r="N23" s="234"/>
      <c r="O23" s="233">
        <f>Arkusz2!F27</f>
        <v>6</v>
      </c>
      <c r="P23" s="234"/>
      <c r="Q23" s="233">
        <f>Arkusz2!F33</f>
        <v>7</v>
      </c>
      <c r="R23" s="234"/>
      <c r="S23" s="233">
        <f t="shared" ref="S23:S27" si="0">SUM(G23,K23,O23)</f>
        <v>106</v>
      </c>
      <c r="T23" s="234"/>
      <c r="U23" s="233">
        <f t="shared" ref="U23:U27" si="1">SUM(I23,M23,Q23)</f>
        <v>204</v>
      </c>
      <c r="V23" s="286"/>
      <c r="W23" s="62"/>
    </row>
    <row r="24" spans="1:23" x14ac:dyDescent="0.25">
      <c r="C24" s="218" t="str">
        <f>Arkusz2!B4</f>
        <v>GRUZJA</v>
      </c>
      <c r="D24" s="219"/>
      <c r="E24" s="219"/>
      <c r="F24" s="219"/>
      <c r="G24" s="231">
        <f>Arkusz2!F4</f>
        <v>9</v>
      </c>
      <c r="H24" s="232"/>
      <c r="I24" s="231">
        <f>Arkusz2!F10</f>
        <v>23</v>
      </c>
      <c r="J24" s="232"/>
      <c r="K24" s="231">
        <f>Arkusz2!F16</f>
        <v>1</v>
      </c>
      <c r="L24" s="232"/>
      <c r="M24" s="231">
        <f>Arkusz2!F22</f>
        <v>1</v>
      </c>
      <c r="N24" s="232"/>
      <c r="O24" s="231">
        <f>Arkusz2!F28</f>
        <v>2</v>
      </c>
      <c r="P24" s="232"/>
      <c r="Q24" s="231">
        <f>Arkusz2!F34</f>
        <v>2</v>
      </c>
      <c r="R24" s="232"/>
      <c r="S24" s="231">
        <f t="shared" si="0"/>
        <v>12</v>
      </c>
      <c r="T24" s="232"/>
      <c r="U24" s="231">
        <f t="shared" si="1"/>
        <v>26</v>
      </c>
      <c r="V24" s="235"/>
      <c r="W24" s="62"/>
    </row>
    <row r="25" spans="1:23" x14ac:dyDescent="0.25">
      <c r="C25" s="220" t="str">
        <f>Arkusz2!B5</f>
        <v>TADŻYKISTAN</v>
      </c>
      <c r="D25" s="221"/>
      <c r="E25" s="221"/>
      <c r="F25" s="221"/>
      <c r="G25" s="233">
        <f>Arkusz2!F5</f>
        <v>2</v>
      </c>
      <c r="H25" s="234"/>
      <c r="I25" s="233">
        <f>Arkusz2!F11</f>
        <v>5</v>
      </c>
      <c r="J25" s="234"/>
      <c r="K25" s="233">
        <f>Arkusz2!F17</f>
        <v>0</v>
      </c>
      <c r="L25" s="234"/>
      <c r="M25" s="233">
        <f>Arkusz2!F23</f>
        <v>0</v>
      </c>
      <c r="N25" s="234"/>
      <c r="O25" s="233">
        <f>Arkusz2!F29</f>
        <v>0</v>
      </c>
      <c r="P25" s="234"/>
      <c r="Q25" s="233">
        <f>Arkusz2!F35</f>
        <v>0</v>
      </c>
      <c r="R25" s="234"/>
      <c r="S25" s="233">
        <f t="shared" si="0"/>
        <v>2</v>
      </c>
      <c r="T25" s="234"/>
      <c r="U25" s="233">
        <f t="shared" si="1"/>
        <v>5</v>
      </c>
      <c r="V25" s="286"/>
      <c r="W25" s="62"/>
    </row>
    <row r="26" spans="1:23" x14ac:dyDescent="0.25">
      <c r="C26" s="218" t="str">
        <f>Arkusz2!B6</f>
        <v>SYRIA</v>
      </c>
      <c r="D26" s="219"/>
      <c r="E26" s="219"/>
      <c r="F26" s="219"/>
      <c r="G26" s="231">
        <f>Arkusz2!F6</f>
        <v>4</v>
      </c>
      <c r="H26" s="232"/>
      <c r="I26" s="231">
        <f>Arkusz2!F12</f>
        <v>4</v>
      </c>
      <c r="J26" s="232"/>
      <c r="K26" s="231">
        <f>Arkusz2!F18</f>
        <v>0</v>
      </c>
      <c r="L26" s="232"/>
      <c r="M26" s="231">
        <f>Arkusz2!F24</f>
        <v>0</v>
      </c>
      <c r="N26" s="232"/>
      <c r="O26" s="231">
        <f>Arkusz2!F30</f>
        <v>3</v>
      </c>
      <c r="P26" s="232"/>
      <c r="Q26" s="231">
        <f>Arkusz2!F36</f>
        <v>3</v>
      </c>
      <c r="R26" s="232"/>
      <c r="S26" s="231">
        <f t="shared" si="0"/>
        <v>7</v>
      </c>
      <c r="T26" s="232"/>
      <c r="U26" s="231">
        <f t="shared" si="1"/>
        <v>7</v>
      </c>
      <c r="V26" s="235"/>
      <c r="W26" s="62"/>
    </row>
    <row r="27" spans="1:23" ht="15.75" thickBot="1" x14ac:dyDescent="0.3">
      <c r="C27" s="277" t="str">
        <f>Arkusz2!B7</f>
        <v>Pozostałe</v>
      </c>
      <c r="D27" s="278"/>
      <c r="E27" s="278"/>
      <c r="F27" s="278"/>
      <c r="G27" s="197">
        <f>Arkusz2!F7</f>
        <v>23</v>
      </c>
      <c r="H27" s="198"/>
      <c r="I27" s="197">
        <f>Arkusz2!F13</f>
        <v>28</v>
      </c>
      <c r="J27" s="198"/>
      <c r="K27" s="197">
        <f>Arkusz2!F19</f>
        <v>8</v>
      </c>
      <c r="L27" s="198"/>
      <c r="M27" s="197">
        <f>Arkusz2!F25</f>
        <v>11</v>
      </c>
      <c r="N27" s="198"/>
      <c r="O27" s="197">
        <f>Arkusz2!F31</f>
        <v>1</v>
      </c>
      <c r="P27" s="198"/>
      <c r="Q27" s="197">
        <f>Arkusz2!F37</f>
        <v>1</v>
      </c>
      <c r="R27" s="198"/>
      <c r="S27" s="197">
        <f t="shared" si="0"/>
        <v>32</v>
      </c>
      <c r="T27" s="198"/>
      <c r="U27" s="197">
        <f t="shared" si="1"/>
        <v>40</v>
      </c>
      <c r="V27" s="285"/>
      <c r="W27" s="62"/>
    </row>
    <row r="28" spans="1:23" ht="15.75" thickBot="1" x14ac:dyDescent="0.3">
      <c r="C28" s="275" t="s">
        <v>1</v>
      </c>
      <c r="D28" s="276"/>
      <c r="E28" s="276"/>
      <c r="F28" s="276"/>
      <c r="G28" s="195">
        <f>SUM(G22:G27)</f>
        <v>249</v>
      </c>
      <c r="H28" s="196"/>
      <c r="I28" s="195">
        <f>SUM(I22:I27)</f>
        <v>542</v>
      </c>
      <c r="J28" s="196"/>
      <c r="K28" s="195">
        <f>SUM(K22:K27)</f>
        <v>53</v>
      </c>
      <c r="L28" s="196"/>
      <c r="M28" s="195">
        <f>SUM(M22:M27)</f>
        <v>121</v>
      </c>
      <c r="N28" s="196"/>
      <c r="O28" s="195">
        <f>SUM(O22:O27)</f>
        <v>42</v>
      </c>
      <c r="P28" s="196"/>
      <c r="Q28" s="195">
        <f>SUM(Q22:Q27)</f>
        <v>89</v>
      </c>
      <c r="R28" s="196"/>
      <c r="S28" s="195">
        <f>SUM(S22:S27)</f>
        <v>344</v>
      </c>
      <c r="T28" s="196"/>
      <c r="U28" s="195">
        <f>SUM(U22:U27)</f>
        <v>752</v>
      </c>
      <c r="V28" s="210"/>
    </row>
    <row r="32" spans="1:23" x14ac:dyDescent="0.25">
      <c r="M32" s="11"/>
      <c r="N32" s="11"/>
      <c r="O32" s="11"/>
      <c r="P32" s="11"/>
      <c r="Q32" s="11"/>
      <c r="R32" s="11"/>
      <c r="S32" s="11"/>
    </row>
    <row r="33" spans="1:19" x14ac:dyDescent="0.25">
      <c r="M33" s="11"/>
      <c r="N33" s="11"/>
      <c r="O33" s="11"/>
      <c r="P33" s="11"/>
      <c r="Q33" s="11"/>
      <c r="R33" s="11"/>
      <c r="S33" s="11"/>
    </row>
    <row r="34" spans="1:19" x14ac:dyDescent="0.25">
      <c r="M34" s="11"/>
      <c r="N34" s="11"/>
      <c r="O34" s="11"/>
      <c r="P34" s="11"/>
      <c r="Q34" s="11"/>
      <c r="R34" s="11"/>
      <c r="S34" s="11"/>
    </row>
    <row r="35" spans="1:19" x14ac:dyDescent="0.25">
      <c r="M35" s="11"/>
      <c r="N35" s="11"/>
      <c r="O35" s="11"/>
      <c r="P35" s="11"/>
      <c r="Q35" s="11"/>
      <c r="R35" s="11"/>
      <c r="S35" s="11"/>
    </row>
    <row r="36" spans="1:19" x14ac:dyDescent="0.25">
      <c r="M36" s="11"/>
      <c r="N36" s="11"/>
      <c r="O36" s="11"/>
      <c r="P36" s="11"/>
      <c r="Q36" s="11"/>
      <c r="R36" s="11"/>
      <c r="S36" s="11"/>
    </row>
    <row r="37" spans="1:19" x14ac:dyDescent="0.25">
      <c r="M37" s="11"/>
      <c r="N37" s="11"/>
      <c r="O37" s="11"/>
      <c r="P37" s="11"/>
      <c r="Q37" s="11"/>
      <c r="R37" s="11"/>
      <c r="S37" s="11"/>
    </row>
    <row r="38" spans="1:19" x14ac:dyDescent="0.25">
      <c r="M38" s="11"/>
      <c r="N38" s="11"/>
      <c r="O38" s="11"/>
      <c r="P38" s="11"/>
      <c r="Q38" s="11"/>
      <c r="R38" s="11"/>
      <c r="S38" s="11"/>
    </row>
    <row r="39" spans="1:19" x14ac:dyDescent="0.25">
      <c r="M39" s="11"/>
      <c r="N39" s="11"/>
      <c r="O39" s="11"/>
      <c r="P39" s="11"/>
      <c r="Q39" s="11"/>
      <c r="R39" s="11"/>
      <c r="S39" s="11"/>
    </row>
    <row r="40" spans="1:19" x14ac:dyDescent="0.25">
      <c r="D40" s="214"/>
      <c r="E40" s="214"/>
    </row>
    <row r="44" spans="1:19" x14ac:dyDescent="0.25">
      <c r="A44" s="7"/>
      <c r="B44" s="7"/>
      <c r="C44" s="7"/>
      <c r="D44" s="7"/>
      <c r="E44" s="7"/>
      <c r="F44" s="7"/>
      <c r="G44" s="7"/>
      <c r="H44" s="7"/>
      <c r="I44" s="7"/>
      <c r="J44" s="7"/>
      <c r="K44" s="7"/>
      <c r="L44" s="7"/>
      <c r="M44" s="7"/>
      <c r="N44" s="7"/>
      <c r="O44" s="7"/>
      <c r="P44" s="7"/>
      <c r="Q44" s="7"/>
      <c r="R44" s="7"/>
      <c r="S44" s="7"/>
    </row>
    <row r="50" spans="1:26" ht="15.75" thickBot="1" x14ac:dyDescent="0.3"/>
    <row r="51" spans="1:26" x14ac:dyDescent="0.25">
      <c r="C51" s="272" t="s">
        <v>0</v>
      </c>
      <c r="D51" s="273"/>
      <c r="E51" s="273"/>
      <c r="F51" s="273"/>
      <c r="G51" s="186" t="str">
        <f>CONCATENATE(Arkusz18!C2," - ",Arkusz18!B2," r.")</f>
        <v>01.01.2015 - 30.04.2015 r.</v>
      </c>
      <c r="H51" s="186"/>
      <c r="I51" s="186"/>
      <c r="J51" s="186"/>
      <c r="K51" s="186"/>
      <c r="L51" s="186"/>
      <c r="M51" s="186"/>
      <c r="N51" s="186"/>
      <c r="O51" s="186"/>
      <c r="P51" s="186"/>
      <c r="Q51" s="186"/>
      <c r="R51" s="186"/>
      <c r="S51" s="186"/>
      <c r="T51" s="186"/>
      <c r="U51" s="186"/>
      <c r="V51" s="187"/>
    </row>
    <row r="52" spans="1:26" x14ac:dyDescent="0.25">
      <c r="C52" s="274"/>
      <c r="D52" s="184"/>
      <c r="E52" s="184"/>
      <c r="F52" s="184"/>
      <c r="G52" s="184" t="s">
        <v>31</v>
      </c>
      <c r="H52" s="184"/>
      <c r="I52" s="184"/>
      <c r="J52" s="184"/>
      <c r="K52" s="184" t="s">
        <v>32</v>
      </c>
      <c r="L52" s="184"/>
      <c r="M52" s="184"/>
      <c r="N52" s="184"/>
      <c r="O52" s="184" t="s">
        <v>147</v>
      </c>
      <c r="P52" s="184"/>
      <c r="Q52" s="184"/>
      <c r="R52" s="184"/>
      <c r="S52" s="184" t="s">
        <v>55</v>
      </c>
      <c r="T52" s="184"/>
      <c r="U52" s="184"/>
      <c r="V52" s="188"/>
    </row>
    <row r="53" spans="1:26" x14ac:dyDescent="0.25">
      <c r="C53" s="274"/>
      <c r="D53" s="184"/>
      <c r="E53" s="184"/>
      <c r="F53" s="184"/>
      <c r="G53" s="189" t="s">
        <v>30</v>
      </c>
      <c r="H53" s="189"/>
      <c r="I53" s="184" t="s">
        <v>10</v>
      </c>
      <c r="J53" s="184"/>
      <c r="K53" s="189" t="s">
        <v>33</v>
      </c>
      <c r="L53" s="189"/>
      <c r="M53" s="184" t="s">
        <v>10</v>
      </c>
      <c r="N53" s="184"/>
      <c r="O53" s="189" t="s">
        <v>30</v>
      </c>
      <c r="P53" s="189"/>
      <c r="Q53" s="184" t="s">
        <v>10</v>
      </c>
      <c r="R53" s="184"/>
      <c r="S53" s="189" t="s">
        <v>30</v>
      </c>
      <c r="T53" s="189"/>
      <c r="U53" s="184" t="s">
        <v>10</v>
      </c>
      <c r="V53" s="188"/>
    </row>
    <row r="54" spans="1:26" x14ac:dyDescent="0.25">
      <c r="C54" s="218" t="str">
        <f>Arkusz3!B2</f>
        <v>ROSJA</v>
      </c>
      <c r="D54" s="219"/>
      <c r="E54" s="219"/>
      <c r="F54" s="219"/>
      <c r="G54" s="178">
        <f>Arkusz3!F2</f>
        <v>365</v>
      </c>
      <c r="H54" s="178"/>
      <c r="I54" s="178">
        <f>Arkusz3!F8</f>
        <v>905</v>
      </c>
      <c r="J54" s="178"/>
      <c r="K54" s="178">
        <f>Arkusz3!F14</f>
        <v>56</v>
      </c>
      <c r="L54" s="178"/>
      <c r="M54" s="178">
        <f>Arkusz3!F20</f>
        <v>136</v>
      </c>
      <c r="N54" s="178"/>
      <c r="O54" s="178">
        <f>Arkusz3!F26</f>
        <v>76</v>
      </c>
      <c r="P54" s="178"/>
      <c r="Q54" s="178">
        <f>Arkusz3!F32</f>
        <v>182</v>
      </c>
      <c r="R54" s="178"/>
      <c r="S54" s="178">
        <f>SUM(G54,K54,O54)</f>
        <v>497</v>
      </c>
      <c r="T54" s="178"/>
      <c r="U54" s="178">
        <f>SUM(I54,M54,Q54)</f>
        <v>1223</v>
      </c>
      <c r="V54" s="179"/>
      <c r="W54" s="62"/>
    </row>
    <row r="55" spans="1:26" x14ac:dyDescent="0.25">
      <c r="C55" s="220" t="str">
        <f>Arkusz3!B3</f>
        <v>UKRAINA</v>
      </c>
      <c r="D55" s="221"/>
      <c r="E55" s="221"/>
      <c r="F55" s="221"/>
      <c r="G55" s="180">
        <f>Arkusz3!F3</f>
        <v>445</v>
      </c>
      <c r="H55" s="180"/>
      <c r="I55" s="180">
        <f>Arkusz3!F9</f>
        <v>787</v>
      </c>
      <c r="J55" s="180"/>
      <c r="K55" s="180">
        <f>Arkusz3!F15</f>
        <v>58</v>
      </c>
      <c r="L55" s="180"/>
      <c r="M55" s="180">
        <f>Arkusz3!F21</f>
        <v>144</v>
      </c>
      <c r="N55" s="180"/>
      <c r="O55" s="180">
        <f>Arkusz3!F27</f>
        <v>33</v>
      </c>
      <c r="P55" s="180"/>
      <c r="Q55" s="180">
        <f>Arkusz3!F33</f>
        <v>34</v>
      </c>
      <c r="R55" s="180"/>
      <c r="S55" s="180">
        <f t="shared" ref="S55:S59" si="2">SUM(G55,K55,O55)</f>
        <v>536</v>
      </c>
      <c r="T55" s="180"/>
      <c r="U55" s="180">
        <f t="shared" ref="U55:U59" si="3">SUM(I55,M55,Q55)</f>
        <v>965</v>
      </c>
      <c r="V55" s="181"/>
      <c r="W55" s="62"/>
      <c r="Z55" s="62"/>
    </row>
    <row r="56" spans="1:26" x14ac:dyDescent="0.25">
      <c r="C56" s="218" t="str">
        <f>Arkusz3!B4</f>
        <v>GRUZJA</v>
      </c>
      <c r="D56" s="219"/>
      <c r="E56" s="219"/>
      <c r="F56" s="219"/>
      <c r="G56" s="178">
        <f>Arkusz3!F4</f>
        <v>25</v>
      </c>
      <c r="H56" s="178"/>
      <c r="I56" s="178">
        <f>Arkusz3!F10</f>
        <v>60</v>
      </c>
      <c r="J56" s="178"/>
      <c r="K56" s="178">
        <f>Arkusz3!F16</f>
        <v>9</v>
      </c>
      <c r="L56" s="178"/>
      <c r="M56" s="178">
        <f>Arkusz3!F22</f>
        <v>24</v>
      </c>
      <c r="N56" s="178"/>
      <c r="O56" s="178">
        <f>Arkusz3!F28</f>
        <v>17</v>
      </c>
      <c r="P56" s="178"/>
      <c r="Q56" s="178">
        <f>Arkusz3!F34</f>
        <v>29</v>
      </c>
      <c r="R56" s="178"/>
      <c r="S56" s="178">
        <f t="shared" si="2"/>
        <v>51</v>
      </c>
      <c r="T56" s="178"/>
      <c r="U56" s="178">
        <f t="shared" si="3"/>
        <v>113</v>
      </c>
      <c r="V56" s="179"/>
      <c r="W56" s="62"/>
    </row>
    <row r="57" spans="1:26" x14ac:dyDescent="0.25">
      <c r="C57" s="220" t="str">
        <f>Arkusz3!B5</f>
        <v>TADŻYKISTAN</v>
      </c>
      <c r="D57" s="221"/>
      <c r="E57" s="221"/>
      <c r="F57" s="221"/>
      <c r="G57" s="180">
        <f>Arkusz3!F5</f>
        <v>27</v>
      </c>
      <c r="H57" s="180"/>
      <c r="I57" s="180">
        <f>Arkusz3!F11</f>
        <v>57</v>
      </c>
      <c r="J57" s="180"/>
      <c r="K57" s="180">
        <f>Arkusz3!F17</f>
        <v>0</v>
      </c>
      <c r="L57" s="180"/>
      <c r="M57" s="180">
        <f>Arkusz3!F23</f>
        <v>0</v>
      </c>
      <c r="N57" s="180"/>
      <c r="O57" s="180">
        <f>Arkusz3!F29</f>
        <v>4</v>
      </c>
      <c r="P57" s="180"/>
      <c r="Q57" s="180">
        <f>Arkusz3!F35</f>
        <v>9</v>
      </c>
      <c r="R57" s="180"/>
      <c r="S57" s="180">
        <f t="shared" si="2"/>
        <v>31</v>
      </c>
      <c r="T57" s="180"/>
      <c r="U57" s="180">
        <f t="shared" si="3"/>
        <v>66</v>
      </c>
      <c r="V57" s="181"/>
      <c r="W57" s="62"/>
    </row>
    <row r="58" spans="1:26" x14ac:dyDescent="0.25">
      <c r="C58" s="218" t="str">
        <f>Arkusz3!B6</f>
        <v>SYRIA</v>
      </c>
      <c r="D58" s="219"/>
      <c r="E58" s="219"/>
      <c r="F58" s="219"/>
      <c r="G58" s="178">
        <f>Arkusz3!F6</f>
        <v>25</v>
      </c>
      <c r="H58" s="178"/>
      <c r="I58" s="178">
        <f>Arkusz3!F12</f>
        <v>30</v>
      </c>
      <c r="J58" s="178"/>
      <c r="K58" s="178">
        <f>Arkusz3!F18</f>
        <v>1</v>
      </c>
      <c r="L58" s="178"/>
      <c r="M58" s="178">
        <f>Arkusz3!F24</f>
        <v>1</v>
      </c>
      <c r="N58" s="178"/>
      <c r="O58" s="178">
        <f>Arkusz3!F30</f>
        <v>4</v>
      </c>
      <c r="P58" s="178"/>
      <c r="Q58" s="178">
        <f>Arkusz3!F36</f>
        <v>4</v>
      </c>
      <c r="R58" s="178"/>
      <c r="S58" s="178">
        <f t="shared" si="2"/>
        <v>30</v>
      </c>
      <c r="T58" s="178"/>
      <c r="U58" s="178">
        <f t="shared" si="3"/>
        <v>35</v>
      </c>
      <c r="V58" s="179"/>
      <c r="W58" s="62"/>
    </row>
    <row r="59" spans="1:26" ht="15.75" thickBot="1" x14ac:dyDescent="0.3">
      <c r="C59" s="277" t="str">
        <f>Arkusz3!B7</f>
        <v>Pozostałe</v>
      </c>
      <c r="D59" s="278"/>
      <c r="E59" s="278"/>
      <c r="F59" s="278"/>
      <c r="G59" s="183">
        <f>Arkusz3!F7</f>
        <v>105</v>
      </c>
      <c r="H59" s="183"/>
      <c r="I59" s="183">
        <f>Arkusz3!F13</f>
        <v>156</v>
      </c>
      <c r="J59" s="183"/>
      <c r="K59" s="183">
        <f>Arkusz3!F19</f>
        <v>24</v>
      </c>
      <c r="L59" s="183"/>
      <c r="M59" s="183">
        <f>Arkusz3!F25</f>
        <v>28</v>
      </c>
      <c r="N59" s="183"/>
      <c r="O59" s="183">
        <f>Arkusz3!F31</f>
        <v>9</v>
      </c>
      <c r="P59" s="183"/>
      <c r="Q59" s="183">
        <f>Arkusz3!F37</f>
        <v>17</v>
      </c>
      <c r="R59" s="183"/>
      <c r="S59" s="183">
        <f t="shared" si="2"/>
        <v>138</v>
      </c>
      <c r="T59" s="183"/>
      <c r="U59" s="183">
        <f t="shared" si="3"/>
        <v>201</v>
      </c>
      <c r="V59" s="204"/>
      <c r="W59" s="62"/>
    </row>
    <row r="60" spans="1:26" ht="15.75" thickBot="1" x14ac:dyDescent="0.3">
      <c r="C60" s="228" t="s">
        <v>1</v>
      </c>
      <c r="D60" s="229"/>
      <c r="E60" s="229"/>
      <c r="F60" s="229"/>
      <c r="G60" s="203">
        <f>SUM(G54:G59)</f>
        <v>992</v>
      </c>
      <c r="H60" s="203"/>
      <c r="I60" s="203">
        <f>SUM(I54:I59)</f>
        <v>1995</v>
      </c>
      <c r="J60" s="203"/>
      <c r="K60" s="203">
        <f>SUM(K54:K59)</f>
        <v>148</v>
      </c>
      <c r="L60" s="203"/>
      <c r="M60" s="203">
        <f>SUM(M54:M59)</f>
        <v>333</v>
      </c>
      <c r="N60" s="203"/>
      <c r="O60" s="203">
        <f>SUM(O54:O59)</f>
        <v>143</v>
      </c>
      <c r="P60" s="203"/>
      <c r="Q60" s="203">
        <f>SUM(Q54:Q59)</f>
        <v>275</v>
      </c>
      <c r="R60" s="203"/>
      <c r="S60" s="203">
        <f>SUM(S54:S59)</f>
        <v>1283</v>
      </c>
      <c r="T60" s="203"/>
      <c r="U60" s="203">
        <f>SUM(U54:U59)</f>
        <v>2603</v>
      </c>
      <c r="V60" s="236"/>
    </row>
    <row r="61" spans="1:26" x14ac:dyDescent="0.25">
      <c r="A61" s="12"/>
      <c r="B61" s="13"/>
      <c r="C61" s="14"/>
      <c r="D61" s="14"/>
      <c r="E61" s="14"/>
      <c r="F61" s="14"/>
      <c r="G61" s="15"/>
      <c r="H61" s="15"/>
      <c r="I61" s="15"/>
      <c r="J61" s="15"/>
      <c r="K61" s="15"/>
      <c r="L61" s="15"/>
      <c r="M61" s="15"/>
      <c r="N61" s="15"/>
      <c r="O61" s="15"/>
      <c r="P61" s="15"/>
      <c r="Q61" s="15"/>
      <c r="R61" s="15"/>
      <c r="S61" s="15"/>
      <c r="T61" s="15"/>
      <c r="U61" s="15"/>
      <c r="V61" s="15"/>
      <c r="W61" s="13"/>
    </row>
    <row r="62" spans="1:26" ht="15" customHeight="1" x14ac:dyDescent="0.25">
      <c r="A62" s="230" t="s">
        <v>70</v>
      </c>
      <c r="B62" s="230"/>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row>
    <row r="63" spans="1:26" ht="1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7"/>
      <c r="Z63" s="16"/>
    </row>
    <row r="67" spans="4:26" x14ac:dyDescent="0.25">
      <c r="M67" s="11"/>
      <c r="N67" s="11"/>
      <c r="O67" s="11"/>
      <c r="P67" s="11"/>
      <c r="Q67" s="11"/>
      <c r="R67" s="11"/>
      <c r="S67" s="11"/>
    </row>
    <row r="68" spans="4:26" x14ac:dyDescent="0.25">
      <c r="M68" s="11"/>
      <c r="N68" s="11"/>
      <c r="O68" s="11"/>
      <c r="P68" s="11"/>
      <c r="Q68" s="11"/>
      <c r="R68" s="11"/>
      <c r="S68" s="11"/>
    </row>
    <row r="69" spans="4:26" x14ac:dyDescent="0.25">
      <c r="M69" s="11"/>
      <c r="N69" s="11"/>
      <c r="O69" s="11"/>
      <c r="P69" s="11"/>
      <c r="Q69" s="11"/>
      <c r="R69" s="11"/>
      <c r="S69" s="11"/>
    </row>
    <row r="70" spans="4:26" x14ac:dyDescent="0.25">
      <c r="M70" s="11"/>
      <c r="N70" s="11"/>
      <c r="O70" s="11"/>
      <c r="P70" s="11"/>
      <c r="Q70" s="11"/>
      <c r="R70" s="11"/>
      <c r="S70" s="11"/>
    </row>
    <row r="71" spans="4:26" x14ac:dyDescent="0.25">
      <c r="M71" s="11"/>
      <c r="N71" s="11"/>
      <c r="O71" s="11"/>
      <c r="P71" s="11"/>
      <c r="Q71" s="11"/>
      <c r="R71" s="11"/>
      <c r="S71" s="11"/>
    </row>
    <row r="72" spans="4:26" x14ac:dyDescent="0.25">
      <c r="M72" s="11"/>
      <c r="N72" s="11"/>
      <c r="O72" s="11"/>
      <c r="P72" s="11"/>
      <c r="Q72" s="11"/>
      <c r="R72" s="11"/>
      <c r="S72" s="11"/>
    </row>
    <row r="73" spans="4:26" x14ac:dyDescent="0.25">
      <c r="M73" s="11"/>
      <c r="N73" s="11"/>
      <c r="O73" s="11"/>
      <c r="P73" s="11"/>
      <c r="Q73" s="11"/>
      <c r="R73" s="11"/>
      <c r="S73" s="11"/>
    </row>
    <row r="74" spans="4:26" x14ac:dyDescent="0.25">
      <c r="M74" s="11"/>
      <c r="N74" s="11"/>
      <c r="O74" s="11"/>
      <c r="P74" s="11"/>
      <c r="Q74" s="11"/>
      <c r="R74" s="11"/>
      <c r="S74" s="11"/>
    </row>
    <row r="75" spans="4:26" x14ac:dyDescent="0.25">
      <c r="D75" s="214"/>
      <c r="E75" s="214"/>
    </row>
    <row r="80" spans="4:26" x14ac:dyDescent="0.25">
      <c r="V80" s="18"/>
      <c r="W80" s="18"/>
      <c r="X80" s="18"/>
      <c r="Y80" s="19"/>
      <c r="Z80" s="18"/>
    </row>
    <row r="81" spans="1:33" x14ac:dyDescent="0.25">
      <c r="V81" s="18"/>
      <c r="W81" s="18"/>
      <c r="X81" s="18"/>
      <c r="Y81" s="19"/>
      <c r="Z81" s="18"/>
    </row>
    <row r="82" spans="1:33" x14ac:dyDescent="0.25">
      <c r="A82" s="20"/>
      <c r="B82" s="20"/>
      <c r="C82" s="20"/>
      <c r="D82" s="20"/>
      <c r="E82" s="20"/>
      <c r="F82" s="20"/>
      <c r="G82" s="20"/>
      <c r="H82" s="20"/>
      <c r="I82" s="20"/>
      <c r="J82" s="20"/>
      <c r="K82" s="20"/>
      <c r="L82" s="20"/>
      <c r="M82" s="20"/>
      <c r="N82" s="20"/>
      <c r="O82" s="20"/>
      <c r="P82" s="20"/>
      <c r="Q82" s="20"/>
      <c r="R82" s="20"/>
      <c r="S82" s="20"/>
      <c r="T82" s="20"/>
      <c r="U82" s="20"/>
      <c r="V82" s="18"/>
      <c r="W82" s="18"/>
      <c r="X82" s="18"/>
      <c r="Y82" s="19"/>
      <c r="Z82" s="18"/>
    </row>
    <row r="83" spans="1:33" x14ac:dyDescent="0.25">
      <c r="A83" s="20"/>
      <c r="B83" s="20"/>
      <c r="C83" s="20"/>
      <c r="D83" s="20"/>
      <c r="E83" s="20"/>
      <c r="F83" s="20"/>
      <c r="G83" s="20"/>
      <c r="H83" s="20"/>
      <c r="I83" s="20"/>
      <c r="J83" s="20"/>
      <c r="K83" s="20"/>
      <c r="L83" s="20"/>
      <c r="M83" s="20"/>
      <c r="N83" s="20"/>
      <c r="O83" s="20"/>
      <c r="P83" s="20"/>
      <c r="Q83" s="20"/>
      <c r="R83" s="20"/>
      <c r="S83" s="20"/>
      <c r="T83" s="20"/>
      <c r="U83" s="20"/>
      <c r="V83" s="18"/>
      <c r="W83" s="18"/>
      <c r="X83" s="18"/>
      <c r="Y83" s="19"/>
      <c r="Z83" s="18"/>
    </row>
    <row r="84" spans="1:33" x14ac:dyDescent="0.25">
      <c r="A84" s="20"/>
      <c r="B84" s="20"/>
      <c r="C84" s="20"/>
      <c r="D84" s="20"/>
      <c r="E84" s="20"/>
      <c r="F84" s="20"/>
      <c r="G84" s="20"/>
      <c r="H84" s="20"/>
      <c r="I84" s="20"/>
      <c r="J84" s="20"/>
      <c r="K84" s="20"/>
      <c r="L84" s="20"/>
      <c r="M84" s="20"/>
      <c r="N84" s="20"/>
      <c r="O84" s="20"/>
      <c r="P84" s="20"/>
      <c r="Q84" s="20"/>
      <c r="R84" s="20"/>
      <c r="S84" s="20"/>
      <c r="T84" s="20"/>
      <c r="U84" s="20"/>
      <c r="V84" s="18"/>
      <c r="W84" s="18"/>
      <c r="X84" s="18"/>
      <c r="Y84" s="19"/>
      <c r="Z84" s="18"/>
    </row>
    <row r="85" spans="1:33" x14ac:dyDescent="0.25">
      <c r="A85" s="20"/>
      <c r="B85" s="20"/>
      <c r="C85" s="20"/>
      <c r="D85" s="20"/>
      <c r="E85" s="20"/>
      <c r="F85" s="20"/>
      <c r="G85" s="20"/>
      <c r="H85" s="20"/>
      <c r="I85" s="20"/>
      <c r="J85" s="20"/>
      <c r="K85" s="20"/>
      <c r="L85" s="20"/>
      <c r="M85" s="20"/>
      <c r="N85" s="20"/>
      <c r="O85" s="20"/>
      <c r="P85" s="20"/>
      <c r="Q85" s="20"/>
      <c r="R85" s="20"/>
      <c r="S85" s="20"/>
      <c r="T85" s="20"/>
      <c r="U85" s="20"/>
      <c r="V85" s="18"/>
      <c r="W85" s="18"/>
      <c r="X85" s="18"/>
      <c r="Y85" s="19"/>
      <c r="Z85" s="18"/>
      <c r="AG85" s="62"/>
    </row>
    <row r="86" spans="1:33" x14ac:dyDescent="0.25">
      <c r="A86" s="20"/>
      <c r="B86" s="20"/>
      <c r="C86" s="20"/>
      <c r="D86" s="20"/>
      <c r="E86" s="20"/>
      <c r="F86" s="20"/>
      <c r="G86" s="20"/>
      <c r="H86" s="20"/>
      <c r="I86" s="20"/>
      <c r="J86" s="20"/>
      <c r="K86" s="20"/>
      <c r="L86" s="20"/>
      <c r="M86" s="20"/>
      <c r="N86" s="20"/>
      <c r="O86" s="20"/>
      <c r="P86" s="20"/>
      <c r="Q86" s="20"/>
      <c r="R86" s="20"/>
      <c r="S86" s="20"/>
      <c r="T86" s="20"/>
      <c r="U86" s="20"/>
      <c r="V86" s="18"/>
      <c r="W86" s="18"/>
      <c r="X86" s="18"/>
      <c r="Y86" s="19"/>
      <c r="Z86" s="18"/>
    </row>
    <row r="87" spans="1:33" x14ac:dyDescent="0.25">
      <c r="A87" s="89" t="s">
        <v>169</v>
      </c>
      <c r="B87" s="89"/>
      <c r="C87" s="89"/>
      <c r="D87" s="89"/>
      <c r="E87" s="89"/>
      <c r="F87" s="89"/>
      <c r="G87" s="89"/>
      <c r="H87" s="89"/>
      <c r="I87" s="89"/>
      <c r="J87" s="89"/>
      <c r="K87" s="89"/>
      <c r="L87" s="89"/>
      <c r="M87" s="89"/>
      <c r="N87" s="89"/>
      <c r="O87" s="89"/>
      <c r="P87" s="89"/>
      <c r="Q87" s="89"/>
      <c r="R87" s="89"/>
      <c r="S87" s="89"/>
      <c r="T87" s="89"/>
      <c r="U87" s="89"/>
      <c r="V87" s="89"/>
      <c r="W87" s="89"/>
      <c r="X87" s="89"/>
      <c r="Y87" s="89"/>
    </row>
    <row r="88" spans="1:33" x14ac:dyDescent="0.25">
      <c r="A88" s="89"/>
      <c r="B88" s="89"/>
      <c r="C88" s="89"/>
      <c r="D88" s="89"/>
      <c r="E88" s="89"/>
      <c r="F88" s="89"/>
      <c r="G88" s="89"/>
      <c r="H88" s="89"/>
      <c r="I88" s="89"/>
      <c r="J88" s="89"/>
      <c r="K88" s="89"/>
      <c r="L88" s="89"/>
      <c r="M88" s="89"/>
      <c r="N88" s="89"/>
      <c r="O88" s="89"/>
      <c r="P88" s="89"/>
      <c r="Q88" s="89"/>
      <c r="R88" s="89"/>
      <c r="S88" s="89"/>
      <c r="T88" s="89"/>
      <c r="U88" s="89"/>
      <c r="V88" s="89"/>
      <c r="W88" s="89"/>
      <c r="X88" s="89"/>
      <c r="Y88" s="89"/>
    </row>
    <row r="89" spans="1:33" s="58" customFormat="1" x14ac:dyDescent="0.25">
      <c r="A89" s="89"/>
      <c r="B89" s="89"/>
      <c r="C89" s="89"/>
      <c r="D89" s="89"/>
      <c r="E89" s="89"/>
      <c r="F89" s="89"/>
      <c r="G89" s="89"/>
      <c r="H89" s="89"/>
      <c r="I89" s="89"/>
      <c r="J89" s="89"/>
      <c r="K89" s="89"/>
      <c r="L89" s="89"/>
      <c r="M89" s="89"/>
      <c r="N89" s="89"/>
      <c r="O89" s="89"/>
      <c r="P89" s="89"/>
      <c r="Q89" s="89"/>
      <c r="R89" s="89"/>
      <c r="S89" s="89"/>
      <c r="T89" s="89"/>
      <c r="U89" s="89"/>
      <c r="V89" s="89"/>
      <c r="W89" s="89"/>
      <c r="X89" s="89"/>
      <c r="Y89" s="89"/>
    </row>
    <row r="90" spans="1:33" s="58" customFormat="1" x14ac:dyDescent="0.25">
      <c r="A90" s="89"/>
      <c r="B90" s="89"/>
      <c r="C90" s="89"/>
      <c r="D90" s="89"/>
      <c r="E90" s="89"/>
      <c r="F90" s="89"/>
      <c r="G90" s="89"/>
      <c r="H90" s="89"/>
      <c r="I90" s="89"/>
      <c r="J90" s="89"/>
      <c r="K90" s="89"/>
      <c r="L90" s="89"/>
      <c r="M90" s="89"/>
      <c r="N90" s="89"/>
      <c r="O90" s="89"/>
      <c r="P90" s="89"/>
      <c r="Q90" s="89"/>
      <c r="R90" s="89"/>
      <c r="S90" s="89"/>
      <c r="T90" s="89"/>
      <c r="U90" s="89"/>
      <c r="V90" s="89"/>
      <c r="W90" s="89"/>
      <c r="X90" s="89"/>
      <c r="Y90" s="89"/>
    </row>
    <row r="91" spans="1:33" s="58" customFormat="1" x14ac:dyDescent="0.25">
      <c r="A91" s="89"/>
      <c r="B91" s="89"/>
      <c r="C91" s="89"/>
      <c r="D91" s="89"/>
      <c r="E91" s="89"/>
      <c r="F91" s="89"/>
      <c r="G91" s="89"/>
      <c r="H91" s="89"/>
      <c r="I91" s="89"/>
      <c r="J91" s="89"/>
      <c r="K91" s="89"/>
      <c r="L91" s="89"/>
      <c r="M91" s="89"/>
      <c r="N91" s="89"/>
      <c r="O91" s="89"/>
      <c r="P91" s="89"/>
      <c r="Q91" s="89"/>
      <c r="R91" s="89"/>
      <c r="S91" s="89"/>
      <c r="T91" s="89"/>
      <c r="U91" s="89"/>
      <c r="V91" s="89"/>
      <c r="W91" s="89"/>
      <c r="X91" s="89"/>
      <c r="Y91" s="89"/>
    </row>
    <row r="92" spans="1:33" s="58" customFormat="1" x14ac:dyDescent="0.25">
      <c r="A92" s="89"/>
      <c r="B92" s="89"/>
      <c r="C92" s="89"/>
      <c r="D92" s="89"/>
      <c r="E92" s="89"/>
      <c r="F92" s="89"/>
      <c r="G92" s="89"/>
      <c r="H92" s="89"/>
      <c r="I92" s="89"/>
      <c r="J92" s="89"/>
      <c r="K92" s="89"/>
      <c r="L92" s="89"/>
      <c r="M92" s="89"/>
      <c r="N92" s="89"/>
      <c r="O92" s="89"/>
      <c r="P92" s="89"/>
      <c r="Q92" s="89"/>
      <c r="R92" s="89"/>
      <c r="S92" s="89"/>
      <c r="T92" s="89"/>
      <c r="U92" s="89"/>
      <c r="V92" s="89"/>
      <c r="W92" s="89"/>
      <c r="X92" s="89"/>
      <c r="Y92" s="89"/>
    </row>
    <row r="93" spans="1:33" s="58" customFormat="1" x14ac:dyDescent="0.25">
      <c r="A93" s="89"/>
      <c r="B93" s="89"/>
      <c r="C93" s="89"/>
      <c r="D93" s="89"/>
      <c r="E93" s="89"/>
      <c r="F93" s="89"/>
      <c r="G93" s="89"/>
      <c r="H93" s="89"/>
      <c r="I93" s="89"/>
      <c r="J93" s="89"/>
      <c r="K93" s="89"/>
      <c r="L93" s="89"/>
      <c r="M93" s="89"/>
      <c r="N93" s="89"/>
      <c r="O93" s="89"/>
      <c r="P93" s="89"/>
      <c r="Q93" s="89"/>
      <c r="R93" s="89"/>
      <c r="S93" s="89"/>
      <c r="T93" s="89"/>
      <c r="U93" s="89"/>
      <c r="V93" s="89"/>
      <c r="W93" s="89"/>
      <c r="X93" s="89"/>
      <c r="Y93" s="89"/>
    </row>
    <row r="94" spans="1:33" s="58" customFormat="1" x14ac:dyDescent="0.25">
      <c r="A94" s="89"/>
      <c r="B94" s="89"/>
      <c r="C94" s="89"/>
      <c r="D94" s="89"/>
      <c r="E94" s="89"/>
      <c r="F94" s="89"/>
      <c r="G94" s="89"/>
      <c r="H94" s="89"/>
      <c r="I94" s="89"/>
      <c r="J94" s="89"/>
      <c r="K94" s="89"/>
      <c r="L94" s="89"/>
      <c r="M94" s="89"/>
      <c r="N94" s="89"/>
      <c r="O94" s="89"/>
      <c r="P94" s="89"/>
      <c r="Q94" s="89"/>
      <c r="R94" s="89"/>
      <c r="S94" s="89"/>
      <c r="T94" s="89"/>
      <c r="U94" s="89"/>
      <c r="V94" s="89"/>
      <c r="W94" s="89"/>
      <c r="X94" s="89"/>
      <c r="Y94" s="89"/>
    </row>
    <row r="95" spans="1:33" s="58" customFormat="1" x14ac:dyDescent="0.25">
      <c r="A95" s="89"/>
      <c r="B95" s="89"/>
      <c r="C95" s="89"/>
      <c r="D95" s="89"/>
      <c r="E95" s="89"/>
      <c r="F95" s="89"/>
      <c r="G95" s="89"/>
      <c r="H95" s="89"/>
      <c r="I95" s="89"/>
      <c r="J95" s="89"/>
      <c r="K95" s="89"/>
      <c r="L95" s="89"/>
      <c r="M95" s="89"/>
      <c r="N95" s="89"/>
      <c r="O95" s="89"/>
      <c r="P95" s="89"/>
      <c r="Q95" s="89"/>
      <c r="R95" s="89"/>
      <c r="S95" s="89"/>
      <c r="T95" s="89"/>
      <c r="U95" s="89"/>
      <c r="V95" s="89"/>
      <c r="W95" s="89"/>
      <c r="X95" s="89"/>
      <c r="Y95" s="89"/>
    </row>
    <row r="96" spans="1:33" s="58" customFormat="1" x14ac:dyDescent="0.25">
      <c r="A96" s="89"/>
      <c r="B96" s="89"/>
      <c r="C96" s="89"/>
      <c r="D96" s="89"/>
      <c r="E96" s="89"/>
      <c r="F96" s="89"/>
      <c r="G96" s="89"/>
      <c r="H96" s="89"/>
      <c r="I96" s="89"/>
      <c r="J96" s="89"/>
      <c r="K96" s="89"/>
      <c r="L96" s="89"/>
      <c r="M96" s="89"/>
      <c r="N96" s="89"/>
      <c r="O96" s="89"/>
      <c r="P96" s="89"/>
      <c r="Q96" s="89"/>
      <c r="R96" s="89"/>
      <c r="S96" s="89"/>
      <c r="T96" s="89"/>
      <c r="U96" s="89"/>
      <c r="V96" s="89"/>
      <c r="W96" s="89"/>
      <c r="X96" s="89"/>
      <c r="Y96" s="89"/>
    </row>
    <row r="97" spans="1:25" s="58" customFormat="1" x14ac:dyDescent="0.25">
      <c r="A97" s="89"/>
      <c r="B97" s="89"/>
      <c r="C97" s="89"/>
      <c r="D97" s="89"/>
      <c r="E97" s="89"/>
      <c r="F97" s="89"/>
      <c r="G97" s="89"/>
      <c r="H97" s="89"/>
      <c r="I97" s="89"/>
      <c r="J97" s="89"/>
      <c r="K97" s="89"/>
      <c r="L97" s="89"/>
      <c r="M97" s="89"/>
      <c r="N97" s="89"/>
      <c r="O97" s="89"/>
      <c r="P97" s="89"/>
      <c r="Q97" s="89"/>
      <c r="R97" s="89"/>
      <c r="S97" s="89"/>
      <c r="T97" s="89"/>
      <c r="U97" s="89"/>
      <c r="V97" s="89"/>
      <c r="W97" s="89"/>
      <c r="X97" s="89"/>
      <c r="Y97" s="89"/>
    </row>
    <row r="98" spans="1:25" s="58" customFormat="1" x14ac:dyDescent="0.25">
      <c r="A98" s="89"/>
      <c r="B98" s="89"/>
      <c r="C98" s="89"/>
      <c r="D98" s="89"/>
      <c r="E98" s="89"/>
      <c r="F98" s="89"/>
      <c r="G98" s="89"/>
      <c r="H98" s="89"/>
      <c r="I98" s="89"/>
      <c r="J98" s="89"/>
      <c r="K98" s="89"/>
      <c r="L98" s="89"/>
      <c r="M98" s="89"/>
      <c r="N98" s="89"/>
      <c r="O98" s="89"/>
      <c r="P98" s="89"/>
      <c r="Q98" s="89"/>
      <c r="R98" s="89"/>
      <c r="S98" s="89"/>
      <c r="T98" s="89"/>
      <c r="U98" s="89"/>
      <c r="V98" s="89"/>
      <c r="W98" s="89"/>
      <c r="X98" s="89"/>
      <c r="Y98" s="89"/>
    </row>
    <row r="99" spans="1:25" s="58" customFormat="1" x14ac:dyDescent="0.25">
      <c r="A99" s="89"/>
      <c r="B99" s="89"/>
      <c r="C99" s="89"/>
      <c r="D99" s="89"/>
      <c r="E99" s="89"/>
      <c r="F99" s="89"/>
      <c r="G99" s="89"/>
      <c r="H99" s="89"/>
      <c r="I99" s="89"/>
      <c r="J99" s="89"/>
      <c r="K99" s="89"/>
      <c r="L99" s="89"/>
      <c r="M99" s="89"/>
      <c r="N99" s="89"/>
      <c r="O99" s="89"/>
      <c r="P99" s="89"/>
      <c r="Q99" s="89"/>
      <c r="R99" s="89"/>
      <c r="S99" s="89"/>
      <c r="T99" s="89"/>
      <c r="U99" s="89"/>
      <c r="V99" s="89"/>
      <c r="W99" s="89"/>
      <c r="X99" s="89"/>
      <c r="Y99" s="89"/>
    </row>
    <row r="100" spans="1:25" s="58" customFormat="1" x14ac:dyDescent="0.25">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row>
    <row r="101" spans="1:25" s="58" customFormat="1" x14ac:dyDescent="0.25">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row>
    <row r="102" spans="1:25" s="58" customFormat="1" x14ac:dyDescent="0.25">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row>
    <row r="103" spans="1:25" s="58" customFormat="1" x14ac:dyDescent="0.25">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row>
    <row r="104" spans="1:25" s="58" customFormat="1" x14ac:dyDescent="0.25">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row>
    <row r="105" spans="1:25" s="58" customFormat="1" x14ac:dyDescent="0.25">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row>
    <row r="106" spans="1:25" s="58" customFormat="1" x14ac:dyDescent="0.25">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row>
    <row r="107" spans="1:25" s="58" customFormat="1" x14ac:dyDescent="0.25">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row>
    <row r="108" spans="1:25" s="58" customFormat="1" x14ac:dyDescent="0.25">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row>
    <row r="109" spans="1:25" s="58" customFormat="1" x14ac:dyDescent="0.25">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row>
    <row r="110" spans="1:25" s="58" customFormat="1" x14ac:dyDescent="0.25">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row>
    <row r="111" spans="1:25" s="58" customFormat="1" x14ac:dyDescent="0.25">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row>
    <row r="112" spans="1:25" x14ac:dyDescent="0.25">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row>
    <row r="113" spans="1:25" s="58" customFormat="1" x14ac:dyDescent="0.25">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row>
    <row r="114" spans="1:25" s="58" customFormat="1" x14ac:dyDescent="0.25">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row>
    <row r="115" spans="1:25" s="66" customFormat="1" x14ac:dyDescent="0.25">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row>
    <row r="116" spans="1:25" x14ac:dyDescent="0.25">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row>
    <row r="121" spans="1:25" x14ac:dyDescent="0.25">
      <c r="A121" s="82" t="s">
        <v>71</v>
      </c>
      <c r="B121" s="82"/>
      <c r="C121" s="82"/>
      <c r="D121" s="82"/>
      <c r="E121" s="82"/>
      <c r="F121" s="82"/>
      <c r="G121" s="82"/>
      <c r="H121" s="82"/>
      <c r="I121" s="82"/>
      <c r="J121" s="82"/>
      <c r="K121" s="82"/>
      <c r="L121" s="82"/>
      <c r="M121" s="82"/>
      <c r="N121" s="82"/>
      <c r="O121" s="82"/>
      <c r="P121" s="82"/>
      <c r="Q121" s="82"/>
      <c r="R121" s="82"/>
      <c r="S121" s="82"/>
      <c r="T121" s="82"/>
      <c r="U121" s="82"/>
    </row>
    <row r="122" spans="1:25"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4" spans="1:25" ht="15.75" thickBot="1" x14ac:dyDescent="0.3"/>
    <row r="125" spans="1:25" x14ac:dyDescent="0.25">
      <c r="A125" s="205" t="str">
        <f>CONCATENATE(Arkusz18!C2," - ",Arkusz18!B2," r.")</f>
        <v>01.01.2015 - 30.04.2015 r.</v>
      </c>
      <c r="B125" s="206"/>
      <c r="C125" s="206"/>
      <c r="D125" s="206"/>
      <c r="E125" s="206"/>
      <c r="F125" s="206"/>
      <c r="G125" s="206"/>
      <c r="H125" s="206"/>
      <c r="I125" s="207"/>
      <c r="M125" s="205" t="str">
        <f>CONCATENATE(Arkusz18!C2," - ",Arkusz18!B2," r.")</f>
        <v>01.01.2015 - 30.04.2015 r.</v>
      </c>
      <c r="N125" s="206"/>
      <c r="O125" s="206"/>
      <c r="P125" s="206"/>
      <c r="Q125" s="206"/>
      <c r="R125" s="206"/>
      <c r="S125" s="206"/>
      <c r="T125" s="206"/>
      <c r="U125" s="207"/>
    </row>
    <row r="126" spans="1:25" ht="15" customHeight="1" x14ac:dyDescent="0.25">
      <c r="A126" s="222" t="s">
        <v>56</v>
      </c>
      <c r="B126" s="223"/>
      <c r="C126" s="224"/>
      <c r="D126" s="199" t="s">
        <v>57</v>
      </c>
      <c r="E126" s="200"/>
      <c r="F126" s="199" t="s">
        <v>58</v>
      </c>
      <c r="G126" s="200"/>
      <c r="H126" s="199" t="s">
        <v>54</v>
      </c>
      <c r="I126" s="208"/>
      <c r="M126" s="222" t="s">
        <v>56</v>
      </c>
      <c r="N126" s="223"/>
      <c r="O126" s="224"/>
      <c r="P126" s="199" t="s">
        <v>59</v>
      </c>
      <c r="Q126" s="200"/>
      <c r="R126" s="199" t="s">
        <v>58</v>
      </c>
      <c r="S126" s="200"/>
      <c r="T126" s="199" t="s">
        <v>54</v>
      </c>
      <c r="U126" s="208"/>
    </row>
    <row r="127" spans="1:25" ht="46.5" customHeight="1" x14ac:dyDescent="0.25">
      <c r="A127" s="225"/>
      <c r="B127" s="226"/>
      <c r="C127" s="227"/>
      <c r="D127" s="201"/>
      <c r="E127" s="202"/>
      <c r="F127" s="201"/>
      <c r="G127" s="202"/>
      <c r="H127" s="201"/>
      <c r="I127" s="209"/>
      <c r="M127" s="225"/>
      <c r="N127" s="226"/>
      <c r="O127" s="227"/>
      <c r="P127" s="201"/>
      <c r="Q127" s="202"/>
      <c r="R127" s="201"/>
      <c r="S127" s="202"/>
      <c r="T127" s="201"/>
      <c r="U127" s="209"/>
    </row>
    <row r="128" spans="1:25" ht="15" customHeight="1" x14ac:dyDescent="0.25">
      <c r="A128" s="242" t="str">
        <f>Arkusz4!B2</f>
        <v>NIEMCY</v>
      </c>
      <c r="B128" s="243"/>
      <c r="C128" s="243"/>
      <c r="D128" s="211">
        <f>Arkusz4!C2</f>
        <v>1147</v>
      </c>
      <c r="E128" s="211"/>
      <c r="F128" s="211">
        <f>Arkusz4!D2</f>
        <v>928</v>
      </c>
      <c r="G128" s="211"/>
      <c r="H128" s="211">
        <f>Arkusz4!E2</f>
        <v>15</v>
      </c>
      <c r="I128" s="211"/>
      <c r="M128" s="242" t="str">
        <f>Arkusz5!B2</f>
        <v>NIEMCY</v>
      </c>
      <c r="N128" s="243"/>
      <c r="O128" s="243"/>
      <c r="P128" s="211">
        <f>Arkusz5!C2</f>
        <v>23</v>
      </c>
      <c r="Q128" s="211"/>
      <c r="R128" s="211">
        <f>Arkusz5!D2</f>
        <v>19</v>
      </c>
      <c r="S128" s="211"/>
      <c r="T128" s="211">
        <f>Arkusz5!E2</f>
        <v>3</v>
      </c>
      <c r="U128" s="248"/>
    </row>
    <row r="129" spans="1:25" ht="15" customHeight="1" x14ac:dyDescent="0.25">
      <c r="A129" s="215" t="str">
        <f>Arkusz4!B3</f>
        <v>FRANCJA</v>
      </c>
      <c r="B129" s="216"/>
      <c r="C129" s="216"/>
      <c r="D129" s="212">
        <f>Arkusz4!C3</f>
        <v>270</v>
      </c>
      <c r="E129" s="212"/>
      <c r="F129" s="212">
        <f>Arkusz4!D3</f>
        <v>192</v>
      </c>
      <c r="G129" s="212"/>
      <c r="H129" s="212">
        <f>Arkusz4!E3</f>
        <v>1</v>
      </c>
      <c r="I129" s="212"/>
      <c r="M129" s="215" t="str">
        <f>Arkusz5!B3</f>
        <v>FRANCJA</v>
      </c>
      <c r="N129" s="216"/>
      <c r="O129" s="216"/>
      <c r="P129" s="212">
        <f>Arkusz5!C3</f>
        <v>15</v>
      </c>
      <c r="Q129" s="212"/>
      <c r="R129" s="212">
        <f>Arkusz5!D3</f>
        <v>9</v>
      </c>
      <c r="S129" s="212"/>
      <c r="T129" s="212">
        <f>Arkusz5!E3</f>
        <v>0</v>
      </c>
      <c r="U129" s="246"/>
    </row>
    <row r="130" spans="1:25" ht="15" customHeight="1" x14ac:dyDescent="0.25">
      <c r="A130" s="242" t="str">
        <f>Arkusz4!B4</f>
        <v>AUSTRIA</v>
      </c>
      <c r="B130" s="243"/>
      <c r="C130" s="243"/>
      <c r="D130" s="211">
        <f>Arkusz4!C4</f>
        <v>167</v>
      </c>
      <c r="E130" s="211"/>
      <c r="F130" s="211">
        <f>Arkusz4!D4</f>
        <v>134</v>
      </c>
      <c r="G130" s="211"/>
      <c r="H130" s="211">
        <f>Arkusz4!E4</f>
        <v>1</v>
      </c>
      <c r="I130" s="211"/>
      <c r="M130" s="242" t="str">
        <f>Arkusz5!B4</f>
        <v>WĘGRY</v>
      </c>
      <c r="N130" s="243"/>
      <c r="O130" s="243"/>
      <c r="P130" s="211">
        <f>Arkusz5!C4</f>
        <v>10</v>
      </c>
      <c r="Q130" s="211"/>
      <c r="R130" s="211">
        <f>Arkusz5!D4</f>
        <v>9</v>
      </c>
      <c r="S130" s="211"/>
      <c r="T130" s="211">
        <f>Arkusz5!E4</f>
        <v>0</v>
      </c>
      <c r="U130" s="248"/>
    </row>
    <row r="131" spans="1:25" ht="15" customHeight="1" x14ac:dyDescent="0.25">
      <c r="A131" s="215" t="str">
        <f>Arkusz4!B5</f>
        <v>BELGIA</v>
      </c>
      <c r="B131" s="216"/>
      <c r="C131" s="216"/>
      <c r="D131" s="212">
        <f>Arkusz4!C5</f>
        <v>95</v>
      </c>
      <c r="E131" s="212"/>
      <c r="F131" s="212">
        <f>Arkusz4!D5</f>
        <v>80</v>
      </c>
      <c r="G131" s="212"/>
      <c r="H131" s="212">
        <f>Arkusz4!E5</f>
        <v>3</v>
      </c>
      <c r="I131" s="212"/>
      <c r="M131" s="215" t="str">
        <f>Arkusz5!B5</f>
        <v>WŁOCHY</v>
      </c>
      <c r="N131" s="216"/>
      <c r="O131" s="216"/>
      <c r="P131" s="212">
        <f>Arkusz5!C5</f>
        <v>8</v>
      </c>
      <c r="Q131" s="212"/>
      <c r="R131" s="212">
        <f>Arkusz5!D5</f>
        <v>6</v>
      </c>
      <c r="S131" s="212"/>
      <c r="T131" s="212">
        <f>Arkusz5!E5</f>
        <v>0</v>
      </c>
      <c r="U131" s="246"/>
    </row>
    <row r="132" spans="1:25" ht="15" customHeight="1" x14ac:dyDescent="0.25">
      <c r="A132" s="242" t="str">
        <f>Arkusz4!B6</f>
        <v>SZWECJA</v>
      </c>
      <c r="B132" s="243"/>
      <c r="C132" s="243"/>
      <c r="D132" s="211">
        <f>Arkusz4!C6</f>
        <v>93</v>
      </c>
      <c r="E132" s="211"/>
      <c r="F132" s="211">
        <f>Arkusz4!D6</f>
        <v>65</v>
      </c>
      <c r="G132" s="211"/>
      <c r="H132" s="211">
        <f>Arkusz4!E6</f>
        <v>4</v>
      </c>
      <c r="I132" s="211"/>
      <c r="M132" s="242" t="str">
        <f>Arkusz5!B6</f>
        <v>BELGIA</v>
      </c>
      <c r="N132" s="243"/>
      <c r="O132" s="243"/>
      <c r="P132" s="211">
        <f>Arkusz5!C6</f>
        <v>5</v>
      </c>
      <c r="Q132" s="211"/>
      <c r="R132" s="211">
        <f>Arkusz5!D6</f>
        <v>3</v>
      </c>
      <c r="S132" s="211"/>
      <c r="T132" s="211">
        <f>Arkusz5!E6</f>
        <v>0</v>
      </c>
      <c r="U132" s="248"/>
    </row>
    <row r="133" spans="1:25" ht="15" customHeight="1" thickBot="1" x14ac:dyDescent="0.3">
      <c r="A133" s="244" t="str">
        <f>Arkusz4!B7</f>
        <v>Pozostałe</v>
      </c>
      <c r="B133" s="245"/>
      <c r="C133" s="245"/>
      <c r="D133" s="213">
        <f>Arkusz4!C7</f>
        <v>296</v>
      </c>
      <c r="E133" s="213"/>
      <c r="F133" s="213">
        <f>Arkusz4!D7</f>
        <v>239</v>
      </c>
      <c r="G133" s="213"/>
      <c r="H133" s="213">
        <f>Arkusz4!E7</f>
        <v>23</v>
      </c>
      <c r="I133" s="213"/>
      <c r="M133" s="244" t="str">
        <f>Arkusz5!B7</f>
        <v>Pozostałe</v>
      </c>
      <c r="N133" s="245"/>
      <c r="O133" s="245"/>
      <c r="P133" s="213">
        <f>Arkusz5!C7</f>
        <v>21</v>
      </c>
      <c r="Q133" s="213"/>
      <c r="R133" s="213">
        <f>Arkusz5!D7</f>
        <v>6</v>
      </c>
      <c r="S133" s="213"/>
      <c r="T133" s="213">
        <f>Arkusz5!E7</f>
        <v>0</v>
      </c>
      <c r="U133" s="280"/>
    </row>
    <row r="134" spans="1:25" ht="15.75" thickBot="1" x14ac:dyDescent="0.3">
      <c r="A134" s="237" t="s">
        <v>73</v>
      </c>
      <c r="B134" s="238"/>
      <c r="C134" s="238"/>
      <c r="D134" s="203">
        <f>SUM(D128:E133)</f>
        <v>2068</v>
      </c>
      <c r="E134" s="203"/>
      <c r="F134" s="203">
        <f>SUM(F128:G133)</f>
        <v>1638</v>
      </c>
      <c r="G134" s="203"/>
      <c r="H134" s="203">
        <f>SUM(H128:I133)</f>
        <v>47</v>
      </c>
      <c r="I134" s="236"/>
      <c r="M134" s="237" t="s">
        <v>73</v>
      </c>
      <c r="N134" s="238"/>
      <c r="O134" s="238"/>
      <c r="P134" s="203">
        <f>SUM(P128:Q133)</f>
        <v>82</v>
      </c>
      <c r="Q134" s="203"/>
      <c r="R134" s="203">
        <f t="shared" ref="R134" si="4">SUM(R128:S133)</f>
        <v>52</v>
      </c>
      <c r="S134" s="203"/>
      <c r="T134" s="203">
        <f t="shared" ref="T134" si="5">SUM(T128:U133)</f>
        <v>3</v>
      </c>
      <c r="U134" s="236"/>
    </row>
    <row r="136" spans="1:25" x14ac:dyDescent="0.25">
      <c r="A136" s="87" t="s">
        <v>168</v>
      </c>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row>
    <row r="137" spans="1:25" x14ac:dyDescent="0.25">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row>
    <row r="138" spans="1:25" x14ac:dyDescent="0.25">
      <c r="A138" s="87"/>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row>
    <row r="139" spans="1:25" x14ac:dyDescent="0.25">
      <c r="A139" s="87"/>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row>
    <row r="140" spans="1:25" x14ac:dyDescent="0.25">
      <c r="A140" s="87"/>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row>
    <row r="141" spans="1:25" x14ac:dyDescent="0.25">
      <c r="A141" s="87"/>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row>
    <row r="142" spans="1:25" s="58" customFormat="1" x14ac:dyDescent="0.25">
      <c r="A142" s="87"/>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row>
    <row r="143" spans="1:25" s="58" customFormat="1" x14ac:dyDescent="0.25">
      <c r="A143" s="87"/>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row>
    <row r="144" spans="1:25" s="58" customFormat="1" x14ac:dyDescent="0.25">
      <c r="A144" s="87"/>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row>
    <row r="145" spans="1:26" x14ac:dyDescent="0.25">
      <c r="A145" s="87"/>
      <c r="B145" s="87"/>
      <c r="C145" s="87"/>
      <c r="D145" s="87"/>
      <c r="E145" s="87"/>
      <c r="F145" s="87"/>
      <c r="G145" s="87"/>
      <c r="H145" s="87"/>
      <c r="I145" s="87"/>
      <c r="J145" s="87"/>
      <c r="K145" s="87"/>
      <c r="L145" s="87"/>
      <c r="M145" s="87"/>
      <c r="N145" s="87"/>
      <c r="O145" s="87"/>
      <c r="P145" s="87"/>
      <c r="Q145" s="87"/>
      <c r="R145" s="87"/>
      <c r="S145" s="87"/>
      <c r="T145" s="87"/>
      <c r="U145" s="87"/>
      <c r="V145" s="87"/>
      <c r="W145" s="87"/>
      <c r="X145" s="87"/>
      <c r="Y145" s="87"/>
    </row>
    <row r="147" spans="1:26" ht="15" customHeight="1" x14ac:dyDescent="0.25">
      <c r="A147" s="230" t="s">
        <v>72</v>
      </c>
      <c r="B147" s="230"/>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row>
    <row r="148" spans="1:26" x14ac:dyDescent="0.25">
      <c r="A148" s="22"/>
      <c r="B148" s="22"/>
      <c r="C148" s="22"/>
      <c r="D148" s="22"/>
      <c r="E148" s="22"/>
      <c r="F148" s="22"/>
      <c r="G148" s="22"/>
      <c r="H148" s="22"/>
      <c r="I148" s="22"/>
      <c r="J148" s="22"/>
      <c r="K148" s="22"/>
      <c r="L148" s="22"/>
      <c r="M148" s="22"/>
      <c r="N148" s="22"/>
      <c r="O148" s="22"/>
      <c r="P148" s="22"/>
      <c r="Q148" s="22"/>
      <c r="R148" s="22"/>
      <c r="S148" s="22"/>
      <c r="T148" s="22"/>
      <c r="U148" s="22"/>
    </row>
    <row r="149" spans="1:26" s="68" customFormat="1" x14ac:dyDescent="0.25">
      <c r="A149" s="279" t="s">
        <v>60</v>
      </c>
      <c r="B149" s="279"/>
      <c r="C149" s="279"/>
      <c r="D149" s="279"/>
      <c r="E149" s="279"/>
      <c r="F149" s="279"/>
      <c r="G149" s="279"/>
      <c r="H149" s="279"/>
      <c r="I149" s="279"/>
      <c r="J149" s="279"/>
      <c r="K149" s="279"/>
      <c r="L149" s="279"/>
      <c r="M149" s="279"/>
      <c r="N149" s="279"/>
      <c r="O149" s="279"/>
      <c r="P149" s="279"/>
      <c r="Q149" s="279"/>
      <c r="R149" s="279"/>
      <c r="S149" s="279"/>
      <c r="T149" s="279"/>
      <c r="U149" s="279"/>
      <c r="Y149" s="69"/>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6" ht="15.75" thickBot="1" x14ac:dyDescent="0.3">
      <c r="A151" s="21"/>
      <c r="B151" s="21"/>
      <c r="C151" s="21"/>
      <c r="D151" s="21"/>
      <c r="E151" s="21"/>
      <c r="F151" s="21"/>
      <c r="G151" s="21"/>
      <c r="H151" s="21"/>
      <c r="I151" s="21"/>
      <c r="J151" s="21"/>
      <c r="K151" s="21"/>
      <c r="L151" s="21"/>
      <c r="M151" s="21"/>
      <c r="N151" s="21"/>
      <c r="O151" s="21"/>
      <c r="P151" s="21"/>
      <c r="Q151" s="21"/>
      <c r="R151" s="21"/>
      <c r="S151" s="21"/>
      <c r="T151" s="21"/>
      <c r="U151" s="21"/>
    </row>
    <row r="152" spans="1:26" x14ac:dyDescent="0.25">
      <c r="C152" s="249" t="s">
        <v>0</v>
      </c>
      <c r="D152" s="144"/>
      <c r="E152" s="144"/>
      <c r="F152" s="144"/>
      <c r="G152" s="186" t="str">
        <f>CONCATENATE(Arkusz18!A2," - ",Arkusz18!B2," r.")</f>
        <v>01.04.2015 - 30.04.2015 r.</v>
      </c>
      <c r="H152" s="186"/>
      <c r="I152" s="186"/>
      <c r="J152" s="186"/>
      <c r="K152" s="186"/>
      <c r="L152" s="186"/>
      <c r="M152" s="186"/>
      <c r="N152" s="186"/>
      <c r="O152" s="186"/>
      <c r="P152" s="186"/>
      <c r="Q152" s="186"/>
      <c r="R152" s="186"/>
      <c r="S152" s="186"/>
      <c r="T152" s="186"/>
      <c r="U152" s="187"/>
    </row>
    <row r="153" spans="1:26" ht="72" customHeight="1" x14ac:dyDescent="0.25">
      <c r="C153" s="250"/>
      <c r="D153" s="251"/>
      <c r="E153" s="251"/>
      <c r="F153" s="251"/>
      <c r="G153" s="239" t="s">
        <v>61</v>
      </c>
      <c r="H153" s="240"/>
      <c r="I153" s="241"/>
      <c r="J153" s="239" t="s">
        <v>62</v>
      </c>
      <c r="K153" s="240"/>
      <c r="L153" s="241"/>
      <c r="M153" s="239" t="s">
        <v>63</v>
      </c>
      <c r="N153" s="240"/>
      <c r="O153" s="241"/>
      <c r="P153" s="239" t="s">
        <v>75</v>
      </c>
      <c r="Q153" s="240"/>
      <c r="R153" s="241"/>
      <c r="S153" s="239" t="s">
        <v>64</v>
      </c>
      <c r="T153" s="240"/>
      <c r="U153" s="247"/>
    </row>
    <row r="154" spans="1:26" x14ac:dyDescent="0.25">
      <c r="C154" s="171" t="str">
        <f>Arkusz6!B2</f>
        <v>ROSJA</v>
      </c>
      <c r="D154" s="172"/>
      <c r="E154" s="172"/>
      <c r="F154" s="172"/>
      <c r="G154" s="152">
        <f>Arkusz6!C2</f>
        <v>2</v>
      </c>
      <c r="H154" s="152"/>
      <c r="I154" s="152"/>
      <c r="J154" s="152">
        <f>Arkusz6!D2</f>
        <v>0</v>
      </c>
      <c r="K154" s="152"/>
      <c r="L154" s="152"/>
      <c r="M154" s="152">
        <f>Arkusz6!E2</f>
        <v>8</v>
      </c>
      <c r="N154" s="152"/>
      <c r="O154" s="152"/>
      <c r="P154" s="152">
        <f>Arkusz6!F2</f>
        <v>68</v>
      </c>
      <c r="Q154" s="152"/>
      <c r="R154" s="152"/>
      <c r="S154" s="152">
        <f>Arkusz6!G2</f>
        <v>293</v>
      </c>
      <c r="T154" s="152"/>
      <c r="U154" s="152"/>
    </row>
    <row r="155" spans="1:26" ht="15" customHeight="1" x14ac:dyDescent="0.25">
      <c r="C155" s="161" t="str">
        <f>Arkusz6!B3</f>
        <v>UKRAINA</v>
      </c>
      <c r="D155" s="162"/>
      <c r="E155" s="162"/>
      <c r="F155" s="162"/>
      <c r="G155" s="163">
        <f>Arkusz6!C3</f>
        <v>0</v>
      </c>
      <c r="H155" s="163"/>
      <c r="I155" s="163"/>
      <c r="J155" s="163">
        <f>Arkusz6!D3</f>
        <v>1</v>
      </c>
      <c r="K155" s="163"/>
      <c r="L155" s="163"/>
      <c r="M155" s="163">
        <f>Arkusz6!E3</f>
        <v>1</v>
      </c>
      <c r="N155" s="163"/>
      <c r="O155" s="163"/>
      <c r="P155" s="163">
        <f>Arkusz6!F3</f>
        <v>175</v>
      </c>
      <c r="Q155" s="163"/>
      <c r="R155" s="163"/>
      <c r="S155" s="163">
        <f>Arkusz6!G3</f>
        <v>62</v>
      </c>
      <c r="T155" s="163"/>
      <c r="U155" s="163"/>
    </row>
    <row r="156" spans="1:26" ht="15" customHeight="1" x14ac:dyDescent="0.25">
      <c r="C156" s="171" t="str">
        <f>Arkusz6!B4</f>
        <v>GRUZJA</v>
      </c>
      <c r="D156" s="172"/>
      <c r="E156" s="172"/>
      <c r="F156" s="172"/>
      <c r="G156" s="152">
        <f>Arkusz6!C4</f>
        <v>0</v>
      </c>
      <c r="H156" s="152"/>
      <c r="I156" s="152"/>
      <c r="J156" s="152">
        <f>Arkusz6!D4</f>
        <v>0</v>
      </c>
      <c r="K156" s="152"/>
      <c r="L156" s="152"/>
      <c r="M156" s="152">
        <f>Arkusz6!E4</f>
        <v>4</v>
      </c>
      <c r="N156" s="152"/>
      <c r="O156" s="152"/>
      <c r="P156" s="152">
        <f>Arkusz6!F4</f>
        <v>10</v>
      </c>
      <c r="Q156" s="152"/>
      <c r="R156" s="152"/>
      <c r="S156" s="152">
        <f>Arkusz6!G4</f>
        <v>25</v>
      </c>
      <c r="T156" s="152"/>
      <c r="U156" s="152"/>
    </row>
    <row r="157" spans="1:26" ht="15" customHeight="1" x14ac:dyDescent="0.25">
      <c r="C157" s="161" t="str">
        <f>Arkusz6!B5</f>
        <v>KIRGISTAN</v>
      </c>
      <c r="D157" s="162"/>
      <c r="E157" s="162"/>
      <c r="F157" s="162"/>
      <c r="G157" s="163">
        <f>Arkusz6!C5</f>
        <v>0</v>
      </c>
      <c r="H157" s="163"/>
      <c r="I157" s="163"/>
      <c r="J157" s="163">
        <f>Arkusz6!D5</f>
        <v>0</v>
      </c>
      <c r="K157" s="163"/>
      <c r="L157" s="163"/>
      <c r="M157" s="163">
        <f>Arkusz6!E5</f>
        <v>0</v>
      </c>
      <c r="N157" s="163"/>
      <c r="O157" s="163"/>
      <c r="P157" s="163">
        <f>Arkusz6!F5</f>
        <v>26</v>
      </c>
      <c r="Q157" s="163"/>
      <c r="R157" s="163"/>
      <c r="S157" s="163">
        <f>Arkusz6!G5</f>
        <v>9</v>
      </c>
      <c r="T157" s="163"/>
      <c r="U157" s="163"/>
    </row>
    <row r="158" spans="1:26" ht="15" customHeight="1" x14ac:dyDescent="0.25">
      <c r="C158" s="171" t="str">
        <f>Arkusz6!B6</f>
        <v>TADŻYKISTAN</v>
      </c>
      <c r="D158" s="172"/>
      <c r="E158" s="172"/>
      <c r="F158" s="172"/>
      <c r="G158" s="152">
        <f>Arkusz6!C6</f>
        <v>0</v>
      </c>
      <c r="H158" s="152"/>
      <c r="I158" s="152"/>
      <c r="J158" s="152">
        <f>Arkusz6!D6</f>
        <v>0</v>
      </c>
      <c r="K158" s="152"/>
      <c r="L158" s="152"/>
      <c r="M158" s="152">
        <f>Arkusz6!E6</f>
        <v>0</v>
      </c>
      <c r="N158" s="152"/>
      <c r="O158" s="152"/>
      <c r="P158" s="152">
        <f>Arkusz6!F6</f>
        <v>3</v>
      </c>
      <c r="Q158" s="152"/>
      <c r="R158" s="152"/>
      <c r="S158" s="152">
        <f>Arkusz6!G6</f>
        <v>5</v>
      </c>
      <c r="T158" s="152"/>
      <c r="U158" s="152"/>
    </row>
    <row r="159" spans="1:26" ht="15" customHeight="1" thickBot="1" x14ac:dyDescent="0.3">
      <c r="C159" s="174" t="str">
        <f>Arkusz6!B7</f>
        <v>Pozostałe</v>
      </c>
      <c r="D159" s="175"/>
      <c r="E159" s="175"/>
      <c r="F159" s="175"/>
      <c r="G159" s="156">
        <f>Arkusz6!C7</f>
        <v>12</v>
      </c>
      <c r="H159" s="156"/>
      <c r="I159" s="156"/>
      <c r="J159" s="156">
        <f>Arkusz6!D7</f>
        <v>1</v>
      </c>
      <c r="K159" s="156"/>
      <c r="L159" s="156"/>
      <c r="M159" s="156">
        <f>Arkusz6!E7</f>
        <v>1</v>
      </c>
      <c r="N159" s="156"/>
      <c r="O159" s="156"/>
      <c r="P159" s="156">
        <f>Arkusz6!F7</f>
        <v>17</v>
      </c>
      <c r="Q159" s="156"/>
      <c r="R159" s="156"/>
      <c r="S159" s="156">
        <f>Arkusz6!G7</f>
        <v>29</v>
      </c>
      <c r="T159" s="156"/>
      <c r="U159" s="156"/>
    </row>
    <row r="160" spans="1:26" ht="15.75" thickBot="1" x14ac:dyDescent="0.3">
      <c r="C160" s="164" t="s">
        <v>1</v>
      </c>
      <c r="D160" s="165"/>
      <c r="E160" s="165"/>
      <c r="F160" s="165"/>
      <c r="G160" s="126">
        <f>SUM(G154:I159)</f>
        <v>14</v>
      </c>
      <c r="H160" s="126"/>
      <c r="I160" s="126"/>
      <c r="J160" s="126">
        <f t="shared" ref="J160" si="6">SUM(J154:L159)</f>
        <v>2</v>
      </c>
      <c r="K160" s="126"/>
      <c r="L160" s="126"/>
      <c r="M160" s="126">
        <f t="shared" ref="M160" si="7">SUM(M154:O159)</f>
        <v>14</v>
      </c>
      <c r="N160" s="126"/>
      <c r="O160" s="126"/>
      <c r="P160" s="126">
        <f t="shared" ref="P160" si="8">SUM(P154:R159)</f>
        <v>299</v>
      </c>
      <c r="Q160" s="126"/>
      <c r="R160" s="126"/>
      <c r="S160" s="126">
        <f t="shared" ref="S160" si="9">SUM(S154:U159)</f>
        <v>423</v>
      </c>
      <c r="T160" s="126"/>
      <c r="U160" s="127"/>
      <c r="V160" s="63"/>
    </row>
    <row r="163" spans="1:28" ht="15.75" thickBot="1" x14ac:dyDescent="0.3"/>
    <row r="164" spans="1:28" ht="15" customHeight="1" x14ac:dyDescent="0.25">
      <c r="C164" s="249" t="s">
        <v>0</v>
      </c>
      <c r="D164" s="144"/>
      <c r="E164" s="144"/>
      <c r="F164" s="144"/>
      <c r="G164" s="186" t="str">
        <f>CONCATENATE(Arkusz18!C2," - ",Arkusz18!B2," r.")</f>
        <v>01.01.2015 - 30.04.2015 r.</v>
      </c>
      <c r="H164" s="186"/>
      <c r="I164" s="186"/>
      <c r="J164" s="186"/>
      <c r="K164" s="186"/>
      <c r="L164" s="186"/>
      <c r="M164" s="186"/>
      <c r="N164" s="186"/>
      <c r="O164" s="186"/>
      <c r="P164" s="186"/>
      <c r="Q164" s="186"/>
      <c r="R164" s="186"/>
      <c r="S164" s="186"/>
      <c r="T164" s="186"/>
      <c r="U164" s="187"/>
    </row>
    <row r="165" spans="1:28" ht="70.5" customHeight="1" x14ac:dyDescent="0.25">
      <c r="C165" s="250"/>
      <c r="D165" s="251"/>
      <c r="E165" s="251"/>
      <c r="F165" s="251"/>
      <c r="G165" s="239" t="s">
        <v>61</v>
      </c>
      <c r="H165" s="240"/>
      <c r="I165" s="241"/>
      <c r="J165" s="239" t="s">
        <v>62</v>
      </c>
      <c r="K165" s="240"/>
      <c r="L165" s="241"/>
      <c r="M165" s="239" t="s">
        <v>63</v>
      </c>
      <c r="N165" s="240"/>
      <c r="O165" s="241"/>
      <c r="P165" s="239" t="s">
        <v>75</v>
      </c>
      <c r="Q165" s="240"/>
      <c r="R165" s="241"/>
      <c r="S165" s="239" t="s">
        <v>64</v>
      </c>
      <c r="T165" s="240"/>
      <c r="U165" s="247"/>
    </row>
    <row r="166" spans="1:28" ht="15" customHeight="1" x14ac:dyDescent="0.25">
      <c r="C166" s="171" t="str">
        <f>Arkusz7!B2</f>
        <v>ROSJA</v>
      </c>
      <c r="D166" s="172"/>
      <c r="E166" s="172"/>
      <c r="F166" s="172"/>
      <c r="G166" s="152">
        <f>Arkusz7!C2</f>
        <v>3</v>
      </c>
      <c r="H166" s="152"/>
      <c r="I166" s="152"/>
      <c r="J166" s="152">
        <f>Arkusz7!D2</f>
        <v>21</v>
      </c>
      <c r="K166" s="152"/>
      <c r="L166" s="152"/>
      <c r="M166" s="152">
        <f>Arkusz7!E2</f>
        <v>44</v>
      </c>
      <c r="N166" s="152"/>
      <c r="O166" s="152"/>
      <c r="P166" s="152">
        <f>Arkusz7!F2</f>
        <v>257</v>
      </c>
      <c r="Q166" s="152"/>
      <c r="R166" s="152"/>
      <c r="S166" s="152">
        <f>Arkusz7!G2</f>
        <v>1128</v>
      </c>
      <c r="T166" s="152"/>
      <c r="U166" s="152"/>
    </row>
    <row r="167" spans="1:28" ht="15" customHeight="1" x14ac:dyDescent="0.25">
      <c r="C167" s="161" t="str">
        <f>Arkusz7!B3</f>
        <v>UKRAINA</v>
      </c>
      <c r="D167" s="162"/>
      <c r="E167" s="162"/>
      <c r="F167" s="162"/>
      <c r="G167" s="163">
        <f>Arkusz7!C3</f>
        <v>0</v>
      </c>
      <c r="H167" s="163"/>
      <c r="I167" s="163"/>
      <c r="J167" s="163">
        <f>Arkusz7!D3</f>
        <v>1</v>
      </c>
      <c r="K167" s="163"/>
      <c r="L167" s="163"/>
      <c r="M167" s="163">
        <f>Arkusz7!E3</f>
        <v>3</v>
      </c>
      <c r="N167" s="163"/>
      <c r="O167" s="163"/>
      <c r="P167" s="163">
        <f>Arkusz7!F3</f>
        <v>591</v>
      </c>
      <c r="Q167" s="163"/>
      <c r="R167" s="163"/>
      <c r="S167" s="163">
        <f>Arkusz7!G3</f>
        <v>241</v>
      </c>
      <c r="T167" s="163"/>
      <c r="U167" s="163"/>
    </row>
    <row r="168" spans="1:28" ht="15" customHeight="1" x14ac:dyDescent="0.25">
      <c r="C168" s="171" t="str">
        <f>Arkusz7!B4</f>
        <v>GRUZJA</v>
      </c>
      <c r="D168" s="172"/>
      <c r="E168" s="172"/>
      <c r="F168" s="172"/>
      <c r="G168" s="152">
        <f>Arkusz7!C4</f>
        <v>0</v>
      </c>
      <c r="H168" s="152"/>
      <c r="I168" s="152"/>
      <c r="J168" s="152">
        <f>Arkusz7!D4</f>
        <v>0</v>
      </c>
      <c r="K168" s="152"/>
      <c r="L168" s="152"/>
      <c r="M168" s="152">
        <f>Arkusz7!E4</f>
        <v>6</v>
      </c>
      <c r="N168" s="152"/>
      <c r="O168" s="152"/>
      <c r="P168" s="152">
        <f>Arkusz7!F4</f>
        <v>56</v>
      </c>
      <c r="Q168" s="152"/>
      <c r="R168" s="152"/>
      <c r="S168" s="152">
        <f>Arkusz7!G4</f>
        <v>122</v>
      </c>
      <c r="T168" s="152"/>
      <c r="U168" s="152"/>
    </row>
    <row r="169" spans="1:28" ht="15" customHeight="1" x14ac:dyDescent="0.25">
      <c r="C169" s="161" t="str">
        <f>Arkusz7!B5</f>
        <v>KIRGISTAN</v>
      </c>
      <c r="D169" s="162"/>
      <c r="E169" s="162"/>
      <c r="F169" s="162"/>
      <c r="G169" s="163">
        <f>Arkusz7!C5</f>
        <v>0</v>
      </c>
      <c r="H169" s="163"/>
      <c r="I169" s="163"/>
      <c r="J169" s="163">
        <f>Arkusz7!D5</f>
        <v>0</v>
      </c>
      <c r="K169" s="163"/>
      <c r="L169" s="163"/>
      <c r="M169" s="163">
        <f>Arkusz7!E5</f>
        <v>0</v>
      </c>
      <c r="N169" s="163"/>
      <c r="O169" s="163"/>
      <c r="P169" s="163">
        <f>Arkusz7!F5</f>
        <v>58</v>
      </c>
      <c r="Q169" s="163"/>
      <c r="R169" s="163"/>
      <c r="S169" s="163">
        <f>Arkusz7!G5</f>
        <v>33</v>
      </c>
      <c r="T169" s="163"/>
      <c r="U169" s="163"/>
    </row>
    <row r="170" spans="1:28" ht="15" customHeight="1" x14ac:dyDescent="0.25">
      <c r="C170" s="171" t="str">
        <f>Arkusz7!B6</f>
        <v>TADŻYKISTAN</v>
      </c>
      <c r="D170" s="172"/>
      <c r="E170" s="172"/>
      <c r="F170" s="172"/>
      <c r="G170" s="152">
        <f>Arkusz7!C6</f>
        <v>0</v>
      </c>
      <c r="H170" s="152"/>
      <c r="I170" s="152"/>
      <c r="J170" s="152">
        <f>Arkusz7!D6</f>
        <v>0</v>
      </c>
      <c r="K170" s="152"/>
      <c r="L170" s="152"/>
      <c r="M170" s="152">
        <f>Arkusz7!E6</f>
        <v>0</v>
      </c>
      <c r="N170" s="152"/>
      <c r="O170" s="152"/>
      <c r="P170" s="152">
        <f>Arkusz7!F6</f>
        <v>6</v>
      </c>
      <c r="Q170" s="152"/>
      <c r="R170" s="152"/>
      <c r="S170" s="152">
        <f>Arkusz7!G6</f>
        <v>74</v>
      </c>
      <c r="T170" s="152"/>
      <c r="U170" s="152"/>
    </row>
    <row r="171" spans="1:28" ht="15" customHeight="1" thickBot="1" x14ac:dyDescent="0.3">
      <c r="C171" s="174" t="str">
        <f>Arkusz7!B7</f>
        <v>Pozostałe</v>
      </c>
      <c r="D171" s="175"/>
      <c r="E171" s="175"/>
      <c r="F171" s="175"/>
      <c r="G171" s="156">
        <f>Arkusz7!C7</f>
        <v>77</v>
      </c>
      <c r="H171" s="156"/>
      <c r="I171" s="156"/>
      <c r="J171" s="156">
        <f>Arkusz7!D7</f>
        <v>20</v>
      </c>
      <c r="K171" s="156"/>
      <c r="L171" s="156"/>
      <c r="M171" s="156">
        <f>Arkusz7!E7</f>
        <v>9</v>
      </c>
      <c r="N171" s="156"/>
      <c r="O171" s="156"/>
      <c r="P171" s="156">
        <f>Arkusz7!F7</f>
        <v>96</v>
      </c>
      <c r="Q171" s="156"/>
      <c r="R171" s="156"/>
      <c r="S171" s="156">
        <f>Arkusz7!G7</f>
        <v>110</v>
      </c>
      <c r="T171" s="156"/>
      <c r="U171" s="156"/>
    </row>
    <row r="172" spans="1:28" ht="15" customHeight="1" thickBot="1" x14ac:dyDescent="0.3">
      <c r="C172" s="164" t="s">
        <v>1</v>
      </c>
      <c r="D172" s="165"/>
      <c r="E172" s="165"/>
      <c r="F172" s="165"/>
      <c r="G172" s="126">
        <f>SUM(G166:I171)</f>
        <v>80</v>
      </c>
      <c r="H172" s="126"/>
      <c r="I172" s="126"/>
      <c r="J172" s="126">
        <f t="shared" ref="J172" si="10">SUM(J166:L171)</f>
        <v>42</v>
      </c>
      <c r="K172" s="126"/>
      <c r="L172" s="126"/>
      <c r="M172" s="126">
        <f t="shared" ref="M172" si="11">SUM(M166:O171)</f>
        <v>62</v>
      </c>
      <c r="N172" s="126"/>
      <c r="O172" s="126"/>
      <c r="P172" s="126">
        <f t="shared" ref="P172" si="12">SUM(P166:R171)</f>
        <v>1064</v>
      </c>
      <c r="Q172" s="126"/>
      <c r="R172" s="126"/>
      <c r="S172" s="126">
        <f t="shared" ref="S172" si="13">SUM(S166:U171)</f>
        <v>1708</v>
      </c>
      <c r="T172" s="126"/>
      <c r="U172" s="127"/>
      <c r="V172" s="63"/>
      <c r="AB172" s="62"/>
    </row>
    <row r="173" spans="1:28" x14ac:dyDescent="0.25">
      <c r="O173" s="63"/>
    </row>
    <row r="175" spans="1:28" x14ac:dyDescent="0.25">
      <c r="A175" s="87" t="s">
        <v>170</v>
      </c>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row>
    <row r="176" spans="1:28" x14ac:dyDescent="0.25">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row>
    <row r="177" spans="1:25" x14ac:dyDescent="0.25">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row>
    <row r="178" spans="1:25" x14ac:dyDescent="0.25">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row>
    <row r="179" spans="1:25" x14ac:dyDescent="0.25">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row>
    <row r="180" spans="1:25" s="61" customFormat="1" x14ac:dyDescent="0.25">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row>
    <row r="181" spans="1:25" s="61" customFormat="1" x14ac:dyDescent="0.25">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row>
    <row r="182" spans="1:25" s="61" customFormat="1" x14ac:dyDescent="0.25">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row>
    <row r="183" spans="1:25" s="61" customFormat="1" x14ac:dyDescent="0.25">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row>
    <row r="184" spans="1:25" s="61" customFormat="1" x14ac:dyDescent="0.25">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row>
    <row r="185" spans="1:25" s="61" customFormat="1" x14ac:dyDescent="0.25">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row>
    <row r="186" spans="1:25" s="61" customFormat="1" x14ac:dyDescent="0.25">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row>
    <row r="187" spans="1:25" s="61" customFormat="1" x14ac:dyDescent="0.25">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row>
    <row r="188" spans="1:25" x14ac:dyDescent="0.25">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row>
    <row r="189" spans="1:25" x14ac:dyDescent="0.25">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row>
    <row r="190" spans="1:25" x14ac:dyDescent="0.25">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row>
    <row r="191" spans="1:25" s="64" customFormat="1" x14ac:dyDescent="0.25">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row>
    <row r="192" spans="1:25" s="64" customFormat="1" x14ac:dyDescent="0.25">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row>
    <row r="193" spans="1:26" s="64" customFormat="1" x14ac:dyDescent="0.25">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row>
    <row r="194" spans="1:26" x14ac:dyDescent="0.25">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row>
    <row r="195" spans="1:26" x14ac:dyDescent="0.25">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row>
    <row r="199" spans="1:26" ht="15" customHeight="1" x14ac:dyDescent="0.25">
      <c r="A199" s="82" t="s">
        <v>96</v>
      </c>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row>
    <row r="200" spans="1:26" x14ac:dyDescent="0.25">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6" ht="15.75" thickBot="1" x14ac:dyDescent="0.3"/>
    <row r="203" spans="1:26" ht="27" customHeight="1" x14ac:dyDescent="0.25">
      <c r="B203" s="249" t="s">
        <v>9</v>
      </c>
      <c r="C203" s="144"/>
      <c r="D203" s="144"/>
      <c r="E203" s="144"/>
      <c r="F203" s="144"/>
      <c r="G203" s="144"/>
      <c r="H203" s="144"/>
      <c r="I203" s="144"/>
      <c r="J203" s="157" t="str">
        <f>Arkusz8!C6</f>
        <v>27.03.2015 - 02.04.2015</v>
      </c>
      <c r="K203" s="157"/>
      <c r="L203" s="157"/>
      <c r="M203" s="157" t="str">
        <f>Arkusz8!C10</f>
        <v>03.04.2015 - 09.04.2015</v>
      </c>
      <c r="N203" s="157"/>
      <c r="O203" s="157"/>
      <c r="P203" s="157" t="str">
        <f>Arkusz8!C9</f>
        <v>10.04.2015 - 16.04.2015</v>
      </c>
      <c r="Q203" s="157"/>
      <c r="R203" s="157"/>
      <c r="S203" s="157" t="str">
        <f>Arkusz8!C8</f>
        <v>17.04.2015 - 23.04.2015</v>
      </c>
      <c r="T203" s="157"/>
      <c r="U203" s="157"/>
      <c r="V203" s="157" t="str">
        <f>Arkusz8!C7</f>
        <v>24.04.2015 - 30.04.2015</v>
      </c>
      <c r="W203" s="157"/>
      <c r="X203" s="173"/>
    </row>
    <row r="204" spans="1:26" ht="15" customHeight="1" x14ac:dyDescent="0.25">
      <c r="B204" s="169" t="s">
        <v>29</v>
      </c>
      <c r="C204" s="170"/>
      <c r="D204" s="170"/>
      <c r="E204" s="170"/>
      <c r="F204" s="170"/>
      <c r="G204" s="170"/>
      <c r="H204" s="170"/>
      <c r="I204" s="170"/>
      <c r="J204" s="160">
        <f>Arkusz8!A6</f>
        <v>1263</v>
      </c>
      <c r="K204" s="160"/>
      <c r="L204" s="160"/>
      <c r="M204" s="160">
        <f>Arkusz8!A5</f>
        <v>1307</v>
      </c>
      <c r="N204" s="160"/>
      <c r="O204" s="160"/>
      <c r="P204" s="160">
        <f>Arkusz8!A4</f>
        <v>1325</v>
      </c>
      <c r="Q204" s="160"/>
      <c r="R204" s="160"/>
      <c r="S204" s="160">
        <f>Arkusz8!A3</f>
        <v>1345</v>
      </c>
      <c r="T204" s="160"/>
      <c r="U204" s="160"/>
      <c r="V204" s="160">
        <f>Arkusz8!A2</f>
        <v>1368</v>
      </c>
      <c r="W204" s="160"/>
      <c r="X204" s="160"/>
    </row>
    <row r="205" spans="1:26" x14ac:dyDescent="0.25">
      <c r="B205" s="167" t="s">
        <v>6</v>
      </c>
      <c r="C205" s="168"/>
      <c r="D205" s="168"/>
      <c r="E205" s="168"/>
      <c r="F205" s="168"/>
      <c r="G205" s="168"/>
      <c r="H205" s="168"/>
      <c r="I205" s="168"/>
      <c r="J205" s="152">
        <f>Arkusz8!A11</f>
        <v>2666</v>
      </c>
      <c r="K205" s="152"/>
      <c r="L205" s="152"/>
      <c r="M205" s="152">
        <f>Arkusz8!A10</f>
        <v>2646</v>
      </c>
      <c r="N205" s="152"/>
      <c r="O205" s="152"/>
      <c r="P205" s="152">
        <f>Arkusz8!A9</f>
        <v>2639</v>
      </c>
      <c r="Q205" s="152"/>
      <c r="R205" s="152"/>
      <c r="S205" s="152">
        <f>Arkusz8!A8</f>
        <v>2635</v>
      </c>
      <c r="T205" s="152"/>
      <c r="U205" s="152"/>
      <c r="V205" s="152">
        <f>Arkusz8!A7</f>
        <v>2635</v>
      </c>
      <c r="W205" s="152"/>
      <c r="X205" s="152"/>
      <c r="Z205" s="63"/>
    </row>
    <row r="206" spans="1:26" ht="15" customHeight="1" x14ac:dyDescent="0.25">
      <c r="B206" s="169" t="s">
        <v>7</v>
      </c>
      <c r="C206" s="170"/>
      <c r="D206" s="170"/>
      <c r="E206" s="170"/>
      <c r="F206" s="170"/>
      <c r="G206" s="170"/>
      <c r="H206" s="170"/>
      <c r="I206" s="170"/>
      <c r="J206" s="160">
        <f>Arkusz8!A16</f>
        <v>102</v>
      </c>
      <c r="K206" s="160"/>
      <c r="L206" s="160"/>
      <c r="M206" s="160">
        <f>Arkusz8!A15</f>
        <v>84</v>
      </c>
      <c r="N206" s="160"/>
      <c r="O206" s="160"/>
      <c r="P206" s="160">
        <f>Arkusz8!A14</f>
        <v>76</v>
      </c>
      <c r="Q206" s="160"/>
      <c r="R206" s="160"/>
      <c r="S206" s="160">
        <f>Arkusz8!A13</f>
        <v>72</v>
      </c>
      <c r="T206" s="160"/>
      <c r="U206" s="160"/>
      <c r="V206" s="160">
        <f>Arkusz8!A12</f>
        <v>37</v>
      </c>
      <c r="W206" s="160"/>
      <c r="X206" s="160"/>
    </row>
    <row r="207" spans="1:26" ht="15" customHeight="1" x14ac:dyDescent="0.25">
      <c r="B207" s="257" t="s">
        <v>8</v>
      </c>
      <c r="C207" s="258"/>
      <c r="D207" s="258"/>
      <c r="E207" s="258"/>
      <c r="F207" s="258"/>
      <c r="G207" s="258"/>
      <c r="H207" s="258"/>
      <c r="I207" s="258"/>
      <c r="J207" s="152">
        <f>Arkusz8!A21</f>
        <v>83</v>
      </c>
      <c r="K207" s="152"/>
      <c r="L207" s="152"/>
      <c r="M207" s="152">
        <f>Arkusz8!A20</f>
        <v>103</v>
      </c>
      <c r="N207" s="152"/>
      <c r="O207" s="152"/>
      <c r="P207" s="152">
        <f>Arkusz8!A19</f>
        <v>92</v>
      </c>
      <c r="Q207" s="152"/>
      <c r="R207" s="152"/>
      <c r="S207" s="152">
        <f>Arkusz8!A18</f>
        <v>86</v>
      </c>
      <c r="T207" s="152"/>
      <c r="U207" s="152"/>
      <c r="V207" s="152">
        <f>Arkusz8!A17</f>
        <v>70</v>
      </c>
      <c r="W207" s="152"/>
      <c r="X207" s="152"/>
    </row>
    <row r="208" spans="1:26" ht="15" customHeight="1" thickBot="1" x14ac:dyDescent="0.3">
      <c r="B208" s="158" t="s">
        <v>97</v>
      </c>
      <c r="C208" s="159"/>
      <c r="D208" s="159"/>
      <c r="E208" s="159"/>
      <c r="F208" s="159"/>
      <c r="G208" s="159"/>
      <c r="H208" s="159"/>
      <c r="I208" s="159"/>
      <c r="J208" s="166">
        <f>Arkusz8!A26</f>
        <v>2</v>
      </c>
      <c r="K208" s="166"/>
      <c r="L208" s="166"/>
      <c r="M208" s="166">
        <f>Arkusz8!A25</f>
        <v>2</v>
      </c>
      <c r="N208" s="166"/>
      <c r="O208" s="166"/>
      <c r="P208" s="166">
        <f>Arkusz8!A24</f>
        <v>1</v>
      </c>
      <c r="Q208" s="166"/>
      <c r="R208" s="166"/>
      <c r="S208" s="166">
        <f>Arkusz8!A23</f>
        <v>2</v>
      </c>
      <c r="T208" s="166"/>
      <c r="U208" s="166"/>
      <c r="V208" s="166">
        <f>Arkusz8!A22</f>
        <v>2</v>
      </c>
      <c r="W208" s="166"/>
      <c r="X208" s="166"/>
    </row>
    <row r="209" spans="1:24" ht="15" customHeight="1" thickBot="1" x14ac:dyDescent="0.3">
      <c r="B209" s="176" t="s">
        <v>98</v>
      </c>
      <c r="C209" s="177"/>
      <c r="D209" s="177"/>
      <c r="E209" s="177"/>
      <c r="F209" s="177"/>
      <c r="G209" s="177"/>
      <c r="H209" s="177"/>
      <c r="I209" s="177"/>
      <c r="J209" s="150">
        <f>SUM(J204,J205,J208)</f>
        <v>3931</v>
      </c>
      <c r="K209" s="150"/>
      <c r="L209" s="150"/>
      <c r="M209" s="150">
        <f>SUM(M204,M205,M208)</f>
        <v>3955</v>
      </c>
      <c r="N209" s="150"/>
      <c r="O209" s="150"/>
      <c r="P209" s="150">
        <f>SUM(P204,P205,P208)</f>
        <v>3965</v>
      </c>
      <c r="Q209" s="150"/>
      <c r="R209" s="150"/>
      <c r="S209" s="150">
        <f>SUM(S204,S205,S208)</f>
        <v>3982</v>
      </c>
      <c r="T209" s="150"/>
      <c r="U209" s="150"/>
      <c r="V209" s="150">
        <f>SUM(V204,V205,V208)</f>
        <v>4005</v>
      </c>
      <c r="W209" s="150"/>
      <c r="X209" s="151"/>
    </row>
    <row r="210" spans="1:24" x14ac:dyDescent="0.25">
      <c r="A210" s="23"/>
      <c r="B210" s="24"/>
      <c r="C210" s="24"/>
      <c r="D210" s="24"/>
      <c r="E210" s="25"/>
      <c r="F210" s="25"/>
      <c r="G210" s="25"/>
      <c r="H210" s="26"/>
      <c r="I210" s="26"/>
      <c r="J210" s="26"/>
      <c r="K210" s="27"/>
      <c r="L210" s="27"/>
      <c r="M210" s="27"/>
      <c r="N210" s="26"/>
      <c r="O210" s="26"/>
      <c r="P210" s="26"/>
      <c r="Q210" s="26"/>
      <c r="R210" s="26"/>
      <c r="S210" s="26"/>
      <c r="T210" s="28"/>
      <c r="U210" s="28"/>
    </row>
    <row r="211" spans="1:24" x14ac:dyDescent="0.25">
      <c r="A211" s="23"/>
      <c r="B211" s="23"/>
      <c r="C211" s="23"/>
      <c r="D211" s="23"/>
      <c r="E211" s="29"/>
      <c r="F211" s="29"/>
      <c r="G211" s="29"/>
      <c r="H211" s="30"/>
      <c r="I211" s="30"/>
      <c r="J211" s="30"/>
      <c r="K211" s="31"/>
      <c r="L211" s="31"/>
      <c r="M211" s="31"/>
      <c r="N211" s="30"/>
      <c r="O211" s="30"/>
      <c r="P211" s="30"/>
      <c r="Q211" s="30"/>
      <c r="R211" s="30"/>
      <c r="S211" s="30"/>
      <c r="T211" s="32"/>
      <c r="U211" s="32"/>
      <c r="V211" s="63"/>
    </row>
    <row r="212" spans="1:24" x14ac:dyDescent="0.25">
      <c r="A212" s="23"/>
      <c r="B212" s="23"/>
      <c r="C212" s="23"/>
      <c r="D212" s="23"/>
      <c r="E212" s="29"/>
      <c r="F212" s="29"/>
      <c r="G212" s="29"/>
      <c r="H212" s="30"/>
      <c r="I212" s="30"/>
      <c r="J212" s="30"/>
      <c r="K212" s="31"/>
      <c r="L212" s="31"/>
      <c r="M212" s="31"/>
      <c r="N212" s="30"/>
      <c r="O212" s="30"/>
      <c r="P212" s="30"/>
      <c r="Q212" s="30"/>
      <c r="R212" s="30"/>
      <c r="S212" s="30"/>
      <c r="T212" s="32"/>
      <c r="U212" s="32"/>
      <c r="V212" s="65"/>
    </row>
    <row r="213" spans="1:24" x14ac:dyDescent="0.25">
      <c r="A213" s="23"/>
      <c r="B213" s="23"/>
      <c r="C213" s="23"/>
      <c r="D213" s="23"/>
      <c r="E213" s="29"/>
      <c r="F213" s="29"/>
      <c r="G213" s="29"/>
      <c r="H213" s="30"/>
      <c r="I213" s="30"/>
      <c r="J213" s="30"/>
      <c r="K213" s="31"/>
      <c r="L213" s="31"/>
      <c r="M213" s="31"/>
      <c r="N213" s="30"/>
      <c r="O213" s="30"/>
      <c r="P213" s="30"/>
      <c r="Q213" s="30"/>
      <c r="R213" s="30"/>
      <c r="S213" s="30"/>
      <c r="T213" s="32"/>
      <c r="U213" s="32"/>
    </row>
    <row r="214" spans="1:24" x14ac:dyDescent="0.25">
      <c r="A214" s="23"/>
      <c r="B214" s="23"/>
      <c r="C214" s="23"/>
      <c r="D214" s="23"/>
      <c r="E214" s="29"/>
      <c r="F214" s="29"/>
      <c r="G214" s="29"/>
      <c r="H214" s="30"/>
      <c r="I214" s="30"/>
      <c r="J214" s="30"/>
      <c r="K214" s="31"/>
      <c r="L214" s="31"/>
      <c r="M214" s="31"/>
      <c r="N214" s="30"/>
      <c r="O214" s="30"/>
      <c r="P214" s="30"/>
      <c r="Q214" s="30"/>
      <c r="R214" s="30"/>
      <c r="S214" s="30"/>
      <c r="T214" s="32"/>
      <c r="U214" s="32"/>
    </row>
    <row r="215" spans="1:24" x14ac:dyDescent="0.25">
      <c r="A215" s="23"/>
      <c r="B215" s="23"/>
      <c r="C215" s="23"/>
      <c r="D215" s="23"/>
      <c r="E215" s="29"/>
      <c r="F215" s="29"/>
      <c r="G215" s="29"/>
      <c r="H215" s="30"/>
      <c r="I215" s="30"/>
      <c r="J215" s="30"/>
      <c r="K215" s="31"/>
      <c r="L215" s="31"/>
      <c r="M215" s="31"/>
      <c r="N215" s="30"/>
      <c r="O215" s="30"/>
      <c r="P215" s="30"/>
      <c r="Q215" s="30"/>
      <c r="R215" s="30"/>
      <c r="S215" s="30"/>
      <c r="T215" s="32"/>
      <c r="U215" s="32"/>
    </row>
    <row r="230" spans="1:29" x14ac:dyDescent="0.25">
      <c r="A230" s="4"/>
      <c r="B230" s="4"/>
      <c r="C230" s="4"/>
      <c r="D230" s="4"/>
      <c r="E230" s="4"/>
      <c r="F230" s="4"/>
      <c r="G230" s="4"/>
      <c r="H230" s="4"/>
      <c r="I230" s="4"/>
      <c r="J230" s="4"/>
      <c r="K230" s="4"/>
      <c r="L230" s="4"/>
      <c r="M230" s="4"/>
      <c r="N230" s="4"/>
      <c r="O230" s="4"/>
      <c r="P230" s="4"/>
      <c r="Q230" s="4"/>
      <c r="R230" s="4"/>
      <c r="S230" s="4"/>
      <c r="T230" s="4"/>
      <c r="U230" s="4"/>
    </row>
    <row r="231" spans="1:29" x14ac:dyDescent="0.25">
      <c r="A231" s="4"/>
      <c r="B231" s="4"/>
      <c r="C231" s="4"/>
      <c r="D231" s="4"/>
      <c r="E231" s="4"/>
      <c r="F231" s="4"/>
      <c r="G231" s="4"/>
      <c r="H231" s="4"/>
      <c r="I231" s="4"/>
      <c r="J231" s="4"/>
      <c r="K231" s="4"/>
      <c r="L231" s="4"/>
      <c r="M231" s="4"/>
      <c r="N231" s="4"/>
      <c r="O231" s="4"/>
      <c r="P231" s="4"/>
      <c r="Q231" s="4"/>
      <c r="R231" s="4"/>
      <c r="S231" s="4"/>
      <c r="T231" s="4"/>
      <c r="U231" s="4"/>
    </row>
    <row r="232" spans="1:29" x14ac:dyDescent="0.25">
      <c r="A232" s="4"/>
      <c r="B232" s="4"/>
      <c r="C232" s="4"/>
      <c r="D232" s="4"/>
      <c r="E232" s="4"/>
      <c r="F232" s="4"/>
      <c r="G232" s="4"/>
      <c r="H232" s="4"/>
      <c r="I232" s="4"/>
      <c r="J232" s="4"/>
      <c r="K232" s="4"/>
      <c r="L232" s="4"/>
      <c r="M232" s="4"/>
      <c r="N232" s="4"/>
      <c r="O232" s="4"/>
      <c r="P232" s="4"/>
      <c r="Q232" s="4"/>
      <c r="R232" s="4"/>
      <c r="S232" s="4"/>
      <c r="T232" s="4"/>
      <c r="U232" s="4"/>
    </row>
    <row r="233" spans="1:29" x14ac:dyDescent="0.25">
      <c r="A233" s="33"/>
      <c r="B233" s="33"/>
      <c r="C233" s="33"/>
      <c r="D233" s="33"/>
      <c r="E233" s="33"/>
      <c r="F233" s="33"/>
      <c r="G233" s="33"/>
      <c r="H233" s="33"/>
      <c r="I233" s="33"/>
      <c r="J233" s="33"/>
      <c r="K233" s="33"/>
      <c r="L233" s="33"/>
      <c r="M233" s="33"/>
      <c r="N233" s="33"/>
      <c r="O233" s="33"/>
      <c r="P233" s="33"/>
      <c r="Q233" s="33"/>
      <c r="R233" s="33"/>
      <c r="S233" s="33"/>
      <c r="T233" s="33"/>
      <c r="U233" s="33"/>
    </row>
    <row r="234" spans="1:29" x14ac:dyDescent="0.25">
      <c r="A234" s="89" t="s">
        <v>171</v>
      </c>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row>
    <row r="235" spans="1:29" x14ac:dyDescent="0.25">
      <c r="A235" s="90"/>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row>
    <row r="236" spans="1:29" x14ac:dyDescent="0.25">
      <c r="A236" s="90"/>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AC236" s="56"/>
    </row>
    <row r="237" spans="1:29" x14ac:dyDescent="0.25">
      <c r="A237" s="90"/>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row>
    <row r="238" spans="1:29" x14ac:dyDescent="0.25">
      <c r="A238" s="90"/>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row>
    <row r="239" spans="1:29" x14ac:dyDescent="0.25">
      <c r="A239" s="90"/>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row>
    <row r="243" spans="1:21" ht="18" x14ac:dyDescent="0.25">
      <c r="A243" s="8" t="s">
        <v>74</v>
      </c>
    </row>
    <row r="244" spans="1:21" ht="18" x14ac:dyDescent="0.25">
      <c r="A244" s="8"/>
    </row>
    <row r="246" spans="1:21" x14ac:dyDescent="0.25">
      <c r="A246" s="82" t="s">
        <v>67</v>
      </c>
      <c r="B246" s="82"/>
      <c r="C246" s="82"/>
      <c r="D246" s="82"/>
      <c r="E246" s="82"/>
      <c r="F246" s="82"/>
      <c r="G246" s="82"/>
      <c r="H246" s="82"/>
      <c r="I246" s="82"/>
      <c r="J246" s="82"/>
      <c r="K246" s="82"/>
      <c r="L246" s="82"/>
      <c r="M246" s="82"/>
      <c r="N246" s="82"/>
      <c r="O246" s="82"/>
      <c r="P246" s="82"/>
      <c r="Q246" s="82"/>
      <c r="R246" s="82"/>
      <c r="S246" s="82"/>
      <c r="T246" s="82"/>
      <c r="U246" s="82"/>
    </row>
    <row r="247" spans="1:21" x14ac:dyDescent="0.25">
      <c r="A247" s="82"/>
      <c r="B247" s="82"/>
      <c r="C247" s="82"/>
      <c r="D247" s="82"/>
      <c r="E247" s="82"/>
      <c r="F247" s="82"/>
      <c r="G247" s="82"/>
      <c r="H247" s="82"/>
      <c r="I247" s="82"/>
      <c r="J247" s="82"/>
      <c r="K247" s="82"/>
      <c r="L247" s="82"/>
      <c r="M247" s="82"/>
      <c r="N247" s="82"/>
      <c r="O247" s="82"/>
      <c r="P247" s="82"/>
      <c r="Q247" s="82"/>
      <c r="R247" s="82"/>
      <c r="S247" s="82"/>
      <c r="T247" s="82"/>
      <c r="U247" s="82"/>
    </row>
    <row r="248" spans="1:21" x14ac:dyDescent="0.25">
      <c r="A248" s="82"/>
      <c r="B248" s="82"/>
      <c r="C248" s="82"/>
      <c r="D248" s="82"/>
      <c r="E248" s="82"/>
      <c r="F248" s="82"/>
      <c r="G248" s="82"/>
      <c r="H248" s="82"/>
      <c r="I248" s="82"/>
      <c r="J248" s="82"/>
      <c r="K248" s="82"/>
      <c r="L248" s="82"/>
      <c r="M248" s="82"/>
      <c r="N248" s="82"/>
      <c r="O248" s="82"/>
      <c r="P248" s="82"/>
      <c r="Q248" s="82"/>
      <c r="R248" s="82"/>
      <c r="S248" s="82"/>
      <c r="T248" s="82"/>
      <c r="U248" s="82"/>
    </row>
    <row r="249" spans="1:21" ht="15.75" thickBot="1" x14ac:dyDescent="0.3">
      <c r="A249" s="21"/>
      <c r="B249" s="21"/>
      <c r="C249" s="21"/>
      <c r="D249" s="21"/>
      <c r="E249" s="21"/>
      <c r="F249" s="21"/>
      <c r="G249" s="21"/>
      <c r="H249" s="21"/>
      <c r="I249" s="21"/>
      <c r="J249" s="21"/>
      <c r="K249" s="21"/>
      <c r="L249" s="21"/>
      <c r="M249" s="21"/>
      <c r="N249" s="21"/>
      <c r="O249" s="21"/>
      <c r="P249" s="21"/>
      <c r="Q249" s="21"/>
      <c r="R249" s="21"/>
      <c r="S249" s="21"/>
      <c r="T249" s="21"/>
      <c r="U249" s="21"/>
    </row>
    <row r="250" spans="1:21" ht="24.95" customHeight="1" x14ac:dyDescent="0.25">
      <c r="G250" s="131" t="s">
        <v>3</v>
      </c>
      <c r="H250" s="91"/>
      <c r="I250" s="91"/>
      <c r="J250" s="91"/>
      <c r="K250" s="91" t="s">
        <v>4</v>
      </c>
      <c r="L250" s="91"/>
      <c r="M250" s="305" t="str">
        <f>CONCATENATE("decyzje ",Arkusz18!A2," - ",Arkusz18!B2," r.")</f>
        <v>decyzje 01.04.2015 - 30.04.2015 r.</v>
      </c>
      <c r="N250" s="305"/>
      <c r="O250" s="305"/>
      <c r="P250" s="305"/>
      <c r="Q250" s="305"/>
      <c r="R250" s="306"/>
    </row>
    <row r="251" spans="1:21" ht="59.25" customHeight="1" x14ac:dyDescent="0.25">
      <c r="G251" s="307"/>
      <c r="H251" s="155"/>
      <c r="I251" s="155"/>
      <c r="J251" s="155"/>
      <c r="K251" s="155"/>
      <c r="L251" s="155"/>
      <c r="M251" s="153" t="s">
        <v>25</v>
      </c>
      <c r="N251" s="153"/>
      <c r="O251" s="153" t="s">
        <v>26</v>
      </c>
      <c r="P251" s="153"/>
      <c r="Q251" s="153" t="s">
        <v>27</v>
      </c>
      <c r="R251" s="154"/>
    </row>
    <row r="252" spans="1:21" ht="15" customHeight="1" x14ac:dyDescent="0.25">
      <c r="G252" s="254" t="s">
        <v>34</v>
      </c>
      <c r="H252" s="255"/>
      <c r="I252" s="255"/>
      <c r="J252" s="255"/>
      <c r="K252" s="99">
        <f>Arkusz9!B5</f>
        <v>7355</v>
      </c>
      <c r="L252" s="99"/>
      <c r="M252" s="81">
        <f>Arkusz9!B3</f>
        <v>4453</v>
      </c>
      <c r="N252" s="81"/>
      <c r="O252" s="81">
        <f>Arkusz9!B2</f>
        <v>222</v>
      </c>
      <c r="P252" s="81"/>
      <c r="Q252" s="81">
        <f>Arkusz9!B4</f>
        <v>133</v>
      </c>
      <c r="R252" s="256"/>
    </row>
    <row r="253" spans="1:21" ht="15" customHeight="1" x14ac:dyDescent="0.25">
      <c r="G253" s="71" t="s">
        <v>35</v>
      </c>
      <c r="H253" s="72"/>
      <c r="I253" s="72"/>
      <c r="J253" s="72"/>
      <c r="K253" s="73">
        <f>Arkusz9!B13</f>
        <v>1005</v>
      </c>
      <c r="L253" s="73"/>
      <c r="M253" s="74">
        <f>Arkusz9!B11</f>
        <v>813</v>
      </c>
      <c r="N253" s="74"/>
      <c r="O253" s="74">
        <f>Arkusz9!B10</f>
        <v>37</v>
      </c>
      <c r="P253" s="74"/>
      <c r="Q253" s="74">
        <f>Arkusz9!B12</f>
        <v>24</v>
      </c>
      <c r="R253" s="75"/>
    </row>
    <row r="254" spans="1:21" ht="15.75" thickBot="1" x14ac:dyDescent="0.3">
      <c r="G254" s="76" t="s">
        <v>24</v>
      </c>
      <c r="H254" s="77"/>
      <c r="I254" s="77"/>
      <c r="J254" s="77"/>
      <c r="K254" s="78">
        <f>Arkusz9!B9</f>
        <v>233</v>
      </c>
      <c r="L254" s="78"/>
      <c r="M254" s="79">
        <f>Arkusz9!B7</f>
        <v>131</v>
      </c>
      <c r="N254" s="79"/>
      <c r="O254" s="79">
        <f>Arkusz9!B6</f>
        <v>14</v>
      </c>
      <c r="P254" s="79"/>
      <c r="Q254" s="79">
        <f>Arkusz9!B8</f>
        <v>19</v>
      </c>
      <c r="R254" s="80"/>
    </row>
    <row r="255" spans="1:21" ht="15.75" thickBot="1" x14ac:dyDescent="0.3">
      <c r="G255" s="83" t="s">
        <v>76</v>
      </c>
      <c r="H255" s="84"/>
      <c r="I255" s="84"/>
      <c r="J255" s="84"/>
      <c r="K255" s="85">
        <f>SUM(K252:K254)</f>
        <v>8593</v>
      </c>
      <c r="L255" s="85"/>
      <c r="M255" s="85">
        <f>SUM(M252:M254)</f>
        <v>5397</v>
      </c>
      <c r="N255" s="85"/>
      <c r="O255" s="85">
        <f>SUM(O252:O254)</f>
        <v>273</v>
      </c>
      <c r="P255" s="85"/>
      <c r="Q255" s="85">
        <f>SUM(Q252:Q254)</f>
        <v>176</v>
      </c>
      <c r="R255" s="86"/>
    </row>
    <row r="259" spans="22:26" x14ac:dyDescent="0.25">
      <c r="V259" s="11"/>
      <c r="W259" s="11"/>
      <c r="Z259" s="11"/>
    </row>
    <row r="265" spans="22:26" x14ac:dyDescent="0.25">
      <c r="V265" s="33"/>
      <c r="W265" s="33"/>
      <c r="X265" s="33"/>
      <c r="Y265" s="34"/>
      <c r="Z265" s="33"/>
    </row>
    <row r="266" spans="22:26" x14ac:dyDescent="0.25">
      <c r="V266" s="33"/>
      <c r="W266" s="33"/>
      <c r="X266" s="33"/>
      <c r="Y266" s="34"/>
      <c r="Z266" s="33"/>
    </row>
    <row r="267" spans="22:26" x14ac:dyDescent="0.25">
      <c r="V267" s="33"/>
      <c r="W267" s="33"/>
      <c r="X267" s="33"/>
      <c r="Y267" s="34"/>
      <c r="Z267" s="33"/>
    </row>
    <row r="268" spans="22:26" x14ac:dyDescent="0.25">
      <c r="V268" s="33"/>
      <c r="W268" s="33"/>
      <c r="X268" s="33"/>
      <c r="Y268" s="34"/>
      <c r="Z268" s="33"/>
    </row>
    <row r="269" spans="22:26" x14ac:dyDescent="0.25">
      <c r="V269" s="33"/>
      <c r="W269" s="33"/>
      <c r="X269" s="33"/>
      <c r="Y269" s="34"/>
      <c r="Z269" s="33"/>
    </row>
    <row r="270" spans="22:26" x14ac:dyDescent="0.25">
      <c r="V270" s="33"/>
      <c r="W270" s="33"/>
      <c r="X270" s="33"/>
      <c r="Y270" s="34"/>
      <c r="Z270" s="33"/>
    </row>
    <row r="271" spans="22:26" x14ac:dyDescent="0.25">
      <c r="V271" s="33"/>
      <c r="W271" s="33"/>
      <c r="X271" s="33"/>
      <c r="Y271" s="34"/>
      <c r="Z271" s="33"/>
    </row>
    <row r="272" spans="22:26" x14ac:dyDescent="0.25">
      <c r="V272" s="33"/>
      <c r="W272" s="33"/>
      <c r="X272" s="33"/>
      <c r="Y272" s="34"/>
      <c r="Z272" s="33"/>
    </row>
    <row r="273" spans="7:26" ht="15.75" thickBot="1" x14ac:dyDescent="0.3">
      <c r="V273" s="33"/>
      <c r="W273" s="33"/>
      <c r="X273" s="33"/>
      <c r="Y273" s="34"/>
      <c r="Z273" s="33"/>
    </row>
    <row r="274" spans="7:26" ht="15" customHeight="1" x14ac:dyDescent="0.25">
      <c r="G274" s="287" t="s">
        <v>3</v>
      </c>
      <c r="H274" s="288"/>
      <c r="I274" s="288"/>
      <c r="J274" s="288"/>
      <c r="K274" s="288"/>
      <c r="L274" s="288"/>
      <c r="M274" s="288"/>
      <c r="N274" s="288"/>
      <c r="O274" s="291" t="s">
        <v>4</v>
      </c>
      <c r="P274" s="291"/>
      <c r="Q274" s="297" t="s">
        <v>81</v>
      </c>
      <c r="R274" s="298"/>
      <c r="U274" s="33"/>
      <c r="V274" s="33"/>
      <c r="W274" s="33"/>
      <c r="X274" s="33"/>
      <c r="Y274" s="34"/>
    </row>
    <row r="275" spans="7:26" ht="46.5" customHeight="1" x14ac:dyDescent="0.25">
      <c r="G275" s="289"/>
      <c r="H275" s="290"/>
      <c r="I275" s="290"/>
      <c r="J275" s="290"/>
      <c r="K275" s="290"/>
      <c r="L275" s="290"/>
      <c r="M275" s="290"/>
      <c r="N275" s="290"/>
      <c r="O275" s="292"/>
      <c r="P275" s="292"/>
      <c r="Q275" s="299"/>
      <c r="R275" s="300"/>
      <c r="U275" s="33"/>
      <c r="V275" s="33"/>
      <c r="W275" s="33"/>
      <c r="X275" s="33"/>
      <c r="Y275" s="34"/>
    </row>
    <row r="276" spans="7:26" x14ac:dyDescent="0.25">
      <c r="G276" s="220" t="s">
        <v>77</v>
      </c>
      <c r="H276" s="221"/>
      <c r="I276" s="221"/>
      <c r="J276" s="221"/>
      <c r="K276" s="221"/>
      <c r="L276" s="221"/>
      <c r="M276" s="221"/>
      <c r="N276" s="221"/>
      <c r="O276" s="295">
        <f>Arkusz10!A2</f>
        <v>423</v>
      </c>
      <c r="P276" s="295"/>
      <c r="Q276" s="301">
        <f>Arkusz10!A3</f>
        <v>659</v>
      </c>
      <c r="R276" s="302"/>
      <c r="U276" s="33"/>
      <c r="V276" s="33"/>
      <c r="W276" s="33"/>
      <c r="X276" s="33"/>
      <c r="Y276" s="34"/>
    </row>
    <row r="277" spans="7:26" x14ac:dyDescent="0.25">
      <c r="G277" s="293" t="s">
        <v>78</v>
      </c>
      <c r="H277" s="294"/>
      <c r="I277" s="294"/>
      <c r="J277" s="294"/>
      <c r="K277" s="294"/>
      <c r="L277" s="294"/>
      <c r="M277" s="294"/>
      <c r="N277" s="294"/>
      <c r="O277" s="296">
        <f>Arkusz10!A4</f>
        <v>11</v>
      </c>
      <c r="P277" s="296"/>
      <c r="Q277" s="303">
        <f>Arkusz10!A5</f>
        <v>34</v>
      </c>
      <c r="R277" s="304"/>
      <c r="U277" s="33"/>
      <c r="V277" s="33"/>
      <c r="W277" s="33"/>
      <c r="X277" s="33"/>
      <c r="Y277" s="34"/>
    </row>
    <row r="278" spans="7:26" x14ac:dyDescent="0.25">
      <c r="G278" s="220" t="s">
        <v>79</v>
      </c>
      <c r="H278" s="221"/>
      <c r="I278" s="221"/>
      <c r="J278" s="221"/>
      <c r="K278" s="221"/>
      <c r="L278" s="221"/>
      <c r="M278" s="221"/>
      <c r="N278" s="221"/>
      <c r="O278" s="295">
        <f>Arkusz10!A6</f>
        <v>8</v>
      </c>
      <c r="P278" s="295"/>
      <c r="Q278" s="301">
        <f>Arkusz10!A7</f>
        <v>3</v>
      </c>
      <c r="R278" s="302"/>
      <c r="U278" s="33"/>
      <c r="V278" s="33"/>
      <c r="W278" s="33"/>
      <c r="X278" s="33"/>
      <c r="Y278" s="34"/>
    </row>
    <row r="279" spans="7:26" ht="15.75" thickBot="1" x14ac:dyDescent="0.3">
      <c r="G279" s="259" t="s">
        <v>80</v>
      </c>
      <c r="H279" s="260"/>
      <c r="I279" s="260"/>
      <c r="J279" s="260"/>
      <c r="K279" s="260"/>
      <c r="L279" s="260"/>
      <c r="M279" s="260"/>
      <c r="N279" s="260"/>
      <c r="O279" s="261">
        <f>Arkusz10!A8</f>
        <v>0</v>
      </c>
      <c r="P279" s="261"/>
      <c r="Q279" s="308">
        <f>Arkusz10!A9</f>
        <v>3</v>
      </c>
      <c r="R279" s="309"/>
      <c r="U279" s="33"/>
      <c r="V279" s="33"/>
      <c r="W279" s="33"/>
      <c r="X279" s="33"/>
      <c r="Y279" s="34"/>
    </row>
    <row r="280" spans="7:26" ht="15.75" thickBot="1" x14ac:dyDescent="0.3">
      <c r="G280" s="252" t="s">
        <v>76</v>
      </c>
      <c r="H280" s="253"/>
      <c r="I280" s="253"/>
      <c r="J280" s="253"/>
      <c r="K280" s="253"/>
      <c r="L280" s="253"/>
      <c r="M280" s="253"/>
      <c r="N280" s="253"/>
      <c r="O280" s="268">
        <f>SUM(O276:O279)</f>
        <v>442</v>
      </c>
      <c r="P280" s="268"/>
      <c r="Q280" s="310">
        <f>SUM(Q276:Q279)</f>
        <v>699</v>
      </c>
      <c r="R280" s="311"/>
      <c r="U280" s="33"/>
      <c r="V280" s="33"/>
      <c r="W280" s="33"/>
      <c r="X280" s="33"/>
      <c r="Y280" s="34"/>
    </row>
    <row r="281" spans="7:26" x14ac:dyDescent="0.25">
      <c r="V281" s="33"/>
      <c r="W281" s="33"/>
      <c r="X281" s="33"/>
      <c r="Y281" s="34"/>
      <c r="Z281" s="33"/>
    </row>
    <row r="282" spans="7:26" x14ac:dyDescent="0.25">
      <c r="V282" s="33"/>
      <c r="W282" s="33"/>
      <c r="X282" s="33"/>
      <c r="Y282" s="34"/>
      <c r="Z282" s="33"/>
    </row>
    <row r="283" spans="7:26" ht="15.75" thickBot="1" x14ac:dyDescent="0.3">
      <c r="V283" s="33"/>
      <c r="W283" s="33"/>
      <c r="X283" s="33"/>
      <c r="Y283" s="34"/>
      <c r="Z283" s="33"/>
    </row>
    <row r="284" spans="7:26" ht="24.95" customHeight="1" x14ac:dyDescent="0.25">
      <c r="G284" s="131" t="s">
        <v>3</v>
      </c>
      <c r="H284" s="91"/>
      <c r="I284" s="91"/>
      <c r="J284" s="91"/>
      <c r="K284" s="91" t="s">
        <v>4</v>
      </c>
      <c r="L284" s="91"/>
      <c r="M284" s="305" t="str">
        <f>CONCATENATE("decyzje ",Arkusz18!C2," - ",Arkusz18!B2," r.")</f>
        <v>decyzje 01.01.2015 - 30.04.2015 r.</v>
      </c>
      <c r="N284" s="305"/>
      <c r="O284" s="305"/>
      <c r="P284" s="305"/>
      <c r="Q284" s="305"/>
      <c r="R284" s="306"/>
      <c r="V284" s="33"/>
      <c r="W284" s="33"/>
      <c r="X284" s="33"/>
      <c r="Y284" s="34"/>
      <c r="Z284" s="33"/>
    </row>
    <row r="285" spans="7:26" ht="60.75" customHeight="1" x14ac:dyDescent="0.25">
      <c r="G285" s="307"/>
      <c r="H285" s="155"/>
      <c r="I285" s="155"/>
      <c r="J285" s="155"/>
      <c r="K285" s="155"/>
      <c r="L285" s="155"/>
      <c r="M285" s="153" t="s">
        <v>25</v>
      </c>
      <c r="N285" s="153"/>
      <c r="O285" s="153" t="s">
        <v>26</v>
      </c>
      <c r="P285" s="153"/>
      <c r="Q285" s="153" t="s">
        <v>27</v>
      </c>
      <c r="R285" s="154"/>
      <c r="V285" s="33"/>
      <c r="W285" s="33"/>
      <c r="X285" s="33"/>
      <c r="Y285" s="34"/>
      <c r="Z285" s="33"/>
    </row>
    <row r="286" spans="7:26" x14ac:dyDescent="0.25">
      <c r="G286" s="254" t="s">
        <v>34</v>
      </c>
      <c r="H286" s="255"/>
      <c r="I286" s="255"/>
      <c r="J286" s="255"/>
      <c r="K286" s="99">
        <f>Arkusz11!B5</f>
        <v>26419</v>
      </c>
      <c r="L286" s="99"/>
      <c r="M286" s="81">
        <f>Arkusz11!B3</f>
        <v>17744</v>
      </c>
      <c r="N286" s="81"/>
      <c r="O286" s="81">
        <f>Arkusz11!B2</f>
        <v>897</v>
      </c>
      <c r="P286" s="81"/>
      <c r="Q286" s="81">
        <f>Arkusz11!B4</f>
        <v>534</v>
      </c>
      <c r="R286" s="256"/>
      <c r="T286" s="62"/>
      <c r="V286" s="33"/>
      <c r="W286" s="33"/>
      <c r="X286" s="33"/>
      <c r="Y286" s="34"/>
      <c r="Z286" s="33"/>
    </row>
    <row r="287" spans="7:26" x14ac:dyDescent="0.25">
      <c r="G287" s="71" t="s">
        <v>35</v>
      </c>
      <c r="H287" s="72"/>
      <c r="I287" s="72"/>
      <c r="J287" s="72"/>
      <c r="K287" s="73">
        <f>Arkusz11!B13</f>
        <v>4234</v>
      </c>
      <c r="L287" s="73"/>
      <c r="M287" s="74">
        <f>Arkusz11!B11</f>
        <v>3079</v>
      </c>
      <c r="N287" s="74"/>
      <c r="O287" s="74">
        <f>Arkusz11!B10</f>
        <v>183</v>
      </c>
      <c r="P287" s="74"/>
      <c r="Q287" s="74">
        <f>Arkusz11!B12</f>
        <v>98</v>
      </c>
      <c r="R287" s="75"/>
      <c r="T287" s="62"/>
      <c r="V287" s="33"/>
      <c r="W287" s="33"/>
      <c r="X287" s="33"/>
      <c r="Y287" s="34"/>
      <c r="Z287" s="33"/>
    </row>
    <row r="288" spans="7:26" ht="15.75" thickBot="1" x14ac:dyDescent="0.3">
      <c r="G288" s="76" t="s">
        <v>24</v>
      </c>
      <c r="H288" s="77"/>
      <c r="I288" s="77"/>
      <c r="J288" s="77"/>
      <c r="K288" s="78">
        <f>Arkusz11!B9</f>
        <v>827</v>
      </c>
      <c r="L288" s="78"/>
      <c r="M288" s="79">
        <f>Arkusz11!B7</f>
        <v>678</v>
      </c>
      <c r="N288" s="79"/>
      <c r="O288" s="79">
        <f>Arkusz11!B6</f>
        <v>61</v>
      </c>
      <c r="P288" s="79"/>
      <c r="Q288" s="79">
        <f>Arkusz11!B8</f>
        <v>81</v>
      </c>
      <c r="R288" s="80"/>
      <c r="T288" s="62"/>
      <c r="V288" s="33"/>
      <c r="W288" s="33"/>
      <c r="X288" s="33"/>
      <c r="Y288" s="34"/>
      <c r="Z288" s="33"/>
    </row>
    <row r="289" spans="7:26" ht="15.75" thickBot="1" x14ac:dyDescent="0.3">
      <c r="G289" s="83" t="s">
        <v>76</v>
      </c>
      <c r="H289" s="84"/>
      <c r="I289" s="84"/>
      <c r="J289" s="84"/>
      <c r="K289" s="85">
        <f>SUM(K286:L288)</f>
        <v>31480</v>
      </c>
      <c r="L289" s="85"/>
      <c r="M289" s="85">
        <f t="shared" ref="M289" si="14">SUM(M286:N288)</f>
        <v>21501</v>
      </c>
      <c r="N289" s="85"/>
      <c r="O289" s="85">
        <f t="shared" ref="O289" si="15">SUM(O286:P288)</f>
        <v>1141</v>
      </c>
      <c r="P289" s="85"/>
      <c r="Q289" s="85">
        <f t="shared" ref="Q289" si="16">SUM(Q286:R288)</f>
        <v>713</v>
      </c>
      <c r="R289" s="86"/>
      <c r="V289" s="33"/>
      <c r="W289" s="33"/>
      <c r="X289" s="33"/>
      <c r="Y289" s="34"/>
      <c r="Z289" s="33"/>
    </row>
    <row r="290" spans="7:26" x14ac:dyDescent="0.25">
      <c r="V290" s="33"/>
      <c r="W290" s="33"/>
      <c r="X290" s="33"/>
      <c r="Y290" s="34"/>
      <c r="Z290" s="33"/>
    </row>
    <row r="291" spans="7:26" x14ac:dyDescent="0.25">
      <c r="V291" s="33"/>
      <c r="W291" s="33"/>
      <c r="X291" s="33"/>
      <c r="Y291" s="34"/>
      <c r="Z291" s="33"/>
    </row>
    <row r="292" spans="7:26" x14ac:dyDescent="0.25">
      <c r="V292" s="33"/>
      <c r="W292" s="33"/>
      <c r="X292" s="33"/>
      <c r="Y292" s="34"/>
      <c r="Z292" s="33"/>
    </row>
    <row r="293" spans="7:26" ht="15" customHeight="1" x14ac:dyDescent="0.25"/>
    <row r="294" spans="7:26" x14ac:dyDescent="0.25">
      <c r="N294" s="35"/>
      <c r="O294" s="35"/>
      <c r="P294" s="35"/>
      <c r="Q294" s="35"/>
      <c r="R294" s="35"/>
      <c r="S294" s="35"/>
      <c r="T294" s="35"/>
      <c r="U294" s="35"/>
      <c r="V294" s="36"/>
      <c r="W294" s="35"/>
      <c r="X294" s="37"/>
      <c r="Y294" s="38"/>
      <c r="Z294" s="37"/>
    </row>
    <row r="309" spans="1:25" ht="15.75" thickBot="1" x14ac:dyDescent="0.3"/>
    <row r="310" spans="1:25" x14ac:dyDescent="0.25">
      <c r="G310" s="287" t="s">
        <v>3</v>
      </c>
      <c r="H310" s="288"/>
      <c r="I310" s="288"/>
      <c r="J310" s="288"/>
      <c r="K310" s="288"/>
      <c r="L310" s="288"/>
      <c r="M310" s="288"/>
      <c r="N310" s="288"/>
      <c r="O310" s="291" t="s">
        <v>4</v>
      </c>
      <c r="P310" s="291"/>
      <c r="Q310" s="297" t="s">
        <v>81</v>
      </c>
      <c r="R310" s="298"/>
    </row>
    <row r="311" spans="1:25" ht="45.75" customHeight="1" x14ac:dyDescent="0.25">
      <c r="G311" s="289"/>
      <c r="H311" s="290"/>
      <c r="I311" s="290"/>
      <c r="J311" s="290"/>
      <c r="K311" s="290"/>
      <c r="L311" s="290"/>
      <c r="M311" s="290"/>
      <c r="N311" s="290"/>
      <c r="O311" s="292"/>
      <c r="P311" s="292"/>
      <c r="Q311" s="299"/>
      <c r="R311" s="300"/>
    </row>
    <row r="312" spans="1:25" x14ac:dyDescent="0.25">
      <c r="G312" s="220" t="s">
        <v>77</v>
      </c>
      <c r="H312" s="221"/>
      <c r="I312" s="221"/>
      <c r="J312" s="221"/>
      <c r="K312" s="221"/>
      <c r="L312" s="221"/>
      <c r="M312" s="221"/>
      <c r="N312" s="221"/>
      <c r="O312" s="295">
        <f>Arkusz12!A2</f>
        <v>2914</v>
      </c>
      <c r="P312" s="295"/>
      <c r="Q312" s="301">
        <f>Arkusz12!A3</f>
        <v>2404</v>
      </c>
      <c r="R312" s="302"/>
    </row>
    <row r="313" spans="1:25" x14ac:dyDescent="0.25">
      <c r="G313" s="293" t="s">
        <v>78</v>
      </c>
      <c r="H313" s="294"/>
      <c r="I313" s="294"/>
      <c r="J313" s="294"/>
      <c r="K313" s="294"/>
      <c r="L313" s="294"/>
      <c r="M313" s="294"/>
      <c r="N313" s="294"/>
      <c r="O313" s="296">
        <f>Arkusz12!A4</f>
        <v>199</v>
      </c>
      <c r="P313" s="296"/>
      <c r="Q313" s="303">
        <f>Arkusz12!A5</f>
        <v>158</v>
      </c>
      <c r="R313" s="304"/>
    </row>
    <row r="314" spans="1:25" x14ac:dyDescent="0.25">
      <c r="G314" s="220" t="s">
        <v>79</v>
      </c>
      <c r="H314" s="221"/>
      <c r="I314" s="221"/>
      <c r="J314" s="221"/>
      <c r="K314" s="221"/>
      <c r="L314" s="221"/>
      <c r="M314" s="221"/>
      <c r="N314" s="221"/>
      <c r="O314" s="295">
        <f>Arkusz12!A6</f>
        <v>49</v>
      </c>
      <c r="P314" s="295"/>
      <c r="Q314" s="301">
        <f>Arkusz12!A7</f>
        <v>39</v>
      </c>
      <c r="R314" s="302"/>
    </row>
    <row r="315" spans="1:25" ht="15.75" thickBot="1" x14ac:dyDescent="0.3">
      <c r="G315" s="259" t="s">
        <v>80</v>
      </c>
      <c r="H315" s="260"/>
      <c r="I315" s="260"/>
      <c r="J315" s="260"/>
      <c r="K315" s="260"/>
      <c r="L315" s="260"/>
      <c r="M315" s="260"/>
      <c r="N315" s="260"/>
      <c r="O315" s="261">
        <f>Arkusz12!A8</f>
        <v>7</v>
      </c>
      <c r="P315" s="261"/>
      <c r="Q315" s="308">
        <f>Arkusz12!A9</f>
        <v>3</v>
      </c>
      <c r="R315" s="309"/>
    </row>
    <row r="316" spans="1:25" ht="15.75" thickBot="1" x14ac:dyDescent="0.3">
      <c r="G316" s="252" t="s">
        <v>76</v>
      </c>
      <c r="H316" s="253"/>
      <c r="I316" s="253"/>
      <c r="J316" s="253"/>
      <c r="K316" s="253"/>
      <c r="L316" s="253"/>
      <c r="M316" s="253"/>
      <c r="N316" s="253"/>
      <c r="O316" s="268">
        <f>SUM(O312:P315)</f>
        <v>3169</v>
      </c>
      <c r="P316" s="268"/>
      <c r="Q316" s="268">
        <f>SUM(Q312:R315)</f>
        <v>2604</v>
      </c>
      <c r="R316" s="312"/>
    </row>
    <row r="319" spans="1:25" x14ac:dyDescent="0.25">
      <c r="A319" s="266" t="s">
        <v>172</v>
      </c>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row>
    <row r="320" spans="1:25" s="66" customFormat="1" x14ac:dyDescent="0.25">
      <c r="A320" s="89"/>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row>
    <row r="321" spans="1:25" s="66" customFormat="1" x14ac:dyDescent="0.25">
      <c r="A321" s="89"/>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row>
    <row r="322" spans="1:25" s="66" customFormat="1" x14ac:dyDescent="0.25">
      <c r="A322" s="89"/>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row>
    <row r="323" spans="1:25" s="66" customFormat="1" x14ac:dyDescent="0.25">
      <c r="A323" s="89"/>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row>
    <row r="324" spans="1:25" s="66" customFormat="1" x14ac:dyDescent="0.25">
      <c r="A324" s="89"/>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row>
    <row r="325" spans="1:25" s="66" customFormat="1" x14ac:dyDescent="0.25">
      <c r="A325" s="89"/>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row>
    <row r="326" spans="1:25" s="66" customFormat="1" x14ac:dyDescent="0.25">
      <c r="A326" s="89"/>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row>
    <row r="327" spans="1:25" s="66" customFormat="1" x14ac:dyDescent="0.25">
      <c r="A327" s="89"/>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row>
    <row r="328" spans="1:25" s="66" customFormat="1" x14ac:dyDescent="0.25">
      <c r="A328" s="89"/>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row>
    <row r="329" spans="1:25" s="66" customFormat="1" x14ac:dyDescent="0.25">
      <c r="A329" s="89"/>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row>
    <row r="330" spans="1:25" s="66" customFormat="1" x14ac:dyDescent="0.25">
      <c r="A330" s="89"/>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row>
    <row r="331" spans="1:25" s="66" customFormat="1" x14ac:dyDescent="0.25">
      <c r="A331" s="89"/>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row>
    <row r="332" spans="1:25" s="66" customFormat="1" x14ac:dyDescent="0.25">
      <c r="A332" s="89"/>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row>
    <row r="333" spans="1:25" s="66" customFormat="1" x14ac:dyDescent="0.25">
      <c r="A333" s="89"/>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row>
    <row r="334" spans="1:25" s="66" customFormat="1" x14ac:dyDescent="0.25">
      <c r="A334" s="89"/>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row>
    <row r="335" spans="1:25" s="66" customFormat="1" x14ac:dyDescent="0.25">
      <c r="A335" s="89"/>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row>
    <row r="336" spans="1:25" s="66" customFormat="1" x14ac:dyDescent="0.25">
      <c r="A336" s="89"/>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row>
    <row r="337" spans="1:25" s="66" customFormat="1" x14ac:dyDescent="0.25">
      <c r="A337" s="89"/>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row>
    <row r="338" spans="1:25" s="66" customFormat="1" x14ac:dyDescent="0.25">
      <c r="A338" s="89"/>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row>
    <row r="339" spans="1:25" s="66" customFormat="1" x14ac:dyDescent="0.25">
      <c r="A339" s="89"/>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row>
    <row r="340" spans="1:25" s="66" customFormat="1" x14ac:dyDescent="0.25">
      <c r="A340" s="89"/>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row>
    <row r="341" spans="1:25" s="66" customFormat="1" x14ac:dyDescent="0.25">
      <c r="A341" s="89"/>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row>
    <row r="342" spans="1:25" s="66" customFormat="1" x14ac:dyDescent="0.25">
      <c r="A342" s="89"/>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row>
    <row r="343" spans="1:25" s="66" customFormat="1" x14ac:dyDescent="0.25">
      <c r="A343" s="89"/>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row>
    <row r="344" spans="1:25" s="66" customFormat="1" x14ac:dyDescent="0.25">
      <c r="A344" s="89"/>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row>
    <row r="345" spans="1:25" s="66" customFormat="1" x14ac:dyDescent="0.25">
      <c r="A345" s="89"/>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row>
    <row r="346" spans="1:25" s="66" customFormat="1" x14ac:dyDescent="0.25">
      <c r="A346" s="89"/>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row>
    <row r="347" spans="1:25" s="66" customFormat="1" x14ac:dyDescent="0.25">
      <c r="A347" s="89"/>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row>
    <row r="348" spans="1:25" s="66" customFormat="1" x14ac:dyDescent="0.25">
      <c r="A348" s="89"/>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row>
    <row r="349" spans="1:25" s="66" customFormat="1" x14ac:dyDescent="0.25">
      <c r="A349" s="89"/>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row>
    <row r="350" spans="1:25" s="66" customFormat="1" x14ac:dyDescent="0.25">
      <c r="A350" s="89"/>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row>
    <row r="351" spans="1:25" s="66" customFormat="1" x14ac:dyDescent="0.25">
      <c r="A351" s="89"/>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row>
    <row r="352" spans="1:25" s="66" customFormat="1" x14ac:dyDescent="0.25">
      <c r="A352" s="89"/>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row>
    <row r="353" spans="1:25" s="66" customFormat="1" x14ac:dyDescent="0.25">
      <c r="A353" s="89"/>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row>
    <row r="354" spans="1:25" s="66" customFormat="1" x14ac:dyDescent="0.25">
      <c r="A354" s="89"/>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row>
    <row r="355" spans="1:25" s="66" customFormat="1" x14ac:dyDescent="0.25">
      <c r="A355" s="89"/>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row>
    <row r="356" spans="1:25" s="66" customFormat="1" x14ac:dyDescent="0.25">
      <c r="A356" s="89"/>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row>
    <row r="357" spans="1:25" s="66" customFormat="1" x14ac:dyDescent="0.25">
      <c r="A357" s="89"/>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row>
    <row r="358" spans="1:25" s="66" customFormat="1" x14ac:dyDescent="0.25">
      <c r="A358" s="89"/>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row>
    <row r="359" spans="1:25" s="66" customFormat="1" x14ac:dyDescent="0.25">
      <c r="A359" s="89"/>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row>
    <row r="360" spans="1:25" s="66" customFormat="1" x14ac:dyDescent="0.25">
      <c r="A360" s="89"/>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row>
    <row r="361" spans="1:25" x14ac:dyDescent="0.25">
      <c r="A361" s="90"/>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row>
    <row r="362" spans="1:25" x14ac:dyDescent="0.25">
      <c r="A362" s="90"/>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row>
    <row r="366" spans="1:25" ht="15" customHeight="1" x14ac:dyDescent="0.25">
      <c r="A366" s="82" t="s">
        <v>95</v>
      </c>
      <c r="B366" s="82"/>
      <c r="C366" s="82"/>
      <c r="D366" s="82"/>
      <c r="E366" s="82"/>
      <c r="F366" s="82"/>
      <c r="G366" s="82"/>
      <c r="H366" s="82"/>
      <c r="I366" s="82"/>
      <c r="J366" s="82"/>
      <c r="K366" s="82"/>
      <c r="L366" s="82"/>
      <c r="M366" s="82"/>
      <c r="N366" s="82"/>
      <c r="O366" s="82"/>
      <c r="P366" s="82"/>
      <c r="Q366" s="82"/>
      <c r="R366" s="82"/>
      <c r="S366" s="82"/>
      <c r="T366" s="82"/>
      <c r="U366" s="82"/>
    </row>
    <row r="367" spans="1:25" ht="25.5" customHeight="1" x14ac:dyDescent="0.25">
      <c r="A367" s="82"/>
      <c r="B367" s="82"/>
      <c r="C367" s="82"/>
      <c r="D367" s="82"/>
      <c r="E367" s="82"/>
      <c r="F367" s="82"/>
      <c r="G367" s="82"/>
      <c r="H367" s="82"/>
      <c r="I367" s="82"/>
      <c r="J367" s="82"/>
      <c r="K367" s="82"/>
      <c r="L367" s="82"/>
      <c r="M367" s="82"/>
      <c r="N367" s="82"/>
      <c r="O367" s="82"/>
      <c r="P367" s="82"/>
      <c r="Q367" s="82"/>
      <c r="R367" s="82"/>
      <c r="S367" s="82"/>
      <c r="T367" s="82"/>
      <c r="U367" s="82"/>
    </row>
    <row r="368" spans="1:25" ht="25.5" customHeight="1" thickBot="1" x14ac:dyDescent="0.3">
      <c r="A368" s="21"/>
      <c r="B368" s="21"/>
      <c r="C368" s="21"/>
      <c r="D368" s="21"/>
      <c r="E368" s="21"/>
      <c r="F368" s="21"/>
      <c r="G368" s="21"/>
      <c r="H368" s="21"/>
      <c r="I368" s="21"/>
      <c r="J368" s="21"/>
      <c r="K368" s="21"/>
      <c r="L368" s="267" t="str">
        <f>CONCATENATE(Arkusz18!C2," - ",Arkusz18!B2," r.")</f>
        <v>01.01.2015 - 30.04.2015 r.</v>
      </c>
      <c r="M368" s="267"/>
      <c r="N368" s="267"/>
      <c r="O368" s="267"/>
      <c r="P368" s="267"/>
      <c r="Q368" s="267"/>
      <c r="R368" s="267"/>
      <c r="S368" s="267"/>
      <c r="T368" s="267"/>
      <c r="U368" s="267"/>
      <c r="V368" s="267"/>
    </row>
    <row r="369" spans="3:24" ht="121.5" customHeight="1" x14ac:dyDescent="0.25">
      <c r="C369" s="262" t="s">
        <v>3</v>
      </c>
      <c r="D369" s="263"/>
      <c r="E369" s="263"/>
      <c r="F369" s="263"/>
      <c r="G369" s="263"/>
      <c r="H369" s="263"/>
      <c r="I369" s="263"/>
      <c r="J369" s="263"/>
      <c r="K369" s="263"/>
      <c r="L369" s="148" t="s">
        <v>83</v>
      </c>
      <c r="M369" s="148"/>
      <c r="N369" s="39" t="s">
        <v>12</v>
      </c>
      <c r="O369" s="39" t="s">
        <v>99</v>
      </c>
      <c r="P369" s="39" t="s">
        <v>88</v>
      </c>
      <c r="Q369" s="39" t="s">
        <v>53</v>
      </c>
      <c r="R369" s="39" t="s">
        <v>39</v>
      </c>
      <c r="S369" s="39" t="s">
        <v>5</v>
      </c>
      <c r="T369" s="39" t="s">
        <v>87</v>
      </c>
      <c r="U369" s="148" t="s">
        <v>82</v>
      </c>
      <c r="V369" s="149"/>
    </row>
    <row r="370" spans="3:24" x14ac:dyDescent="0.25">
      <c r="C370" s="146" t="s">
        <v>34</v>
      </c>
      <c r="D370" s="147"/>
      <c r="E370" s="147"/>
      <c r="F370" s="147"/>
      <c r="G370" s="147"/>
      <c r="H370" s="147"/>
      <c r="I370" s="147"/>
      <c r="J370" s="147"/>
      <c r="K370" s="147"/>
      <c r="L370" s="81">
        <f>Arkusz13!C2</f>
        <v>499</v>
      </c>
      <c r="M370" s="81"/>
      <c r="N370" s="54">
        <f>Arkusz13!C18</f>
        <v>131</v>
      </c>
      <c r="O370" s="54">
        <f>Arkusz13!C34</f>
        <v>88</v>
      </c>
      <c r="P370" s="54">
        <f>Arkusz13!C50+82</f>
        <v>97</v>
      </c>
      <c r="Q370" s="54">
        <f>Arkusz13!C66</f>
        <v>5</v>
      </c>
      <c r="R370" s="54">
        <f>Arkusz13!C82</f>
        <v>0</v>
      </c>
      <c r="S370" s="54">
        <f>Arkusz13!C98</f>
        <v>0</v>
      </c>
      <c r="T370" s="54">
        <f>Arkusz13!C114-SUM(N370:S370)</f>
        <v>85</v>
      </c>
      <c r="U370" s="99">
        <f>SUM(N370:T370)</f>
        <v>406</v>
      </c>
      <c r="V370" s="100"/>
      <c r="X370" s="62"/>
    </row>
    <row r="371" spans="3:24" x14ac:dyDescent="0.25">
      <c r="C371" s="264" t="s">
        <v>35</v>
      </c>
      <c r="D371" s="265"/>
      <c r="E371" s="265"/>
      <c r="F371" s="265"/>
      <c r="G371" s="265"/>
      <c r="H371" s="265"/>
      <c r="I371" s="265"/>
      <c r="J371" s="265"/>
      <c r="K371" s="265"/>
      <c r="L371" s="81">
        <f>Arkusz13!C3</f>
        <v>93</v>
      </c>
      <c r="M371" s="81"/>
      <c r="N371" s="57">
        <f>Arkusz13!C19</f>
        <v>44</v>
      </c>
      <c r="O371" s="57">
        <f>Arkusz13!C35</f>
        <v>10</v>
      </c>
      <c r="P371" s="57">
        <f>Arkusz13!C51</f>
        <v>16</v>
      </c>
      <c r="Q371" s="57">
        <f>Arkusz13!C67</f>
        <v>1</v>
      </c>
      <c r="R371" s="57">
        <f>Arkusz13!C83</f>
        <v>0</v>
      </c>
      <c r="S371" s="57">
        <f>Arkusz13!C99</f>
        <v>0</v>
      </c>
      <c r="T371" s="57">
        <f>Arkusz13!C115-SUM(N371:S371)</f>
        <v>11</v>
      </c>
      <c r="U371" s="99">
        <f t="shared" ref="U371:U385" si="17">SUM(N371:T371)</f>
        <v>82</v>
      </c>
      <c r="V371" s="100"/>
      <c r="X371" s="62"/>
    </row>
    <row r="372" spans="3:24" x14ac:dyDescent="0.25">
      <c r="C372" s="146" t="s">
        <v>36</v>
      </c>
      <c r="D372" s="147"/>
      <c r="E372" s="147"/>
      <c r="F372" s="147"/>
      <c r="G372" s="147"/>
      <c r="H372" s="147"/>
      <c r="I372" s="147"/>
      <c r="J372" s="147"/>
      <c r="K372" s="147"/>
      <c r="L372" s="81">
        <f>Arkusz13!C4</f>
        <v>24</v>
      </c>
      <c r="M372" s="81"/>
      <c r="N372" s="57">
        <f>Arkusz13!C20</f>
        <v>17</v>
      </c>
      <c r="O372" s="57">
        <f>Arkusz13!C36</f>
        <v>0</v>
      </c>
      <c r="P372" s="57">
        <f>Arkusz13!C52</f>
        <v>3</v>
      </c>
      <c r="Q372" s="57">
        <f>Arkusz13!C68</f>
        <v>0</v>
      </c>
      <c r="R372" s="57">
        <f>Arkusz13!C84</f>
        <v>0</v>
      </c>
      <c r="S372" s="57">
        <f>Arkusz13!C100</f>
        <v>0</v>
      </c>
      <c r="T372" s="57">
        <f>Arkusz13!C116-SUM(N372:S372)</f>
        <v>6</v>
      </c>
      <c r="U372" s="99">
        <f t="shared" si="17"/>
        <v>26</v>
      </c>
      <c r="V372" s="100"/>
    </row>
    <row r="373" spans="3:24" x14ac:dyDescent="0.25">
      <c r="C373" s="264" t="s">
        <v>37</v>
      </c>
      <c r="D373" s="265"/>
      <c r="E373" s="265"/>
      <c r="F373" s="265"/>
      <c r="G373" s="265"/>
      <c r="H373" s="265"/>
      <c r="I373" s="265"/>
      <c r="J373" s="265"/>
      <c r="K373" s="265"/>
      <c r="L373" s="81">
        <f>Arkusz13!C5</f>
        <v>2</v>
      </c>
      <c r="M373" s="81"/>
      <c r="N373" s="57">
        <f>Arkusz13!C21</f>
        <v>1</v>
      </c>
      <c r="O373" s="57">
        <f>Arkusz13!C37</f>
        <v>0</v>
      </c>
      <c r="P373" s="57">
        <f>Arkusz13!C53</f>
        <v>1</v>
      </c>
      <c r="Q373" s="57">
        <f>Arkusz13!C69</f>
        <v>0</v>
      </c>
      <c r="R373" s="57">
        <f>Arkusz13!C85</f>
        <v>0</v>
      </c>
      <c r="S373" s="57">
        <f>Arkusz13!C101</f>
        <v>0</v>
      </c>
      <c r="T373" s="57">
        <f>Arkusz13!C117-SUM(N373:S373)</f>
        <v>0</v>
      </c>
      <c r="U373" s="99">
        <f t="shared" si="17"/>
        <v>2</v>
      </c>
      <c r="V373" s="100"/>
    </row>
    <row r="374" spans="3:24" x14ac:dyDescent="0.25">
      <c r="C374" s="146" t="s">
        <v>38</v>
      </c>
      <c r="D374" s="147"/>
      <c r="E374" s="147"/>
      <c r="F374" s="147"/>
      <c r="G374" s="147"/>
      <c r="H374" s="147"/>
      <c r="I374" s="147"/>
      <c r="J374" s="147"/>
      <c r="K374" s="147"/>
      <c r="L374" s="81">
        <f>Arkusz13!C6</f>
        <v>0</v>
      </c>
      <c r="M374" s="81"/>
      <c r="N374" s="57">
        <f>Arkusz13!C22</f>
        <v>0</v>
      </c>
      <c r="O374" s="57">
        <f>Arkusz13!C38</f>
        <v>0</v>
      </c>
      <c r="P374" s="57">
        <f>Arkusz13!C54</f>
        <v>0</v>
      </c>
      <c r="Q374" s="57">
        <f>Arkusz13!C70</f>
        <v>0</v>
      </c>
      <c r="R374" s="57">
        <f>Arkusz13!C86</f>
        <v>0</v>
      </c>
      <c r="S374" s="57">
        <f>Arkusz13!C102</f>
        <v>0</v>
      </c>
      <c r="T374" s="57">
        <f>Arkusz13!C118-SUM(N374:S374)</f>
        <v>0</v>
      </c>
      <c r="U374" s="99">
        <f t="shared" si="17"/>
        <v>0</v>
      </c>
      <c r="V374" s="100"/>
    </row>
    <row r="375" spans="3:24" x14ac:dyDescent="0.25">
      <c r="C375" s="264" t="s">
        <v>46</v>
      </c>
      <c r="D375" s="265"/>
      <c r="E375" s="265"/>
      <c r="F375" s="265"/>
      <c r="G375" s="265"/>
      <c r="H375" s="265"/>
      <c r="I375" s="265"/>
      <c r="J375" s="265"/>
      <c r="K375" s="265"/>
      <c r="L375" s="81">
        <f>Arkusz13!C7</f>
        <v>1</v>
      </c>
      <c r="M375" s="81"/>
      <c r="N375" s="57">
        <f>Arkusz13!C23</f>
        <v>1</v>
      </c>
      <c r="O375" s="57">
        <f>Arkusz13!C39</f>
        <v>0</v>
      </c>
      <c r="P375" s="57">
        <f>Arkusz13!C55</f>
        <v>0</v>
      </c>
      <c r="Q375" s="57">
        <f>Arkusz13!C71</f>
        <v>0</v>
      </c>
      <c r="R375" s="57">
        <f>Arkusz13!C87</f>
        <v>0</v>
      </c>
      <c r="S375" s="57">
        <f>Arkusz13!C103</f>
        <v>0</v>
      </c>
      <c r="T375" s="57">
        <f>Arkusz13!C119-SUM(N375:S375)</f>
        <v>0</v>
      </c>
      <c r="U375" s="99">
        <f t="shared" si="17"/>
        <v>1</v>
      </c>
      <c r="V375" s="100"/>
    </row>
    <row r="376" spans="3:24" x14ac:dyDescent="0.25">
      <c r="C376" s="146" t="s">
        <v>47</v>
      </c>
      <c r="D376" s="147"/>
      <c r="E376" s="147"/>
      <c r="F376" s="147"/>
      <c r="G376" s="147"/>
      <c r="H376" s="147"/>
      <c r="I376" s="147"/>
      <c r="J376" s="147"/>
      <c r="K376" s="147"/>
      <c r="L376" s="81">
        <f>Arkusz13!C8</f>
        <v>0</v>
      </c>
      <c r="M376" s="81"/>
      <c r="N376" s="57">
        <f>Arkusz13!C24</f>
        <v>0</v>
      </c>
      <c r="O376" s="57">
        <f>Arkusz13!C40</f>
        <v>0</v>
      </c>
      <c r="P376" s="57">
        <f>Arkusz13!C56</f>
        <v>0</v>
      </c>
      <c r="Q376" s="57">
        <f>Arkusz13!C72</f>
        <v>0</v>
      </c>
      <c r="R376" s="57">
        <f>Arkusz13!C88</f>
        <v>0</v>
      </c>
      <c r="S376" s="57">
        <f>Arkusz13!C104</f>
        <v>0</v>
      </c>
      <c r="T376" s="57">
        <f>Arkusz13!C120-SUM(N376:S376)</f>
        <v>0</v>
      </c>
      <c r="U376" s="99">
        <f t="shared" si="17"/>
        <v>0</v>
      </c>
      <c r="V376" s="100"/>
    </row>
    <row r="377" spans="3:24" x14ac:dyDescent="0.25">
      <c r="C377" s="264" t="s">
        <v>5</v>
      </c>
      <c r="D377" s="265"/>
      <c r="E377" s="265"/>
      <c r="F377" s="265"/>
      <c r="G377" s="265"/>
      <c r="H377" s="265"/>
      <c r="I377" s="265"/>
      <c r="J377" s="265"/>
      <c r="K377" s="265"/>
      <c r="L377" s="81">
        <f>Arkusz13!C9</f>
        <v>1</v>
      </c>
      <c r="M377" s="81"/>
      <c r="N377" s="57">
        <f>Arkusz13!C25</f>
        <v>1</v>
      </c>
      <c r="O377" s="57">
        <f>Arkusz13!C41</f>
        <v>0</v>
      </c>
      <c r="P377" s="57">
        <f>Arkusz13!C57</f>
        <v>0</v>
      </c>
      <c r="Q377" s="57">
        <f>Arkusz13!C73</f>
        <v>0</v>
      </c>
      <c r="R377" s="57">
        <f>Arkusz13!C89</f>
        <v>0</v>
      </c>
      <c r="S377" s="57">
        <f>Arkusz13!C105</f>
        <v>2</v>
      </c>
      <c r="T377" s="57">
        <f>Arkusz13!C121-SUM(N377:S377)</f>
        <v>1</v>
      </c>
      <c r="U377" s="99">
        <f t="shared" si="17"/>
        <v>4</v>
      </c>
      <c r="V377" s="100"/>
    </row>
    <row r="378" spans="3:24" x14ac:dyDescent="0.25">
      <c r="C378" s="146" t="s">
        <v>39</v>
      </c>
      <c r="D378" s="147"/>
      <c r="E378" s="147"/>
      <c r="F378" s="147"/>
      <c r="G378" s="147"/>
      <c r="H378" s="147"/>
      <c r="I378" s="147"/>
      <c r="J378" s="147"/>
      <c r="K378" s="147"/>
      <c r="L378" s="81">
        <f>Arkusz13!C10</f>
        <v>1</v>
      </c>
      <c r="M378" s="81"/>
      <c r="N378" s="57">
        <f>Arkusz13!C26</f>
        <v>1</v>
      </c>
      <c r="O378" s="57">
        <f>Arkusz13!C42</f>
        <v>1</v>
      </c>
      <c r="P378" s="57">
        <f>Arkusz13!C58</f>
        <v>0</v>
      </c>
      <c r="Q378" s="57">
        <f>Arkusz13!C74</f>
        <v>0</v>
      </c>
      <c r="R378" s="57">
        <f>Arkusz13!C90</f>
        <v>0</v>
      </c>
      <c r="S378" s="57">
        <f>Arkusz13!C106</f>
        <v>0</v>
      </c>
      <c r="T378" s="57">
        <f>Arkusz13!C122-SUM(N378:S378)</f>
        <v>0</v>
      </c>
      <c r="U378" s="99">
        <f t="shared" si="17"/>
        <v>2</v>
      </c>
      <c r="V378" s="100"/>
    </row>
    <row r="379" spans="3:24" x14ac:dyDescent="0.25">
      <c r="C379" s="264" t="s">
        <v>40</v>
      </c>
      <c r="D379" s="265"/>
      <c r="E379" s="265"/>
      <c r="F379" s="265"/>
      <c r="G379" s="265"/>
      <c r="H379" s="265"/>
      <c r="I379" s="265"/>
      <c r="J379" s="265"/>
      <c r="K379" s="265"/>
      <c r="L379" s="81">
        <f>Arkusz13!C11</f>
        <v>5</v>
      </c>
      <c r="M379" s="81"/>
      <c r="N379" s="57">
        <f>Arkusz13!C27</f>
        <v>3</v>
      </c>
      <c r="O379" s="57">
        <f>Arkusz13!C43</f>
        <v>0</v>
      </c>
      <c r="P379" s="57">
        <f>Arkusz13!C59</f>
        <v>1</v>
      </c>
      <c r="Q379" s="57">
        <f>Arkusz13!C75</f>
        <v>0</v>
      </c>
      <c r="R379" s="57">
        <f>Arkusz13!C91</f>
        <v>0</v>
      </c>
      <c r="S379" s="57">
        <f>Arkusz13!C107</f>
        <v>0</v>
      </c>
      <c r="T379" s="57">
        <f>Arkusz13!C123-SUM(N379:S379)</f>
        <v>2</v>
      </c>
      <c r="U379" s="99">
        <f t="shared" si="17"/>
        <v>6</v>
      </c>
      <c r="V379" s="100"/>
    </row>
    <row r="380" spans="3:24" x14ac:dyDescent="0.25">
      <c r="C380" s="146" t="s">
        <v>41</v>
      </c>
      <c r="D380" s="147"/>
      <c r="E380" s="147"/>
      <c r="F380" s="147"/>
      <c r="G380" s="147"/>
      <c r="H380" s="147"/>
      <c r="I380" s="147"/>
      <c r="J380" s="147"/>
      <c r="K380" s="147"/>
      <c r="L380" s="81">
        <f>Arkusz13!C12</f>
        <v>212</v>
      </c>
      <c r="M380" s="81"/>
      <c r="N380" s="57">
        <f>Arkusz13!C28</f>
        <v>121</v>
      </c>
      <c r="O380" s="57">
        <f>Arkusz13!C44</f>
        <v>1</v>
      </c>
      <c r="P380" s="57">
        <f>Arkusz13!C60+3</f>
        <v>20</v>
      </c>
      <c r="Q380" s="57">
        <f>Arkusz13!C76</f>
        <v>9</v>
      </c>
      <c r="R380" s="57">
        <f>Arkusz13!C92</f>
        <v>0</v>
      </c>
      <c r="S380" s="57">
        <f>Arkusz13!C108</f>
        <v>0</v>
      </c>
      <c r="T380" s="57">
        <f>Arkusz13!C124-SUM(N380:S380)</f>
        <v>45</v>
      </c>
      <c r="U380" s="99">
        <f t="shared" si="17"/>
        <v>196</v>
      </c>
      <c r="V380" s="100"/>
    </row>
    <row r="381" spans="3:24" x14ac:dyDescent="0.25">
      <c r="C381" s="264" t="s">
        <v>42</v>
      </c>
      <c r="D381" s="265"/>
      <c r="E381" s="265"/>
      <c r="F381" s="265"/>
      <c r="G381" s="265"/>
      <c r="H381" s="265"/>
      <c r="I381" s="265"/>
      <c r="J381" s="265"/>
      <c r="K381" s="265"/>
      <c r="L381" s="81">
        <f>Arkusz13!C13</f>
        <v>0</v>
      </c>
      <c r="M381" s="81"/>
      <c r="N381" s="57">
        <f>Arkusz13!C29</f>
        <v>0</v>
      </c>
      <c r="O381" s="57">
        <f>Arkusz13!C45</f>
        <v>0</v>
      </c>
      <c r="P381" s="57">
        <f>Arkusz13!C61</f>
        <v>0</v>
      </c>
      <c r="Q381" s="57">
        <f>Arkusz13!C77</f>
        <v>0</v>
      </c>
      <c r="R381" s="57">
        <f>Arkusz13!C93</f>
        <v>0</v>
      </c>
      <c r="S381" s="57">
        <f>Arkusz13!C109</f>
        <v>0</v>
      </c>
      <c r="T381" s="57">
        <v>7</v>
      </c>
      <c r="U381" s="99">
        <f t="shared" si="17"/>
        <v>7</v>
      </c>
      <c r="V381" s="100"/>
    </row>
    <row r="382" spans="3:24" x14ac:dyDescent="0.25">
      <c r="C382" s="146" t="s">
        <v>11</v>
      </c>
      <c r="D382" s="147"/>
      <c r="E382" s="147"/>
      <c r="F382" s="147"/>
      <c r="G382" s="147"/>
      <c r="H382" s="147"/>
      <c r="I382" s="147"/>
      <c r="J382" s="147"/>
      <c r="K382" s="147"/>
      <c r="L382" s="81">
        <f>Arkusz13!C14</f>
        <v>0</v>
      </c>
      <c r="M382" s="81"/>
      <c r="N382" s="57">
        <f>Arkusz13!C30</f>
        <v>0</v>
      </c>
      <c r="O382" s="57">
        <f>Arkusz13!C46</f>
        <v>0</v>
      </c>
      <c r="P382" s="57">
        <f>Arkusz13!C62</f>
        <v>0</v>
      </c>
      <c r="Q382" s="57">
        <f>Arkusz13!C78</f>
        <v>0</v>
      </c>
      <c r="R382" s="57">
        <f>Arkusz13!C94</f>
        <v>0</v>
      </c>
      <c r="S382" s="57">
        <f>Arkusz13!C110</f>
        <v>0</v>
      </c>
      <c r="T382" s="57">
        <f>Arkusz13!C126-SUM(N382:S382)</f>
        <v>0</v>
      </c>
      <c r="U382" s="99">
        <f t="shared" si="17"/>
        <v>0</v>
      </c>
      <c r="V382" s="100"/>
    </row>
    <row r="383" spans="3:24" x14ac:dyDescent="0.25">
      <c r="C383" s="264" t="s">
        <v>43</v>
      </c>
      <c r="D383" s="265"/>
      <c r="E383" s="265"/>
      <c r="F383" s="265"/>
      <c r="G383" s="265"/>
      <c r="H383" s="265"/>
      <c r="I383" s="265"/>
      <c r="J383" s="265"/>
      <c r="K383" s="265"/>
      <c r="L383" s="81">
        <f>Arkusz13!C15</f>
        <v>4</v>
      </c>
      <c r="M383" s="81"/>
      <c r="N383" s="57">
        <f>Arkusz13!C31</f>
        <v>2</v>
      </c>
      <c r="O383" s="57">
        <f>Arkusz13!C47</f>
        <v>0</v>
      </c>
      <c r="P383" s="57">
        <f>Arkusz13!C63</f>
        <v>0</v>
      </c>
      <c r="Q383" s="57">
        <f>Arkusz13!C79</f>
        <v>0</v>
      </c>
      <c r="R383" s="57">
        <f>Arkusz13!C95</f>
        <v>0</v>
      </c>
      <c r="S383" s="57">
        <f>Arkusz13!C111</f>
        <v>0</v>
      </c>
      <c r="T383" s="57">
        <f>Arkusz13!C127-SUM(N383:S383)</f>
        <v>0</v>
      </c>
      <c r="U383" s="99">
        <f t="shared" si="17"/>
        <v>2</v>
      </c>
      <c r="V383" s="100"/>
    </row>
    <row r="384" spans="3:24" x14ac:dyDescent="0.25">
      <c r="C384" s="146" t="s">
        <v>44</v>
      </c>
      <c r="D384" s="147"/>
      <c r="E384" s="147"/>
      <c r="F384" s="147"/>
      <c r="G384" s="147"/>
      <c r="H384" s="147"/>
      <c r="I384" s="147"/>
      <c r="J384" s="147"/>
      <c r="K384" s="147"/>
      <c r="L384" s="81">
        <f>Arkusz13!C16</f>
        <v>1</v>
      </c>
      <c r="M384" s="81"/>
      <c r="N384" s="57">
        <f>Arkusz13!C32</f>
        <v>0</v>
      </c>
      <c r="O384" s="57">
        <f>Arkusz13!C48</f>
        <v>0</v>
      </c>
      <c r="P384" s="57">
        <f>Arkusz13!C64</f>
        <v>0</v>
      </c>
      <c r="Q384" s="57">
        <f>Arkusz13!C80</f>
        <v>0</v>
      </c>
      <c r="R384" s="57">
        <f>Arkusz13!C96</f>
        <v>0</v>
      </c>
      <c r="S384" s="57">
        <f>Arkusz13!C112</f>
        <v>0</v>
      </c>
      <c r="T384" s="57">
        <f>Arkusz13!C128-SUM(N384:S384)</f>
        <v>1</v>
      </c>
      <c r="U384" s="99">
        <f t="shared" si="17"/>
        <v>1</v>
      </c>
      <c r="V384" s="100"/>
    </row>
    <row r="385" spans="1:22" ht="15.75" thickBot="1" x14ac:dyDescent="0.3">
      <c r="C385" s="96" t="s">
        <v>45</v>
      </c>
      <c r="D385" s="97"/>
      <c r="E385" s="97"/>
      <c r="F385" s="97"/>
      <c r="G385" s="97"/>
      <c r="H385" s="97"/>
      <c r="I385" s="97"/>
      <c r="J385" s="97"/>
      <c r="K385" s="97"/>
      <c r="L385" s="81">
        <f>Arkusz13!C17</f>
        <v>4</v>
      </c>
      <c r="M385" s="81"/>
      <c r="N385" s="57">
        <f>Arkusz13!C33</f>
        <v>7</v>
      </c>
      <c r="O385" s="57">
        <f>Arkusz13!C49</f>
        <v>0</v>
      </c>
      <c r="P385" s="57">
        <f>Arkusz13!C65</f>
        <v>0</v>
      </c>
      <c r="Q385" s="57">
        <f>Arkusz13!C81</f>
        <v>0</v>
      </c>
      <c r="R385" s="57">
        <f>Arkusz13!C97</f>
        <v>0</v>
      </c>
      <c r="S385" s="57">
        <f>Arkusz13!C113</f>
        <v>0</v>
      </c>
      <c r="T385" s="57">
        <f>Arkusz13!C129-SUM(N385:S385)</f>
        <v>1</v>
      </c>
      <c r="U385" s="99">
        <f t="shared" si="17"/>
        <v>8</v>
      </c>
      <c r="V385" s="100"/>
    </row>
    <row r="386" spans="1:22" ht="15.75" thickBot="1" x14ac:dyDescent="0.3">
      <c r="C386" s="92" t="s">
        <v>1</v>
      </c>
      <c r="D386" s="93"/>
      <c r="E386" s="93"/>
      <c r="F386" s="93"/>
      <c r="G386" s="93"/>
      <c r="H386" s="93"/>
      <c r="I386" s="93"/>
      <c r="J386" s="93"/>
      <c r="K386" s="93"/>
      <c r="L386" s="95">
        <f>SUM(L370:L385)</f>
        <v>847</v>
      </c>
      <c r="M386" s="95"/>
      <c r="N386" s="55">
        <f t="shared" ref="N386:U386" si="18">SUM(N370:N385)</f>
        <v>329</v>
      </c>
      <c r="O386" s="55">
        <f t="shared" si="18"/>
        <v>100</v>
      </c>
      <c r="P386" s="55">
        <f t="shared" si="18"/>
        <v>138</v>
      </c>
      <c r="Q386" s="67">
        <f t="shared" si="18"/>
        <v>15</v>
      </c>
      <c r="R386" s="55">
        <f t="shared" si="18"/>
        <v>0</v>
      </c>
      <c r="S386" s="55">
        <f t="shared" si="18"/>
        <v>2</v>
      </c>
      <c r="T386" s="55">
        <f t="shared" si="18"/>
        <v>159</v>
      </c>
      <c r="U386" s="95">
        <f t="shared" si="18"/>
        <v>743</v>
      </c>
      <c r="V386" s="98"/>
    </row>
    <row r="387" spans="1:22" x14ac:dyDescent="0.25">
      <c r="A387" s="40"/>
      <c r="B387" s="40"/>
      <c r="C387" s="40"/>
      <c r="D387" s="40"/>
      <c r="E387" s="40"/>
      <c r="F387" s="40"/>
      <c r="G387" s="40"/>
      <c r="H387" s="40"/>
      <c r="I387" s="40"/>
      <c r="J387" s="41"/>
      <c r="K387" s="41"/>
      <c r="L387" s="41"/>
      <c r="M387" s="41"/>
      <c r="N387" s="41"/>
      <c r="O387" s="41"/>
      <c r="P387" s="41"/>
      <c r="Q387" s="41"/>
      <c r="R387" s="41"/>
      <c r="S387" s="41"/>
      <c r="T387" s="41"/>
    </row>
    <row r="390" spans="1:22" ht="15" customHeight="1" x14ac:dyDescent="0.25"/>
    <row r="411" spans="1:25" ht="20.25" customHeight="1" thickBot="1" x14ac:dyDescent="0.3"/>
    <row r="412" spans="1:25" ht="21.75" customHeight="1" x14ac:dyDescent="0.25">
      <c r="D412" s="137" t="s">
        <v>3</v>
      </c>
      <c r="E412" s="94"/>
      <c r="F412" s="94"/>
      <c r="G412" s="94"/>
      <c r="H412" s="94"/>
      <c r="I412" s="94"/>
      <c r="J412" s="94"/>
      <c r="K412" s="94"/>
      <c r="L412" s="94" t="s">
        <v>4</v>
      </c>
      <c r="M412" s="94"/>
      <c r="N412" s="144" t="s">
        <v>90</v>
      </c>
      <c r="O412" s="144"/>
      <c r="P412" s="144"/>
      <c r="Q412" s="138" t="s">
        <v>91</v>
      </c>
      <c r="R412" s="139"/>
      <c r="S412" s="140"/>
    </row>
    <row r="413" spans="1:25" ht="15.75" thickBot="1" x14ac:dyDescent="0.3">
      <c r="D413" s="135" t="s">
        <v>89</v>
      </c>
      <c r="E413" s="136"/>
      <c r="F413" s="136"/>
      <c r="G413" s="136"/>
      <c r="H413" s="136"/>
      <c r="I413" s="136"/>
      <c r="J413" s="136"/>
      <c r="K413" s="136"/>
      <c r="L413" s="145">
        <f>Arkusz14!B2</f>
        <v>18</v>
      </c>
      <c r="M413" s="145"/>
      <c r="N413" s="145">
        <f>Arkusz14!B3</f>
        <v>12</v>
      </c>
      <c r="O413" s="145"/>
      <c r="P413" s="145"/>
      <c r="Q413" s="141">
        <f>Arkusz14!B4</f>
        <v>1</v>
      </c>
      <c r="R413" s="142"/>
      <c r="S413" s="143"/>
    </row>
    <row r="414" spans="1:25" x14ac:dyDescent="0.25">
      <c r="A414" s="33"/>
      <c r="B414" s="33"/>
      <c r="C414" s="33"/>
      <c r="D414" s="33"/>
      <c r="E414" s="33"/>
      <c r="F414" s="33"/>
      <c r="G414" s="33"/>
      <c r="H414" s="33"/>
      <c r="I414" s="33"/>
      <c r="J414" s="33"/>
      <c r="K414" s="33"/>
      <c r="L414" s="33"/>
      <c r="M414" s="33"/>
      <c r="N414" s="33"/>
      <c r="O414" s="33"/>
      <c r="P414" s="33"/>
      <c r="Q414" s="33"/>
      <c r="R414" s="33"/>
      <c r="S414" s="33"/>
      <c r="T414" s="33"/>
      <c r="U414" s="33"/>
    </row>
    <row r="415" spans="1:25" x14ac:dyDescent="0.25">
      <c r="A415" s="89" t="s">
        <v>165</v>
      </c>
      <c r="B415" s="89"/>
      <c r="C415" s="89"/>
      <c r="D415" s="89"/>
      <c r="E415" s="89"/>
      <c r="F415" s="89"/>
      <c r="G415" s="89"/>
      <c r="H415" s="89"/>
      <c r="I415" s="89"/>
      <c r="J415" s="89"/>
      <c r="K415" s="89"/>
      <c r="L415" s="89"/>
      <c r="M415" s="89"/>
      <c r="N415" s="89"/>
      <c r="O415" s="89"/>
      <c r="P415" s="89"/>
      <c r="Q415" s="89"/>
      <c r="R415" s="89"/>
      <c r="S415" s="89"/>
      <c r="T415" s="89"/>
      <c r="U415" s="89"/>
      <c r="V415" s="89"/>
      <c r="W415" s="89"/>
      <c r="X415" s="89"/>
      <c r="Y415" s="89"/>
    </row>
    <row r="416" spans="1:25" x14ac:dyDescent="0.25">
      <c r="A416" s="89"/>
      <c r="B416" s="89"/>
      <c r="C416" s="89"/>
      <c r="D416" s="89"/>
      <c r="E416" s="89"/>
      <c r="F416" s="89"/>
      <c r="G416" s="89"/>
      <c r="H416" s="89"/>
      <c r="I416" s="89"/>
      <c r="J416" s="89"/>
      <c r="K416" s="89"/>
      <c r="L416" s="89"/>
      <c r="M416" s="89"/>
      <c r="N416" s="89"/>
      <c r="O416" s="89"/>
      <c r="P416" s="89"/>
      <c r="Q416" s="89"/>
      <c r="R416" s="89"/>
      <c r="S416" s="89"/>
      <c r="T416" s="89"/>
      <c r="U416" s="89"/>
      <c r="V416" s="89"/>
      <c r="W416" s="89"/>
      <c r="X416" s="89"/>
      <c r="Y416" s="89"/>
    </row>
    <row r="417" spans="1:25" x14ac:dyDescent="0.25">
      <c r="A417" s="89"/>
      <c r="B417" s="89"/>
      <c r="C417" s="89"/>
      <c r="D417" s="89"/>
      <c r="E417" s="89"/>
      <c r="F417" s="89"/>
      <c r="G417" s="89"/>
      <c r="H417" s="89"/>
      <c r="I417" s="89"/>
      <c r="J417" s="89"/>
      <c r="K417" s="89"/>
      <c r="L417" s="89"/>
      <c r="M417" s="89"/>
      <c r="N417" s="89"/>
      <c r="O417" s="89"/>
      <c r="P417" s="89"/>
      <c r="Q417" s="89"/>
      <c r="R417" s="89"/>
      <c r="S417" s="89"/>
      <c r="T417" s="89"/>
      <c r="U417" s="89"/>
      <c r="V417" s="89"/>
      <c r="W417" s="89"/>
      <c r="X417" s="89"/>
      <c r="Y417" s="89"/>
    </row>
    <row r="418" spans="1:25" x14ac:dyDescent="0.25">
      <c r="A418" s="89"/>
      <c r="B418" s="89"/>
      <c r="C418" s="89"/>
      <c r="D418" s="89"/>
      <c r="E418" s="89"/>
      <c r="F418" s="89"/>
      <c r="G418" s="89"/>
      <c r="H418" s="89"/>
      <c r="I418" s="89"/>
      <c r="J418" s="89"/>
      <c r="K418" s="89"/>
      <c r="L418" s="89"/>
      <c r="M418" s="89"/>
      <c r="N418" s="89"/>
      <c r="O418" s="89"/>
      <c r="P418" s="89"/>
      <c r="Q418" s="89"/>
      <c r="R418" s="89"/>
      <c r="S418" s="89"/>
      <c r="T418" s="89"/>
      <c r="U418" s="89"/>
      <c r="V418" s="89"/>
      <c r="W418" s="89"/>
      <c r="X418" s="89"/>
      <c r="Y418" s="89"/>
    </row>
    <row r="421" spans="1:25" x14ac:dyDescent="0.25">
      <c r="A421" s="10" t="s">
        <v>160</v>
      </c>
      <c r="B421" s="10"/>
      <c r="C421" s="10"/>
      <c r="D421" s="10"/>
      <c r="E421" s="10"/>
      <c r="F421" s="10"/>
    </row>
    <row r="422" spans="1:25" ht="15.75" thickBot="1" x14ac:dyDescent="0.3"/>
    <row r="423" spans="1:25" x14ac:dyDescent="0.25">
      <c r="D423" s="131" t="s">
        <v>28</v>
      </c>
      <c r="E423" s="91"/>
      <c r="F423" s="91"/>
      <c r="G423" s="91"/>
      <c r="H423" s="91" t="s">
        <v>4</v>
      </c>
      <c r="I423" s="91"/>
      <c r="J423" s="91"/>
      <c r="K423" s="91" t="s">
        <v>23</v>
      </c>
      <c r="L423" s="91"/>
      <c r="M423" s="132"/>
    </row>
    <row r="424" spans="1:25" x14ac:dyDescent="0.25">
      <c r="D424" s="133" t="s">
        <v>20</v>
      </c>
      <c r="E424" s="134"/>
      <c r="F424" s="134"/>
      <c r="G424" s="134"/>
      <c r="H424" s="99">
        <f>Arkusz1!C2</f>
        <v>56869</v>
      </c>
      <c r="I424" s="99"/>
      <c r="J424" s="99"/>
      <c r="K424" s="99">
        <f>Arkusz1!D2</f>
        <v>51516</v>
      </c>
      <c r="L424" s="99"/>
      <c r="M424" s="100"/>
    </row>
    <row r="425" spans="1:25" x14ac:dyDescent="0.25">
      <c r="D425" s="122" t="s">
        <v>21</v>
      </c>
      <c r="E425" s="123"/>
      <c r="F425" s="123"/>
      <c r="G425" s="123"/>
      <c r="H425" s="99">
        <f>Arkusz1!C3</f>
        <v>2082</v>
      </c>
      <c r="I425" s="99"/>
      <c r="J425" s="99"/>
      <c r="K425" s="99">
        <f>Arkusz1!D3</f>
        <v>1957</v>
      </c>
      <c r="L425" s="99"/>
      <c r="M425" s="100"/>
    </row>
    <row r="426" spans="1:25" ht="15.75" thickBot="1" x14ac:dyDescent="0.3">
      <c r="D426" s="128" t="s">
        <v>22</v>
      </c>
      <c r="E426" s="129"/>
      <c r="F426" s="129"/>
      <c r="G426" s="129"/>
      <c r="H426" s="99">
        <f>Arkusz1!C4</f>
        <v>577</v>
      </c>
      <c r="I426" s="99"/>
      <c r="J426" s="99"/>
      <c r="K426" s="99">
        <f>Arkusz1!D4</f>
        <v>622</v>
      </c>
      <c r="L426" s="99"/>
      <c r="M426" s="100"/>
    </row>
    <row r="427" spans="1:25" ht="15.75" thickBot="1" x14ac:dyDescent="0.3">
      <c r="D427" s="124" t="s">
        <v>1</v>
      </c>
      <c r="E427" s="125"/>
      <c r="F427" s="125"/>
      <c r="G427" s="125"/>
      <c r="H427" s="126">
        <f>SUM(H424:J426)</f>
        <v>59528</v>
      </c>
      <c r="I427" s="126"/>
      <c r="J427" s="126"/>
      <c r="K427" s="126">
        <f>SUM(K424:M426)</f>
        <v>54095</v>
      </c>
      <c r="L427" s="126"/>
      <c r="M427" s="127"/>
    </row>
    <row r="428" spans="1:25" x14ac:dyDescent="0.25">
      <c r="D428" s="42"/>
      <c r="E428" s="42"/>
      <c r="F428" s="42"/>
      <c r="G428" s="42"/>
      <c r="H428" s="42"/>
      <c r="I428" s="42"/>
      <c r="J428" s="42"/>
      <c r="K428" s="42"/>
      <c r="L428" s="42"/>
      <c r="M428" s="42"/>
    </row>
    <row r="430" spans="1:25" x14ac:dyDescent="0.25">
      <c r="A430" s="130" t="s">
        <v>162</v>
      </c>
      <c r="B430" s="89"/>
      <c r="C430" s="89"/>
      <c r="D430" s="89"/>
      <c r="E430" s="89"/>
      <c r="F430" s="89"/>
      <c r="G430" s="89"/>
      <c r="H430" s="89"/>
      <c r="I430" s="89"/>
      <c r="J430" s="89"/>
      <c r="K430" s="89"/>
      <c r="L430" s="89"/>
      <c r="M430" s="89"/>
      <c r="N430" s="89"/>
      <c r="O430" s="89"/>
      <c r="P430" s="89"/>
      <c r="Q430" s="89"/>
      <c r="R430" s="89"/>
      <c r="S430" s="89"/>
      <c r="T430" s="89"/>
      <c r="U430" s="89"/>
      <c r="V430" s="89"/>
      <c r="W430" s="89"/>
      <c r="X430" s="89"/>
      <c r="Y430" s="89"/>
    </row>
    <row r="431" spans="1:25" x14ac:dyDescent="0.25">
      <c r="A431" s="89"/>
      <c r="B431" s="89"/>
      <c r="C431" s="89"/>
      <c r="D431" s="89"/>
      <c r="E431" s="89"/>
      <c r="F431" s="89"/>
      <c r="G431" s="89"/>
      <c r="H431" s="89"/>
      <c r="I431" s="89"/>
      <c r="J431" s="89"/>
      <c r="K431" s="89"/>
      <c r="L431" s="89"/>
      <c r="M431" s="89"/>
      <c r="N431" s="89"/>
      <c r="O431" s="89"/>
      <c r="P431" s="89"/>
      <c r="Q431" s="89"/>
      <c r="R431" s="89"/>
      <c r="S431" s="89"/>
      <c r="T431" s="89"/>
      <c r="U431" s="89"/>
      <c r="V431" s="89"/>
      <c r="W431" s="89"/>
      <c r="X431" s="89"/>
      <c r="Y431" s="89"/>
    </row>
    <row r="433" spans="1:18" x14ac:dyDescent="0.25">
      <c r="A433" s="10" t="s">
        <v>161</v>
      </c>
      <c r="B433" s="10"/>
      <c r="C433" s="10"/>
      <c r="D433" s="10"/>
      <c r="E433" s="10"/>
      <c r="F433" s="10"/>
      <c r="G433" s="10"/>
      <c r="H433" s="10"/>
      <c r="I433" s="10"/>
      <c r="J433" s="10"/>
    </row>
    <row r="434" spans="1:18" x14ac:dyDescent="0.25">
      <c r="A434" s="10"/>
      <c r="B434" s="10"/>
      <c r="C434" s="10"/>
      <c r="D434" s="10"/>
      <c r="E434" s="10"/>
      <c r="F434" s="10"/>
      <c r="G434" s="10"/>
      <c r="H434" s="10"/>
      <c r="I434" s="10"/>
      <c r="J434" s="10"/>
    </row>
    <row r="435" spans="1:18" ht="15.75" thickBot="1" x14ac:dyDescent="0.3">
      <c r="A435" s="10"/>
      <c r="B435" s="10"/>
      <c r="C435" s="10"/>
      <c r="D435" s="10"/>
      <c r="E435" s="10"/>
      <c r="F435" s="10"/>
      <c r="G435" s="10"/>
      <c r="H435" s="10"/>
      <c r="I435" s="10"/>
      <c r="J435" s="10"/>
    </row>
    <row r="436" spans="1:18" x14ac:dyDescent="0.25">
      <c r="D436" s="118" t="s">
        <v>49</v>
      </c>
      <c r="E436" s="119"/>
      <c r="F436" s="119"/>
      <c r="G436" s="111" t="str">
        <f>CONCATENATE(Arkusz18!A2," - ",Arkusz18!B2," r.")</f>
        <v>01.04.2015 - 30.04.2015 r.</v>
      </c>
      <c r="H436" s="111"/>
      <c r="I436" s="111"/>
      <c r="J436" s="111"/>
      <c r="K436" s="111"/>
      <c r="L436" s="111"/>
      <c r="M436" s="111"/>
      <c r="N436" s="111"/>
      <c r="O436" s="111"/>
      <c r="P436" s="111"/>
      <c r="Q436" s="111"/>
      <c r="R436" s="112"/>
    </row>
    <row r="437" spans="1:18" ht="24" customHeight="1" x14ac:dyDescent="0.25">
      <c r="D437" s="120"/>
      <c r="E437" s="121"/>
      <c r="F437" s="121"/>
      <c r="G437" s="101" t="s">
        <v>66</v>
      </c>
      <c r="H437" s="101"/>
      <c r="I437" s="101"/>
      <c r="J437" s="101" t="s">
        <v>94</v>
      </c>
      <c r="K437" s="101"/>
      <c r="L437" s="101"/>
      <c r="M437" s="101" t="s">
        <v>65</v>
      </c>
      <c r="N437" s="101"/>
      <c r="O437" s="101"/>
      <c r="P437" s="101" t="s">
        <v>93</v>
      </c>
      <c r="Q437" s="101"/>
      <c r="R437" s="102"/>
    </row>
    <row r="438" spans="1:18" ht="15" customHeight="1" x14ac:dyDescent="0.25">
      <c r="D438" s="113" t="s">
        <v>92</v>
      </c>
      <c r="E438" s="114"/>
      <c r="F438" s="114"/>
      <c r="G438" s="115">
        <f>Arkusz16!A2</f>
        <v>5319</v>
      </c>
      <c r="H438" s="115"/>
      <c r="I438" s="115"/>
      <c r="J438" s="115">
        <f>Arkusz16!A3</f>
        <v>1</v>
      </c>
      <c r="K438" s="115"/>
      <c r="L438" s="115"/>
      <c r="M438" s="115">
        <f>Arkusz16!A4</f>
        <v>0</v>
      </c>
      <c r="N438" s="115"/>
      <c r="O438" s="115"/>
      <c r="P438" s="115">
        <f>Arkusz16!A5</f>
        <v>1</v>
      </c>
      <c r="Q438" s="115"/>
      <c r="R438" s="115"/>
    </row>
    <row r="439" spans="1:18" x14ac:dyDescent="0.25">
      <c r="D439" s="105" t="s">
        <v>51</v>
      </c>
      <c r="E439" s="106"/>
      <c r="F439" s="106"/>
      <c r="G439" s="107">
        <f>Arkusz16!A6</f>
        <v>2100</v>
      </c>
      <c r="H439" s="107"/>
      <c r="I439" s="107"/>
      <c r="J439" s="269">
        <f>Arkusz16!A7</f>
        <v>11</v>
      </c>
      <c r="K439" s="270"/>
      <c r="L439" s="271"/>
      <c r="M439" s="269">
        <f>Arkusz16!A8</f>
        <v>0</v>
      </c>
      <c r="N439" s="270"/>
      <c r="O439" s="271"/>
      <c r="P439" s="269">
        <f>Arkusz16!A9</f>
        <v>20</v>
      </c>
      <c r="Q439" s="270"/>
      <c r="R439" s="271"/>
    </row>
    <row r="440" spans="1:18" ht="15.75" thickBot="1" x14ac:dyDescent="0.3">
      <c r="D440" s="109" t="s">
        <v>52</v>
      </c>
      <c r="E440" s="110"/>
      <c r="F440" s="110"/>
      <c r="G440" s="108">
        <f>Arkusz16!A10</f>
        <v>426</v>
      </c>
      <c r="H440" s="108"/>
      <c r="I440" s="108"/>
      <c r="J440" s="108">
        <f>Arkusz16!A11</f>
        <v>1</v>
      </c>
      <c r="K440" s="108"/>
      <c r="L440" s="108"/>
      <c r="M440" s="108">
        <f>Arkusz16!A12</f>
        <v>0</v>
      </c>
      <c r="N440" s="108"/>
      <c r="O440" s="108"/>
      <c r="P440" s="108">
        <f>Arkusz16!A13</f>
        <v>12</v>
      </c>
      <c r="Q440" s="108"/>
      <c r="R440" s="108"/>
    </row>
    <row r="441" spans="1:18" ht="15.75" thickBot="1" x14ac:dyDescent="0.3">
      <c r="D441" s="116" t="s">
        <v>50</v>
      </c>
      <c r="E441" s="117"/>
      <c r="F441" s="117"/>
      <c r="G441" s="103">
        <f>SUM(G438:I440)</f>
        <v>7845</v>
      </c>
      <c r="H441" s="103"/>
      <c r="I441" s="103"/>
      <c r="J441" s="103">
        <f t="shared" ref="J441" si="19">SUM(J438:L440)</f>
        <v>13</v>
      </c>
      <c r="K441" s="103"/>
      <c r="L441" s="103"/>
      <c r="M441" s="103">
        <f t="shared" ref="M441" si="20">SUM(M438:O440)</f>
        <v>0</v>
      </c>
      <c r="N441" s="103"/>
      <c r="O441" s="103"/>
      <c r="P441" s="103">
        <f t="shared" ref="P441" si="21">SUM(P438:R440)</f>
        <v>33</v>
      </c>
      <c r="Q441" s="103"/>
      <c r="R441" s="104"/>
    </row>
    <row r="442" spans="1:18" x14ac:dyDescent="0.25">
      <c r="A442" s="43"/>
      <c r="B442" s="43"/>
      <c r="C442" s="43"/>
      <c r="D442" s="41"/>
      <c r="E442" s="41"/>
      <c r="F442" s="41"/>
      <c r="G442" s="41"/>
      <c r="H442" s="41"/>
      <c r="I442" s="41"/>
      <c r="J442" s="41"/>
      <c r="K442" s="41"/>
      <c r="L442" s="41"/>
      <c r="M442" s="41"/>
      <c r="N442" s="41"/>
      <c r="O442" s="41"/>
    </row>
    <row r="444" spans="1:18" ht="15.75" thickBot="1" x14ac:dyDescent="0.3"/>
    <row r="445" spans="1:18" x14ac:dyDescent="0.25">
      <c r="D445" s="118" t="s">
        <v>49</v>
      </c>
      <c r="E445" s="119"/>
      <c r="F445" s="119"/>
      <c r="G445" s="111" t="str">
        <f>CONCATENATE(Arkusz18!C2," - ",Arkusz18!B2," r.")</f>
        <v>01.01.2015 - 30.04.2015 r.</v>
      </c>
      <c r="H445" s="111"/>
      <c r="I445" s="111"/>
      <c r="J445" s="111"/>
      <c r="K445" s="111"/>
      <c r="L445" s="111"/>
      <c r="M445" s="111"/>
      <c r="N445" s="111"/>
      <c r="O445" s="111"/>
      <c r="P445" s="111"/>
      <c r="Q445" s="111"/>
      <c r="R445" s="112"/>
    </row>
    <row r="446" spans="1:18" ht="23.25" customHeight="1" x14ac:dyDescent="0.25">
      <c r="D446" s="120"/>
      <c r="E446" s="121"/>
      <c r="F446" s="121"/>
      <c r="G446" s="101" t="s">
        <v>66</v>
      </c>
      <c r="H446" s="101"/>
      <c r="I446" s="101"/>
      <c r="J446" s="101" t="s">
        <v>94</v>
      </c>
      <c r="K446" s="101"/>
      <c r="L446" s="101"/>
      <c r="M446" s="101" t="s">
        <v>65</v>
      </c>
      <c r="N446" s="101"/>
      <c r="O446" s="101"/>
      <c r="P446" s="101" t="s">
        <v>93</v>
      </c>
      <c r="Q446" s="101"/>
      <c r="R446" s="102"/>
    </row>
    <row r="447" spans="1:18" x14ac:dyDescent="0.25">
      <c r="D447" s="113" t="s">
        <v>92</v>
      </c>
      <c r="E447" s="114"/>
      <c r="F447" s="114"/>
      <c r="G447" s="115">
        <f>Arkusz17!A2</f>
        <v>19539</v>
      </c>
      <c r="H447" s="115"/>
      <c r="I447" s="115"/>
      <c r="J447" s="115">
        <f>Arkusz17!A3</f>
        <v>3</v>
      </c>
      <c r="K447" s="115"/>
      <c r="L447" s="115"/>
      <c r="M447" s="115">
        <f>Arkusz17!A4</f>
        <v>0</v>
      </c>
      <c r="N447" s="115"/>
      <c r="O447" s="115"/>
      <c r="P447" s="115">
        <f>Arkusz17!A5</f>
        <v>12</v>
      </c>
      <c r="Q447" s="115"/>
      <c r="R447" s="115"/>
    </row>
    <row r="448" spans="1:18" x14ac:dyDescent="0.25">
      <c r="D448" s="105" t="s">
        <v>51</v>
      </c>
      <c r="E448" s="106"/>
      <c r="F448" s="106"/>
      <c r="G448" s="107">
        <f>Arkusz17!A6</f>
        <v>9511</v>
      </c>
      <c r="H448" s="107"/>
      <c r="I448" s="107"/>
      <c r="J448" s="107">
        <f>Arkusz17!A7</f>
        <v>51</v>
      </c>
      <c r="K448" s="107"/>
      <c r="L448" s="107"/>
      <c r="M448" s="107">
        <f>Arkusz17!A8</f>
        <v>0</v>
      </c>
      <c r="N448" s="107"/>
      <c r="O448" s="107"/>
      <c r="P448" s="107">
        <f>Arkusz17!A9</f>
        <v>50</v>
      </c>
      <c r="Q448" s="107"/>
      <c r="R448" s="107"/>
    </row>
    <row r="449" spans="1:25" ht="15.75" thickBot="1" x14ac:dyDescent="0.3">
      <c r="D449" s="109" t="s">
        <v>52</v>
      </c>
      <c r="E449" s="110"/>
      <c r="F449" s="110"/>
      <c r="G449" s="108">
        <f>Arkusz17!A10</f>
        <v>4386</v>
      </c>
      <c r="H449" s="108"/>
      <c r="I449" s="108"/>
      <c r="J449" s="108">
        <f>Arkusz17!A11</f>
        <v>4</v>
      </c>
      <c r="K449" s="108"/>
      <c r="L449" s="108"/>
      <c r="M449" s="108">
        <f>Arkusz17!A12</f>
        <v>0</v>
      </c>
      <c r="N449" s="108"/>
      <c r="O449" s="108"/>
      <c r="P449" s="108">
        <f>Arkusz17!A13</f>
        <v>34</v>
      </c>
      <c r="Q449" s="108"/>
      <c r="R449" s="108"/>
    </row>
    <row r="450" spans="1:25" ht="15.75" thickBot="1" x14ac:dyDescent="0.3">
      <c r="D450" s="116" t="s">
        <v>50</v>
      </c>
      <c r="E450" s="117"/>
      <c r="F450" s="117"/>
      <c r="G450" s="103">
        <f>SUM(G447:I449)</f>
        <v>33436</v>
      </c>
      <c r="H450" s="103"/>
      <c r="I450" s="103"/>
      <c r="J450" s="103">
        <f t="shared" ref="J450" si="22">SUM(J447:L449)</f>
        <v>58</v>
      </c>
      <c r="K450" s="103"/>
      <c r="L450" s="103"/>
      <c r="M450" s="103">
        <f t="shared" ref="M450" si="23">SUM(M447:O449)</f>
        <v>0</v>
      </c>
      <c r="N450" s="103"/>
      <c r="O450" s="103"/>
      <c r="P450" s="103">
        <f t="shared" ref="P450" si="24">SUM(P447:R449)</f>
        <v>96</v>
      </c>
      <c r="Q450" s="103"/>
      <c r="R450" s="104"/>
    </row>
    <row r="453" spans="1:25" x14ac:dyDescent="0.25">
      <c r="A453" s="87" t="s">
        <v>163</v>
      </c>
      <c r="B453" s="88"/>
      <c r="C453" s="88"/>
      <c r="D453" s="88"/>
      <c r="E453" s="88"/>
      <c r="F453" s="88"/>
      <c r="G453" s="88"/>
      <c r="H453" s="88"/>
      <c r="I453" s="88"/>
      <c r="J453" s="88"/>
      <c r="K453" s="88"/>
      <c r="L453" s="88"/>
      <c r="M453" s="88"/>
      <c r="N453" s="88"/>
      <c r="O453" s="88"/>
      <c r="P453" s="88"/>
      <c r="Q453" s="88"/>
      <c r="R453" s="88"/>
      <c r="S453" s="88"/>
      <c r="T453" s="88"/>
      <c r="U453" s="88"/>
      <c r="V453" s="88"/>
      <c r="W453" s="88"/>
      <c r="X453" s="88"/>
      <c r="Y453" s="88"/>
    </row>
    <row r="454" spans="1:25" s="66" customFormat="1" x14ac:dyDescent="0.25">
      <c r="A454" s="87"/>
      <c r="B454" s="88"/>
      <c r="C454" s="88"/>
      <c r="D454" s="88"/>
      <c r="E454" s="88"/>
      <c r="F454" s="88"/>
      <c r="G454" s="88"/>
      <c r="H454" s="88"/>
      <c r="I454" s="88"/>
      <c r="J454" s="88"/>
      <c r="K454" s="88"/>
      <c r="L454" s="88"/>
      <c r="M454" s="88"/>
      <c r="N454" s="88"/>
      <c r="O454" s="88"/>
      <c r="P454" s="88"/>
      <c r="Q454" s="88"/>
      <c r="R454" s="88"/>
      <c r="S454" s="88"/>
      <c r="T454" s="88"/>
      <c r="U454" s="88"/>
      <c r="V454" s="88"/>
      <c r="W454" s="88"/>
      <c r="X454" s="88"/>
      <c r="Y454" s="88"/>
    </row>
    <row r="455" spans="1:25" x14ac:dyDescent="0.25">
      <c r="A455" s="88"/>
      <c r="B455" s="88"/>
      <c r="C455" s="88"/>
      <c r="D455" s="88"/>
      <c r="E455" s="88"/>
      <c r="F455" s="88"/>
      <c r="G455" s="88"/>
      <c r="H455" s="88"/>
      <c r="I455" s="88"/>
      <c r="J455" s="88"/>
      <c r="K455" s="88"/>
      <c r="L455" s="88"/>
      <c r="M455" s="88"/>
      <c r="N455" s="88"/>
      <c r="O455" s="88"/>
      <c r="P455" s="88"/>
      <c r="Q455" s="88"/>
      <c r="R455" s="88"/>
      <c r="S455" s="88"/>
      <c r="T455" s="88"/>
      <c r="U455" s="88"/>
      <c r="V455" s="88"/>
      <c r="W455" s="88"/>
      <c r="X455" s="88"/>
      <c r="Y455" s="88"/>
    </row>
    <row r="459" spans="1:25" x14ac:dyDescent="0.25">
      <c r="A459" s="44" t="s">
        <v>48</v>
      </c>
      <c r="B459" s="44"/>
      <c r="C459" s="44"/>
      <c r="D459" s="44"/>
      <c r="E459" s="44"/>
      <c r="F459" s="44"/>
      <c r="G459" s="44"/>
      <c r="H459" s="44"/>
      <c r="I459" s="44"/>
      <c r="J459" s="44"/>
      <c r="K459" s="44"/>
      <c r="L459" s="44"/>
      <c r="M459" s="44"/>
      <c r="N459" s="44"/>
      <c r="O459" s="44"/>
      <c r="R459" s="45"/>
      <c r="S459" s="45"/>
      <c r="T459" s="45"/>
    </row>
    <row r="460" spans="1:25" ht="15" customHeight="1" x14ac:dyDescent="0.25">
      <c r="P460" s="46"/>
      <c r="Q460" s="46"/>
      <c r="R460" s="45"/>
      <c r="S460" s="45"/>
      <c r="T460" s="45"/>
      <c r="U460" s="46"/>
    </row>
    <row r="461" spans="1:25" ht="15" customHeight="1" x14ac:dyDescent="0.25">
      <c r="G461" s="4"/>
      <c r="H461" s="4"/>
      <c r="I461" s="4"/>
      <c r="J461" s="4"/>
      <c r="K461" s="4"/>
      <c r="L461" s="4"/>
      <c r="M461" s="4"/>
      <c r="N461" s="4"/>
      <c r="O461" s="4"/>
      <c r="P461" s="4"/>
      <c r="Q461" s="4"/>
      <c r="R461" s="4"/>
      <c r="S461" s="4"/>
      <c r="T461" s="4"/>
      <c r="U461" s="4"/>
    </row>
    <row r="462" spans="1:25" ht="15" customHeight="1" x14ac:dyDescent="0.25">
      <c r="A462" s="89" t="s">
        <v>166</v>
      </c>
      <c r="B462" s="90"/>
      <c r="C462" s="90"/>
      <c r="D462" s="90"/>
      <c r="E462" s="90"/>
      <c r="F462" s="90"/>
      <c r="G462" s="90"/>
      <c r="H462" s="90"/>
      <c r="I462" s="90"/>
      <c r="J462" s="90"/>
      <c r="K462" s="90"/>
      <c r="L462" s="90"/>
      <c r="M462" s="90"/>
      <c r="N462" s="90"/>
      <c r="O462" s="90"/>
      <c r="P462" s="90"/>
      <c r="Q462" s="90"/>
      <c r="R462" s="90"/>
      <c r="S462" s="90"/>
      <c r="T462" s="90"/>
      <c r="U462" s="90"/>
      <c r="V462" s="90"/>
      <c r="W462" s="90"/>
      <c r="X462" s="90"/>
      <c r="Y462" s="90"/>
    </row>
    <row r="463" spans="1:25" ht="15" customHeight="1" x14ac:dyDescent="0.25">
      <c r="A463" s="90"/>
      <c r="B463" s="90"/>
      <c r="C463" s="90"/>
      <c r="D463" s="90"/>
      <c r="E463" s="90"/>
      <c r="F463" s="90"/>
      <c r="G463" s="90"/>
      <c r="H463" s="90"/>
      <c r="I463" s="90"/>
      <c r="J463" s="90"/>
      <c r="K463" s="90"/>
      <c r="L463" s="90"/>
      <c r="M463" s="90"/>
      <c r="N463" s="90"/>
      <c r="O463" s="90"/>
      <c r="P463" s="90"/>
      <c r="Q463" s="90"/>
      <c r="R463" s="90"/>
      <c r="S463" s="90"/>
      <c r="T463" s="90"/>
      <c r="U463" s="90"/>
      <c r="V463" s="90"/>
      <c r="W463" s="90"/>
      <c r="X463" s="90"/>
      <c r="Y463" s="90"/>
    </row>
    <row r="464" spans="1:25" ht="15" customHeight="1" x14ac:dyDescent="0.25">
      <c r="A464" s="90"/>
      <c r="B464" s="90"/>
      <c r="C464" s="90"/>
      <c r="D464" s="90"/>
      <c r="E464" s="90"/>
      <c r="F464" s="90"/>
      <c r="G464" s="90"/>
      <c r="H464" s="90"/>
      <c r="I464" s="90"/>
      <c r="J464" s="90"/>
      <c r="K464" s="90"/>
      <c r="L464" s="90"/>
      <c r="M464" s="90"/>
      <c r="N464" s="90"/>
      <c r="O464" s="90"/>
      <c r="P464" s="90"/>
      <c r="Q464" s="90"/>
      <c r="R464" s="90"/>
      <c r="S464" s="90"/>
      <c r="T464" s="90"/>
      <c r="U464" s="90"/>
      <c r="V464" s="90"/>
      <c r="W464" s="90"/>
      <c r="X464" s="90"/>
      <c r="Y464" s="90"/>
    </row>
    <row r="465" spans="1:25" ht="15" customHeight="1" x14ac:dyDescent="0.25">
      <c r="A465" s="90"/>
      <c r="B465" s="90"/>
      <c r="C465" s="90"/>
      <c r="D465" s="90"/>
      <c r="E465" s="90"/>
      <c r="F465" s="90"/>
      <c r="G465" s="90"/>
      <c r="H465" s="90"/>
      <c r="I465" s="90"/>
      <c r="J465" s="90"/>
      <c r="K465" s="90"/>
      <c r="L465" s="90"/>
      <c r="M465" s="90"/>
      <c r="N465" s="90"/>
      <c r="O465" s="90"/>
      <c r="P465" s="90"/>
      <c r="Q465" s="90"/>
      <c r="R465" s="90"/>
      <c r="S465" s="90"/>
      <c r="T465" s="90"/>
      <c r="U465" s="90"/>
      <c r="V465" s="90"/>
      <c r="W465" s="90"/>
      <c r="X465" s="90"/>
      <c r="Y465" s="90"/>
    </row>
    <row r="466" spans="1:25" ht="15" customHeight="1" x14ac:dyDescent="0.25">
      <c r="A466" s="90"/>
      <c r="B466" s="90"/>
      <c r="C466" s="90"/>
      <c r="D466" s="90"/>
      <c r="E466" s="90"/>
      <c r="F466" s="90"/>
      <c r="G466" s="90"/>
      <c r="H466" s="90"/>
      <c r="I466" s="90"/>
      <c r="J466" s="90"/>
      <c r="K466" s="90"/>
      <c r="L466" s="90"/>
      <c r="M466" s="90"/>
      <c r="N466" s="90"/>
      <c r="O466" s="90"/>
      <c r="P466" s="90"/>
      <c r="Q466" s="90"/>
      <c r="R466" s="90"/>
      <c r="S466" s="90"/>
      <c r="T466" s="90"/>
      <c r="U466" s="90"/>
      <c r="V466" s="90"/>
      <c r="W466" s="90"/>
      <c r="X466" s="90"/>
      <c r="Y466" s="90"/>
    </row>
    <row r="467" spans="1:25" ht="15" customHeight="1" x14ac:dyDescent="0.25">
      <c r="A467" s="90"/>
      <c r="B467" s="90"/>
      <c r="C467" s="90"/>
      <c r="D467" s="90"/>
      <c r="E467" s="90"/>
      <c r="F467" s="90"/>
      <c r="G467" s="90"/>
      <c r="H467" s="90"/>
      <c r="I467" s="90"/>
      <c r="J467" s="90"/>
      <c r="K467" s="90"/>
      <c r="L467" s="90"/>
      <c r="M467" s="90"/>
      <c r="N467" s="90"/>
      <c r="O467" s="90"/>
      <c r="P467" s="90"/>
      <c r="Q467" s="90"/>
      <c r="R467" s="90"/>
      <c r="S467" s="90"/>
      <c r="T467" s="90"/>
      <c r="U467" s="90"/>
      <c r="V467" s="90"/>
      <c r="W467" s="90"/>
      <c r="X467" s="90"/>
      <c r="Y467" s="90"/>
    </row>
    <row r="468" spans="1:25" ht="15" customHeight="1" x14ac:dyDescent="0.25">
      <c r="A468" s="90"/>
      <c r="B468" s="90"/>
      <c r="C468" s="90"/>
      <c r="D468" s="90"/>
      <c r="E468" s="90"/>
      <c r="F468" s="90"/>
      <c r="G468" s="90"/>
      <c r="H468" s="90"/>
      <c r="I468" s="90"/>
      <c r="J468" s="90"/>
      <c r="K468" s="90"/>
      <c r="L468" s="90"/>
      <c r="M468" s="90"/>
      <c r="N468" s="90"/>
      <c r="O468" s="90"/>
      <c r="P468" s="90"/>
      <c r="Q468" s="90"/>
      <c r="R468" s="90"/>
      <c r="S468" s="90"/>
      <c r="T468" s="90"/>
      <c r="U468" s="90"/>
      <c r="V468" s="90"/>
      <c r="W468" s="90"/>
      <c r="X468" s="90"/>
      <c r="Y468" s="90"/>
    </row>
    <row r="469" spans="1:25" ht="15" customHeight="1" x14ac:dyDescent="0.25">
      <c r="A469" s="90"/>
      <c r="B469" s="90"/>
      <c r="C469" s="90"/>
      <c r="D469" s="90"/>
      <c r="E469" s="90"/>
      <c r="F469" s="90"/>
      <c r="G469" s="90"/>
      <c r="H469" s="90"/>
      <c r="I469" s="90"/>
      <c r="J469" s="90"/>
      <c r="K469" s="90"/>
      <c r="L469" s="90"/>
      <c r="M469" s="90"/>
      <c r="N469" s="90"/>
      <c r="O469" s="90"/>
      <c r="P469" s="90"/>
      <c r="Q469" s="90"/>
      <c r="R469" s="90"/>
      <c r="S469" s="90"/>
      <c r="T469" s="90"/>
      <c r="U469" s="90"/>
      <c r="V469" s="90"/>
      <c r="W469" s="90"/>
      <c r="X469" s="90"/>
      <c r="Y469" s="90"/>
    </row>
    <row r="470" spans="1:25" ht="15" customHeight="1" x14ac:dyDescent="0.25">
      <c r="A470" s="90"/>
      <c r="B470" s="90"/>
      <c r="C470" s="90"/>
      <c r="D470" s="90"/>
      <c r="E470" s="90"/>
      <c r="F470" s="90"/>
      <c r="G470" s="90"/>
      <c r="H470" s="90"/>
      <c r="I470" s="90"/>
      <c r="J470" s="90"/>
      <c r="K470" s="90"/>
      <c r="L470" s="90"/>
      <c r="M470" s="90"/>
      <c r="N470" s="90"/>
      <c r="O470" s="90"/>
      <c r="P470" s="90"/>
      <c r="Q470" s="90"/>
      <c r="R470" s="90"/>
      <c r="S470" s="90"/>
      <c r="T470" s="90"/>
      <c r="U470" s="90"/>
      <c r="V470" s="90"/>
      <c r="W470" s="90"/>
      <c r="X470" s="90"/>
      <c r="Y470" s="90"/>
    </row>
    <row r="471" spans="1:25" ht="15" customHeight="1" x14ac:dyDescent="0.25">
      <c r="A471" s="90"/>
      <c r="B471" s="90"/>
      <c r="C471" s="90"/>
      <c r="D471" s="90"/>
      <c r="E471" s="90"/>
      <c r="F471" s="90"/>
      <c r="G471" s="90"/>
      <c r="H471" s="90"/>
      <c r="I471" s="90"/>
      <c r="J471" s="90"/>
      <c r="K471" s="90"/>
      <c r="L471" s="90"/>
      <c r="M471" s="90"/>
      <c r="N471" s="90"/>
      <c r="O471" s="90"/>
      <c r="P471" s="90"/>
      <c r="Q471" s="90"/>
      <c r="R471" s="90"/>
      <c r="S471" s="90"/>
      <c r="T471" s="90"/>
      <c r="U471" s="90"/>
      <c r="V471" s="90"/>
      <c r="W471" s="90"/>
      <c r="X471" s="90"/>
      <c r="Y471" s="90"/>
    </row>
    <row r="472" spans="1:25" ht="15" customHeight="1" x14ac:dyDescent="0.25">
      <c r="A472" s="90"/>
      <c r="B472" s="90"/>
      <c r="C472" s="90"/>
      <c r="D472" s="90"/>
      <c r="E472" s="90"/>
      <c r="F472" s="90"/>
      <c r="G472" s="90"/>
      <c r="H472" s="90"/>
      <c r="I472" s="90"/>
      <c r="J472" s="90"/>
      <c r="K472" s="90"/>
      <c r="L472" s="90"/>
      <c r="M472" s="90"/>
      <c r="N472" s="90"/>
      <c r="O472" s="90"/>
      <c r="P472" s="90"/>
      <c r="Q472" s="90"/>
      <c r="R472" s="90"/>
      <c r="S472" s="90"/>
      <c r="T472" s="90"/>
      <c r="U472" s="90"/>
      <c r="V472" s="90"/>
      <c r="W472" s="90"/>
      <c r="X472" s="90"/>
      <c r="Y472" s="90"/>
    </row>
    <row r="473" spans="1:25" x14ac:dyDescent="0.25">
      <c r="A473" s="90"/>
      <c r="B473" s="90"/>
      <c r="C473" s="90"/>
      <c r="D473" s="90"/>
      <c r="E473" s="90"/>
      <c r="F473" s="90"/>
      <c r="G473" s="90"/>
      <c r="H473" s="90"/>
      <c r="I473" s="90"/>
      <c r="J473" s="90"/>
      <c r="K473" s="90"/>
      <c r="L473" s="90"/>
      <c r="M473" s="90"/>
      <c r="N473" s="90"/>
      <c r="O473" s="90"/>
      <c r="P473" s="90"/>
      <c r="Q473" s="90"/>
      <c r="R473" s="90"/>
      <c r="S473" s="90"/>
      <c r="T473" s="90"/>
      <c r="U473" s="90"/>
      <c r="V473" s="90"/>
      <c r="W473" s="90"/>
      <c r="X473" s="90"/>
      <c r="Y473" s="90"/>
    </row>
    <row r="474" spans="1:25" x14ac:dyDescent="0.25">
      <c r="A474" s="90"/>
      <c r="B474" s="90"/>
      <c r="C474" s="90"/>
      <c r="D474" s="90"/>
      <c r="E474" s="90"/>
      <c r="F474" s="90"/>
      <c r="G474" s="90"/>
      <c r="H474" s="90"/>
      <c r="I474" s="90"/>
      <c r="J474" s="90"/>
      <c r="K474" s="90"/>
      <c r="L474" s="90"/>
      <c r="M474" s="90"/>
      <c r="N474" s="90"/>
      <c r="O474" s="90"/>
      <c r="P474" s="90"/>
      <c r="Q474" s="90"/>
      <c r="R474" s="90"/>
      <c r="S474" s="90"/>
      <c r="T474" s="90"/>
      <c r="U474" s="90"/>
      <c r="V474" s="90"/>
      <c r="W474" s="90"/>
      <c r="X474" s="90"/>
      <c r="Y474" s="90"/>
    </row>
    <row r="475" spans="1:25" x14ac:dyDescent="0.25">
      <c r="A475" s="90"/>
      <c r="B475" s="90"/>
      <c r="C475" s="90"/>
      <c r="D475" s="90"/>
      <c r="E475" s="90"/>
      <c r="F475" s="90"/>
      <c r="G475" s="90"/>
      <c r="H475" s="90"/>
      <c r="I475" s="90"/>
      <c r="J475" s="90"/>
      <c r="K475" s="90"/>
      <c r="L475" s="90"/>
      <c r="M475" s="90"/>
      <c r="N475" s="90"/>
      <c r="O475" s="90"/>
      <c r="P475" s="90"/>
      <c r="Q475" s="90"/>
      <c r="R475" s="90"/>
      <c r="S475" s="90"/>
      <c r="T475" s="90"/>
      <c r="U475" s="90"/>
      <c r="V475" s="90"/>
      <c r="W475" s="90"/>
      <c r="X475" s="90"/>
      <c r="Y475" s="90"/>
    </row>
    <row r="476" spans="1:25" s="66" customFormat="1" x14ac:dyDescent="0.25">
      <c r="A476" s="90"/>
      <c r="B476" s="90"/>
      <c r="C476" s="90"/>
      <c r="D476" s="90"/>
      <c r="E476" s="90"/>
      <c r="F476" s="90"/>
      <c r="G476" s="90"/>
      <c r="H476" s="90"/>
      <c r="I476" s="90"/>
      <c r="J476" s="90"/>
      <c r="K476" s="90"/>
      <c r="L476" s="90"/>
      <c r="M476" s="90"/>
      <c r="N476" s="90"/>
      <c r="O476" s="90"/>
      <c r="P476" s="90"/>
      <c r="Q476" s="90"/>
      <c r="R476" s="90"/>
      <c r="S476" s="90"/>
      <c r="T476" s="90"/>
      <c r="U476" s="90"/>
      <c r="V476" s="90"/>
      <c r="W476" s="90"/>
      <c r="X476" s="90"/>
      <c r="Y476" s="90"/>
    </row>
    <row r="477" spans="1:25" s="66" customFormat="1" x14ac:dyDescent="0.25">
      <c r="A477" s="90"/>
      <c r="B477" s="90"/>
      <c r="C477" s="90"/>
      <c r="D477" s="90"/>
      <c r="E477" s="90"/>
      <c r="F477" s="90"/>
      <c r="G477" s="90"/>
      <c r="H477" s="90"/>
      <c r="I477" s="90"/>
      <c r="J477" s="90"/>
      <c r="K477" s="90"/>
      <c r="L477" s="90"/>
      <c r="M477" s="90"/>
      <c r="N477" s="90"/>
      <c r="O477" s="90"/>
      <c r="P477" s="90"/>
      <c r="Q477" s="90"/>
      <c r="R477" s="90"/>
      <c r="S477" s="90"/>
      <c r="T477" s="90"/>
      <c r="U477" s="90"/>
      <c r="V477" s="90"/>
      <c r="W477" s="90"/>
      <c r="X477" s="90"/>
      <c r="Y477" s="90"/>
    </row>
    <row r="478" spans="1:25" s="66" customFormat="1" x14ac:dyDescent="0.25">
      <c r="A478" s="90"/>
      <c r="B478" s="90"/>
      <c r="C478" s="90"/>
      <c r="D478" s="90"/>
      <c r="E478" s="90"/>
      <c r="F478" s="90"/>
      <c r="G478" s="90"/>
      <c r="H478" s="90"/>
      <c r="I478" s="90"/>
      <c r="J478" s="90"/>
      <c r="K478" s="90"/>
      <c r="L478" s="90"/>
      <c r="M478" s="90"/>
      <c r="N478" s="90"/>
      <c r="O478" s="90"/>
      <c r="P478" s="90"/>
      <c r="Q478" s="90"/>
      <c r="R478" s="90"/>
      <c r="S478" s="90"/>
      <c r="T478" s="90"/>
      <c r="U478" s="90"/>
      <c r="V478" s="90"/>
      <c r="W478" s="90"/>
      <c r="X478" s="90"/>
      <c r="Y478" s="90"/>
    </row>
    <row r="479" spans="1:25" s="66" customFormat="1" x14ac:dyDescent="0.25">
      <c r="A479" s="90"/>
      <c r="B479" s="90"/>
      <c r="C479" s="90"/>
      <c r="D479" s="90"/>
      <c r="E479" s="90"/>
      <c r="F479" s="90"/>
      <c r="G479" s="90"/>
      <c r="H479" s="90"/>
      <c r="I479" s="90"/>
      <c r="J479" s="90"/>
      <c r="K479" s="90"/>
      <c r="L479" s="90"/>
      <c r="M479" s="90"/>
      <c r="N479" s="90"/>
      <c r="O479" s="90"/>
      <c r="P479" s="90"/>
      <c r="Q479" s="90"/>
      <c r="R479" s="90"/>
      <c r="S479" s="90"/>
      <c r="T479" s="90"/>
      <c r="U479" s="90"/>
      <c r="V479" s="90"/>
      <c r="W479" s="90"/>
      <c r="X479" s="90"/>
      <c r="Y479" s="90"/>
    </row>
    <row r="480" spans="1:25" s="66" customFormat="1" x14ac:dyDescent="0.25">
      <c r="A480" s="90"/>
      <c r="B480" s="90"/>
      <c r="C480" s="90"/>
      <c r="D480" s="90"/>
      <c r="E480" s="90"/>
      <c r="F480" s="90"/>
      <c r="G480" s="90"/>
      <c r="H480" s="90"/>
      <c r="I480" s="90"/>
      <c r="J480" s="90"/>
      <c r="K480" s="90"/>
      <c r="L480" s="90"/>
      <c r="M480" s="90"/>
      <c r="N480" s="90"/>
      <c r="O480" s="90"/>
      <c r="P480" s="90"/>
      <c r="Q480" s="90"/>
      <c r="R480" s="90"/>
      <c r="S480" s="90"/>
      <c r="T480" s="90"/>
      <c r="U480" s="90"/>
      <c r="V480" s="90"/>
      <c r="W480" s="90"/>
      <c r="X480" s="90"/>
      <c r="Y480" s="90"/>
    </row>
    <row r="481" spans="1:25" s="66" customFormat="1" x14ac:dyDescent="0.25">
      <c r="A481" s="90"/>
      <c r="B481" s="90"/>
      <c r="C481" s="90"/>
      <c r="D481" s="90"/>
      <c r="E481" s="90"/>
      <c r="F481" s="90"/>
      <c r="G481" s="90"/>
      <c r="H481" s="90"/>
      <c r="I481" s="90"/>
      <c r="J481" s="90"/>
      <c r="K481" s="90"/>
      <c r="L481" s="90"/>
      <c r="M481" s="90"/>
      <c r="N481" s="90"/>
      <c r="O481" s="90"/>
      <c r="P481" s="90"/>
      <c r="Q481" s="90"/>
      <c r="R481" s="90"/>
      <c r="S481" s="90"/>
      <c r="T481" s="90"/>
      <c r="U481" s="90"/>
      <c r="V481" s="90"/>
      <c r="W481" s="90"/>
      <c r="X481" s="90"/>
      <c r="Y481" s="90"/>
    </row>
    <row r="482" spans="1:25" s="66" customFormat="1" x14ac:dyDescent="0.25">
      <c r="A482" s="90"/>
      <c r="B482" s="90"/>
      <c r="C482" s="90"/>
      <c r="D482" s="90"/>
      <c r="E482" s="90"/>
      <c r="F482" s="90"/>
      <c r="G482" s="90"/>
      <c r="H482" s="90"/>
      <c r="I482" s="90"/>
      <c r="J482" s="90"/>
      <c r="K482" s="90"/>
      <c r="L482" s="90"/>
      <c r="M482" s="90"/>
      <c r="N482" s="90"/>
      <c r="O482" s="90"/>
      <c r="P482" s="90"/>
      <c r="Q482" s="90"/>
      <c r="R482" s="90"/>
      <c r="S482" s="90"/>
      <c r="T482" s="90"/>
      <c r="U482" s="90"/>
      <c r="V482" s="90"/>
      <c r="W482" s="90"/>
      <c r="X482" s="90"/>
      <c r="Y482" s="90"/>
    </row>
    <row r="483" spans="1:25" s="66" customFormat="1" x14ac:dyDescent="0.25">
      <c r="A483" s="90"/>
      <c r="B483" s="90"/>
      <c r="C483" s="90"/>
      <c r="D483" s="90"/>
      <c r="E483" s="90"/>
      <c r="F483" s="90"/>
      <c r="G483" s="90"/>
      <c r="H483" s="90"/>
      <c r="I483" s="90"/>
      <c r="J483" s="90"/>
      <c r="K483" s="90"/>
      <c r="L483" s="90"/>
      <c r="M483" s="90"/>
      <c r="N483" s="90"/>
      <c r="O483" s="90"/>
      <c r="P483" s="90"/>
      <c r="Q483" s="90"/>
      <c r="R483" s="90"/>
      <c r="S483" s="90"/>
      <c r="T483" s="90"/>
      <c r="U483" s="90"/>
      <c r="V483" s="90"/>
      <c r="W483" s="90"/>
      <c r="X483" s="90"/>
      <c r="Y483" s="90"/>
    </row>
    <row r="484" spans="1:25" s="66" customFormat="1" x14ac:dyDescent="0.25">
      <c r="A484" s="90"/>
      <c r="B484" s="90"/>
      <c r="C484" s="90"/>
      <c r="D484" s="90"/>
      <c r="E484" s="90"/>
      <c r="F484" s="90"/>
      <c r="G484" s="90"/>
      <c r="H484" s="90"/>
      <c r="I484" s="90"/>
      <c r="J484" s="90"/>
      <c r="K484" s="90"/>
      <c r="L484" s="90"/>
      <c r="M484" s="90"/>
      <c r="N484" s="90"/>
      <c r="O484" s="90"/>
      <c r="P484" s="90"/>
      <c r="Q484" s="90"/>
      <c r="R484" s="90"/>
      <c r="S484" s="90"/>
      <c r="T484" s="90"/>
      <c r="U484" s="90"/>
      <c r="V484" s="90"/>
      <c r="W484" s="90"/>
      <c r="X484" s="90"/>
      <c r="Y484" s="90"/>
    </row>
    <row r="485" spans="1:25" s="66" customFormat="1" x14ac:dyDescent="0.25">
      <c r="A485" s="90"/>
      <c r="B485" s="90"/>
      <c r="C485" s="90"/>
      <c r="D485" s="90"/>
      <c r="E485" s="90"/>
      <c r="F485" s="90"/>
      <c r="G485" s="90"/>
      <c r="H485" s="90"/>
      <c r="I485" s="90"/>
      <c r="J485" s="90"/>
      <c r="K485" s="90"/>
      <c r="L485" s="90"/>
      <c r="M485" s="90"/>
      <c r="N485" s="90"/>
      <c r="O485" s="90"/>
      <c r="P485" s="90"/>
      <c r="Q485" s="90"/>
      <c r="R485" s="90"/>
      <c r="S485" s="90"/>
      <c r="T485" s="90"/>
      <c r="U485" s="90"/>
      <c r="V485" s="90"/>
      <c r="W485" s="90"/>
      <c r="X485" s="90"/>
      <c r="Y485" s="90"/>
    </row>
    <row r="486" spans="1:25" s="66" customFormat="1" x14ac:dyDescent="0.25">
      <c r="A486" s="90"/>
      <c r="B486" s="90"/>
      <c r="C486" s="90"/>
      <c r="D486" s="90"/>
      <c r="E486" s="90"/>
      <c r="F486" s="90"/>
      <c r="G486" s="90"/>
      <c r="H486" s="90"/>
      <c r="I486" s="90"/>
      <c r="J486" s="90"/>
      <c r="K486" s="90"/>
      <c r="L486" s="90"/>
      <c r="M486" s="90"/>
      <c r="N486" s="90"/>
      <c r="O486" s="90"/>
      <c r="P486" s="90"/>
      <c r="Q486" s="90"/>
      <c r="R486" s="90"/>
      <c r="S486" s="90"/>
      <c r="T486" s="90"/>
      <c r="U486" s="90"/>
      <c r="V486" s="90"/>
      <c r="W486" s="90"/>
      <c r="X486" s="90"/>
      <c r="Y486" s="90"/>
    </row>
    <row r="487" spans="1:25" ht="15" customHeight="1" x14ac:dyDescent="0.25">
      <c r="A487" s="90"/>
      <c r="B487" s="90"/>
      <c r="C487" s="90"/>
      <c r="D487" s="90"/>
      <c r="E487" s="90"/>
      <c r="F487" s="90"/>
      <c r="G487" s="90"/>
      <c r="H487" s="90"/>
      <c r="I487" s="90"/>
      <c r="J487" s="90"/>
      <c r="K487" s="90"/>
      <c r="L487" s="90"/>
      <c r="M487" s="90"/>
      <c r="N487" s="90"/>
      <c r="O487" s="90"/>
      <c r="P487" s="90"/>
      <c r="Q487" s="90"/>
      <c r="R487" s="90"/>
      <c r="S487" s="90"/>
      <c r="T487" s="90"/>
      <c r="U487" s="90"/>
      <c r="V487" s="90"/>
      <c r="W487" s="90"/>
      <c r="X487" s="90"/>
      <c r="Y487" s="90"/>
    </row>
    <row r="488" spans="1:25" x14ac:dyDescent="0.25">
      <c r="A488" s="90"/>
      <c r="B488" s="90"/>
      <c r="C488" s="90"/>
      <c r="D488" s="90"/>
      <c r="E488" s="90"/>
      <c r="F488" s="90"/>
      <c r="G488" s="90"/>
      <c r="H488" s="90"/>
      <c r="I488" s="90"/>
      <c r="J488" s="90"/>
      <c r="K488" s="90"/>
      <c r="L488" s="90"/>
      <c r="M488" s="90"/>
      <c r="N488" s="90"/>
      <c r="O488" s="90"/>
      <c r="P488" s="90"/>
      <c r="Q488" s="90"/>
      <c r="R488" s="90"/>
      <c r="S488" s="90"/>
      <c r="T488" s="90"/>
      <c r="U488" s="90"/>
      <c r="V488" s="90"/>
      <c r="W488" s="90"/>
      <c r="X488" s="90"/>
      <c r="Y488" s="90"/>
    </row>
    <row r="489" spans="1:25" x14ac:dyDescent="0.25">
      <c r="A489" s="90"/>
      <c r="B489" s="90"/>
      <c r="C489" s="90"/>
      <c r="D489" s="90"/>
      <c r="E489" s="90"/>
      <c r="F489" s="90"/>
      <c r="G489" s="90"/>
      <c r="H489" s="90"/>
      <c r="I489" s="90"/>
      <c r="J489" s="90"/>
      <c r="K489" s="90"/>
      <c r="L489" s="90"/>
      <c r="M489" s="90"/>
      <c r="N489" s="90"/>
      <c r="O489" s="90"/>
      <c r="P489" s="90"/>
      <c r="Q489" s="90"/>
      <c r="R489" s="90"/>
      <c r="S489" s="90"/>
      <c r="T489" s="90"/>
      <c r="U489" s="90"/>
      <c r="V489" s="90"/>
      <c r="W489" s="90"/>
      <c r="X489" s="90"/>
      <c r="Y489" s="90"/>
    </row>
    <row r="490" spans="1:25" ht="15" customHeight="1" x14ac:dyDescent="0.25">
      <c r="A490" s="90"/>
      <c r="B490" s="90"/>
      <c r="C490" s="90"/>
      <c r="D490" s="90"/>
      <c r="E490" s="90"/>
      <c r="F490" s="90"/>
      <c r="G490" s="90"/>
      <c r="H490" s="90"/>
      <c r="I490" s="90"/>
      <c r="J490" s="90"/>
      <c r="K490" s="90"/>
      <c r="L490" s="90"/>
      <c r="M490" s="90"/>
      <c r="N490" s="90"/>
      <c r="O490" s="90"/>
      <c r="P490" s="90"/>
      <c r="Q490" s="90"/>
      <c r="R490" s="90"/>
      <c r="S490" s="90"/>
      <c r="T490" s="90"/>
      <c r="U490" s="90"/>
      <c r="V490" s="90"/>
      <c r="W490" s="90"/>
      <c r="X490" s="90"/>
      <c r="Y490" s="90"/>
    </row>
    <row r="491" spans="1:25" x14ac:dyDescent="0.25">
      <c r="A491" s="90"/>
      <c r="B491" s="90"/>
      <c r="C491" s="90"/>
      <c r="D491" s="90"/>
      <c r="E491" s="90"/>
      <c r="F491" s="90"/>
      <c r="G491" s="90"/>
      <c r="H491" s="90"/>
      <c r="I491" s="90"/>
      <c r="J491" s="90"/>
      <c r="K491" s="90"/>
      <c r="L491" s="90"/>
      <c r="M491" s="90"/>
      <c r="N491" s="90"/>
      <c r="O491" s="90"/>
      <c r="P491" s="90"/>
      <c r="Q491" s="90"/>
      <c r="R491" s="90"/>
      <c r="S491" s="90"/>
      <c r="T491" s="90"/>
      <c r="U491" s="90"/>
      <c r="V491" s="90"/>
      <c r="W491" s="90"/>
      <c r="X491" s="90"/>
      <c r="Y491" s="90"/>
    </row>
    <row r="492" spans="1:25" x14ac:dyDescent="0.25">
      <c r="A492" s="90"/>
      <c r="B492" s="90"/>
      <c r="C492" s="90"/>
      <c r="D492" s="90"/>
      <c r="E492" s="90"/>
      <c r="F492" s="90"/>
      <c r="G492" s="90"/>
      <c r="H492" s="90"/>
      <c r="I492" s="90"/>
      <c r="J492" s="90"/>
      <c r="K492" s="90"/>
      <c r="L492" s="90"/>
      <c r="M492" s="90"/>
      <c r="N492" s="90"/>
      <c r="O492" s="90"/>
      <c r="P492" s="90"/>
      <c r="Q492" s="90"/>
      <c r="R492" s="90"/>
      <c r="S492" s="90"/>
      <c r="T492" s="90"/>
      <c r="U492" s="90"/>
      <c r="V492" s="90"/>
      <c r="W492" s="90"/>
      <c r="X492" s="90"/>
      <c r="Y492" s="90"/>
    </row>
    <row r="493" spans="1:25" x14ac:dyDescent="0.25">
      <c r="A493" s="90"/>
      <c r="B493" s="90"/>
      <c r="C493" s="90"/>
      <c r="D493" s="90"/>
      <c r="E493" s="90"/>
      <c r="F493" s="90"/>
      <c r="G493" s="90"/>
      <c r="H493" s="90"/>
      <c r="I493" s="90"/>
      <c r="J493" s="90"/>
      <c r="K493" s="90"/>
      <c r="L493" s="90"/>
      <c r="M493" s="90"/>
      <c r="N493" s="90"/>
      <c r="O493" s="90"/>
      <c r="P493" s="90"/>
      <c r="Q493" s="90"/>
      <c r="R493" s="90"/>
      <c r="S493" s="90"/>
      <c r="T493" s="90"/>
      <c r="U493" s="90"/>
      <c r="V493" s="90"/>
      <c r="W493" s="90"/>
      <c r="X493" s="90"/>
      <c r="Y493" s="90"/>
    </row>
    <row r="494" spans="1:25" ht="15" customHeight="1" x14ac:dyDescent="0.25">
      <c r="A494" s="90"/>
      <c r="B494" s="90"/>
      <c r="C494" s="90"/>
      <c r="D494" s="90"/>
      <c r="E494" s="90"/>
      <c r="F494" s="90"/>
      <c r="G494" s="90"/>
      <c r="H494" s="90"/>
      <c r="I494" s="90"/>
      <c r="J494" s="90"/>
      <c r="K494" s="90"/>
      <c r="L494" s="90"/>
      <c r="M494" s="90"/>
      <c r="N494" s="90"/>
      <c r="O494" s="90"/>
      <c r="P494" s="90"/>
      <c r="Q494" s="90"/>
      <c r="R494" s="90"/>
      <c r="S494" s="90"/>
      <c r="T494" s="90"/>
      <c r="U494" s="90"/>
      <c r="V494" s="90"/>
      <c r="W494" s="90"/>
      <c r="X494" s="90"/>
      <c r="Y494" s="90"/>
    </row>
    <row r="495" spans="1:25" s="66" customFormat="1" ht="15" customHeight="1" x14ac:dyDescent="0.25">
      <c r="A495" s="90"/>
      <c r="B495" s="90"/>
      <c r="C495" s="90"/>
      <c r="D495" s="90"/>
      <c r="E495" s="90"/>
      <c r="F495" s="90"/>
      <c r="G495" s="90"/>
      <c r="H495" s="90"/>
      <c r="I495" s="90"/>
      <c r="J495" s="90"/>
      <c r="K495" s="90"/>
      <c r="L495" s="90"/>
      <c r="M495" s="90"/>
      <c r="N495" s="90"/>
      <c r="O495" s="90"/>
      <c r="P495" s="90"/>
      <c r="Q495" s="90"/>
      <c r="R495" s="90"/>
      <c r="S495" s="90"/>
      <c r="T495" s="90"/>
      <c r="U495" s="90"/>
      <c r="V495" s="90"/>
      <c r="W495" s="90"/>
      <c r="X495" s="90"/>
      <c r="Y495" s="90"/>
    </row>
    <row r="496" spans="1:25" s="66" customFormat="1" ht="15" customHeight="1" x14ac:dyDescent="0.25">
      <c r="A496" s="90"/>
      <c r="B496" s="90"/>
      <c r="C496" s="90"/>
      <c r="D496" s="90"/>
      <c r="E496" s="90"/>
      <c r="F496" s="90"/>
      <c r="G496" s="90"/>
      <c r="H496" s="90"/>
      <c r="I496" s="90"/>
      <c r="J496" s="90"/>
      <c r="K496" s="90"/>
      <c r="L496" s="90"/>
      <c r="M496" s="90"/>
      <c r="N496" s="90"/>
      <c r="O496" s="90"/>
      <c r="P496" s="90"/>
      <c r="Q496" s="90"/>
      <c r="R496" s="90"/>
      <c r="S496" s="90"/>
      <c r="T496" s="90"/>
      <c r="U496" s="90"/>
      <c r="V496" s="90"/>
      <c r="W496" s="90"/>
      <c r="X496" s="90"/>
      <c r="Y496" s="90"/>
    </row>
    <row r="497" spans="1:25" s="66" customFormat="1" ht="15" customHeight="1" x14ac:dyDescent="0.25">
      <c r="A497" s="90"/>
      <c r="B497" s="90"/>
      <c r="C497" s="90"/>
      <c r="D497" s="90"/>
      <c r="E497" s="90"/>
      <c r="F497" s="90"/>
      <c r="G497" s="90"/>
      <c r="H497" s="90"/>
      <c r="I497" s="90"/>
      <c r="J497" s="90"/>
      <c r="K497" s="90"/>
      <c r="L497" s="90"/>
      <c r="M497" s="90"/>
      <c r="N497" s="90"/>
      <c r="O497" s="90"/>
      <c r="P497" s="90"/>
      <c r="Q497" s="90"/>
      <c r="R497" s="90"/>
      <c r="S497" s="90"/>
      <c r="T497" s="90"/>
      <c r="U497" s="90"/>
      <c r="V497" s="90"/>
      <c r="W497" s="90"/>
      <c r="X497" s="90"/>
      <c r="Y497" s="90"/>
    </row>
    <row r="498" spans="1:25" x14ac:dyDescent="0.25">
      <c r="A498" s="90"/>
      <c r="B498" s="90"/>
      <c r="C498" s="90"/>
      <c r="D498" s="90"/>
      <c r="E498" s="90"/>
      <c r="F498" s="90"/>
      <c r="G498" s="90"/>
      <c r="H498" s="90"/>
      <c r="I498" s="90"/>
      <c r="J498" s="90"/>
      <c r="K498" s="90"/>
      <c r="L498" s="90"/>
      <c r="M498" s="90"/>
      <c r="N498" s="90"/>
      <c r="O498" s="90"/>
      <c r="P498" s="90"/>
      <c r="Q498" s="90"/>
      <c r="R498" s="90"/>
      <c r="S498" s="90"/>
      <c r="T498" s="90"/>
      <c r="U498" s="90"/>
      <c r="V498" s="90"/>
      <c r="W498" s="90"/>
      <c r="X498" s="90"/>
      <c r="Y498" s="90"/>
    </row>
    <row r="499" spans="1:25" x14ac:dyDescent="0.25">
      <c r="A499" s="46"/>
      <c r="B499" s="46"/>
      <c r="C499" s="46"/>
      <c r="D499" s="46"/>
      <c r="E499" s="46"/>
      <c r="F499" s="46"/>
      <c r="G499" s="46"/>
      <c r="H499" s="46"/>
      <c r="I499" s="46"/>
      <c r="J499" s="46"/>
      <c r="K499" s="46"/>
      <c r="L499" s="46"/>
      <c r="M499" s="46"/>
      <c r="N499" s="46"/>
      <c r="O499" s="46"/>
      <c r="P499" s="46"/>
      <c r="Q499" s="46"/>
      <c r="R499" s="46"/>
      <c r="S499" s="46"/>
      <c r="T499" s="46"/>
      <c r="U499" s="46"/>
    </row>
    <row r="500" spans="1:25" x14ac:dyDescent="0.25">
      <c r="A500" s="46"/>
      <c r="B500" s="46"/>
      <c r="C500" s="46"/>
      <c r="D500" s="46"/>
      <c r="E500" s="46"/>
      <c r="F500" s="46"/>
      <c r="G500" s="46"/>
      <c r="H500" s="46"/>
      <c r="I500" s="46"/>
      <c r="J500" s="46"/>
      <c r="K500" s="46"/>
      <c r="L500" s="46"/>
      <c r="M500" s="46"/>
      <c r="N500" s="46"/>
      <c r="O500" s="46"/>
      <c r="P500" s="46"/>
      <c r="Q500" s="46"/>
      <c r="R500" s="46"/>
      <c r="S500" s="46"/>
      <c r="T500" s="46"/>
      <c r="U500" s="46"/>
    </row>
    <row r="501" spans="1:25" x14ac:dyDescent="0.25">
      <c r="A501" s="46"/>
      <c r="B501" s="46"/>
      <c r="C501" s="46"/>
      <c r="D501" s="46"/>
      <c r="E501" s="46"/>
      <c r="F501" s="46"/>
      <c r="G501" s="46"/>
      <c r="H501" s="46"/>
      <c r="I501" s="46"/>
      <c r="J501" s="46"/>
      <c r="K501" s="46"/>
      <c r="L501" s="46"/>
      <c r="M501" s="46"/>
      <c r="N501" s="46"/>
      <c r="O501" s="46"/>
      <c r="P501" s="46"/>
      <c r="Q501" s="46"/>
      <c r="R501" s="46"/>
      <c r="S501" s="46"/>
      <c r="T501" s="46"/>
      <c r="U501" s="46"/>
    </row>
    <row r="502" spans="1:25" x14ac:dyDescent="0.25">
      <c r="A502" s="46"/>
      <c r="B502" s="46"/>
      <c r="C502" s="46"/>
      <c r="D502" s="46"/>
      <c r="E502" s="46"/>
      <c r="F502" s="46"/>
      <c r="G502" s="46"/>
      <c r="H502" s="46"/>
      <c r="I502" s="46"/>
      <c r="J502" s="46"/>
      <c r="K502" s="46"/>
      <c r="L502" s="46"/>
      <c r="M502" s="46"/>
      <c r="N502" s="46"/>
      <c r="O502" s="46"/>
      <c r="P502" s="46"/>
      <c r="Q502" s="46"/>
      <c r="R502" s="46"/>
      <c r="S502" s="46"/>
      <c r="T502" s="46"/>
      <c r="U502" s="46"/>
    </row>
    <row r="503" spans="1:25" x14ac:dyDescent="0.25">
      <c r="R503" s="47"/>
      <c r="S503" s="47"/>
      <c r="T503" s="47"/>
    </row>
    <row r="504" spans="1:25" x14ac:dyDescent="0.25">
      <c r="P504" s="48"/>
      <c r="Q504" s="48"/>
      <c r="R504" s="47"/>
      <c r="S504" s="47"/>
      <c r="T504" s="47"/>
      <c r="U504" s="48"/>
    </row>
    <row r="506" spans="1:25" ht="15" customHeight="1" x14ac:dyDescent="0.25">
      <c r="M506" s="50"/>
      <c r="R506" s="47"/>
      <c r="S506" s="47"/>
      <c r="T506" s="47"/>
    </row>
    <row r="507" spans="1:25" x14ac:dyDescent="0.25">
      <c r="R507" s="47"/>
      <c r="S507" s="47"/>
      <c r="T507" s="47"/>
    </row>
    <row r="508" spans="1:25" x14ac:dyDescent="0.25">
      <c r="D508" s="7"/>
      <c r="E508" s="7"/>
      <c r="P508" s="51"/>
      <c r="Q508" s="51"/>
      <c r="R508" s="47"/>
      <c r="S508" s="47"/>
      <c r="T508" s="47"/>
      <c r="U508" s="51"/>
    </row>
    <row r="509" spans="1:25" x14ac:dyDescent="0.25">
      <c r="A509" s="52"/>
      <c r="B509" s="52"/>
      <c r="C509" s="52"/>
      <c r="D509" s="53"/>
      <c r="E509" s="53"/>
      <c r="F509" s="51"/>
      <c r="G509" s="51"/>
      <c r="H509" s="51"/>
      <c r="I509" s="51"/>
      <c r="J509" s="51"/>
      <c r="K509" s="51"/>
      <c r="L509" s="51"/>
      <c r="M509" s="51"/>
      <c r="N509" s="51"/>
      <c r="O509" s="51"/>
      <c r="P509" s="51"/>
      <c r="Q509" s="51"/>
      <c r="U509" s="51"/>
    </row>
    <row r="510" spans="1:25" x14ac:dyDescent="0.25">
      <c r="A510" s="70" t="s">
        <v>167</v>
      </c>
      <c r="B510" s="70"/>
      <c r="C510" s="70"/>
      <c r="D510" s="70"/>
      <c r="E510" s="70"/>
      <c r="F510" s="70"/>
      <c r="G510" s="70"/>
      <c r="H510" s="70"/>
      <c r="I510" s="70"/>
      <c r="J510" s="70"/>
      <c r="K510" s="70"/>
      <c r="L510" s="70"/>
      <c r="M510" s="70"/>
      <c r="N510" s="70"/>
      <c r="O510" s="70"/>
      <c r="P510" s="70"/>
      <c r="Q510" s="70"/>
      <c r="R510" s="70"/>
      <c r="S510" s="70"/>
      <c r="T510" s="70"/>
      <c r="U510" s="70"/>
      <c r="V510" s="70"/>
      <c r="W510" s="70"/>
      <c r="X510" s="70"/>
    </row>
    <row r="511" spans="1:25" x14ac:dyDescent="0.25">
      <c r="A511" s="47"/>
      <c r="B511" s="47"/>
      <c r="C511" s="47"/>
      <c r="D511" s="47"/>
      <c r="E511" s="47"/>
      <c r="F511" s="47"/>
      <c r="G511" s="47"/>
      <c r="H511" s="47"/>
      <c r="I511" s="47"/>
      <c r="J511" s="47"/>
      <c r="K511" s="47"/>
      <c r="L511" s="47"/>
      <c r="M511" s="47"/>
      <c r="N511" s="47"/>
      <c r="O511" s="47"/>
      <c r="P511" s="47"/>
      <c r="Q511" s="47"/>
      <c r="U511" s="47"/>
    </row>
    <row r="520" spans="1:20" x14ac:dyDescent="0.25">
      <c r="A520" s="49" t="s">
        <v>164</v>
      </c>
      <c r="B520" s="49"/>
      <c r="C520" s="49"/>
      <c r="D520" s="49"/>
      <c r="E520" s="49"/>
      <c r="F520" s="49"/>
      <c r="G520" s="49"/>
      <c r="H520" s="49"/>
      <c r="I520" s="49"/>
      <c r="N520" s="48"/>
      <c r="O520" s="48"/>
      <c r="Q520" s="50"/>
      <c r="R520" s="47"/>
      <c r="S520" s="47"/>
      <c r="T520" s="47"/>
    </row>
  </sheetData>
  <sheetProtection formatCells="0" insertColumns="0" insertRows="0" deleteColumns="0" deleteRows="0"/>
  <mergeCells count="600">
    <mergeCell ref="G310:N311"/>
    <mergeCell ref="O310:P311"/>
    <mergeCell ref="G312:N312"/>
    <mergeCell ref="O312:P312"/>
    <mergeCell ref="G313:N313"/>
    <mergeCell ref="O313:P313"/>
    <mergeCell ref="G314:N314"/>
    <mergeCell ref="O314:P314"/>
    <mergeCell ref="G284:J285"/>
    <mergeCell ref="K284:L285"/>
    <mergeCell ref="M284:R284"/>
    <mergeCell ref="M285:N285"/>
    <mergeCell ref="Q278:R278"/>
    <mergeCell ref="Q279:R279"/>
    <mergeCell ref="Q280:R280"/>
    <mergeCell ref="Q313:R313"/>
    <mergeCell ref="Q314:R314"/>
    <mergeCell ref="Q315:R315"/>
    <mergeCell ref="Q316:R316"/>
    <mergeCell ref="Q310:R311"/>
    <mergeCell ref="Q312:R312"/>
    <mergeCell ref="Q274:R275"/>
    <mergeCell ref="Q276:R276"/>
    <mergeCell ref="Q277:R277"/>
    <mergeCell ref="M172:O172"/>
    <mergeCell ref="J208:L208"/>
    <mergeCell ref="P207:R207"/>
    <mergeCell ref="G168:I168"/>
    <mergeCell ref="J168:L168"/>
    <mergeCell ref="P170:R170"/>
    <mergeCell ref="M168:O168"/>
    <mergeCell ref="P168:R168"/>
    <mergeCell ref="M254:N254"/>
    <mergeCell ref="J209:L209"/>
    <mergeCell ref="M209:O209"/>
    <mergeCell ref="M250:R250"/>
    <mergeCell ref="M251:N251"/>
    <mergeCell ref="K253:L253"/>
    <mergeCell ref="G253:J253"/>
    <mergeCell ref="G252:J252"/>
    <mergeCell ref="G250:J251"/>
    <mergeCell ref="A234:Y239"/>
    <mergeCell ref="M252:N252"/>
    <mergeCell ref="O252:P252"/>
    <mergeCell ref="Q252:R252"/>
    <mergeCell ref="O280:P280"/>
    <mergeCell ref="G278:N278"/>
    <mergeCell ref="G279:N279"/>
    <mergeCell ref="G277:N277"/>
    <mergeCell ref="G280:N280"/>
    <mergeCell ref="O276:P276"/>
    <mergeCell ref="O277:P277"/>
    <mergeCell ref="O278:P278"/>
    <mergeCell ref="G276:N276"/>
    <mergeCell ref="T130:U130"/>
    <mergeCell ref="T131:U131"/>
    <mergeCell ref="T132:U132"/>
    <mergeCell ref="O285:P285"/>
    <mergeCell ref="Q285:R285"/>
    <mergeCell ref="G274:N275"/>
    <mergeCell ref="O274:P275"/>
    <mergeCell ref="P166:R166"/>
    <mergeCell ref="P159:R159"/>
    <mergeCell ref="P158:R158"/>
    <mergeCell ref="P157:R157"/>
    <mergeCell ref="J153:L153"/>
    <mergeCell ref="G167:I167"/>
    <mergeCell ref="J167:L167"/>
    <mergeCell ref="M167:O167"/>
    <mergeCell ref="P167:R167"/>
    <mergeCell ref="S167:U167"/>
    <mergeCell ref="S169:U169"/>
    <mergeCell ref="P171:R171"/>
    <mergeCell ref="M170:O170"/>
    <mergeCell ref="M208:O208"/>
    <mergeCell ref="P153:R153"/>
    <mergeCell ref="G254:J254"/>
    <mergeCell ref="O279:P279"/>
    <mergeCell ref="C51:F53"/>
    <mergeCell ref="U23:V23"/>
    <mergeCell ref="S23:T23"/>
    <mergeCell ref="Q23:R23"/>
    <mergeCell ref="O23:P23"/>
    <mergeCell ref="M23:N23"/>
    <mergeCell ref="K23:L23"/>
    <mergeCell ref="I23:J23"/>
    <mergeCell ref="G23:H23"/>
    <mergeCell ref="G24:H24"/>
    <mergeCell ref="M25:N25"/>
    <mergeCell ref="K27:L27"/>
    <mergeCell ref="I26:J26"/>
    <mergeCell ref="K26:L26"/>
    <mergeCell ref="I28:J28"/>
    <mergeCell ref="S28:T28"/>
    <mergeCell ref="D40:E40"/>
    <mergeCell ref="U21:V21"/>
    <mergeCell ref="S21:T21"/>
    <mergeCell ref="S20:V20"/>
    <mergeCell ref="G20:J20"/>
    <mergeCell ref="G19:V19"/>
    <mergeCell ref="U27:V27"/>
    <mergeCell ref="S27:T27"/>
    <mergeCell ref="G27:H27"/>
    <mergeCell ref="U22:V22"/>
    <mergeCell ref="S22:T22"/>
    <mergeCell ref="Q22:R22"/>
    <mergeCell ref="O22:P22"/>
    <mergeCell ref="M22:N22"/>
    <mergeCell ref="K22:L22"/>
    <mergeCell ref="I22:J22"/>
    <mergeCell ref="U26:V26"/>
    <mergeCell ref="S26:T26"/>
    <mergeCell ref="Q26:R26"/>
    <mergeCell ref="O26:P26"/>
    <mergeCell ref="M26:N26"/>
    <mergeCell ref="U25:V25"/>
    <mergeCell ref="S25:T25"/>
    <mergeCell ref="Q25:R25"/>
    <mergeCell ref="O25:P25"/>
    <mergeCell ref="A147:Z147"/>
    <mergeCell ref="B204:I204"/>
    <mergeCell ref="B203:I203"/>
    <mergeCell ref="O58:P58"/>
    <mergeCell ref="M58:N58"/>
    <mergeCell ref="U60:V60"/>
    <mergeCell ref="S158:U158"/>
    <mergeCell ref="S155:U155"/>
    <mergeCell ref="R132:S132"/>
    <mergeCell ref="P133:Q133"/>
    <mergeCell ref="R133:S133"/>
    <mergeCell ref="A136:Y145"/>
    <mergeCell ref="S157:U157"/>
    <mergeCell ref="A130:C130"/>
    <mergeCell ref="A149:U149"/>
    <mergeCell ref="T133:U133"/>
    <mergeCell ref="M129:O129"/>
    <mergeCell ref="P129:Q129"/>
    <mergeCell ref="C155:F155"/>
    <mergeCell ref="J157:L157"/>
    <mergeCell ref="R129:S129"/>
    <mergeCell ref="M130:O130"/>
    <mergeCell ref="P130:Q130"/>
    <mergeCell ref="R130:S130"/>
    <mergeCell ref="D439:F439"/>
    <mergeCell ref="G439:I439"/>
    <mergeCell ref="J439:L439"/>
    <mergeCell ref="M439:O439"/>
    <mergeCell ref="P439:R439"/>
    <mergeCell ref="D438:F438"/>
    <mergeCell ref="C19:F21"/>
    <mergeCell ref="C22:F22"/>
    <mergeCell ref="C23:F23"/>
    <mergeCell ref="C24:F24"/>
    <mergeCell ref="C26:F26"/>
    <mergeCell ref="C28:F28"/>
    <mergeCell ref="C25:F25"/>
    <mergeCell ref="C27:F27"/>
    <mergeCell ref="C375:K375"/>
    <mergeCell ref="C376:K376"/>
    <mergeCell ref="C377:K377"/>
    <mergeCell ref="C378:K378"/>
    <mergeCell ref="C379:K379"/>
    <mergeCell ref="C380:K380"/>
    <mergeCell ref="C381:K381"/>
    <mergeCell ref="C382:K382"/>
    <mergeCell ref="C58:F58"/>
    <mergeCell ref="C59:F59"/>
    <mergeCell ref="U384:V384"/>
    <mergeCell ref="U385:V385"/>
    <mergeCell ref="U378:V378"/>
    <mergeCell ref="U379:V379"/>
    <mergeCell ref="U371:V371"/>
    <mergeCell ref="U372:V372"/>
    <mergeCell ref="U373:V373"/>
    <mergeCell ref="U374:V374"/>
    <mergeCell ref="U375:V375"/>
    <mergeCell ref="U376:V376"/>
    <mergeCell ref="G315:N315"/>
    <mergeCell ref="O315:P315"/>
    <mergeCell ref="C369:K369"/>
    <mergeCell ref="C370:K370"/>
    <mergeCell ref="C371:K371"/>
    <mergeCell ref="C372:K372"/>
    <mergeCell ref="C383:K383"/>
    <mergeCell ref="C373:K373"/>
    <mergeCell ref="C374:K374"/>
    <mergeCell ref="A319:Y362"/>
    <mergeCell ref="L372:M372"/>
    <mergeCell ref="L373:M373"/>
    <mergeCell ref="L368:V368"/>
    <mergeCell ref="O316:P316"/>
    <mergeCell ref="S168:U168"/>
    <mergeCell ref="M204:O204"/>
    <mergeCell ref="P204:R204"/>
    <mergeCell ref="S204:U204"/>
    <mergeCell ref="A199:Y200"/>
    <mergeCell ref="J172:L172"/>
    <mergeCell ref="J171:L171"/>
    <mergeCell ref="P169:R169"/>
    <mergeCell ref="G316:N316"/>
    <mergeCell ref="G286:J286"/>
    <mergeCell ref="K286:L286"/>
    <mergeCell ref="M286:N286"/>
    <mergeCell ref="O286:P286"/>
    <mergeCell ref="Q286:R286"/>
    <mergeCell ref="S172:U172"/>
    <mergeCell ref="S208:U208"/>
    <mergeCell ref="C168:F168"/>
    <mergeCell ref="S170:U170"/>
    <mergeCell ref="S171:U171"/>
    <mergeCell ref="V207:X207"/>
    <mergeCell ref="B207:I207"/>
    <mergeCell ref="A175:Y195"/>
    <mergeCell ref="J207:L207"/>
    <mergeCell ref="M207:O207"/>
    <mergeCell ref="C166:F166"/>
    <mergeCell ref="G164:U164"/>
    <mergeCell ref="G165:I165"/>
    <mergeCell ref="J165:L165"/>
    <mergeCell ref="M165:O165"/>
    <mergeCell ref="S165:U165"/>
    <mergeCell ref="P160:R160"/>
    <mergeCell ref="P155:R155"/>
    <mergeCell ref="M166:O166"/>
    <mergeCell ref="J166:L166"/>
    <mergeCell ref="S166:U166"/>
    <mergeCell ref="C156:F156"/>
    <mergeCell ref="G156:I156"/>
    <mergeCell ref="C157:F157"/>
    <mergeCell ref="C160:F160"/>
    <mergeCell ref="C164:F165"/>
    <mergeCell ref="M154:O154"/>
    <mergeCell ref="P154:R154"/>
    <mergeCell ref="S154:U154"/>
    <mergeCell ref="C152:F153"/>
    <mergeCell ref="G153:I153"/>
    <mergeCell ref="C158:F158"/>
    <mergeCell ref="C159:F159"/>
    <mergeCell ref="G159:I159"/>
    <mergeCell ref="G155:I155"/>
    <mergeCell ref="M157:O157"/>
    <mergeCell ref="M155:O155"/>
    <mergeCell ref="J158:L158"/>
    <mergeCell ref="M158:O158"/>
    <mergeCell ref="G157:I157"/>
    <mergeCell ref="P131:Q131"/>
    <mergeCell ref="R131:S131"/>
    <mergeCell ref="M133:O133"/>
    <mergeCell ref="P165:R165"/>
    <mergeCell ref="C154:F154"/>
    <mergeCell ref="F131:G131"/>
    <mergeCell ref="A128:C128"/>
    <mergeCell ref="T129:U129"/>
    <mergeCell ref="S153:U153"/>
    <mergeCell ref="S156:U156"/>
    <mergeCell ref="S160:U160"/>
    <mergeCell ref="J154:L154"/>
    <mergeCell ref="S159:U159"/>
    <mergeCell ref="P156:R156"/>
    <mergeCell ref="P132:Q132"/>
    <mergeCell ref="P128:Q128"/>
    <mergeCell ref="M128:O128"/>
    <mergeCell ref="T128:U128"/>
    <mergeCell ref="P134:Q134"/>
    <mergeCell ref="R134:S134"/>
    <mergeCell ref="T134:U134"/>
    <mergeCell ref="R128:S128"/>
    <mergeCell ref="G152:U152"/>
    <mergeCell ref="D134:E134"/>
    <mergeCell ref="F134:G134"/>
    <mergeCell ref="H134:I134"/>
    <mergeCell ref="M134:O134"/>
    <mergeCell ref="A126:C127"/>
    <mergeCell ref="D126:E127"/>
    <mergeCell ref="P172:R172"/>
    <mergeCell ref="M171:O171"/>
    <mergeCell ref="G166:I166"/>
    <mergeCell ref="M153:O153"/>
    <mergeCell ref="C167:F167"/>
    <mergeCell ref="M132:O132"/>
    <mergeCell ref="M131:O131"/>
    <mergeCell ref="A133:C133"/>
    <mergeCell ref="A132:C132"/>
    <mergeCell ref="A131:C131"/>
    <mergeCell ref="A134:C134"/>
    <mergeCell ref="G154:I154"/>
    <mergeCell ref="G158:I158"/>
    <mergeCell ref="J155:L155"/>
    <mergeCell ref="M156:O156"/>
    <mergeCell ref="G160:I160"/>
    <mergeCell ref="J160:L160"/>
    <mergeCell ref="M160:O160"/>
    <mergeCell ref="H129:I129"/>
    <mergeCell ref="D75:E75"/>
    <mergeCell ref="F126:G127"/>
    <mergeCell ref="A129:C129"/>
    <mergeCell ref="K28:L28"/>
    <mergeCell ref="E9:Q9"/>
    <mergeCell ref="C54:F54"/>
    <mergeCell ref="C55:F55"/>
    <mergeCell ref="C56:F56"/>
    <mergeCell ref="C57:F57"/>
    <mergeCell ref="M126:O127"/>
    <mergeCell ref="C60:F60"/>
    <mergeCell ref="A62:Z62"/>
    <mergeCell ref="G22:H22"/>
    <mergeCell ref="K25:L25"/>
    <mergeCell ref="I25:J25"/>
    <mergeCell ref="G25:H25"/>
    <mergeCell ref="U24:V24"/>
    <mergeCell ref="S24:T24"/>
    <mergeCell ref="Q24:R24"/>
    <mergeCell ref="O24:P24"/>
    <mergeCell ref="M24:N24"/>
    <mergeCell ref="K24:L24"/>
    <mergeCell ref="I24:J24"/>
    <mergeCell ref="G26:H26"/>
    <mergeCell ref="H130:I130"/>
    <mergeCell ref="H131:I131"/>
    <mergeCell ref="H132:I132"/>
    <mergeCell ref="H133:I133"/>
    <mergeCell ref="A125:I125"/>
    <mergeCell ref="D131:E131"/>
    <mergeCell ref="D129:E129"/>
    <mergeCell ref="F129:G129"/>
    <mergeCell ref="D132:E132"/>
    <mergeCell ref="F132:G132"/>
    <mergeCell ref="F130:G130"/>
    <mergeCell ref="D133:E133"/>
    <mergeCell ref="F133:G133"/>
    <mergeCell ref="D130:E130"/>
    <mergeCell ref="D128:E128"/>
    <mergeCell ref="F128:G128"/>
    <mergeCell ref="A87:Y116"/>
    <mergeCell ref="H126:I127"/>
    <mergeCell ref="H128:I128"/>
    <mergeCell ref="O27:P27"/>
    <mergeCell ref="Q27:R27"/>
    <mergeCell ref="G55:H55"/>
    <mergeCell ref="K56:L56"/>
    <mergeCell ref="I60:J60"/>
    <mergeCell ref="K60:L60"/>
    <mergeCell ref="M60:N60"/>
    <mergeCell ref="O60:P60"/>
    <mergeCell ref="Q58:R58"/>
    <mergeCell ref="M54:N54"/>
    <mergeCell ref="M55:N55"/>
    <mergeCell ref="M56:N56"/>
    <mergeCell ref="M57:N57"/>
    <mergeCell ref="O53:P53"/>
    <mergeCell ref="Q53:R53"/>
    <mergeCell ref="G58:H58"/>
    <mergeCell ref="I58:J58"/>
    <mergeCell ref="I54:J54"/>
    <mergeCell ref="I56:J56"/>
    <mergeCell ref="I57:J57"/>
    <mergeCell ref="G53:H53"/>
    <mergeCell ref="G54:H54"/>
    <mergeCell ref="M28:N28"/>
    <mergeCell ref="I27:J27"/>
    <mergeCell ref="P126:Q127"/>
    <mergeCell ref="R126:S127"/>
    <mergeCell ref="K58:L58"/>
    <mergeCell ref="S60:T60"/>
    <mergeCell ref="U59:V59"/>
    <mergeCell ref="S59:T59"/>
    <mergeCell ref="Q60:R60"/>
    <mergeCell ref="G60:H60"/>
    <mergeCell ref="M125:U125"/>
    <mergeCell ref="T126:U127"/>
    <mergeCell ref="O28:P28"/>
    <mergeCell ref="Q28:R28"/>
    <mergeCell ref="U28:V28"/>
    <mergeCell ref="A121:U121"/>
    <mergeCell ref="I59:J59"/>
    <mergeCell ref="K53:L53"/>
    <mergeCell ref="K54:L54"/>
    <mergeCell ref="K55:L55"/>
    <mergeCell ref="K57:L57"/>
    <mergeCell ref="I53:J53"/>
    <mergeCell ref="I55:J55"/>
    <mergeCell ref="O20:R20"/>
    <mergeCell ref="G21:H21"/>
    <mergeCell ref="I21:J21"/>
    <mergeCell ref="K21:L21"/>
    <mergeCell ref="M21:N21"/>
    <mergeCell ref="O21:P21"/>
    <mergeCell ref="Q21:R21"/>
    <mergeCell ref="G52:J52"/>
    <mergeCell ref="K52:N52"/>
    <mergeCell ref="G28:H28"/>
    <mergeCell ref="M27:N27"/>
    <mergeCell ref="E5:Q8"/>
    <mergeCell ref="G56:H56"/>
    <mergeCell ref="G57:H57"/>
    <mergeCell ref="G59:H59"/>
    <mergeCell ref="Q55:R55"/>
    <mergeCell ref="O56:P56"/>
    <mergeCell ref="Q56:R56"/>
    <mergeCell ref="O57:P57"/>
    <mergeCell ref="Q57:R57"/>
    <mergeCell ref="O59:P59"/>
    <mergeCell ref="Q59:R59"/>
    <mergeCell ref="O55:P55"/>
    <mergeCell ref="O52:R52"/>
    <mergeCell ref="O54:P54"/>
    <mergeCell ref="Q54:R54"/>
    <mergeCell ref="K59:L59"/>
    <mergeCell ref="A16:U16"/>
    <mergeCell ref="M59:N59"/>
    <mergeCell ref="G51:V51"/>
    <mergeCell ref="S52:V52"/>
    <mergeCell ref="S53:T53"/>
    <mergeCell ref="U53:V53"/>
    <mergeCell ref="K20:N20"/>
    <mergeCell ref="M53:N53"/>
    <mergeCell ref="S54:T54"/>
    <mergeCell ref="U54:V54"/>
    <mergeCell ref="S55:T55"/>
    <mergeCell ref="U55:V55"/>
    <mergeCell ref="S56:T56"/>
    <mergeCell ref="U56:V56"/>
    <mergeCell ref="U58:V58"/>
    <mergeCell ref="S58:T58"/>
    <mergeCell ref="U57:V57"/>
    <mergeCell ref="S57:T57"/>
    <mergeCell ref="S209:U209"/>
    <mergeCell ref="B209:I209"/>
    <mergeCell ref="S207:U207"/>
    <mergeCell ref="M203:O203"/>
    <mergeCell ref="P205:R205"/>
    <mergeCell ref="M206:O206"/>
    <mergeCell ref="P206:R206"/>
    <mergeCell ref="J204:L204"/>
    <mergeCell ref="S203:U203"/>
    <mergeCell ref="P208:R208"/>
    <mergeCell ref="J203:L203"/>
    <mergeCell ref="V205:X205"/>
    <mergeCell ref="J206:L206"/>
    <mergeCell ref="S206:U206"/>
    <mergeCell ref="C169:F169"/>
    <mergeCell ref="G169:I169"/>
    <mergeCell ref="J169:L169"/>
    <mergeCell ref="M169:O169"/>
    <mergeCell ref="C172:F172"/>
    <mergeCell ref="V208:X208"/>
    <mergeCell ref="G171:I171"/>
    <mergeCell ref="G172:I172"/>
    <mergeCell ref="B205:I205"/>
    <mergeCell ref="B206:I206"/>
    <mergeCell ref="C170:F170"/>
    <mergeCell ref="G170:I170"/>
    <mergeCell ref="J170:L170"/>
    <mergeCell ref="V206:X206"/>
    <mergeCell ref="V203:X203"/>
    <mergeCell ref="V204:X204"/>
    <mergeCell ref="C171:F171"/>
    <mergeCell ref="Q253:R253"/>
    <mergeCell ref="M253:N253"/>
    <mergeCell ref="O253:P253"/>
    <mergeCell ref="V209:X209"/>
    <mergeCell ref="K255:L255"/>
    <mergeCell ref="M255:N255"/>
    <mergeCell ref="O255:P255"/>
    <mergeCell ref="Q255:R255"/>
    <mergeCell ref="J156:L156"/>
    <mergeCell ref="Q251:R251"/>
    <mergeCell ref="K250:L251"/>
    <mergeCell ref="G255:J255"/>
    <mergeCell ref="K252:L252"/>
    <mergeCell ref="P209:R209"/>
    <mergeCell ref="O251:P251"/>
    <mergeCell ref="J205:L205"/>
    <mergeCell ref="M205:O205"/>
    <mergeCell ref="J159:L159"/>
    <mergeCell ref="M159:O159"/>
    <mergeCell ref="S205:U205"/>
    <mergeCell ref="P203:R203"/>
    <mergeCell ref="B208:I208"/>
    <mergeCell ref="O254:P254"/>
    <mergeCell ref="Q254:R254"/>
    <mergeCell ref="K254:L254"/>
    <mergeCell ref="A246:U248"/>
    <mergeCell ref="A430:Y431"/>
    <mergeCell ref="D423:G423"/>
    <mergeCell ref="K423:M423"/>
    <mergeCell ref="D424:G424"/>
    <mergeCell ref="K424:M424"/>
    <mergeCell ref="D413:K413"/>
    <mergeCell ref="D412:K412"/>
    <mergeCell ref="Q412:S412"/>
    <mergeCell ref="Q413:S413"/>
    <mergeCell ref="N412:P412"/>
    <mergeCell ref="L413:M413"/>
    <mergeCell ref="N413:P413"/>
    <mergeCell ref="A415:Y418"/>
    <mergeCell ref="U380:V380"/>
    <mergeCell ref="U381:V381"/>
    <mergeCell ref="U382:V382"/>
    <mergeCell ref="C384:K384"/>
    <mergeCell ref="U369:V369"/>
    <mergeCell ref="L369:M369"/>
    <mergeCell ref="L370:M370"/>
    <mergeCell ref="U377:V377"/>
    <mergeCell ref="U370:V370"/>
    <mergeCell ref="P449:R449"/>
    <mergeCell ref="D450:F450"/>
    <mergeCell ref="G450:I450"/>
    <mergeCell ref="J450:L450"/>
    <mergeCell ref="D425:G425"/>
    <mergeCell ref="K425:M425"/>
    <mergeCell ref="H425:J425"/>
    <mergeCell ref="H424:J424"/>
    <mergeCell ref="P438:R438"/>
    <mergeCell ref="G438:I438"/>
    <mergeCell ref="J438:L438"/>
    <mergeCell ref="M438:O438"/>
    <mergeCell ref="D427:G427"/>
    <mergeCell ref="K427:M427"/>
    <mergeCell ref="H426:J426"/>
    <mergeCell ref="H427:J427"/>
    <mergeCell ref="D436:F437"/>
    <mergeCell ref="G436:R436"/>
    <mergeCell ref="G437:I437"/>
    <mergeCell ref="J437:L437"/>
    <mergeCell ref="M437:O437"/>
    <mergeCell ref="P437:R437"/>
    <mergeCell ref="D426:G426"/>
    <mergeCell ref="K426:M426"/>
    <mergeCell ref="P447:R447"/>
    <mergeCell ref="M446:O446"/>
    <mergeCell ref="D441:F441"/>
    <mergeCell ref="G441:I441"/>
    <mergeCell ref="J441:L441"/>
    <mergeCell ref="M441:O441"/>
    <mergeCell ref="P441:R441"/>
    <mergeCell ref="D445:F446"/>
    <mergeCell ref="G446:I446"/>
    <mergeCell ref="J446:L446"/>
    <mergeCell ref="U386:V386"/>
    <mergeCell ref="U383:V383"/>
    <mergeCell ref="P446:R446"/>
    <mergeCell ref="P450:R450"/>
    <mergeCell ref="D448:F448"/>
    <mergeCell ref="G448:I448"/>
    <mergeCell ref="J448:L448"/>
    <mergeCell ref="M450:O450"/>
    <mergeCell ref="M448:O448"/>
    <mergeCell ref="M449:O449"/>
    <mergeCell ref="P448:R448"/>
    <mergeCell ref="D449:F449"/>
    <mergeCell ref="G449:I449"/>
    <mergeCell ref="J449:L449"/>
    <mergeCell ref="D440:F440"/>
    <mergeCell ref="G440:I440"/>
    <mergeCell ref="J440:L440"/>
    <mergeCell ref="M440:O440"/>
    <mergeCell ref="P440:R440"/>
    <mergeCell ref="G445:R445"/>
    <mergeCell ref="D447:F447"/>
    <mergeCell ref="G447:I447"/>
    <mergeCell ref="J447:L447"/>
    <mergeCell ref="M447:O447"/>
    <mergeCell ref="H423:J423"/>
    <mergeCell ref="L378:M378"/>
    <mergeCell ref="L379:M379"/>
    <mergeCell ref="L380:M380"/>
    <mergeCell ref="L381:M381"/>
    <mergeCell ref="L382:M382"/>
    <mergeCell ref="L383:M383"/>
    <mergeCell ref="L384:M384"/>
    <mergeCell ref="L385:M385"/>
    <mergeCell ref="C386:K386"/>
    <mergeCell ref="L412:M412"/>
    <mergeCell ref="L386:M386"/>
    <mergeCell ref="C385:K385"/>
    <mergeCell ref="A510:X510"/>
    <mergeCell ref="G287:J287"/>
    <mergeCell ref="K287:L287"/>
    <mergeCell ref="M287:N287"/>
    <mergeCell ref="O287:P287"/>
    <mergeCell ref="Q287:R287"/>
    <mergeCell ref="G288:J288"/>
    <mergeCell ref="K288:L288"/>
    <mergeCell ref="M288:N288"/>
    <mergeCell ref="Q288:R288"/>
    <mergeCell ref="O288:P288"/>
    <mergeCell ref="L377:M377"/>
    <mergeCell ref="L371:M371"/>
    <mergeCell ref="L374:M374"/>
    <mergeCell ref="L375:M375"/>
    <mergeCell ref="L376:M376"/>
    <mergeCell ref="A366:U367"/>
    <mergeCell ref="G289:J289"/>
    <mergeCell ref="K289:L289"/>
    <mergeCell ref="O289:P289"/>
    <mergeCell ref="Q289:R289"/>
    <mergeCell ref="M289:N289"/>
    <mergeCell ref="A453:Y455"/>
    <mergeCell ref="A462:Y498"/>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105</v>
      </c>
      <c r="B1" t="s">
        <v>123</v>
      </c>
      <c r="C1" t="s">
        <v>115</v>
      </c>
      <c r="D1" t="s">
        <v>100</v>
      </c>
    </row>
    <row r="2" spans="1:4" x14ac:dyDescent="0.25">
      <c r="A2">
        <v>19539</v>
      </c>
      <c r="B2" t="s">
        <v>92</v>
      </c>
      <c r="C2" t="s">
        <v>66</v>
      </c>
      <c r="D2">
        <v>1</v>
      </c>
    </row>
    <row r="3" spans="1:4" x14ac:dyDescent="0.25">
      <c r="A3">
        <v>3</v>
      </c>
      <c r="B3" t="s">
        <v>92</v>
      </c>
      <c r="C3" t="s">
        <v>94</v>
      </c>
      <c r="D3">
        <v>2</v>
      </c>
    </row>
    <row r="4" spans="1:4" x14ac:dyDescent="0.25">
      <c r="A4">
        <v>0</v>
      </c>
      <c r="B4" t="s">
        <v>92</v>
      </c>
      <c r="C4" t="s">
        <v>65</v>
      </c>
      <c r="D4">
        <v>3</v>
      </c>
    </row>
    <row r="5" spans="1:4" x14ac:dyDescent="0.25">
      <c r="A5">
        <v>12</v>
      </c>
      <c r="B5" t="s">
        <v>92</v>
      </c>
      <c r="C5" t="s">
        <v>93</v>
      </c>
      <c r="D5">
        <v>4</v>
      </c>
    </row>
    <row r="6" spans="1:4" x14ac:dyDescent="0.25">
      <c r="A6">
        <v>9511</v>
      </c>
      <c r="B6" t="s">
        <v>51</v>
      </c>
      <c r="C6" t="s">
        <v>66</v>
      </c>
      <c r="D6">
        <v>1</v>
      </c>
    </row>
    <row r="7" spans="1:4" x14ac:dyDescent="0.25">
      <c r="A7">
        <v>51</v>
      </c>
      <c r="B7" t="s">
        <v>51</v>
      </c>
      <c r="C7" t="s">
        <v>94</v>
      </c>
      <c r="D7">
        <v>2</v>
      </c>
    </row>
    <row r="8" spans="1:4" x14ac:dyDescent="0.25">
      <c r="A8">
        <v>0</v>
      </c>
      <c r="B8" t="s">
        <v>51</v>
      </c>
      <c r="C8" t="s">
        <v>65</v>
      </c>
      <c r="D8">
        <v>3</v>
      </c>
    </row>
    <row r="9" spans="1:4" x14ac:dyDescent="0.25">
      <c r="A9">
        <v>50</v>
      </c>
      <c r="B9" t="s">
        <v>51</v>
      </c>
      <c r="C9" t="s">
        <v>93</v>
      </c>
      <c r="D9">
        <v>4</v>
      </c>
    </row>
    <row r="10" spans="1:4" x14ac:dyDescent="0.25">
      <c r="A10">
        <v>4386</v>
      </c>
      <c r="B10" t="s">
        <v>52</v>
      </c>
      <c r="C10" t="s">
        <v>66</v>
      </c>
      <c r="D10">
        <v>1</v>
      </c>
    </row>
    <row r="11" spans="1:4" x14ac:dyDescent="0.25">
      <c r="A11">
        <v>4</v>
      </c>
      <c r="B11" t="s">
        <v>52</v>
      </c>
      <c r="C11" t="s">
        <v>94</v>
      </c>
      <c r="D11">
        <v>2</v>
      </c>
    </row>
    <row r="12" spans="1:4" x14ac:dyDescent="0.25">
      <c r="A12">
        <v>0</v>
      </c>
      <c r="B12" t="s">
        <v>52</v>
      </c>
      <c r="C12" t="s">
        <v>65</v>
      </c>
      <c r="D12">
        <v>3</v>
      </c>
    </row>
    <row r="13" spans="1:4" x14ac:dyDescent="0.25">
      <c r="A13">
        <v>34</v>
      </c>
      <c r="B13" t="s">
        <v>52</v>
      </c>
      <c r="C13" t="s">
        <v>93</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100</v>
      </c>
      <c r="B1" t="s">
        <v>110</v>
      </c>
      <c r="C1" t="s">
        <v>61</v>
      </c>
      <c r="D1" t="s">
        <v>62</v>
      </c>
      <c r="E1" t="s">
        <v>63</v>
      </c>
      <c r="F1" t="s">
        <v>75</v>
      </c>
      <c r="G1" t="s">
        <v>64</v>
      </c>
    </row>
    <row r="2" spans="1:7" x14ac:dyDescent="0.25">
      <c r="A2">
        <v>1</v>
      </c>
      <c r="B2" t="s">
        <v>128</v>
      </c>
      <c r="C2">
        <v>2</v>
      </c>
      <c r="D2">
        <v>0</v>
      </c>
      <c r="E2">
        <v>8</v>
      </c>
      <c r="F2">
        <v>68</v>
      </c>
      <c r="G2">
        <v>293</v>
      </c>
    </row>
    <row r="3" spans="1:7" x14ac:dyDescent="0.25">
      <c r="A3">
        <v>2</v>
      </c>
      <c r="B3" t="s">
        <v>127</v>
      </c>
      <c r="C3">
        <v>0</v>
      </c>
      <c r="D3">
        <v>1</v>
      </c>
      <c r="E3">
        <v>1</v>
      </c>
      <c r="F3">
        <v>175</v>
      </c>
      <c r="G3">
        <v>62</v>
      </c>
    </row>
    <row r="4" spans="1:7" x14ac:dyDescent="0.25">
      <c r="A4">
        <v>3</v>
      </c>
      <c r="B4" t="s">
        <v>145</v>
      </c>
      <c r="C4">
        <v>0</v>
      </c>
      <c r="D4">
        <v>0</v>
      </c>
      <c r="E4">
        <v>4</v>
      </c>
      <c r="F4">
        <v>10</v>
      </c>
      <c r="G4">
        <v>25</v>
      </c>
    </row>
    <row r="5" spans="1:7" x14ac:dyDescent="0.25">
      <c r="A5">
        <v>4</v>
      </c>
      <c r="B5" t="s">
        <v>144</v>
      </c>
      <c r="C5">
        <v>0</v>
      </c>
      <c r="D5">
        <v>0</v>
      </c>
      <c r="E5">
        <v>0</v>
      </c>
      <c r="F5">
        <v>26</v>
      </c>
      <c r="G5">
        <v>9</v>
      </c>
    </row>
    <row r="6" spans="1:7" x14ac:dyDescent="0.25">
      <c r="A6">
        <v>5</v>
      </c>
      <c r="B6" t="s">
        <v>146</v>
      </c>
      <c r="C6">
        <v>0</v>
      </c>
      <c r="D6">
        <v>0</v>
      </c>
      <c r="E6">
        <v>0</v>
      </c>
      <c r="F6">
        <v>3</v>
      </c>
      <c r="G6">
        <v>5</v>
      </c>
    </row>
    <row r="7" spans="1:7" x14ac:dyDescent="0.25">
      <c r="A7">
        <v>6</v>
      </c>
      <c r="B7" t="s">
        <v>107</v>
      </c>
      <c r="C7">
        <v>12</v>
      </c>
      <c r="D7">
        <v>1</v>
      </c>
      <c r="E7">
        <v>1</v>
      </c>
      <c r="F7">
        <v>17</v>
      </c>
      <c r="G7">
        <v>29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100</v>
      </c>
      <c r="B1" t="s">
        <v>110</v>
      </c>
      <c r="C1" t="s">
        <v>61</v>
      </c>
      <c r="D1" t="s">
        <v>62</v>
      </c>
      <c r="E1" t="s">
        <v>63</v>
      </c>
      <c r="F1" t="s">
        <v>75</v>
      </c>
      <c r="G1" t="s">
        <v>64</v>
      </c>
    </row>
    <row r="2" spans="1:7" x14ac:dyDescent="0.25">
      <c r="A2">
        <v>1</v>
      </c>
      <c r="B2" t="s">
        <v>128</v>
      </c>
      <c r="C2">
        <v>3</v>
      </c>
      <c r="D2">
        <v>21</v>
      </c>
      <c r="E2">
        <v>44</v>
      </c>
      <c r="F2">
        <v>257</v>
      </c>
      <c r="G2">
        <v>1128</v>
      </c>
    </row>
    <row r="3" spans="1:7" x14ac:dyDescent="0.25">
      <c r="A3">
        <v>2</v>
      </c>
      <c r="B3" t="s">
        <v>127</v>
      </c>
      <c r="C3">
        <v>0</v>
      </c>
      <c r="D3">
        <v>1</v>
      </c>
      <c r="E3">
        <v>3</v>
      </c>
      <c r="F3">
        <v>591</v>
      </c>
      <c r="G3">
        <v>241</v>
      </c>
    </row>
    <row r="4" spans="1:7" x14ac:dyDescent="0.25">
      <c r="A4">
        <v>3</v>
      </c>
      <c r="B4" t="s">
        <v>145</v>
      </c>
      <c r="C4">
        <v>0</v>
      </c>
      <c r="D4">
        <v>0</v>
      </c>
      <c r="E4">
        <v>6</v>
      </c>
      <c r="F4">
        <v>56</v>
      </c>
      <c r="G4">
        <v>122</v>
      </c>
    </row>
    <row r="5" spans="1:7" x14ac:dyDescent="0.25">
      <c r="A5">
        <v>4</v>
      </c>
      <c r="B5" t="s">
        <v>144</v>
      </c>
      <c r="C5">
        <v>0</v>
      </c>
      <c r="D5">
        <v>0</v>
      </c>
      <c r="E5">
        <v>0</v>
      </c>
      <c r="F5">
        <v>58</v>
      </c>
      <c r="G5">
        <v>33</v>
      </c>
    </row>
    <row r="6" spans="1:7" x14ac:dyDescent="0.25">
      <c r="A6">
        <v>5</v>
      </c>
      <c r="B6" t="s">
        <v>146</v>
      </c>
      <c r="C6">
        <v>0</v>
      </c>
      <c r="D6">
        <v>0</v>
      </c>
      <c r="E6">
        <v>0</v>
      </c>
      <c r="F6">
        <v>6</v>
      </c>
      <c r="G6">
        <v>74</v>
      </c>
    </row>
    <row r="7" spans="1:7" x14ac:dyDescent="0.25">
      <c r="A7">
        <v>6</v>
      </c>
      <c r="B7" t="s">
        <v>107</v>
      </c>
      <c r="C7">
        <v>77</v>
      </c>
      <c r="D7">
        <v>20</v>
      </c>
      <c r="E7">
        <v>9</v>
      </c>
      <c r="F7">
        <v>96</v>
      </c>
      <c r="G7">
        <v>110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111</v>
      </c>
      <c r="B1" t="s">
        <v>9</v>
      </c>
      <c r="C1" t="s">
        <v>112</v>
      </c>
    </row>
    <row r="2" spans="1:3" x14ac:dyDescent="0.25">
      <c r="A2">
        <v>1368</v>
      </c>
      <c r="B2" t="s">
        <v>113</v>
      </c>
      <c r="C2" t="s">
        <v>155</v>
      </c>
    </row>
    <row r="3" spans="1:3" x14ac:dyDescent="0.25">
      <c r="A3">
        <v>1345</v>
      </c>
      <c r="B3" t="s">
        <v>113</v>
      </c>
      <c r="C3" t="s">
        <v>156</v>
      </c>
    </row>
    <row r="4" spans="1:3" x14ac:dyDescent="0.25">
      <c r="A4">
        <v>1325</v>
      </c>
      <c r="B4" t="s">
        <v>113</v>
      </c>
      <c r="C4" t="s">
        <v>157</v>
      </c>
    </row>
    <row r="5" spans="1:3" x14ac:dyDescent="0.25">
      <c r="A5">
        <v>1307</v>
      </c>
      <c r="B5" t="s">
        <v>113</v>
      </c>
      <c r="C5" t="s">
        <v>158</v>
      </c>
    </row>
    <row r="6" spans="1:3" x14ac:dyDescent="0.25">
      <c r="A6">
        <v>1263</v>
      </c>
      <c r="B6" t="s">
        <v>113</v>
      </c>
      <c r="C6" t="s">
        <v>159</v>
      </c>
    </row>
    <row r="7" spans="1:3" x14ac:dyDescent="0.25">
      <c r="A7">
        <v>2635</v>
      </c>
      <c r="B7" t="s">
        <v>6</v>
      </c>
      <c r="C7" t="s">
        <v>155</v>
      </c>
    </row>
    <row r="8" spans="1:3" x14ac:dyDescent="0.25">
      <c r="A8">
        <v>2635</v>
      </c>
      <c r="B8" t="s">
        <v>6</v>
      </c>
      <c r="C8" t="s">
        <v>156</v>
      </c>
    </row>
    <row r="9" spans="1:3" x14ac:dyDescent="0.25">
      <c r="A9">
        <v>2639</v>
      </c>
      <c r="B9" t="s">
        <v>6</v>
      </c>
      <c r="C9" t="s">
        <v>157</v>
      </c>
    </row>
    <row r="10" spans="1:3" x14ac:dyDescent="0.25">
      <c r="A10">
        <v>2646</v>
      </c>
      <c r="B10" t="s">
        <v>6</v>
      </c>
      <c r="C10" t="s">
        <v>158</v>
      </c>
    </row>
    <row r="11" spans="1:3" x14ac:dyDescent="0.25">
      <c r="A11">
        <v>2666</v>
      </c>
      <c r="B11" t="s">
        <v>6</v>
      </c>
      <c r="C11" t="s">
        <v>159</v>
      </c>
    </row>
    <row r="12" spans="1:3" x14ac:dyDescent="0.25">
      <c r="A12">
        <v>37</v>
      </c>
      <c r="B12" t="s">
        <v>7</v>
      </c>
      <c r="C12" t="s">
        <v>155</v>
      </c>
    </row>
    <row r="13" spans="1:3" x14ac:dyDescent="0.25">
      <c r="A13">
        <v>72</v>
      </c>
      <c r="B13" t="s">
        <v>7</v>
      </c>
      <c r="C13" t="s">
        <v>156</v>
      </c>
    </row>
    <row r="14" spans="1:3" x14ac:dyDescent="0.25">
      <c r="A14">
        <v>76</v>
      </c>
      <c r="B14" t="s">
        <v>7</v>
      </c>
      <c r="C14" t="s">
        <v>157</v>
      </c>
    </row>
    <row r="15" spans="1:3" x14ac:dyDescent="0.25">
      <c r="A15">
        <v>84</v>
      </c>
      <c r="B15" t="s">
        <v>7</v>
      </c>
      <c r="C15" t="s">
        <v>158</v>
      </c>
    </row>
    <row r="16" spans="1:3" x14ac:dyDescent="0.25">
      <c r="A16">
        <v>102</v>
      </c>
      <c r="B16" t="s">
        <v>7</v>
      </c>
      <c r="C16" t="s">
        <v>159</v>
      </c>
    </row>
    <row r="17" spans="1:3" x14ac:dyDescent="0.25">
      <c r="A17">
        <v>70</v>
      </c>
      <c r="B17" t="s">
        <v>8</v>
      </c>
      <c r="C17" t="s">
        <v>155</v>
      </c>
    </row>
    <row r="18" spans="1:3" x14ac:dyDescent="0.25">
      <c r="A18">
        <v>86</v>
      </c>
      <c r="B18" t="s">
        <v>8</v>
      </c>
      <c r="C18" t="s">
        <v>156</v>
      </c>
    </row>
    <row r="19" spans="1:3" x14ac:dyDescent="0.25">
      <c r="A19">
        <v>92</v>
      </c>
      <c r="B19" t="s">
        <v>8</v>
      </c>
      <c r="C19" t="s">
        <v>157</v>
      </c>
    </row>
    <row r="20" spans="1:3" x14ac:dyDescent="0.25">
      <c r="A20">
        <v>103</v>
      </c>
      <c r="B20" t="s">
        <v>8</v>
      </c>
      <c r="C20" t="s">
        <v>158</v>
      </c>
    </row>
    <row r="21" spans="1:3" x14ac:dyDescent="0.25">
      <c r="A21" s="2">
        <v>83</v>
      </c>
      <c r="B21" s="2" t="s">
        <v>8</v>
      </c>
      <c r="C21" s="2" t="s">
        <v>159</v>
      </c>
    </row>
    <row r="22" spans="1:3" x14ac:dyDescent="0.25">
      <c r="A22" s="2">
        <v>2</v>
      </c>
      <c r="B22" s="2" t="s">
        <v>138</v>
      </c>
      <c r="C22" s="2" t="s">
        <v>155</v>
      </c>
    </row>
    <row r="23" spans="1:3" x14ac:dyDescent="0.25">
      <c r="A23" s="2">
        <v>2</v>
      </c>
      <c r="B23" s="2" t="s">
        <v>138</v>
      </c>
      <c r="C23" s="2" t="s">
        <v>156</v>
      </c>
    </row>
    <row r="24" spans="1:3" x14ac:dyDescent="0.25">
      <c r="A24" s="2">
        <v>1</v>
      </c>
      <c r="B24" s="2" t="s">
        <v>138</v>
      </c>
      <c r="C24" s="2" t="s">
        <v>157</v>
      </c>
    </row>
    <row r="25" spans="1:3" x14ac:dyDescent="0.25">
      <c r="A25" s="2">
        <v>2</v>
      </c>
      <c r="B25" s="2" t="s">
        <v>138</v>
      </c>
      <c r="C25" s="2" t="s">
        <v>158</v>
      </c>
    </row>
    <row r="26" spans="1:3" x14ac:dyDescent="0.25">
      <c r="A26" s="2">
        <v>2</v>
      </c>
      <c r="B26" s="2" t="s">
        <v>138</v>
      </c>
      <c r="C26" s="2" t="s">
        <v>159</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114</v>
      </c>
      <c r="B1" t="s">
        <v>105</v>
      </c>
      <c r="C1" t="s">
        <v>115</v>
      </c>
    </row>
    <row r="2" spans="1:3" x14ac:dyDescent="0.25">
      <c r="A2" t="s">
        <v>116</v>
      </c>
      <c r="B2">
        <v>222</v>
      </c>
      <c r="C2" t="s">
        <v>34</v>
      </c>
    </row>
    <row r="3" spans="1:3" x14ac:dyDescent="0.25">
      <c r="A3" t="s">
        <v>117</v>
      </c>
      <c r="B3">
        <v>4453</v>
      </c>
      <c r="C3" t="s">
        <v>34</v>
      </c>
    </row>
    <row r="4" spans="1:3" x14ac:dyDescent="0.25">
      <c r="A4" t="s">
        <v>118</v>
      </c>
      <c r="B4">
        <v>133</v>
      </c>
      <c r="C4" t="s">
        <v>34</v>
      </c>
    </row>
    <row r="5" spans="1:3" x14ac:dyDescent="0.25">
      <c r="A5" t="s">
        <v>30</v>
      </c>
      <c r="B5">
        <v>7355</v>
      </c>
      <c r="C5" t="s">
        <v>34</v>
      </c>
    </row>
    <row r="6" spans="1:3" x14ac:dyDescent="0.25">
      <c r="A6" t="s">
        <v>116</v>
      </c>
      <c r="B6">
        <v>14</v>
      </c>
      <c r="C6" t="s">
        <v>24</v>
      </c>
    </row>
    <row r="7" spans="1:3" x14ac:dyDescent="0.25">
      <c r="A7" t="s">
        <v>117</v>
      </c>
      <c r="B7">
        <v>131</v>
      </c>
      <c r="C7" t="s">
        <v>24</v>
      </c>
    </row>
    <row r="8" spans="1:3" x14ac:dyDescent="0.25">
      <c r="A8" t="s">
        <v>118</v>
      </c>
      <c r="B8">
        <v>19</v>
      </c>
      <c r="C8" t="s">
        <v>24</v>
      </c>
    </row>
    <row r="9" spans="1:3" x14ac:dyDescent="0.25">
      <c r="A9" t="s">
        <v>30</v>
      </c>
      <c r="B9">
        <v>233</v>
      </c>
      <c r="C9" t="s">
        <v>24</v>
      </c>
    </row>
    <row r="10" spans="1:3" x14ac:dyDescent="0.25">
      <c r="A10" t="s">
        <v>116</v>
      </c>
      <c r="B10">
        <v>37</v>
      </c>
      <c r="C10" t="s">
        <v>35</v>
      </c>
    </row>
    <row r="11" spans="1:3" x14ac:dyDescent="0.25">
      <c r="A11" t="s">
        <v>117</v>
      </c>
      <c r="B11">
        <v>813</v>
      </c>
      <c r="C11" t="s">
        <v>35</v>
      </c>
    </row>
    <row r="12" spans="1:3" x14ac:dyDescent="0.25">
      <c r="A12" t="s">
        <v>118</v>
      </c>
      <c r="B12">
        <v>24</v>
      </c>
      <c r="C12" t="s">
        <v>35</v>
      </c>
    </row>
    <row r="13" spans="1:3" x14ac:dyDescent="0.25">
      <c r="A13" t="s">
        <v>30</v>
      </c>
      <c r="B13">
        <v>1005</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105</v>
      </c>
      <c r="B1" t="s">
        <v>115</v>
      </c>
      <c r="C1" t="s">
        <v>103</v>
      </c>
      <c r="D1" t="s">
        <v>100</v>
      </c>
    </row>
    <row r="2" spans="1:4" x14ac:dyDescent="0.25">
      <c r="A2">
        <v>423</v>
      </c>
      <c r="B2" t="s">
        <v>140</v>
      </c>
      <c r="C2" t="s">
        <v>81</v>
      </c>
      <c r="D2">
        <v>1</v>
      </c>
    </row>
    <row r="3" spans="1:4" x14ac:dyDescent="0.25">
      <c r="A3">
        <v>659</v>
      </c>
      <c r="B3" t="s">
        <v>140</v>
      </c>
      <c r="C3" t="s">
        <v>4</v>
      </c>
      <c r="D3">
        <v>1</v>
      </c>
    </row>
    <row r="4" spans="1:4" x14ac:dyDescent="0.25">
      <c r="A4">
        <v>11</v>
      </c>
      <c r="B4" t="s">
        <v>141</v>
      </c>
      <c r="C4" t="s">
        <v>81</v>
      </c>
      <c r="D4">
        <v>2</v>
      </c>
    </row>
    <row r="5" spans="1:4" x14ac:dyDescent="0.25">
      <c r="A5">
        <v>34</v>
      </c>
      <c r="B5" t="s">
        <v>141</v>
      </c>
      <c r="C5" t="s">
        <v>4</v>
      </c>
      <c r="D5">
        <v>2</v>
      </c>
    </row>
    <row r="6" spans="1:4" x14ac:dyDescent="0.25">
      <c r="A6">
        <v>8</v>
      </c>
      <c r="B6" t="s">
        <v>142</v>
      </c>
      <c r="C6" t="s">
        <v>4</v>
      </c>
      <c r="D6">
        <v>3</v>
      </c>
    </row>
    <row r="7" spans="1:4" x14ac:dyDescent="0.25">
      <c r="A7">
        <v>3</v>
      </c>
      <c r="B7" t="s">
        <v>142</v>
      </c>
      <c r="C7" t="s">
        <v>81</v>
      </c>
      <c r="D7">
        <v>3</v>
      </c>
    </row>
    <row r="8" spans="1:4" x14ac:dyDescent="0.25">
      <c r="A8">
        <v>0</v>
      </c>
      <c r="B8" t="s">
        <v>143</v>
      </c>
      <c r="C8" t="s">
        <v>81</v>
      </c>
      <c r="D8">
        <v>4</v>
      </c>
    </row>
    <row r="9" spans="1:4" x14ac:dyDescent="0.25">
      <c r="A9">
        <v>3</v>
      </c>
      <c r="B9" t="s">
        <v>143</v>
      </c>
      <c r="C9" t="s">
        <v>4</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114</v>
      </c>
      <c r="B1" t="s">
        <v>105</v>
      </c>
      <c r="C1" t="s">
        <v>115</v>
      </c>
    </row>
    <row r="2" spans="1:3" x14ac:dyDescent="0.25">
      <c r="A2" t="s">
        <v>116</v>
      </c>
      <c r="B2">
        <v>897</v>
      </c>
      <c r="C2" t="s">
        <v>34</v>
      </c>
    </row>
    <row r="3" spans="1:3" x14ac:dyDescent="0.25">
      <c r="A3" t="s">
        <v>117</v>
      </c>
      <c r="B3">
        <v>17744</v>
      </c>
      <c r="C3" t="s">
        <v>34</v>
      </c>
    </row>
    <row r="4" spans="1:3" x14ac:dyDescent="0.25">
      <c r="A4" t="s">
        <v>118</v>
      </c>
      <c r="B4">
        <v>534</v>
      </c>
      <c r="C4" t="s">
        <v>34</v>
      </c>
    </row>
    <row r="5" spans="1:3" x14ac:dyDescent="0.25">
      <c r="A5" t="s">
        <v>30</v>
      </c>
      <c r="B5">
        <v>26419</v>
      </c>
      <c r="C5" t="s">
        <v>34</v>
      </c>
    </row>
    <row r="6" spans="1:3" x14ac:dyDescent="0.25">
      <c r="A6" t="s">
        <v>116</v>
      </c>
      <c r="B6">
        <v>61</v>
      </c>
      <c r="C6" t="s">
        <v>24</v>
      </c>
    </row>
    <row r="7" spans="1:3" x14ac:dyDescent="0.25">
      <c r="A7" t="s">
        <v>117</v>
      </c>
      <c r="B7">
        <v>678</v>
      </c>
      <c r="C7" t="s">
        <v>24</v>
      </c>
    </row>
    <row r="8" spans="1:3" x14ac:dyDescent="0.25">
      <c r="A8" t="s">
        <v>118</v>
      </c>
      <c r="B8">
        <v>81</v>
      </c>
      <c r="C8" t="s">
        <v>24</v>
      </c>
    </row>
    <row r="9" spans="1:3" x14ac:dyDescent="0.25">
      <c r="A9" t="s">
        <v>30</v>
      </c>
      <c r="B9">
        <v>827</v>
      </c>
      <c r="C9" t="s">
        <v>24</v>
      </c>
    </row>
    <row r="10" spans="1:3" x14ac:dyDescent="0.25">
      <c r="A10" t="s">
        <v>116</v>
      </c>
      <c r="B10">
        <v>183</v>
      </c>
      <c r="C10" t="s">
        <v>35</v>
      </c>
    </row>
    <row r="11" spans="1:3" x14ac:dyDescent="0.25">
      <c r="A11" t="s">
        <v>117</v>
      </c>
      <c r="B11">
        <v>3079</v>
      </c>
      <c r="C11" t="s">
        <v>35</v>
      </c>
    </row>
    <row r="12" spans="1:3" x14ac:dyDescent="0.25">
      <c r="A12" t="s">
        <v>118</v>
      </c>
      <c r="B12">
        <v>98</v>
      </c>
      <c r="C12" t="s">
        <v>35</v>
      </c>
    </row>
    <row r="13" spans="1:3" x14ac:dyDescent="0.25">
      <c r="A13" t="s">
        <v>30</v>
      </c>
      <c r="B13">
        <v>4234</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105</v>
      </c>
      <c r="B1" t="s">
        <v>115</v>
      </c>
      <c r="C1" t="s">
        <v>103</v>
      </c>
      <c r="D1" t="s">
        <v>100</v>
      </c>
    </row>
    <row r="2" spans="1:4" x14ac:dyDescent="0.25">
      <c r="A2">
        <v>2914</v>
      </c>
      <c r="B2" t="s">
        <v>140</v>
      </c>
      <c r="C2" t="s">
        <v>4</v>
      </c>
      <c r="D2">
        <v>1</v>
      </c>
    </row>
    <row r="3" spans="1:4" x14ac:dyDescent="0.25">
      <c r="A3">
        <v>2404</v>
      </c>
      <c r="B3" t="s">
        <v>140</v>
      </c>
      <c r="C3" t="s">
        <v>81</v>
      </c>
      <c r="D3">
        <v>1</v>
      </c>
    </row>
    <row r="4" spans="1:4" x14ac:dyDescent="0.25">
      <c r="A4">
        <v>199</v>
      </c>
      <c r="B4" t="s">
        <v>141</v>
      </c>
      <c r="C4" t="s">
        <v>4</v>
      </c>
      <c r="D4">
        <v>2</v>
      </c>
    </row>
    <row r="5" spans="1:4" x14ac:dyDescent="0.25">
      <c r="A5">
        <v>158</v>
      </c>
      <c r="B5" t="s">
        <v>141</v>
      </c>
      <c r="C5" t="s">
        <v>81</v>
      </c>
      <c r="D5">
        <v>2</v>
      </c>
    </row>
    <row r="6" spans="1:4" x14ac:dyDescent="0.25">
      <c r="A6">
        <v>49</v>
      </c>
      <c r="B6" t="s">
        <v>142</v>
      </c>
      <c r="C6" t="s">
        <v>4</v>
      </c>
      <c r="D6">
        <v>3</v>
      </c>
    </row>
    <row r="7" spans="1:4" x14ac:dyDescent="0.25">
      <c r="A7">
        <v>39</v>
      </c>
      <c r="B7" t="s">
        <v>142</v>
      </c>
      <c r="C7" t="s">
        <v>81</v>
      </c>
      <c r="D7">
        <v>3</v>
      </c>
    </row>
    <row r="8" spans="1:4" x14ac:dyDescent="0.25">
      <c r="A8">
        <v>7</v>
      </c>
      <c r="B8" t="s">
        <v>143</v>
      </c>
      <c r="C8" t="s">
        <v>4</v>
      </c>
      <c r="D8">
        <v>4</v>
      </c>
    </row>
    <row r="9" spans="1:4" x14ac:dyDescent="0.25">
      <c r="A9">
        <v>3</v>
      </c>
      <c r="B9" t="s">
        <v>143</v>
      </c>
      <c r="C9" t="s">
        <v>81</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9"/>
  <sheetViews>
    <sheetView workbookViewId="0"/>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100</v>
      </c>
      <c r="B1" t="s">
        <v>3</v>
      </c>
      <c r="C1" t="s">
        <v>105</v>
      </c>
      <c r="D1" t="s">
        <v>115</v>
      </c>
      <c r="E1" t="s">
        <v>119</v>
      </c>
    </row>
    <row r="2" spans="1:5" x14ac:dyDescent="0.25">
      <c r="A2">
        <v>1</v>
      </c>
      <c r="B2" t="s">
        <v>34</v>
      </c>
      <c r="C2">
        <v>499</v>
      </c>
      <c r="D2" t="s">
        <v>120</v>
      </c>
      <c r="E2">
        <v>1</v>
      </c>
    </row>
    <row r="3" spans="1:5" x14ac:dyDescent="0.25">
      <c r="A3">
        <v>2</v>
      </c>
      <c r="B3" t="s">
        <v>35</v>
      </c>
      <c r="C3">
        <v>93</v>
      </c>
      <c r="D3" t="s">
        <v>120</v>
      </c>
      <c r="E3">
        <v>1</v>
      </c>
    </row>
    <row r="4" spans="1:5" x14ac:dyDescent="0.25">
      <c r="A4">
        <v>3</v>
      </c>
      <c r="B4" t="s">
        <v>36</v>
      </c>
      <c r="C4">
        <v>24</v>
      </c>
      <c r="D4" t="s">
        <v>120</v>
      </c>
      <c r="E4">
        <v>1</v>
      </c>
    </row>
    <row r="5" spans="1:5" x14ac:dyDescent="0.25">
      <c r="A5">
        <v>4</v>
      </c>
      <c r="B5" t="s">
        <v>37</v>
      </c>
      <c r="C5">
        <v>2</v>
      </c>
      <c r="D5" t="s">
        <v>120</v>
      </c>
      <c r="E5">
        <v>1</v>
      </c>
    </row>
    <row r="6" spans="1:5" x14ac:dyDescent="0.25">
      <c r="A6">
        <v>5</v>
      </c>
      <c r="B6" t="s">
        <v>38</v>
      </c>
      <c r="C6">
        <v>0</v>
      </c>
      <c r="D6" t="s">
        <v>120</v>
      </c>
      <c r="E6">
        <v>1</v>
      </c>
    </row>
    <row r="7" spans="1:5" x14ac:dyDescent="0.25">
      <c r="A7">
        <v>6</v>
      </c>
      <c r="B7" t="s">
        <v>46</v>
      </c>
      <c r="C7">
        <v>1</v>
      </c>
      <c r="D7" t="s">
        <v>120</v>
      </c>
      <c r="E7">
        <v>1</v>
      </c>
    </row>
    <row r="8" spans="1:5" x14ac:dyDescent="0.25">
      <c r="A8">
        <v>7</v>
      </c>
      <c r="B8" t="s">
        <v>121</v>
      </c>
      <c r="C8">
        <v>0</v>
      </c>
      <c r="D8" t="s">
        <v>120</v>
      </c>
      <c r="E8">
        <v>1</v>
      </c>
    </row>
    <row r="9" spans="1:5" x14ac:dyDescent="0.25">
      <c r="A9">
        <v>8</v>
      </c>
      <c r="B9" t="s">
        <v>5</v>
      </c>
      <c r="C9">
        <v>1</v>
      </c>
      <c r="D9" t="s">
        <v>120</v>
      </c>
      <c r="E9">
        <v>1</v>
      </c>
    </row>
    <row r="10" spans="1:5" x14ac:dyDescent="0.25">
      <c r="A10">
        <v>9</v>
      </c>
      <c r="B10" t="s">
        <v>39</v>
      </c>
      <c r="C10">
        <v>1</v>
      </c>
      <c r="D10" t="s">
        <v>120</v>
      </c>
      <c r="E10">
        <v>1</v>
      </c>
    </row>
    <row r="11" spans="1:5" x14ac:dyDescent="0.25">
      <c r="A11">
        <v>10</v>
      </c>
      <c r="B11" t="s">
        <v>40</v>
      </c>
      <c r="C11">
        <v>5</v>
      </c>
      <c r="D11" t="s">
        <v>120</v>
      </c>
      <c r="E11">
        <v>1</v>
      </c>
    </row>
    <row r="12" spans="1:5" x14ac:dyDescent="0.25">
      <c r="A12">
        <v>11</v>
      </c>
      <c r="B12" t="s">
        <v>41</v>
      </c>
      <c r="C12">
        <v>212</v>
      </c>
      <c r="D12" t="s">
        <v>120</v>
      </c>
      <c r="E12">
        <v>1</v>
      </c>
    </row>
    <row r="13" spans="1:5" x14ac:dyDescent="0.25">
      <c r="A13">
        <v>12</v>
      </c>
      <c r="B13" t="s">
        <v>42</v>
      </c>
      <c r="C13">
        <v>0</v>
      </c>
      <c r="D13" t="s">
        <v>120</v>
      </c>
      <c r="E13">
        <v>1</v>
      </c>
    </row>
    <row r="14" spans="1:5" x14ac:dyDescent="0.25">
      <c r="A14">
        <v>13</v>
      </c>
      <c r="B14" t="s">
        <v>11</v>
      </c>
      <c r="C14">
        <v>0</v>
      </c>
      <c r="D14" t="s">
        <v>120</v>
      </c>
      <c r="E14">
        <v>1</v>
      </c>
    </row>
    <row r="15" spans="1:5" x14ac:dyDescent="0.25">
      <c r="A15">
        <v>14</v>
      </c>
      <c r="B15" t="s">
        <v>43</v>
      </c>
      <c r="C15">
        <v>4</v>
      </c>
      <c r="D15" t="s">
        <v>120</v>
      </c>
      <c r="E15">
        <v>1</v>
      </c>
    </row>
    <row r="16" spans="1:5" x14ac:dyDescent="0.25">
      <c r="A16">
        <v>15</v>
      </c>
      <c r="B16" t="s">
        <v>44</v>
      </c>
      <c r="C16">
        <v>1</v>
      </c>
      <c r="D16" t="s">
        <v>120</v>
      </c>
      <c r="E16">
        <v>1</v>
      </c>
    </row>
    <row r="17" spans="1:5" x14ac:dyDescent="0.25">
      <c r="A17">
        <v>16</v>
      </c>
      <c r="B17" t="s">
        <v>45</v>
      </c>
      <c r="C17">
        <v>4</v>
      </c>
      <c r="D17" t="s">
        <v>120</v>
      </c>
      <c r="E17">
        <v>1</v>
      </c>
    </row>
    <row r="18" spans="1:5" x14ac:dyDescent="0.25">
      <c r="A18">
        <v>1</v>
      </c>
      <c r="B18" t="s">
        <v>34</v>
      </c>
      <c r="C18">
        <v>131</v>
      </c>
      <c r="D18" t="s">
        <v>12</v>
      </c>
      <c r="E18">
        <v>2</v>
      </c>
    </row>
    <row r="19" spans="1:5" x14ac:dyDescent="0.25">
      <c r="A19">
        <v>2</v>
      </c>
      <c r="B19" t="s">
        <v>35</v>
      </c>
      <c r="C19">
        <v>44</v>
      </c>
      <c r="D19" t="s">
        <v>12</v>
      </c>
      <c r="E19">
        <v>2</v>
      </c>
    </row>
    <row r="20" spans="1:5" x14ac:dyDescent="0.25">
      <c r="A20">
        <v>3</v>
      </c>
      <c r="B20" t="s">
        <v>36</v>
      </c>
      <c r="C20">
        <v>17</v>
      </c>
      <c r="D20" t="s">
        <v>12</v>
      </c>
      <c r="E20">
        <v>2</v>
      </c>
    </row>
    <row r="21" spans="1:5" x14ac:dyDescent="0.25">
      <c r="A21">
        <v>4</v>
      </c>
      <c r="B21" t="s">
        <v>37</v>
      </c>
      <c r="C21">
        <v>1</v>
      </c>
      <c r="D21" t="s">
        <v>12</v>
      </c>
      <c r="E21">
        <v>2</v>
      </c>
    </row>
    <row r="22" spans="1:5" x14ac:dyDescent="0.25">
      <c r="A22">
        <v>5</v>
      </c>
      <c r="B22" t="s">
        <v>38</v>
      </c>
      <c r="C22">
        <v>0</v>
      </c>
      <c r="D22" t="s">
        <v>12</v>
      </c>
      <c r="E22">
        <v>2</v>
      </c>
    </row>
    <row r="23" spans="1:5" x14ac:dyDescent="0.25">
      <c r="A23">
        <v>6</v>
      </c>
      <c r="B23" t="s">
        <v>46</v>
      </c>
      <c r="C23">
        <v>1</v>
      </c>
      <c r="D23" t="s">
        <v>12</v>
      </c>
      <c r="E23">
        <v>2</v>
      </c>
    </row>
    <row r="24" spans="1:5" x14ac:dyDescent="0.25">
      <c r="A24">
        <v>7</v>
      </c>
      <c r="B24" t="s">
        <v>121</v>
      </c>
      <c r="C24">
        <v>0</v>
      </c>
      <c r="D24" t="s">
        <v>12</v>
      </c>
      <c r="E24">
        <v>2</v>
      </c>
    </row>
    <row r="25" spans="1:5" x14ac:dyDescent="0.25">
      <c r="A25">
        <v>8</v>
      </c>
      <c r="B25" t="s">
        <v>5</v>
      </c>
      <c r="C25">
        <v>1</v>
      </c>
      <c r="D25" t="s">
        <v>12</v>
      </c>
      <c r="E25">
        <v>2</v>
      </c>
    </row>
    <row r="26" spans="1:5" x14ac:dyDescent="0.25">
      <c r="A26">
        <v>9</v>
      </c>
      <c r="B26" t="s">
        <v>39</v>
      </c>
      <c r="C26">
        <v>1</v>
      </c>
      <c r="D26" t="s">
        <v>12</v>
      </c>
      <c r="E26">
        <v>2</v>
      </c>
    </row>
    <row r="27" spans="1:5" x14ac:dyDescent="0.25">
      <c r="A27">
        <v>10</v>
      </c>
      <c r="B27" t="s">
        <v>40</v>
      </c>
      <c r="C27">
        <v>3</v>
      </c>
      <c r="D27" t="s">
        <v>12</v>
      </c>
      <c r="E27">
        <v>2</v>
      </c>
    </row>
    <row r="28" spans="1:5" x14ac:dyDescent="0.25">
      <c r="A28">
        <v>11</v>
      </c>
      <c r="B28" t="s">
        <v>41</v>
      </c>
      <c r="C28">
        <v>121</v>
      </c>
      <c r="D28" t="s">
        <v>12</v>
      </c>
      <c r="E28">
        <v>2</v>
      </c>
    </row>
    <row r="29" spans="1:5" x14ac:dyDescent="0.25">
      <c r="A29">
        <v>12</v>
      </c>
      <c r="B29" t="s">
        <v>42</v>
      </c>
      <c r="C29">
        <v>0</v>
      </c>
      <c r="D29" t="s">
        <v>12</v>
      </c>
      <c r="E29">
        <v>2</v>
      </c>
    </row>
    <row r="30" spans="1:5" x14ac:dyDescent="0.25">
      <c r="A30">
        <v>13</v>
      </c>
      <c r="B30" t="s">
        <v>11</v>
      </c>
      <c r="C30">
        <v>0</v>
      </c>
      <c r="D30" t="s">
        <v>12</v>
      </c>
      <c r="E30">
        <v>2</v>
      </c>
    </row>
    <row r="31" spans="1:5" x14ac:dyDescent="0.25">
      <c r="A31">
        <v>14</v>
      </c>
      <c r="B31" t="s">
        <v>43</v>
      </c>
      <c r="C31">
        <v>2</v>
      </c>
      <c r="D31" t="s">
        <v>12</v>
      </c>
      <c r="E31">
        <v>2</v>
      </c>
    </row>
    <row r="32" spans="1:5" x14ac:dyDescent="0.25">
      <c r="A32">
        <v>15</v>
      </c>
      <c r="B32" t="s">
        <v>44</v>
      </c>
      <c r="C32">
        <v>0</v>
      </c>
      <c r="D32" t="s">
        <v>12</v>
      </c>
      <c r="E32">
        <v>2</v>
      </c>
    </row>
    <row r="33" spans="1:5" x14ac:dyDescent="0.25">
      <c r="A33">
        <v>16</v>
      </c>
      <c r="B33" t="s">
        <v>45</v>
      </c>
      <c r="C33">
        <v>7</v>
      </c>
      <c r="D33" t="s">
        <v>12</v>
      </c>
      <c r="E33">
        <v>2</v>
      </c>
    </row>
    <row r="34" spans="1:5" x14ac:dyDescent="0.25">
      <c r="A34">
        <v>1</v>
      </c>
      <c r="B34" t="s">
        <v>34</v>
      </c>
      <c r="C34">
        <v>88</v>
      </c>
      <c r="D34" t="s">
        <v>99</v>
      </c>
      <c r="E34">
        <v>3</v>
      </c>
    </row>
    <row r="35" spans="1:5" x14ac:dyDescent="0.25">
      <c r="A35">
        <v>2</v>
      </c>
      <c r="B35" t="s">
        <v>35</v>
      </c>
      <c r="C35">
        <v>10</v>
      </c>
      <c r="D35" t="s">
        <v>99</v>
      </c>
      <c r="E35">
        <v>3</v>
      </c>
    </row>
    <row r="36" spans="1:5" x14ac:dyDescent="0.25">
      <c r="A36">
        <v>3</v>
      </c>
      <c r="B36" t="s">
        <v>36</v>
      </c>
      <c r="C36">
        <v>0</v>
      </c>
      <c r="D36" t="s">
        <v>99</v>
      </c>
      <c r="E36">
        <v>3</v>
      </c>
    </row>
    <row r="37" spans="1:5" x14ac:dyDescent="0.25">
      <c r="A37">
        <v>4</v>
      </c>
      <c r="B37" t="s">
        <v>37</v>
      </c>
      <c r="C37">
        <v>0</v>
      </c>
      <c r="D37" t="s">
        <v>99</v>
      </c>
      <c r="E37">
        <v>3</v>
      </c>
    </row>
    <row r="38" spans="1:5" x14ac:dyDescent="0.25">
      <c r="A38">
        <v>5</v>
      </c>
      <c r="B38" t="s">
        <v>38</v>
      </c>
      <c r="C38">
        <v>0</v>
      </c>
      <c r="D38" t="s">
        <v>99</v>
      </c>
      <c r="E38">
        <v>3</v>
      </c>
    </row>
    <row r="39" spans="1:5" x14ac:dyDescent="0.25">
      <c r="A39">
        <v>6</v>
      </c>
      <c r="B39" t="s">
        <v>46</v>
      </c>
      <c r="C39">
        <v>0</v>
      </c>
      <c r="D39" t="s">
        <v>99</v>
      </c>
      <c r="E39">
        <v>3</v>
      </c>
    </row>
    <row r="40" spans="1:5" x14ac:dyDescent="0.25">
      <c r="A40">
        <v>7</v>
      </c>
      <c r="B40" t="s">
        <v>121</v>
      </c>
      <c r="C40">
        <v>0</v>
      </c>
      <c r="D40" t="s">
        <v>99</v>
      </c>
      <c r="E40">
        <v>3</v>
      </c>
    </row>
    <row r="41" spans="1:5" x14ac:dyDescent="0.25">
      <c r="A41">
        <v>8</v>
      </c>
      <c r="B41" t="s">
        <v>5</v>
      </c>
      <c r="C41">
        <v>0</v>
      </c>
      <c r="D41" t="s">
        <v>99</v>
      </c>
      <c r="E41">
        <v>3</v>
      </c>
    </row>
    <row r="42" spans="1:5" x14ac:dyDescent="0.25">
      <c r="A42">
        <v>9</v>
      </c>
      <c r="B42" t="s">
        <v>39</v>
      </c>
      <c r="C42">
        <v>1</v>
      </c>
      <c r="D42" t="s">
        <v>99</v>
      </c>
      <c r="E42">
        <v>3</v>
      </c>
    </row>
    <row r="43" spans="1:5" x14ac:dyDescent="0.25">
      <c r="A43">
        <v>10</v>
      </c>
      <c r="B43" t="s">
        <v>40</v>
      </c>
      <c r="C43">
        <v>0</v>
      </c>
      <c r="D43" t="s">
        <v>99</v>
      </c>
      <c r="E43">
        <v>3</v>
      </c>
    </row>
    <row r="44" spans="1:5" x14ac:dyDescent="0.25">
      <c r="A44">
        <v>11</v>
      </c>
      <c r="B44" t="s">
        <v>41</v>
      </c>
      <c r="C44">
        <v>1</v>
      </c>
      <c r="D44" t="s">
        <v>99</v>
      </c>
      <c r="E44">
        <v>3</v>
      </c>
    </row>
    <row r="45" spans="1:5" x14ac:dyDescent="0.25">
      <c r="A45">
        <v>12</v>
      </c>
      <c r="B45" t="s">
        <v>42</v>
      </c>
      <c r="C45">
        <v>0</v>
      </c>
      <c r="D45" t="s">
        <v>99</v>
      </c>
      <c r="E45">
        <v>3</v>
      </c>
    </row>
    <row r="46" spans="1:5" x14ac:dyDescent="0.25">
      <c r="A46">
        <v>13</v>
      </c>
      <c r="B46" t="s">
        <v>11</v>
      </c>
      <c r="C46">
        <v>0</v>
      </c>
      <c r="D46" t="s">
        <v>99</v>
      </c>
      <c r="E46">
        <v>3</v>
      </c>
    </row>
    <row r="47" spans="1:5" x14ac:dyDescent="0.25">
      <c r="A47">
        <v>14</v>
      </c>
      <c r="B47" t="s">
        <v>43</v>
      </c>
      <c r="C47">
        <v>0</v>
      </c>
      <c r="D47" t="s">
        <v>99</v>
      </c>
      <c r="E47">
        <v>3</v>
      </c>
    </row>
    <row r="48" spans="1:5" x14ac:dyDescent="0.25">
      <c r="A48">
        <v>15</v>
      </c>
      <c r="B48" t="s">
        <v>44</v>
      </c>
      <c r="C48">
        <v>0</v>
      </c>
      <c r="D48" t="s">
        <v>99</v>
      </c>
      <c r="E48">
        <v>3</v>
      </c>
    </row>
    <row r="49" spans="1:5" x14ac:dyDescent="0.25">
      <c r="A49">
        <v>16</v>
      </c>
      <c r="B49" t="s">
        <v>45</v>
      </c>
      <c r="C49">
        <v>0</v>
      </c>
      <c r="D49" t="s">
        <v>99</v>
      </c>
      <c r="E49">
        <v>3</v>
      </c>
    </row>
    <row r="50" spans="1:5" x14ac:dyDescent="0.25">
      <c r="A50">
        <v>1</v>
      </c>
      <c r="B50" t="s">
        <v>34</v>
      </c>
      <c r="C50">
        <v>15</v>
      </c>
      <c r="D50" t="s">
        <v>88</v>
      </c>
      <c r="E50">
        <v>4</v>
      </c>
    </row>
    <row r="51" spans="1:5" x14ac:dyDescent="0.25">
      <c r="A51">
        <v>2</v>
      </c>
      <c r="B51" t="s">
        <v>35</v>
      </c>
      <c r="C51">
        <v>16</v>
      </c>
      <c r="D51" t="s">
        <v>88</v>
      </c>
      <c r="E51">
        <v>4</v>
      </c>
    </row>
    <row r="52" spans="1:5" x14ac:dyDescent="0.25">
      <c r="A52">
        <v>3</v>
      </c>
      <c r="B52" t="s">
        <v>36</v>
      </c>
      <c r="C52">
        <v>3</v>
      </c>
      <c r="D52" t="s">
        <v>88</v>
      </c>
      <c r="E52">
        <v>4</v>
      </c>
    </row>
    <row r="53" spans="1:5" x14ac:dyDescent="0.25">
      <c r="A53">
        <v>4</v>
      </c>
      <c r="B53" t="s">
        <v>37</v>
      </c>
      <c r="C53">
        <v>1</v>
      </c>
      <c r="D53" t="s">
        <v>88</v>
      </c>
      <c r="E53">
        <v>4</v>
      </c>
    </row>
    <row r="54" spans="1:5" x14ac:dyDescent="0.25">
      <c r="A54">
        <v>5</v>
      </c>
      <c r="B54" t="s">
        <v>38</v>
      </c>
      <c r="C54">
        <v>0</v>
      </c>
      <c r="D54" t="s">
        <v>88</v>
      </c>
      <c r="E54">
        <v>4</v>
      </c>
    </row>
    <row r="55" spans="1:5" x14ac:dyDescent="0.25">
      <c r="A55">
        <v>6</v>
      </c>
      <c r="B55" t="s">
        <v>46</v>
      </c>
      <c r="C55">
        <v>0</v>
      </c>
      <c r="D55" t="s">
        <v>88</v>
      </c>
      <c r="E55">
        <v>4</v>
      </c>
    </row>
    <row r="56" spans="1:5" x14ac:dyDescent="0.25">
      <c r="A56">
        <v>7</v>
      </c>
      <c r="B56" t="s">
        <v>121</v>
      </c>
      <c r="C56">
        <v>0</v>
      </c>
      <c r="D56" t="s">
        <v>88</v>
      </c>
      <c r="E56">
        <v>4</v>
      </c>
    </row>
    <row r="57" spans="1:5" x14ac:dyDescent="0.25">
      <c r="A57">
        <v>8</v>
      </c>
      <c r="B57" t="s">
        <v>5</v>
      </c>
      <c r="C57">
        <v>0</v>
      </c>
      <c r="D57" t="s">
        <v>88</v>
      </c>
      <c r="E57">
        <v>4</v>
      </c>
    </row>
    <row r="58" spans="1:5" x14ac:dyDescent="0.25">
      <c r="A58">
        <v>9</v>
      </c>
      <c r="B58" t="s">
        <v>39</v>
      </c>
      <c r="C58">
        <v>0</v>
      </c>
      <c r="D58" t="s">
        <v>88</v>
      </c>
      <c r="E58">
        <v>4</v>
      </c>
    </row>
    <row r="59" spans="1:5" x14ac:dyDescent="0.25">
      <c r="A59">
        <v>10</v>
      </c>
      <c r="B59" t="s">
        <v>40</v>
      </c>
      <c r="C59">
        <v>1</v>
      </c>
      <c r="D59" t="s">
        <v>88</v>
      </c>
      <c r="E59">
        <v>4</v>
      </c>
    </row>
    <row r="60" spans="1:5" x14ac:dyDescent="0.25">
      <c r="A60">
        <v>11</v>
      </c>
      <c r="B60" t="s">
        <v>41</v>
      </c>
      <c r="C60">
        <v>17</v>
      </c>
      <c r="D60" t="s">
        <v>88</v>
      </c>
      <c r="E60">
        <v>4</v>
      </c>
    </row>
    <row r="61" spans="1:5" x14ac:dyDescent="0.25">
      <c r="A61">
        <v>12</v>
      </c>
      <c r="B61" t="s">
        <v>42</v>
      </c>
      <c r="C61">
        <v>0</v>
      </c>
      <c r="D61" t="s">
        <v>88</v>
      </c>
      <c r="E61">
        <v>4</v>
      </c>
    </row>
    <row r="62" spans="1:5" x14ac:dyDescent="0.25">
      <c r="A62">
        <v>13</v>
      </c>
      <c r="B62" t="s">
        <v>11</v>
      </c>
      <c r="C62">
        <v>0</v>
      </c>
      <c r="D62" t="s">
        <v>88</v>
      </c>
      <c r="E62">
        <v>4</v>
      </c>
    </row>
    <row r="63" spans="1:5" x14ac:dyDescent="0.25">
      <c r="A63">
        <v>14</v>
      </c>
      <c r="B63" t="s">
        <v>43</v>
      </c>
      <c r="C63">
        <v>0</v>
      </c>
      <c r="D63" t="s">
        <v>88</v>
      </c>
      <c r="E63">
        <v>4</v>
      </c>
    </row>
    <row r="64" spans="1:5" x14ac:dyDescent="0.25">
      <c r="A64">
        <v>15</v>
      </c>
      <c r="B64" t="s">
        <v>44</v>
      </c>
      <c r="C64">
        <v>0</v>
      </c>
      <c r="D64" t="s">
        <v>88</v>
      </c>
      <c r="E64">
        <v>4</v>
      </c>
    </row>
    <row r="65" spans="1:5" x14ac:dyDescent="0.25">
      <c r="A65">
        <v>16</v>
      </c>
      <c r="B65" t="s">
        <v>45</v>
      </c>
      <c r="C65">
        <v>0</v>
      </c>
      <c r="D65" t="s">
        <v>88</v>
      </c>
      <c r="E65">
        <v>4</v>
      </c>
    </row>
    <row r="66" spans="1:5" x14ac:dyDescent="0.25">
      <c r="A66">
        <v>1</v>
      </c>
      <c r="B66" t="s">
        <v>34</v>
      </c>
      <c r="C66">
        <v>5</v>
      </c>
      <c r="D66" t="s">
        <v>122</v>
      </c>
      <c r="E66">
        <v>5</v>
      </c>
    </row>
    <row r="67" spans="1:5" x14ac:dyDescent="0.25">
      <c r="A67">
        <v>2</v>
      </c>
      <c r="B67" t="s">
        <v>35</v>
      </c>
      <c r="C67">
        <v>1</v>
      </c>
      <c r="D67" t="s">
        <v>122</v>
      </c>
      <c r="E67">
        <v>5</v>
      </c>
    </row>
    <row r="68" spans="1:5" x14ac:dyDescent="0.25">
      <c r="A68">
        <v>3</v>
      </c>
      <c r="B68" t="s">
        <v>36</v>
      </c>
      <c r="C68">
        <v>0</v>
      </c>
      <c r="D68" t="s">
        <v>122</v>
      </c>
      <c r="E68">
        <v>5</v>
      </c>
    </row>
    <row r="69" spans="1:5" x14ac:dyDescent="0.25">
      <c r="A69">
        <v>4</v>
      </c>
      <c r="B69" t="s">
        <v>37</v>
      </c>
      <c r="C69">
        <v>0</v>
      </c>
      <c r="D69" t="s">
        <v>122</v>
      </c>
      <c r="E69">
        <v>5</v>
      </c>
    </row>
    <row r="70" spans="1:5" x14ac:dyDescent="0.25">
      <c r="A70">
        <v>5</v>
      </c>
      <c r="B70" t="s">
        <v>38</v>
      </c>
      <c r="C70">
        <v>0</v>
      </c>
      <c r="D70" t="s">
        <v>122</v>
      </c>
      <c r="E70">
        <v>5</v>
      </c>
    </row>
    <row r="71" spans="1:5" x14ac:dyDescent="0.25">
      <c r="A71">
        <v>6</v>
      </c>
      <c r="B71" t="s">
        <v>46</v>
      </c>
      <c r="C71">
        <v>0</v>
      </c>
      <c r="D71" t="s">
        <v>122</v>
      </c>
      <c r="E71">
        <v>5</v>
      </c>
    </row>
    <row r="72" spans="1:5" x14ac:dyDescent="0.25">
      <c r="A72">
        <v>7</v>
      </c>
      <c r="B72" t="s">
        <v>121</v>
      </c>
      <c r="C72">
        <v>0</v>
      </c>
      <c r="D72" t="s">
        <v>122</v>
      </c>
      <c r="E72">
        <v>5</v>
      </c>
    </row>
    <row r="73" spans="1:5" x14ac:dyDescent="0.25">
      <c r="A73">
        <v>8</v>
      </c>
      <c r="B73" t="s">
        <v>5</v>
      </c>
      <c r="C73">
        <v>0</v>
      </c>
      <c r="D73" t="s">
        <v>122</v>
      </c>
      <c r="E73">
        <v>5</v>
      </c>
    </row>
    <row r="74" spans="1:5" x14ac:dyDescent="0.25">
      <c r="A74">
        <v>9</v>
      </c>
      <c r="B74" t="s">
        <v>39</v>
      </c>
      <c r="C74">
        <v>0</v>
      </c>
      <c r="D74" t="s">
        <v>122</v>
      </c>
      <c r="E74">
        <v>5</v>
      </c>
    </row>
    <row r="75" spans="1:5" x14ac:dyDescent="0.25">
      <c r="A75">
        <v>10</v>
      </c>
      <c r="B75" t="s">
        <v>40</v>
      </c>
      <c r="C75">
        <v>0</v>
      </c>
      <c r="D75" t="s">
        <v>122</v>
      </c>
      <c r="E75">
        <v>5</v>
      </c>
    </row>
    <row r="76" spans="1:5" x14ac:dyDescent="0.25">
      <c r="A76">
        <v>11</v>
      </c>
      <c r="B76" t="s">
        <v>41</v>
      </c>
      <c r="C76">
        <v>9</v>
      </c>
      <c r="D76" t="s">
        <v>122</v>
      </c>
      <c r="E76">
        <v>5</v>
      </c>
    </row>
    <row r="77" spans="1:5" x14ac:dyDescent="0.25">
      <c r="A77">
        <v>12</v>
      </c>
      <c r="B77" t="s">
        <v>42</v>
      </c>
      <c r="C77">
        <v>0</v>
      </c>
      <c r="D77" t="s">
        <v>122</v>
      </c>
      <c r="E77">
        <v>5</v>
      </c>
    </row>
    <row r="78" spans="1:5" x14ac:dyDescent="0.25">
      <c r="A78">
        <v>13</v>
      </c>
      <c r="B78" t="s">
        <v>11</v>
      </c>
      <c r="C78">
        <v>0</v>
      </c>
      <c r="D78" t="s">
        <v>122</v>
      </c>
      <c r="E78">
        <v>5</v>
      </c>
    </row>
    <row r="79" spans="1:5" x14ac:dyDescent="0.25">
      <c r="A79">
        <v>14</v>
      </c>
      <c r="B79" t="s">
        <v>43</v>
      </c>
      <c r="C79">
        <v>0</v>
      </c>
      <c r="D79" t="s">
        <v>122</v>
      </c>
      <c r="E79">
        <v>5</v>
      </c>
    </row>
    <row r="80" spans="1:5" x14ac:dyDescent="0.25">
      <c r="A80">
        <v>15</v>
      </c>
      <c r="B80" t="s">
        <v>44</v>
      </c>
      <c r="C80">
        <v>0</v>
      </c>
      <c r="D80" t="s">
        <v>122</v>
      </c>
      <c r="E80">
        <v>5</v>
      </c>
    </row>
    <row r="81" spans="1:5" x14ac:dyDescent="0.25">
      <c r="A81">
        <v>16</v>
      </c>
      <c r="B81" t="s">
        <v>45</v>
      </c>
      <c r="C81">
        <v>0</v>
      </c>
      <c r="D81" t="s">
        <v>122</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121</v>
      </c>
      <c r="C88">
        <v>0</v>
      </c>
      <c r="D88" t="s">
        <v>39</v>
      </c>
      <c r="E88">
        <v>6</v>
      </c>
    </row>
    <row r="89" spans="1:5" x14ac:dyDescent="0.25">
      <c r="A89">
        <v>8</v>
      </c>
      <c r="B89" t="s">
        <v>5</v>
      </c>
      <c r="C89">
        <v>0</v>
      </c>
      <c r="D89" t="s">
        <v>39</v>
      </c>
      <c r="E89">
        <v>6</v>
      </c>
    </row>
    <row r="90" spans="1:5" x14ac:dyDescent="0.25">
      <c r="A90">
        <v>9</v>
      </c>
      <c r="B90" t="s">
        <v>39</v>
      </c>
      <c r="C90">
        <v>0</v>
      </c>
      <c r="D90" t="s">
        <v>39</v>
      </c>
      <c r="E90">
        <v>6</v>
      </c>
    </row>
    <row r="91" spans="1:5" x14ac:dyDescent="0.25">
      <c r="A91">
        <v>10</v>
      </c>
      <c r="B91" t="s">
        <v>40</v>
      </c>
      <c r="C91">
        <v>0</v>
      </c>
      <c r="D91" t="s">
        <v>39</v>
      </c>
      <c r="E91">
        <v>6</v>
      </c>
    </row>
    <row r="92" spans="1:5" x14ac:dyDescent="0.25">
      <c r="A92">
        <v>11</v>
      </c>
      <c r="B92" t="s">
        <v>41</v>
      </c>
      <c r="C92">
        <v>0</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5</v>
      </c>
      <c r="E98">
        <v>7</v>
      </c>
    </row>
    <row r="99" spans="1:5" x14ac:dyDescent="0.25">
      <c r="A99">
        <v>2</v>
      </c>
      <c r="B99" t="s">
        <v>35</v>
      </c>
      <c r="C99">
        <v>0</v>
      </c>
      <c r="D99" t="s">
        <v>5</v>
      </c>
      <c r="E99">
        <v>7</v>
      </c>
    </row>
    <row r="100" spans="1:5" x14ac:dyDescent="0.25">
      <c r="A100">
        <v>3</v>
      </c>
      <c r="B100" t="s">
        <v>36</v>
      </c>
      <c r="C100">
        <v>0</v>
      </c>
      <c r="D100" t="s">
        <v>5</v>
      </c>
      <c r="E100">
        <v>7</v>
      </c>
    </row>
    <row r="101" spans="1:5" x14ac:dyDescent="0.25">
      <c r="A101">
        <v>4</v>
      </c>
      <c r="B101" t="s">
        <v>37</v>
      </c>
      <c r="C101">
        <v>0</v>
      </c>
      <c r="D101" t="s">
        <v>5</v>
      </c>
      <c r="E101">
        <v>7</v>
      </c>
    </row>
    <row r="102" spans="1:5" x14ac:dyDescent="0.25">
      <c r="A102">
        <v>5</v>
      </c>
      <c r="B102" t="s">
        <v>38</v>
      </c>
      <c r="C102">
        <v>0</v>
      </c>
      <c r="D102" t="s">
        <v>5</v>
      </c>
      <c r="E102">
        <v>7</v>
      </c>
    </row>
    <row r="103" spans="1:5" x14ac:dyDescent="0.25">
      <c r="A103">
        <v>6</v>
      </c>
      <c r="B103" t="s">
        <v>46</v>
      </c>
      <c r="C103">
        <v>0</v>
      </c>
      <c r="D103" t="s">
        <v>5</v>
      </c>
      <c r="E103">
        <v>7</v>
      </c>
    </row>
    <row r="104" spans="1:5" x14ac:dyDescent="0.25">
      <c r="A104">
        <v>7</v>
      </c>
      <c r="B104" t="s">
        <v>121</v>
      </c>
      <c r="C104">
        <v>0</v>
      </c>
      <c r="D104" t="s">
        <v>5</v>
      </c>
      <c r="E104">
        <v>7</v>
      </c>
    </row>
    <row r="105" spans="1:5" x14ac:dyDescent="0.25">
      <c r="A105">
        <v>8</v>
      </c>
      <c r="B105" t="s">
        <v>5</v>
      </c>
      <c r="C105">
        <v>2</v>
      </c>
      <c r="D105" t="s">
        <v>5</v>
      </c>
      <c r="E105">
        <v>7</v>
      </c>
    </row>
    <row r="106" spans="1:5" x14ac:dyDescent="0.25">
      <c r="A106">
        <v>9</v>
      </c>
      <c r="B106" t="s">
        <v>39</v>
      </c>
      <c r="C106">
        <v>0</v>
      </c>
      <c r="D106" t="s">
        <v>5</v>
      </c>
      <c r="E106">
        <v>7</v>
      </c>
    </row>
    <row r="107" spans="1:5" x14ac:dyDescent="0.25">
      <c r="A107">
        <v>10</v>
      </c>
      <c r="B107" t="s">
        <v>40</v>
      </c>
      <c r="C107">
        <v>0</v>
      </c>
      <c r="D107" t="s">
        <v>5</v>
      </c>
      <c r="E107">
        <v>7</v>
      </c>
    </row>
    <row r="108" spans="1:5" x14ac:dyDescent="0.25">
      <c r="A108">
        <v>11</v>
      </c>
      <c r="B108" t="s">
        <v>41</v>
      </c>
      <c r="C108">
        <v>0</v>
      </c>
      <c r="D108" t="s">
        <v>5</v>
      </c>
      <c r="E108">
        <v>7</v>
      </c>
    </row>
    <row r="109" spans="1:5" x14ac:dyDescent="0.25">
      <c r="A109">
        <v>12</v>
      </c>
      <c r="B109" t="s">
        <v>42</v>
      </c>
      <c r="C109">
        <v>0</v>
      </c>
      <c r="D109" t="s">
        <v>5</v>
      </c>
      <c r="E109">
        <v>7</v>
      </c>
    </row>
    <row r="110" spans="1:5" x14ac:dyDescent="0.25">
      <c r="A110">
        <v>13</v>
      </c>
      <c r="B110" t="s">
        <v>11</v>
      </c>
      <c r="C110">
        <v>0</v>
      </c>
      <c r="D110" t="s">
        <v>5</v>
      </c>
      <c r="E110">
        <v>7</v>
      </c>
    </row>
    <row r="111" spans="1:5" x14ac:dyDescent="0.25">
      <c r="A111">
        <v>14</v>
      </c>
      <c r="B111" t="s">
        <v>43</v>
      </c>
      <c r="C111">
        <v>0</v>
      </c>
      <c r="D111" t="s">
        <v>5</v>
      </c>
      <c r="E111">
        <v>7</v>
      </c>
    </row>
    <row r="112" spans="1:5" x14ac:dyDescent="0.25">
      <c r="A112">
        <v>15</v>
      </c>
      <c r="B112" t="s">
        <v>44</v>
      </c>
      <c r="C112">
        <v>0</v>
      </c>
      <c r="D112" t="s">
        <v>5</v>
      </c>
      <c r="E112">
        <v>7</v>
      </c>
    </row>
    <row r="113" spans="1:5" x14ac:dyDescent="0.25">
      <c r="A113">
        <v>16</v>
      </c>
      <c r="B113" t="s">
        <v>45</v>
      </c>
      <c r="C113">
        <v>0</v>
      </c>
      <c r="D113" t="s">
        <v>5</v>
      </c>
      <c r="E113">
        <v>7</v>
      </c>
    </row>
    <row r="114" spans="1:5" x14ac:dyDescent="0.25">
      <c r="A114">
        <v>1</v>
      </c>
      <c r="B114" t="s">
        <v>34</v>
      </c>
      <c r="C114">
        <v>406</v>
      </c>
      <c r="D114" t="s">
        <v>87</v>
      </c>
      <c r="E114">
        <v>8</v>
      </c>
    </row>
    <row r="115" spans="1:5" x14ac:dyDescent="0.25">
      <c r="A115">
        <v>2</v>
      </c>
      <c r="B115" t="s">
        <v>35</v>
      </c>
      <c r="C115">
        <v>82</v>
      </c>
      <c r="D115" t="s">
        <v>87</v>
      </c>
      <c r="E115">
        <v>8</v>
      </c>
    </row>
    <row r="116" spans="1:5" x14ac:dyDescent="0.25">
      <c r="A116">
        <v>3</v>
      </c>
      <c r="B116" t="s">
        <v>36</v>
      </c>
      <c r="C116">
        <v>26</v>
      </c>
      <c r="D116" t="s">
        <v>87</v>
      </c>
      <c r="E116">
        <v>8</v>
      </c>
    </row>
    <row r="117" spans="1:5" x14ac:dyDescent="0.25">
      <c r="A117">
        <v>4</v>
      </c>
      <c r="B117" t="s">
        <v>37</v>
      </c>
      <c r="C117">
        <v>2</v>
      </c>
      <c r="D117" t="s">
        <v>87</v>
      </c>
      <c r="E117">
        <v>8</v>
      </c>
    </row>
    <row r="118" spans="1:5" x14ac:dyDescent="0.25">
      <c r="A118">
        <v>5</v>
      </c>
      <c r="B118" t="s">
        <v>38</v>
      </c>
      <c r="C118">
        <v>0</v>
      </c>
      <c r="D118" t="s">
        <v>87</v>
      </c>
      <c r="E118">
        <v>8</v>
      </c>
    </row>
    <row r="119" spans="1:5" x14ac:dyDescent="0.25">
      <c r="A119">
        <v>6</v>
      </c>
      <c r="B119" t="s">
        <v>46</v>
      </c>
      <c r="C119">
        <v>1</v>
      </c>
      <c r="D119" t="s">
        <v>87</v>
      </c>
      <c r="E119">
        <v>8</v>
      </c>
    </row>
    <row r="120" spans="1:5" x14ac:dyDescent="0.25">
      <c r="A120">
        <v>7</v>
      </c>
      <c r="B120" t="s">
        <v>121</v>
      </c>
      <c r="C120">
        <v>0</v>
      </c>
      <c r="D120" t="s">
        <v>87</v>
      </c>
      <c r="E120">
        <v>8</v>
      </c>
    </row>
    <row r="121" spans="1:5" x14ac:dyDescent="0.25">
      <c r="A121" s="2">
        <v>8</v>
      </c>
      <c r="B121" s="2" t="s">
        <v>5</v>
      </c>
      <c r="C121" s="2">
        <v>4</v>
      </c>
      <c r="D121" s="2" t="s">
        <v>87</v>
      </c>
      <c r="E121" s="2">
        <v>8</v>
      </c>
    </row>
    <row r="122" spans="1:5" x14ac:dyDescent="0.25">
      <c r="A122" s="2">
        <v>9</v>
      </c>
      <c r="B122" s="2" t="s">
        <v>39</v>
      </c>
      <c r="C122" s="2">
        <v>2</v>
      </c>
      <c r="D122" s="2" t="s">
        <v>87</v>
      </c>
      <c r="E122" s="2">
        <v>8</v>
      </c>
    </row>
    <row r="123" spans="1:5" x14ac:dyDescent="0.25">
      <c r="A123" s="2">
        <v>10</v>
      </c>
      <c r="B123" s="2" t="s">
        <v>40</v>
      </c>
      <c r="C123" s="2">
        <v>6</v>
      </c>
      <c r="D123" s="2" t="s">
        <v>87</v>
      </c>
      <c r="E123" s="2">
        <v>8</v>
      </c>
    </row>
    <row r="124" spans="1:5" x14ac:dyDescent="0.25">
      <c r="A124" s="2">
        <v>11</v>
      </c>
      <c r="B124" s="2" t="s">
        <v>41</v>
      </c>
      <c r="C124" s="2">
        <v>196</v>
      </c>
      <c r="D124" s="2" t="s">
        <v>87</v>
      </c>
      <c r="E124" s="2">
        <v>8</v>
      </c>
    </row>
    <row r="125" spans="1:5" x14ac:dyDescent="0.25">
      <c r="A125" s="2">
        <v>12</v>
      </c>
      <c r="B125" s="2" t="s">
        <v>42</v>
      </c>
      <c r="C125" s="2">
        <v>0</v>
      </c>
      <c r="D125" s="2" t="s">
        <v>87</v>
      </c>
      <c r="E125" s="2">
        <v>8</v>
      </c>
    </row>
    <row r="126" spans="1:5" x14ac:dyDescent="0.25">
      <c r="A126" s="2">
        <v>13</v>
      </c>
      <c r="B126" s="2" t="s">
        <v>11</v>
      </c>
      <c r="C126" s="2">
        <v>0</v>
      </c>
      <c r="D126" s="2" t="s">
        <v>87</v>
      </c>
      <c r="E126" s="2">
        <v>8</v>
      </c>
    </row>
    <row r="127" spans="1:5" x14ac:dyDescent="0.25">
      <c r="A127" s="2">
        <v>14</v>
      </c>
      <c r="B127" s="2" t="s">
        <v>43</v>
      </c>
      <c r="C127" s="2">
        <v>2</v>
      </c>
      <c r="D127" s="2" t="s">
        <v>87</v>
      </c>
      <c r="E127" s="2">
        <v>8</v>
      </c>
    </row>
    <row r="128" spans="1:5" x14ac:dyDescent="0.25">
      <c r="A128" s="2">
        <v>15</v>
      </c>
      <c r="B128" s="2" t="s">
        <v>44</v>
      </c>
      <c r="C128" s="2">
        <v>1</v>
      </c>
      <c r="D128" s="2" t="s">
        <v>87</v>
      </c>
      <c r="E128" s="2">
        <v>8</v>
      </c>
    </row>
    <row r="129" spans="1:5" x14ac:dyDescent="0.25">
      <c r="A129" s="2">
        <v>16</v>
      </c>
      <c r="B129" s="2" t="s">
        <v>45</v>
      </c>
      <c r="C129" s="2">
        <v>8</v>
      </c>
      <c r="D129" s="2" t="s">
        <v>87</v>
      </c>
      <c r="E129" s="2">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100</v>
      </c>
      <c r="B1" t="s">
        <v>105</v>
      </c>
      <c r="C1" t="s">
        <v>3</v>
      </c>
      <c r="D1" t="s">
        <v>115</v>
      </c>
    </row>
    <row r="2" spans="1:4" x14ac:dyDescent="0.25">
      <c r="A2">
        <v>1</v>
      </c>
      <c r="B2">
        <v>18</v>
      </c>
      <c r="C2" t="s">
        <v>89</v>
      </c>
      <c r="D2" t="s">
        <v>4</v>
      </c>
    </row>
    <row r="3" spans="1:4" x14ac:dyDescent="0.25">
      <c r="A3">
        <v>2</v>
      </c>
      <c r="B3">
        <v>12</v>
      </c>
      <c r="C3" t="s">
        <v>89</v>
      </c>
      <c r="D3" t="s">
        <v>90</v>
      </c>
    </row>
    <row r="4" spans="1:4" x14ac:dyDescent="0.25">
      <c r="A4">
        <v>3</v>
      </c>
      <c r="B4">
        <v>1</v>
      </c>
      <c r="C4" t="s">
        <v>89</v>
      </c>
      <c r="D4" t="s">
        <v>91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100</v>
      </c>
      <c r="B1" t="s">
        <v>136</v>
      </c>
      <c r="C1" t="s">
        <v>105</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84</v>
      </c>
      <c r="C5">
        <v>97</v>
      </c>
    </row>
    <row r="6" spans="1:3" x14ac:dyDescent="0.25">
      <c r="A6">
        <v>5</v>
      </c>
      <c r="B6" t="s">
        <v>85</v>
      </c>
      <c r="C6">
        <v>0</v>
      </c>
    </row>
    <row r="7" spans="1:3" x14ac:dyDescent="0.25">
      <c r="A7">
        <v>6</v>
      </c>
      <c r="B7" t="s">
        <v>137</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86</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100</v>
      </c>
      <c r="B1" t="s">
        <v>132</v>
      </c>
      <c r="C1" t="s">
        <v>30</v>
      </c>
      <c r="D1" t="s">
        <v>133</v>
      </c>
    </row>
    <row r="2" spans="1:4" x14ac:dyDescent="0.25">
      <c r="A2">
        <v>1</v>
      </c>
      <c r="B2" t="s">
        <v>134</v>
      </c>
      <c r="C2">
        <v>56869</v>
      </c>
      <c r="D2">
        <v>51516</v>
      </c>
    </row>
    <row r="3" spans="1:4" x14ac:dyDescent="0.25">
      <c r="A3">
        <v>2</v>
      </c>
      <c r="B3" t="s">
        <v>135</v>
      </c>
      <c r="C3">
        <v>2082</v>
      </c>
      <c r="D3">
        <v>1957</v>
      </c>
    </row>
    <row r="4" spans="1:4" x14ac:dyDescent="0.25">
      <c r="A4">
        <v>3</v>
      </c>
      <c r="B4" t="s">
        <v>22</v>
      </c>
      <c r="C4">
        <v>577</v>
      </c>
      <c r="D4">
        <v>622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100</v>
      </c>
      <c r="B1" t="s">
        <v>101</v>
      </c>
      <c r="C1" t="s">
        <v>102</v>
      </c>
      <c r="D1" t="s">
        <v>103</v>
      </c>
      <c r="E1" t="s">
        <v>104</v>
      </c>
      <c r="F1" t="s">
        <v>105</v>
      </c>
      <c r="G1" t="s">
        <v>106</v>
      </c>
    </row>
    <row r="2" spans="1:7" x14ac:dyDescent="0.25">
      <c r="A2">
        <v>1</v>
      </c>
      <c r="B2" t="s">
        <v>128</v>
      </c>
      <c r="C2" t="s">
        <v>31</v>
      </c>
      <c r="D2" t="s">
        <v>30</v>
      </c>
      <c r="E2">
        <v>1</v>
      </c>
      <c r="F2">
        <v>132</v>
      </c>
      <c r="G2">
        <v>1</v>
      </c>
    </row>
    <row r="3" spans="1:7" x14ac:dyDescent="0.25">
      <c r="A3">
        <v>2</v>
      </c>
      <c r="B3" t="s">
        <v>127</v>
      </c>
      <c r="C3" t="s">
        <v>31</v>
      </c>
      <c r="D3" t="s">
        <v>30</v>
      </c>
      <c r="E3">
        <v>1</v>
      </c>
      <c r="F3">
        <v>79</v>
      </c>
      <c r="G3">
        <v>1</v>
      </c>
    </row>
    <row r="4" spans="1:7" x14ac:dyDescent="0.25">
      <c r="A4">
        <v>3</v>
      </c>
      <c r="B4" t="s">
        <v>145</v>
      </c>
      <c r="C4" t="s">
        <v>31</v>
      </c>
      <c r="D4" t="s">
        <v>30</v>
      </c>
      <c r="E4">
        <v>1</v>
      </c>
      <c r="F4">
        <v>9</v>
      </c>
      <c r="G4">
        <v>1</v>
      </c>
    </row>
    <row r="5" spans="1:7" x14ac:dyDescent="0.25">
      <c r="A5">
        <v>4</v>
      </c>
      <c r="B5" t="s">
        <v>146</v>
      </c>
      <c r="C5" t="s">
        <v>31</v>
      </c>
      <c r="D5" t="s">
        <v>30</v>
      </c>
      <c r="E5">
        <v>1</v>
      </c>
      <c r="F5">
        <v>2</v>
      </c>
      <c r="G5">
        <v>1</v>
      </c>
    </row>
    <row r="6" spans="1:7" x14ac:dyDescent="0.25">
      <c r="A6">
        <v>5</v>
      </c>
      <c r="B6" t="s">
        <v>154</v>
      </c>
      <c r="C6" t="s">
        <v>31</v>
      </c>
      <c r="D6" t="s">
        <v>30</v>
      </c>
      <c r="E6">
        <v>1</v>
      </c>
      <c r="F6">
        <v>4</v>
      </c>
      <c r="G6">
        <v>1</v>
      </c>
    </row>
    <row r="7" spans="1:7" x14ac:dyDescent="0.25">
      <c r="A7">
        <v>6</v>
      </c>
      <c r="B7" t="s">
        <v>107</v>
      </c>
      <c r="C7" t="s">
        <v>31</v>
      </c>
      <c r="D7" t="s">
        <v>30</v>
      </c>
      <c r="E7">
        <v>1</v>
      </c>
      <c r="F7">
        <v>23</v>
      </c>
      <c r="G7">
        <v>1</v>
      </c>
    </row>
    <row r="8" spans="1:7" x14ac:dyDescent="0.25">
      <c r="A8">
        <v>1</v>
      </c>
      <c r="B8" t="s">
        <v>128</v>
      </c>
      <c r="C8" t="s">
        <v>31</v>
      </c>
      <c r="D8" t="s">
        <v>10</v>
      </c>
      <c r="E8">
        <v>2</v>
      </c>
      <c r="F8">
        <v>335</v>
      </c>
      <c r="G8">
        <v>1</v>
      </c>
    </row>
    <row r="9" spans="1:7" x14ac:dyDescent="0.25">
      <c r="A9">
        <v>2</v>
      </c>
      <c r="B9" t="s">
        <v>127</v>
      </c>
      <c r="C9" t="s">
        <v>31</v>
      </c>
      <c r="D9" t="s">
        <v>10</v>
      </c>
      <c r="E9">
        <v>2</v>
      </c>
      <c r="F9">
        <v>147</v>
      </c>
      <c r="G9">
        <v>1</v>
      </c>
    </row>
    <row r="10" spans="1:7" x14ac:dyDescent="0.25">
      <c r="A10">
        <v>3</v>
      </c>
      <c r="B10" t="s">
        <v>145</v>
      </c>
      <c r="C10" t="s">
        <v>31</v>
      </c>
      <c r="D10" t="s">
        <v>10</v>
      </c>
      <c r="E10">
        <v>2</v>
      </c>
      <c r="F10">
        <v>23</v>
      </c>
      <c r="G10">
        <v>1</v>
      </c>
    </row>
    <row r="11" spans="1:7" x14ac:dyDescent="0.25">
      <c r="A11">
        <v>4</v>
      </c>
      <c r="B11" t="s">
        <v>146</v>
      </c>
      <c r="C11" t="s">
        <v>31</v>
      </c>
      <c r="D11" t="s">
        <v>10</v>
      </c>
      <c r="E11">
        <v>2</v>
      </c>
      <c r="F11">
        <v>5</v>
      </c>
      <c r="G11">
        <v>1</v>
      </c>
    </row>
    <row r="12" spans="1:7" x14ac:dyDescent="0.25">
      <c r="A12">
        <v>5</v>
      </c>
      <c r="B12" t="s">
        <v>154</v>
      </c>
      <c r="C12" t="s">
        <v>31</v>
      </c>
      <c r="D12" t="s">
        <v>10</v>
      </c>
      <c r="E12">
        <v>2</v>
      </c>
      <c r="F12">
        <v>4</v>
      </c>
      <c r="G12">
        <v>1</v>
      </c>
    </row>
    <row r="13" spans="1:7" x14ac:dyDescent="0.25">
      <c r="A13">
        <v>6</v>
      </c>
      <c r="B13" t="s">
        <v>107</v>
      </c>
      <c r="C13" t="s">
        <v>31</v>
      </c>
      <c r="D13" t="s">
        <v>10</v>
      </c>
      <c r="E13">
        <v>2</v>
      </c>
      <c r="F13">
        <v>28</v>
      </c>
      <c r="G13">
        <v>1</v>
      </c>
    </row>
    <row r="14" spans="1:7" x14ac:dyDescent="0.25">
      <c r="A14">
        <v>1</v>
      </c>
      <c r="B14" t="s">
        <v>128</v>
      </c>
      <c r="C14" t="s">
        <v>32</v>
      </c>
      <c r="D14" t="s">
        <v>30</v>
      </c>
      <c r="E14">
        <v>1</v>
      </c>
      <c r="F14">
        <v>23</v>
      </c>
      <c r="G14">
        <v>2</v>
      </c>
    </row>
    <row r="15" spans="1:7" x14ac:dyDescent="0.25">
      <c r="A15">
        <v>2</v>
      </c>
      <c r="B15" t="s">
        <v>127</v>
      </c>
      <c r="C15" t="s">
        <v>32</v>
      </c>
      <c r="D15" t="s">
        <v>30</v>
      </c>
      <c r="E15">
        <v>1</v>
      </c>
      <c r="F15">
        <v>21</v>
      </c>
      <c r="G15">
        <v>2</v>
      </c>
    </row>
    <row r="16" spans="1:7" x14ac:dyDescent="0.25">
      <c r="A16">
        <v>3</v>
      </c>
      <c r="B16" t="s">
        <v>145</v>
      </c>
      <c r="C16" t="s">
        <v>32</v>
      </c>
      <c r="D16" t="s">
        <v>30</v>
      </c>
      <c r="E16">
        <v>1</v>
      </c>
      <c r="F16">
        <v>1</v>
      </c>
      <c r="G16">
        <v>2</v>
      </c>
    </row>
    <row r="17" spans="1:7" x14ac:dyDescent="0.25">
      <c r="A17">
        <v>4</v>
      </c>
      <c r="B17" t="s">
        <v>146</v>
      </c>
      <c r="C17" t="s">
        <v>32</v>
      </c>
      <c r="D17" t="s">
        <v>30</v>
      </c>
      <c r="E17">
        <v>1</v>
      </c>
      <c r="F17">
        <v>0</v>
      </c>
      <c r="G17">
        <v>2</v>
      </c>
    </row>
    <row r="18" spans="1:7" x14ac:dyDescent="0.25">
      <c r="A18">
        <v>5</v>
      </c>
      <c r="B18" t="s">
        <v>154</v>
      </c>
      <c r="C18" t="s">
        <v>32</v>
      </c>
      <c r="D18" t="s">
        <v>30</v>
      </c>
      <c r="E18">
        <v>1</v>
      </c>
      <c r="F18">
        <v>0</v>
      </c>
      <c r="G18">
        <v>2</v>
      </c>
    </row>
    <row r="19" spans="1:7" x14ac:dyDescent="0.25">
      <c r="A19">
        <v>6</v>
      </c>
      <c r="B19" t="s">
        <v>107</v>
      </c>
      <c r="C19" t="s">
        <v>32</v>
      </c>
      <c r="D19" t="s">
        <v>30</v>
      </c>
      <c r="E19">
        <v>1</v>
      </c>
      <c r="F19">
        <v>8</v>
      </c>
      <c r="G19">
        <v>2</v>
      </c>
    </row>
    <row r="20" spans="1:7" x14ac:dyDescent="0.25">
      <c r="A20">
        <v>1</v>
      </c>
      <c r="B20" t="s">
        <v>128</v>
      </c>
      <c r="C20" t="s">
        <v>32</v>
      </c>
      <c r="D20" t="s">
        <v>10</v>
      </c>
      <c r="E20">
        <v>2</v>
      </c>
      <c r="F20">
        <v>59</v>
      </c>
      <c r="G20">
        <v>2</v>
      </c>
    </row>
    <row r="21" spans="1:7" x14ac:dyDescent="0.25">
      <c r="A21">
        <v>2</v>
      </c>
      <c r="B21" t="s">
        <v>127</v>
      </c>
      <c r="C21" t="s">
        <v>32</v>
      </c>
      <c r="D21" t="s">
        <v>10</v>
      </c>
      <c r="E21">
        <v>2</v>
      </c>
      <c r="F21">
        <v>50</v>
      </c>
      <c r="G21">
        <v>2</v>
      </c>
    </row>
    <row r="22" spans="1:7" x14ac:dyDescent="0.25">
      <c r="A22">
        <v>3</v>
      </c>
      <c r="B22" t="s">
        <v>145</v>
      </c>
      <c r="C22" t="s">
        <v>32</v>
      </c>
      <c r="D22" t="s">
        <v>10</v>
      </c>
      <c r="E22">
        <v>2</v>
      </c>
      <c r="F22">
        <v>1</v>
      </c>
      <c r="G22">
        <v>2</v>
      </c>
    </row>
    <row r="23" spans="1:7" x14ac:dyDescent="0.25">
      <c r="A23">
        <v>4</v>
      </c>
      <c r="B23" t="s">
        <v>146</v>
      </c>
      <c r="C23" t="s">
        <v>32</v>
      </c>
      <c r="D23" t="s">
        <v>10</v>
      </c>
      <c r="E23">
        <v>2</v>
      </c>
      <c r="F23">
        <v>0</v>
      </c>
      <c r="G23">
        <v>2</v>
      </c>
    </row>
    <row r="24" spans="1:7" x14ac:dyDescent="0.25">
      <c r="A24">
        <v>5</v>
      </c>
      <c r="B24" t="s">
        <v>154</v>
      </c>
      <c r="C24" t="s">
        <v>32</v>
      </c>
      <c r="D24" t="s">
        <v>10</v>
      </c>
      <c r="E24">
        <v>2</v>
      </c>
      <c r="F24">
        <v>0</v>
      </c>
      <c r="G24">
        <v>2</v>
      </c>
    </row>
    <row r="25" spans="1:7" x14ac:dyDescent="0.25">
      <c r="A25">
        <v>6</v>
      </c>
      <c r="B25" t="s">
        <v>107</v>
      </c>
      <c r="C25" t="s">
        <v>32</v>
      </c>
      <c r="D25" t="s">
        <v>10</v>
      </c>
      <c r="E25">
        <v>2</v>
      </c>
      <c r="F25">
        <v>11</v>
      </c>
      <c r="G25">
        <v>2</v>
      </c>
    </row>
    <row r="26" spans="1:7" x14ac:dyDescent="0.25">
      <c r="A26">
        <v>1</v>
      </c>
      <c r="B26" t="s">
        <v>128</v>
      </c>
      <c r="C26" t="s">
        <v>108</v>
      </c>
      <c r="D26" t="s">
        <v>30</v>
      </c>
      <c r="E26">
        <v>1</v>
      </c>
      <c r="F26">
        <v>30</v>
      </c>
      <c r="G26">
        <v>3</v>
      </c>
    </row>
    <row r="27" spans="1:7" x14ac:dyDescent="0.25">
      <c r="A27">
        <v>2</v>
      </c>
      <c r="B27" t="s">
        <v>127</v>
      </c>
      <c r="C27" t="s">
        <v>108</v>
      </c>
      <c r="D27" t="s">
        <v>30</v>
      </c>
      <c r="E27">
        <v>1</v>
      </c>
      <c r="F27">
        <v>6</v>
      </c>
      <c r="G27">
        <v>3</v>
      </c>
    </row>
    <row r="28" spans="1:7" x14ac:dyDescent="0.25">
      <c r="A28">
        <v>3</v>
      </c>
      <c r="B28" t="s">
        <v>145</v>
      </c>
      <c r="C28" t="s">
        <v>108</v>
      </c>
      <c r="D28" t="s">
        <v>30</v>
      </c>
      <c r="E28">
        <v>1</v>
      </c>
      <c r="F28">
        <v>2</v>
      </c>
      <c r="G28">
        <v>3</v>
      </c>
    </row>
    <row r="29" spans="1:7" x14ac:dyDescent="0.25">
      <c r="A29">
        <v>4</v>
      </c>
      <c r="B29" t="s">
        <v>146</v>
      </c>
      <c r="C29" t="s">
        <v>108</v>
      </c>
      <c r="D29" t="s">
        <v>30</v>
      </c>
      <c r="E29">
        <v>1</v>
      </c>
      <c r="F29">
        <v>0</v>
      </c>
      <c r="G29">
        <v>3</v>
      </c>
    </row>
    <row r="30" spans="1:7" x14ac:dyDescent="0.25">
      <c r="A30">
        <v>5</v>
      </c>
      <c r="B30" t="s">
        <v>154</v>
      </c>
      <c r="C30" t="s">
        <v>108</v>
      </c>
      <c r="D30" t="s">
        <v>30</v>
      </c>
      <c r="E30">
        <v>1</v>
      </c>
      <c r="F30">
        <v>3</v>
      </c>
      <c r="G30">
        <v>3</v>
      </c>
    </row>
    <row r="31" spans="1:7" x14ac:dyDescent="0.25">
      <c r="A31">
        <v>6</v>
      </c>
      <c r="B31" t="s">
        <v>107</v>
      </c>
      <c r="C31" t="s">
        <v>108</v>
      </c>
      <c r="D31" t="s">
        <v>30</v>
      </c>
      <c r="E31">
        <v>1</v>
      </c>
      <c r="F31">
        <v>1</v>
      </c>
      <c r="G31">
        <v>3</v>
      </c>
    </row>
    <row r="32" spans="1:7" x14ac:dyDescent="0.25">
      <c r="A32">
        <v>1</v>
      </c>
      <c r="B32" t="s">
        <v>128</v>
      </c>
      <c r="C32" t="s">
        <v>108</v>
      </c>
      <c r="D32" t="s">
        <v>10</v>
      </c>
      <c r="E32">
        <v>2</v>
      </c>
      <c r="F32">
        <v>76</v>
      </c>
      <c r="G32">
        <v>3</v>
      </c>
    </row>
    <row r="33" spans="1:7" x14ac:dyDescent="0.25">
      <c r="A33">
        <v>2</v>
      </c>
      <c r="B33" t="s">
        <v>127</v>
      </c>
      <c r="C33" t="s">
        <v>108</v>
      </c>
      <c r="D33" t="s">
        <v>10</v>
      </c>
      <c r="E33">
        <v>2</v>
      </c>
      <c r="F33">
        <v>7</v>
      </c>
      <c r="G33">
        <v>3</v>
      </c>
    </row>
    <row r="34" spans="1:7" x14ac:dyDescent="0.25">
      <c r="A34">
        <v>3</v>
      </c>
      <c r="B34" t="s">
        <v>145</v>
      </c>
      <c r="C34" t="s">
        <v>108</v>
      </c>
      <c r="D34" t="s">
        <v>10</v>
      </c>
      <c r="E34">
        <v>2</v>
      </c>
      <c r="F34">
        <v>2</v>
      </c>
      <c r="G34">
        <v>3</v>
      </c>
    </row>
    <row r="35" spans="1:7" x14ac:dyDescent="0.25">
      <c r="A35">
        <v>4</v>
      </c>
      <c r="B35" t="s">
        <v>146</v>
      </c>
      <c r="C35" t="s">
        <v>108</v>
      </c>
      <c r="D35" t="s">
        <v>10</v>
      </c>
      <c r="E35">
        <v>2</v>
      </c>
      <c r="F35">
        <v>0</v>
      </c>
      <c r="G35">
        <v>3</v>
      </c>
    </row>
    <row r="36" spans="1:7" x14ac:dyDescent="0.25">
      <c r="A36">
        <v>5</v>
      </c>
      <c r="B36" t="s">
        <v>154</v>
      </c>
      <c r="C36" t="s">
        <v>108</v>
      </c>
      <c r="D36" t="s">
        <v>10</v>
      </c>
      <c r="E36">
        <v>2</v>
      </c>
      <c r="F36">
        <v>3</v>
      </c>
      <c r="G36">
        <v>3</v>
      </c>
    </row>
    <row r="37" spans="1:7" x14ac:dyDescent="0.25">
      <c r="A37">
        <v>6</v>
      </c>
      <c r="B37" t="s">
        <v>107</v>
      </c>
      <c r="C37" t="s">
        <v>108</v>
      </c>
      <c r="D37" t="s">
        <v>10</v>
      </c>
      <c r="E37">
        <v>2</v>
      </c>
      <c r="F37">
        <v>1</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100</v>
      </c>
      <c r="B1" t="s">
        <v>101</v>
      </c>
      <c r="C1" t="s">
        <v>102</v>
      </c>
      <c r="D1" t="s">
        <v>103</v>
      </c>
      <c r="E1" t="s">
        <v>104</v>
      </c>
      <c r="F1" t="s">
        <v>105</v>
      </c>
      <c r="G1" t="s">
        <v>106</v>
      </c>
    </row>
    <row r="2" spans="1:7" x14ac:dyDescent="0.25">
      <c r="A2">
        <v>1</v>
      </c>
      <c r="B2" t="s">
        <v>128</v>
      </c>
      <c r="C2" t="s">
        <v>31</v>
      </c>
      <c r="D2" t="s">
        <v>30</v>
      </c>
      <c r="E2">
        <v>1</v>
      </c>
      <c r="F2">
        <v>365</v>
      </c>
      <c r="G2">
        <v>1</v>
      </c>
    </row>
    <row r="3" spans="1:7" x14ac:dyDescent="0.25">
      <c r="A3">
        <v>2</v>
      </c>
      <c r="B3" t="s">
        <v>127</v>
      </c>
      <c r="C3" t="s">
        <v>31</v>
      </c>
      <c r="D3" t="s">
        <v>30</v>
      </c>
      <c r="E3">
        <v>1</v>
      </c>
      <c r="F3">
        <v>445</v>
      </c>
      <c r="G3">
        <v>1</v>
      </c>
    </row>
    <row r="4" spans="1:7" x14ac:dyDescent="0.25">
      <c r="A4">
        <v>3</v>
      </c>
      <c r="B4" t="s">
        <v>145</v>
      </c>
      <c r="C4" t="s">
        <v>31</v>
      </c>
      <c r="D4" t="s">
        <v>30</v>
      </c>
      <c r="E4">
        <v>1</v>
      </c>
      <c r="F4">
        <v>25</v>
      </c>
      <c r="G4">
        <v>1</v>
      </c>
    </row>
    <row r="5" spans="1:7" x14ac:dyDescent="0.25">
      <c r="A5">
        <v>4</v>
      </c>
      <c r="B5" t="s">
        <v>146</v>
      </c>
      <c r="C5" t="s">
        <v>31</v>
      </c>
      <c r="D5" t="s">
        <v>30</v>
      </c>
      <c r="E5">
        <v>1</v>
      </c>
      <c r="F5">
        <v>27</v>
      </c>
      <c r="G5">
        <v>1</v>
      </c>
    </row>
    <row r="6" spans="1:7" x14ac:dyDescent="0.25">
      <c r="A6">
        <v>5</v>
      </c>
      <c r="B6" t="s">
        <v>154</v>
      </c>
      <c r="C6" t="s">
        <v>31</v>
      </c>
      <c r="D6" t="s">
        <v>30</v>
      </c>
      <c r="E6">
        <v>1</v>
      </c>
      <c r="F6">
        <v>25</v>
      </c>
      <c r="G6">
        <v>1</v>
      </c>
    </row>
    <row r="7" spans="1:7" x14ac:dyDescent="0.25">
      <c r="A7">
        <v>6</v>
      </c>
      <c r="B7" t="s">
        <v>107</v>
      </c>
      <c r="C7" t="s">
        <v>31</v>
      </c>
      <c r="D7" t="s">
        <v>30</v>
      </c>
      <c r="E7">
        <v>1</v>
      </c>
      <c r="F7">
        <v>105</v>
      </c>
      <c r="G7">
        <v>1</v>
      </c>
    </row>
    <row r="8" spans="1:7" x14ac:dyDescent="0.25">
      <c r="A8">
        <v>1</v>
      </c>
      <c r="B8" t="s">
        <v>128</v>
      </c>
      <c r="C8" t="s">
        <v>31</v>
      </c>
      <c r="D8" t="s">
        <v>10</v>
      </c>
      <c r="E8">
        <v>2</v>
      </c>
      <c r="F8">
        <v>905</v>
      </c>
      <c r="G8">
        <v>1</v>
      </c>
    </row>
    <row r="9" spans="1:7" x14ac:dyDescent="0.25">
      <c r="A9">
        <v>2</v>
      </c>
      <c r="B9" t="s">
        <v>127</v>
      </c>
      <c r="C9" t="s">
        <v>31</v>
      </c>
      <c r="D9" t="s">
        <v>10</v>
      </c>
      <c r="E9">
        <v>2</v>
      </c>
      <c r="F9">
        <v>787</v>
      </c>
      <c r="G9">
        <v>1</v>
      </c>
    </row>
    <row r="10" spans="1:7" x14ac:dyDescent="0.25">
      <c r="A10">
        <v>3</v>
      </c>
      <c r="B10" t="s">
        <v>145</v>
      </c>
      <c r="C10" t="s">
        <v>31</v>
      </c>
      <c r="D10" t="s">
        <v>10</v>
      </c>
      <c r="E10">
        <v>2</v>
      </c>
      <c r="F10">
        <v>60</v>
      </c>
      <c r="G10">
        <v>1</v>
      </c>
    </row>
    <row r="11" spans="1:7" x14ac:dyDescent="0.25">
      <c r="A11">
        <v>4</v>
      </c>
      <c r="B11" t="s">
        <v>146</v>
      </c>
      <c r="C11" t="s">
        <v>31</v>
      </c>
      <c r="D11" t="s">
        <v>10</v>
      </c>
      <c r="E11">
        <v>2</v>
      </c>
      <c r="F11">
        <v>57</v>
      </c>
      <c r="G11">
        <v>1</v>
      </c>
    </row>
    <row r="12" spans="1:7" x14ac:dyDescent="0.25">
      <c r="A12">
        <v>5</v>
      </c>
      <c r="B12" t="s">
        <v>154</v>
      </c>
      <c r="C12" t="s">
        <v>31</v>
      </c>
      <c r="D12" t="s">
        <v>10</v>
      </c>
      <c r="E12">
        <v>2</v>
      </c>
      <c r="F12">
        <v>30</v>
      </c>
      <c r="G12">
        <v>1</v>
      </c>
    </row>
    <row r="13" spans="1:7" x14ac:dyDescent="0.25">
      <c r="A13">
        <v>6</v>
      </c>
      <c r="B13" t="s">
        <v>107</v>
      </c>
      <c r="C13" t="s">
        <v>31</v>
      </c>
      <c r="D13" t="s">
        <v>10</v>
      </c>
      <c r="E13">
        <v>2</v>
      </c>
      <c r="F13">
        <v>156</v>
      </c>
      <c r="G13">
        <v>1</v>
      </c>
    </row>
    <row r="14" spans="1:7" x14ac:dyDescent="0.25">
      <c r="A14">
        <v>1</v>
      </c>
      <c r="B14" t="s">
        <v>128</v>
      </c>
      <c r="C14" t="s">
        <v>32</v>
      </c>
      <c r="D14" t="s">
        <v>30</v>
      </c>
      <c r="E14">
        <v>1</v>
      </c>
      <c r="F14">
        <v>56</v>
      </c>
      <c r="G14">
        <v>2</v>
      </c>
    </row>
    <row r="15" spans="1:7" x14ac:dyDescent="0.25">
      <c r="A15">
        <v>2</v>
      </c>
      <c r="B15" t="s">
        <v>127</v>
      </c>
      <c r="C15" t="s">
        <v>32</v>
      </c>
      <c r="D15" t="s">
        <v>30</v>
      </c>
      <c r="E15">
        <v>1</v>
      </c>
      <c r="F15">
        <v>58</v>
      </c>
      <c r="G15">
        <v>2</v>
      </c>
    </row>
    <row r="16" spans="1:7" x14ac:dyDescent="0.25">
      <c r="A16">
        <v>3</v>
      </c>
      <c r="B16" t="s">
        <v>145</v>
      </c>
      <c r="C16" t="s">
        <v>32</v>
      </c>
      <c r="D16" t="s">
        <v>30</v>
      </c>
      <c r="E16">
        <v>1</v>
      </c>
      <c r="F16">
        <v>9</v>
      </c>
      <c r="G16">
        <v>2</v>
      </c>
    </row>
    <row r="17" spans="1:7" x14ac:dyDescent="0.25">
      <c r="A17">
        <v>4</v>
      </c>
      <c r="B17" t="s">
        <v>146</v>
      </c>
      <c r="C17" t="s">
        <v>32</v>
      </c>
      <c r="D17" t="s">
        <v>30</v>
      </c>
      <c r="E17">
        <v>1</v>
      </c>
      <c r="F17">
        <v>0</v>
      </c>
      <c r="G17">
        <v>2</v>
      </c>
    </row>
    <row r="18" spans="1:7" x14ac:dyDescent="0.25">
      <c r="A18">
        <v>5</v>
      </c>
      <c r="B18" t="s">
        <v>154</v>
      </c>
      <c r="C18" t="s">
        <v>32</v>
      </c>
      <c r="D18" t="s">
        <v>30</v>
      </c>
      <c r="E18">
        <v>1</v>
      </c>
      <c r="F18">
        <v>1</v>
      </c>
      <c r="G18">
        <v>2</v>
      </c>
    </row>
    <row r="19" spans="1:7" x14ac:dyDescent="0.25">
      <c r="A19">
        <v>6</v>
      </c>
      <c r="B19" t="s">
        <v>107</v>
      </c>
      <c r="C19" t="s">
        <v>32</v>
      </c>
      <c r="D19" t="s">
        <v>30</v>
      </c>
      <c r="E19">
        <v>1</v>
      </c>
      <c r="F19">
        <v>24</v>
      </c>
      <c r="G19">
        <v>2</v>
      </c>
    </row>
    <row r="20" spans="1:7" x14ac:dyDescent="0.25">
      <c r="A20">
        <v>1</v>
      </c>
      <c r="B20" t="s">
        <v>128</v>
      </c>
      <c r="C20" t="s">
        <v>32</v>
      </c>
      <c r="D20" t="s">
        <v>10</v>
      </c>
      <c r="E20">
        <v>2</v>
      </c>
      <c r="F20">
        <v>136</v>
      </c>
      <c r="G20">
        <v>2</v>
      </c>
    </row>
    <row r="21" spans="1:7" x14ac:dyDescent="0.25">
      <c r="A21">
        <v>2</v>
      </c>
      <c r="B21" t="s">
        <v>127</v>
      </c>
      <c r="C21" t="s">
        <v>32</v>
      </c>
      <c r="D21" t="s">
        <v>10</v>
      </c>
      <c r="E21">
        <v>2</v>
      </c>
      <c r="F21">
        <v>144</v>
      </c>
      <c r="G21">
        <v>2</v>
      </c>
    </row>
    <row r="22" spans="1:7" x14ac:dyDescent="0.25">
      <c r="A22">
        <v>3</v>
      </c>
      <c r="B22" t="s">
        <v>145</v>
      </c>
      <c r="C22" t="s">
        <v>32</v>
      </c>
      <c r="D22" t="s">
        <v>10</v>
      </c>
      <c r="E22">
        <v>2</v>
      </c>
      <c r="F22">
        <v>24</v>
      </c>
      <c r="G22">
        <v>2</v>
      </c>
    </row>
    <row r="23" spans="1:7" x14ac:dyDescent="0.25">
      <c r="A23">
        <v>4</v>
      </c>
      <c r="B23" t="s">
        <v>146</v>
      </c>
      <c r="C23" t="s">
        <v>32</v>
      </c>
      <c r="D23" t="s">
        <v>10</v>
      </c>
      <c r="E23">
        <v>2</v>
      </c>
      <c r="F23">
        <v>0</v>
      </c>
      <c r="G23">
        <v>2</v>
      </c>
    </row>
    <row r="24" spans="1:7" x14ac:dyDescent="0.25">
      <c r="A24">
        <v>5</v>
      </c>
      <c r="B24" t="s">
        <v>154</v>
      </c>
      <c r="C24" t="s">
        <v>32</v>
      </c>
      <c r="D24" t="s">
        <v>10</v>
      </c>
      <c r="E24">
        <v>2</v>
      </c>
      <c r="F24">
        <v>1</v>
      </c>
      <c r="G24">
        <v>2</v>
      </c>
    </row>
    <row r="25" spans="1:7" x14ac:dyDescent="0.25">
      <c r="A25">
        <v>6</v>
      </c>
      <c r="B25" t="s">
        <v>107</v>
      </c>
      <c r="C25" t="s">
        <v>32</v>
      </c>
      <c r="D25" t="s">
        <v>10</v>
      </c>
      <c r="E25">
        <v>2</v>
      </c>
      <c r="F25">
        <v>28</v>
      </c>
      <c r="G25">
        <v>2</v>
      </c>
    </row>
    <row r="26" spans="1:7" x14ac:dyDescent="0.25">
      <c r="A26">
        <v>1</v>
      </c>
      <c r="B26" t="s">
        <v>128</v>
      </c>
      <c r="C26" t="s">
        <v>108</v>
      </c>
      <c r="D26" t="s">
        <v>30</v>
      </c>
      <c r="E26">
        <v>1</v>
      </c>
      <c r="F26">
        <v>76</v>
      </c>
      <c r="G26">
        <v>3</v>
      </c>
    </row>
    <row r="27" spans="1:7" x14ac:dyDescent="0.25">
      <c r="A27">
        <v>2</v>
      </c>
      <c r="B27" t="s">
        <v>127</v>
      </c>
      <c r="C27" t="s">
        <v>108</v>
      </c>
      <c r="D27" t="s">
        <v>30</v>
      </c>
      <c r="E27">
        <v>1</v>
      </c>
      <c r="F27">
        <v>33</v>
      </c>
      <c r="G27">
        <v>3</v>
      </c>
    </row>
    <row r="28" spans="1:7" x14ac:dyDescent="0.25">
      <c r="A28">
        <v>3</v>
      </c>
      <c r="B28" t="s">
        <v>145</v>
      </c>
      <c r="C28" t="s">
        <v>108</v>
      </c>
      <c r="D28" t="s">
        <v>30</v>
      </c>
      <c r="E28">
        <v>1</v>
      </c>
      <c r="F28">
        <v>17</v>
      </c>
      <c r="G28">
        <v>3</v>
      </c>
    </row>
    <row r="29" spans="1:7" x14ac:dyDescent="0.25">
      <c r="A29">
        <v>4</v>
      </c>
      <c r="B29" t="s">
        <v>146</v>
      </c>
      <c r="C29" t="s">
        <v>108</v>
      </c>
      <c r="D29" t="s">
        <v>30</v>
      </c>
      <c r="E29">
        <v>1</v>
      </c>
      <c r="F29">
        <v>4</v>
      </c>
      <c r="G29">
        <v>3</v>
      </c>
    </row>
    <row r="30" spans="1:7" x14ac:dyDescent="0.25">
      <c r="A30">
        <v>5</v>
      </c>
      <c r="B30" t="s">
        <v>154</v>
      </c>
      <c r="C30" t="s">
        <v>108</v>
      </c>
      <c r="D30" t="s">
        <v>30</v>
      </c>
      <c r="E30">
        <v>1</v>
      </c>
      <c r="F30">
        <v>4</v>
      </c>
      <c r="G30">
        <v>3</v>
      </c>
    </row>
    <row r="31" spans="1:7" x14ac:dyDescent="0.25">
      <c r="A31">
        <v>6</v>
      </c>
      <c r="B31" t="s">
        <v>107</v>
      </c>
      <c r="C31" t="s">
        <v>108</v>
      </c>
      <c r="D31" t="s">
        <v>30</v>
      </c>
      <c r="E31">
        <v>1</v>
      </c>
      <c r="F31">
        <v>9</v>
      </c>
      <c r="G31">
        <v>3</v>
      </c>
    </row>
    <row r="32" spans="1:7" x14ac:dyDescent="0.25">
      <c r="A32">
        <v>1</v>
      </c>
      <c r="B32" t="s">
        <v>128</v>
      </c>
      <c r="C32" t="s">
        <v>108</v>
      </c>
      <c r="D32" t="s">
        <v>10</v>
      </c>
      <c r="E32">
        <v>2</v>
      </c>
      <c r="F32">
        <v>182</v>
      </c>
      <c r="G32">
        <v>3</v>
      </c>
    </row>
    <row r="33" spans="1:7" x14ac:dyDescent="0.25">
      <c r="A33">
        <v>2</v>
      </c>
      <c r="B33" t="s">
        <v>127</v>
      </c>
      <c r="C33" t="s">
        <v>108</v>
      </c>
      <c r="D33" t="s">
        <v>10</v>
      </c>
      <c r="E33">
        <v>2</v>
      </c>
      <c r="F33">
        <v>34</v>
      </c>
      <c r="G33">
        <v>3</v>
      </c>
    </row>
    <row r="34" spans="1:7" x14ac:dyDescent="0.25">
      <c r="A34">
        <v>3</v>
      </c>
      <c r="B34" t="s">
        <v>145</v>
      </c>
      <c r="C34" t="s">
        <v>108</v>
      </c>
      <c r="D34" t="s">
        <v>10</v>
      </c>
      <c r="E34">
        <v>2</v>
      </c>
      <c r="F34">
        <v>29</v>
      </c>
      <c r="G34">
        <v>3</v>
      </c>
    </row>
    <row r="35" spans="1:7" x14ac:dyDescent="0.25">
      <c r="A35">
        <v>4</v>
      </c>
      <c r="B35" t="s">
        <v>146</v>
      </c>
      <c r="C35" t="s">
        <v>108</v>
      </c>
      <c r="D35" t="s">
        <v>10</v>
      </c>
      <c r="E35">
        <v>2</v>
      </c>
      <c r="F35">
        <v>9</v>
      </c>
      <c r="G35">
        <v>3</v>
      </c>
    </row>
    <row r="36" spans="1:7" x14ac:dyDescent="0.25">
      <c r="A36">
        <v>5</v>
      </c>
      <c r="B36" t="s">
        <v>154</v>
      </c>
      <c r="C36" t="s">
        <v>108</v>
      </c>
      <c r="D36" t="s">
        <v>10</v>
      </c>
      <c r="E36">
        <v>2</v>
      </c>
      <c r="F36">
        <v>4</v>
      </c>
      <c r="G36">
        <v>3</v>
      </c>
    </row>
    <row r="37" spans="1:7" x14ac:dyDescent="0.25">
      <c r="A37">
        <v>6</v>
      </c>
      <c r="B37" t="s">
        <v>107</v>
      </c>
      <c r="C37" t="s">
        <v>108</v>
      </c>
      <c r="D37" t="s">
        <v>10</v>
      </c>
      <c r="E37">
        <v>2</v>
      </c>
      <c r="F37">
        <v>17</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100</v>
      </c>
      <c r="B1" t="s">
        <v>0</v>
      </c>
      <c r="C1" t="s">
        <v>57</v>
      </c>
      <c r="D1" t="s">
        <v>109</v>
      </c>
      <c r="E1" t="s">
        <v>54</v>
      </c>
    </row>
    <row r="2" spans="1:5" x14ac:dyDescent="0.25">
      <c r="A2">
        <v>1</v>
      </c>
      <c r="B2" t="s">
        <v>129</v>
      </c>
      <c r="C2">
        <v>1147</v>
      </c>
      <c r="D2">
        <v>928</v>
      </c>
      <c r="E2">
        <v>15</v>
      </c>
    </row>
    <row r="3" spans="1:5" x14ac:dyDescent="0.25">
      <c r="A3">
        <v>2</v>
      </c>
      <c r="B3" t="s">
        <v>130</v>
      </c>
      <c r="C3">
        <v>270</v>
      </c>
      <c r="D3">
        <v>192</v>
      </c>
      <c r="E3">
        <v>1</v>
      </c>
    </row>
    <row r="4" spans="1:5" x14ac:dyDescent="0.25">
      <c r="A4">
        <v>3</v>
      </c>
      <c r="B4" t="s">
        <v>131</v>
      </c>
      <c r="C4">
        <v>167</v>
      </c>
      <c r="D4">
        <v>134</v>
      </c>
      <c r="E4">
        <v>1</v>
      </c>
    </row>
    <row r="5" spans="1:5" x14ac:dyDescent="0.25">
      <c r="A5" s="2">
        <v>4</v>
      </c>
      <c r="B5" s="2" t="s">
        <v>148</v>
      </c>
      <c r="C5" s="2">
        <v>95</v>
      </c>
      <c r="D5" s="2">
        <v>80</v>
      </c>
      <c r="E5" s="2">
        <v>3</v>
      </c>
    </row>
    <row r="6" spans="1:5" x14ac:dyDescent="0.25">
      <c r="A6" s="2">
        <v>5</v>
      </c>
      <c r="B6" s="2" t="s">
        <v>149</v>
      </c>
      <c r="C6" s="2">
        <v>93</v>
      </c>
      <c r="D6" s="2">
        <v>65</v>
      </c>
      <c r="E6" s="2">
        <v>4</v>
      </c>
    </row>
    <row r="7" spans="1:5" x14ac:dyDescent="0.25">
      <c r="A7" s="2">
        <v>6</v>
      </c>
      <c r="B7" s="2" t="s">
        <v>107</v>
      </c>
      <c r="C7" s="2">
        <v>296</v>
      </c>
      <c r="D7" s="2">
        <v>239</v>
      </c>
      <c r="E7" s="2">
        <v>23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100</v>
      </c>
      <c r="B1" t="s">
        <v>0</v>
      </c>
      <c r="C1" t="s">
        <v>59</v>
      </c>
      <c r="D1" t="s">
        <v>109</v>
      </c>
      <c r="E1" t="s">
        <v>54</v>
      </c>
    </row>
    <row r="2" spans="1:5" x14ac:dyDescent="0.25">
      <c r="A2" s="2">
        <v>1</v>
      </c>
      <c r="B2" s="2" t="s">
        <v>129</v>
      </c>
      <c r="C2" s="2">
        <v>23</v>
      </c>
      <c r="D2" s="2">
        <v>19</v>
      </c>
      <c r="E2" s="2">
        <v>3</v>
      </c>
    </row>
    <row r="3" spans="1:5" x14ac:dyDescent="0.25">
      <c r="A3" s="2">
        <v>2</v>
      </c>
      <c r="B3" s="2" t="s">
        <v>130</v>
      </c>
      <c r="C3" s="2">
        <v>15</v>
      </c>
      <c r="D3" s="2">
        <v>9</v>
      </c>
      <c r="E3" s="2">
        <v>0</v>
      </c>
    </row>
    <row r="4" spans="1:5" x14ac:dyDescent="0.25">
      <c r="A4" s="2">
        <v>3</v>
      </c>
      <c r="B4" s="2" t="s">
        <v>150</v>
      </c>
      <c r="C4" s="2">
        <v>10</v>
      </c>
      <c r="D4" s="2">
        <v>9</v>
      </c>
      <c r="E4" s="2">
        <v>0</v>
      </c>
    </row>
    <row r="5" spans="1:5" x14ac:dyDescent="0.25">
      <c r="A5" s="2">
        <v>4</v>
      </c>
      <c r="B5" s="2" t="s">
        <v>151</v>
      </c>
      <c r="C5" s="2">
        <v>8</v>
      </c>
      <c r="D5" s="2">
        <v>6</v>
      </c>
      <c r="E5" s="2">
        <v>0</v>
      </c>
    </row>
    <row r="6" spans="1:5" x14ac:dyDescent="0.25">
      <c r="A6" s="2">
        <v>5</v>
      </c>
      <c r="B6" s="2" t="s">
        <v>148</v>
      </c>
      <c r="C6" s="2">
        <v>5</v>
      </c>
      <c r="D6" s="2">
        <v>3</v>
      </c>
      <c r="E6" s="2">
        <v>0</v>
      </c>
    </row>
    <row r="7" spans="1:5" x14ac:dyDescent="0.25">
      <c r="A7" s="2">
        <v>6</v>
      </c>
      <c r="B7" s="2" t="s">
        <v>107</v>
      </c>
      <c r="C7" s="2">
        <v>21</v>
      </c>
      <c r="D7" s="2">
        <v>6</v>
      </c>
      <c r="E7" s="2">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124</v>
      </c>
      <c r="B1" t="s">
        <v>125</v>
      </c>
      <c r="C1" t="s">
        <v>126</v>
      </c>
    </row>
    <row r="2" spans="1:3" x14ac:dyDescent="0.25">
      <c r="A2" s="1" t="s">
        <v>152</v>
      </c>
      <c r="B2" s="1" t="s">
        <v>153</v>
      </c>
      <c r="C2" s="1" t="s">
        <v>139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105</v>
      </c>
      <c r="B1" t="s">
        <v>123</v>
      </c>
      <c r="C1" t="s">
        <v>115</v>
      </c>
      <c r="D1" t="s">
        <v>100</v>
      </c>
    </row>
    <row r="2" spans="1:4" x14ac:dyDescent="0.25">
      <c r="A2">
        <v>5319</v>
      </c>
      <c r="B2" t="s">
        <v>92</v>
      </c>
      <c r="C2" t="s">
        <v>66</v>
      </c>
      <c r="D2">
        <v>1</v>
      </c>
    </row>
    <row r="3" spans="1:4" x14ac:dyDescent="0.25">
      <c r="A3">
        <v>1</v>
      </c>
      <c r="B3" t="s">
        <v>92</v>
      </c>
      <c r="C3" t="s">
        <v>94</v>
      </c>
      <c r="D3">
        <v>2</v>
      </c>
    </row>
    <row r="4" spans="1:4" x14ac:dyDescent="0.25">
      <c r="A4">
        <v>0</v>
      </c>
      <c r="B4" t="s">
        <v>92</v>
      </c>
      <c r="C4" t="s">
        <v>65</v>
      </c>
      <c r="D4">
        <v>3</v>
      </c>
    </row>
    <row r="5" spans="1:4" x14ac:dyDescent="0.25">
      <c r="A5">
        <v>1</v>
      </c>
      <c r="B5" t="s">
        <v>92</v>
      </c>
      <c r="C5" t="s">
        <v>93</v>
      </c>
      <c r="D5">
        <v>4</v>
      </c>
    </row>
    <row r="6" spans="1:4" x14ac:dyDescent="0.25">
      <c r="A6">
        <v>2100</v>
      </c>
      <c r="B6" t="s">
        <v>51</v>
      </c>
      <c r="C6" t="s">
        <v>66</v>
      </c>
      <c r="D6">
        <v>1</v>
      </c>
    </row>
    <row r="7" spans="1:4" x14ac:dyDescent="0.25">
      <c r="A7">
        <v>11</v>
      </c>
      <c r="B7" t="s">
        <v>51</v>
      </c>
      <c r="C7" t="s">
        <v>94</v>
      </c>
      <c r="D7">
        <v>2</v>
      </c>
    </row>
    <row r="8" spans="1:4" x14ac:dyDescent="0.25">
      <c r="A8">
        <v>0</v>
      </c>
      <c r="B8" t="s">
        <v>51</v>
      </c>
      <c r="C8" t="s">
        <v>65</v>
      </c>
      <c r="D8">
        <v>3</v>
      </c>
    </row>
    <row r="9" spans="1:4" x14ac:dyDescent="0.25">
      <c r="A9">
        <v>20</v>
      </c>
      <c r="B9" t="s">
        <v>51</v>
      </c>
      <c r="C9" t="s">
        <v>93</v>
      </c>
      <c r="D9">
        <v>4</v>
      </c>
    </row>
    <row r="10" spans="1:4" x14ac:dyDescent="0.25">
      <c r="A10">
        <v>426</v>
      </c>
      <c r="B10" t="s">
        <v>52</v>
      </c>
      <c r="C10" t="s">
        <v>66</v>
      </c>
      <c r="D10">
        <v>1</v>
      </c>
    </row>
    <row r="11" spans="1:4" x14ac:dyDescent="0.25">
      <c r="A11">
        <v>1</v>
      </c>
      <c r="B11" t="s">
        <v>52</v>
      </c>
      <c r="C11" t="s">
        <v>94</v>
      </c>
      <c r="D11">
        <v>2</v>
      </c>
    </row>
    <row r="12" spans="1:4" x14ac:dyDescent="0.25">
      <c r="A12">
        <v>0</v>
      </c>
      <c r="B12" t="s">
        <v>52</v>
      </c>
      <c r="C12" t="s">
        <v>65</v>
      </c>
      <c r="D12">
        <v>3</v>
      </c>
    </row>
    <row r="13" spans="1:4" x14ac:dyDescent="0.25">
      <c r="A13">
        <v>12</v>
      </c>
      <c r="B13" t="s">
        <v>52</v>
      </c>
      <c r="C13" t="s">
        <v>93</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2.xml><?xml version="1.0" encoding="utf-8"?>
<ds:datastoreItem xmlns:ds="http://schemas.openxmlformats.org/officeDocument/2006/customXml" ds:itemID="{8D5FCF27-C05A-47F7-AB6B-3FBE333CBFD7}">
  <ds:schemaRefs>
    <ds:schemaRef ds:uri="http://purl.org/dc/dcmitype/"/>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Koszykowa - Kozłowska Magdalena</cp:lastModifiedBy>
  <cp:lastPrinted>2015-05-26T06:52:30Z</cp:lastPrinted>
  <dcterms:created xsi:type="dcterms:W3CDTF">2014-07-29T18:33:30Z</dcterms:created>
  <dcterms:modified xsi:type="dcterms:W3CDTF">2015-05-26T11:12:31Z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