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230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62913"/>
</workbook>
</file>

<file path=xl/calcChain.xml><?xml version="1.0" encoding="utf-8"?>
<calcChain xmlns="http://schemas.openxmlformats.org/spreadsheetml/2006/main"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V122" i="1" s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V112" i="1" s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V388" i="1" l="1"/>
  <c r="O237" i="1" l="1"/>
  <c r="S237" i="1" s="1"/>
  <c r="I235" i="1" l="1"/>
  <c r="M235" i="1" s="1"/>
  <c r="O234" i="1"/>
  <c r="S234" i="1" s="1"/>
  <c r="T321" i="1" l="1"/>
  <c r="T322" i="1"/>
  <c r="T323" i="1"/>
  <c r="T324" i="1"/>
  <c r="T325" i="1"/>
  <c r="T320" i="1"/>
  <c r="R321" i="1"/>
  <c r="R322" i="1"/>
  <c r="R323" i="1"/>
  <c r="R324" i="1"/>
  <c r="R325" i="1"/>
  <c r="R320" i="1"/>
  <c r="P321" i="1"/>
  <c r="P322" i="1"/>
  <c r="P323" i="1"/>
  <c r="P324" i="1"/>
  <c r="P325" i="1"/>
  <c r="P320" i="1"/>
  <c r="M321" i="1"/>
  <c r="M322" i="1"/>
  <c r="M323" i="1"/>
  <c r="M324" i="1"/>
  <c r="M325" i="1"/>
  <c r="M320" i="1"/>
  <c r="H321" i="1"/>
  <c r="H322" i="1"/>
  <c r="H323" i="1"/>
  <c r="H324" i="1"/>
  <c r="H325" i="1"/>
  <c r="F321" i="1"/>
  <c r="F322" i="1"/>
  <c r="F323" i="1"/>
  <c r="F324" i="1"/>
  <c r="F325" i="1"/>
  <c r="D321" i="1"/>
  <c r="D322" i="1"/>
  <c r="D323" i="1"/>
  <c r="D324" i="1"/>
  <c r="D325" i="1"/>
  <c r="A321" i="1"/>
  <c r="A322" i="1"/>
  <c r="A323" i="1"/>
  <c r="A324" i="1"/>
  <c r="A325" i="1"/>
  <c r="R326" i="1" l="1"/>
  <c r="T326" i="1"/>
  <c r="P326" i="1"/>
  <c r="G207" i="1"/>
  <c r="G198" i="1"/>
  <c r="M56" i="1"/>
  <c r="L106" i="1"/>
  <c r="M22" i="1"/>
  <c r="G342" i="1"/>
  <c r="G231" i="1"/>
  <c r="G354" i="1"/>
  <c r="M317" i="1"/>
  <c r="A317" i="1"/>
  <c r="G263" i="1"/>
  <c r="E9" i="1"/>
  <c r="P211" i="1"/>
  <c r="M211" i="1"/>
  <c r="J211" i="1"/>
  <c r="G211" i="1"/>
  <c r="P210" i="1"/>
  <c r="M210" i="1"/>
  <c r="J210" i="1"/>
  <c r="G210" i="1"/>
  <c r="P209" i="1"/>
  <c r="M209" i="1"/>
  <c r="J209" i="1"/>
  <c r="G209" i="1"/>
  <c r="P202" i="1"/>
  <c r="M202" i="1"/>
  <c r="J202" i="1"/>
  <c r="G202" i="1"/>
  <c r="J201" i="1"/>
  <c r="M201" i="1"/>
  <c r="P201" i="1"/>
  <c r="G201" i="1"/>
  <c r="P200" i="1"/>
  <c r="M200" i="1"/>
  <c r="M203" i="1" s="1"/>
  <c r="J200" i="1"/>
  <c r="G200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87" i="1"/>
  <c r="V386" i="1"/>
  <c r="V385" i="1"/>
  <c r="V384" i="1"/>
  <c r="V383" i="1"/>
  <c r="S357" i="1"/>
  <c r="S358" i="1"/>
  <c r="S359" i="1"/>
  <c r="S360" i="1"/>
  <c r="S361" i="1"/>
  <c r="S356" i="1"/>
  <c r="P357" i="1"/>
  <c r="P358" i="1"/>
  <c r="P359" i="1"/>
  <c r="P360" i="1"/>
  <c r="P361" i="1"/>
  <c r="P356" i="1"/>
  <c r="M357" i="1"/>
  <c r="M358" i="1"/>
  <c r="M359" i="1"/>
  <c r="M360" i="1"/>
  <c r="M361" i="1"/>
  <c r="M356" i="1"/>
  <c r="J357" i="1"/>
  <c r="J358" i="1"/>
  <c r="J359" i="1"/>
  <c r="J360" i="1"/>
  <c r="J361" i="1"/>
  <c r="J356" i="1"/>
  <c r="G357" i="1"/>
  <c r="G358" i="1"/>
  <c r="G359" i="1"/>
  <c r="G360" i="1"/>
  <c r="G361" i="1"/>
  <c r="G356" i="1"/>
  <c r="C357" i="1"/>
  <c r="C358" i="1"/>
  <c r="C359" i="1"/>
  <c r="C360" i="1"/>
  <c r="C361" i="1"/>
  <c r="C356" i="1"/>
  <c r="S345" i="1"/>
  <c r="S346" i="1"/>
  <c r="S347" i="1"/>
  <c r="S348" i="1"/>
  <c r="S349" i="1"/>
  <c r="S344" i="1"/>
  <c r="P345" i="1"/>
  <c r="P346" i="1"/>
  <c r="P347" i="1"/>
  <c r="P348" i="1"/>
  <c r="P349" i="1"/>
  <c r="P344" i="1"/>
  <c r="M345" i="1"/>
  <c r="M346" i="1"/>
  <c r="M347" i="1"/>
  <c r="M348" i="1"/>
  <c r="M349" i="1"/>
  <c r="M344" i="1"/>
  <c r="J345" i="1"/>
  <c r="J346" i="1"/>
  <c r="J347" i="1"/>
  <c r="J348" i="1"/>
  <c r="J349" i="1"/>
  <c r="J344" i="1"/>
  <c r="G345" i="1"/>
  <c r="G346" i="1"/>
  <c r="G347" i="1"/>
  <c r="G348" i="1"/>
  <c r="G349" i="1"/>
  <c r="G344" i="1"/>
  <c r="C345" i="1"/>
  <c r="C346" i="1"/>
  <c r="C347" i="1"/>
  <c r="C348" i="1"/>
  <c r="C349" i="1"/>
  <c r="C344" i="1"/>
  <c r="H320" i="1"/>
  <c r="F320" i="1"/>
  <c r="D320" i="1"/>
  <c r="A320" i="1"/>
  <c r="Q267" i="1"/>
  <c r="U267" i="1" s="1"/>
  <c r="Q268" i="1"/>
  <c r="U268" i="1" s="1"/>
  <c r="Q269" i="1"/>
  <c r="U269" i="1" s="1"/>
  <c r="Q270" i="1"/>
  <c r="U270" i="1" s="1"/>
  <c r="Q271" i="1"/>
  <c r="U271" i="1" s="1"/>
  <c r="Q266" i="1"/>
  <c r="U266" i="1" s="1"/>
  <c r="O267" i="1"/>
  <c r="S267" i="1" s="1"/>
  <c r="O268" i="1"/>
  <c r="S268" i="1" s="1"/>
  <c r="O269" i="1"/>
  <c r="S269" i="1" s="1"/>
  <c r="O270" i="1"/>
  <c r="S270" i="1" s="1"/>
  <c r="O271" i="1"/>
  <c r="S271" i="1" s="1"/>
  <c r="O266" i="1"/>
  <c r="S266" i="1" s="1"/>
  <c r="I267" i="1"/>
  <c r="M267" i="1" s="1"/>
  <c r="I268" i="1"/>
  <c r="M268" i="1" s="1"/>
  <c r="I269" i="1"/>
  <c r="M269" i="1" s="1"/>
  <c r="I270" i="1"/>
  <c r="M270" i="1" s="1"/>
  <c r="I271" i="1"/>
  <c r="M271" i="1" s="1"/>
  <c r="I266" i="1"/>
  <c r="M266" i="1" s="1"/>
  <c r="G266" i="1"/>
  <c r="K266" i="1" s="1"/>
  <c r="G267" i="1"/>
  <c r="K267" i="1" s="1"/>
  <c r="G268" i="1"/>
  <c r="K268" i="1" s="1"/>
  <c r="G269" i="1"/>
  <c r="K269" i="1" s="1"/>
  <c r="G270" i="1"/>
  <c r="K270" i="1" s="1"/>
  <c r="G271" i="1"/>
  <c r="K271" i="1" s="1"/>
  <c r="C267" i="1"/>
  <c r="C268" i="1"/>
  <c r="C269" i="1"/>
  <c r="C270" i="1"/>
  <c r="C271" i="1"/>
  <c r="C266" i="1"/>
  <c r="Q235" i="1"/>
  <c r="U235" i="1" s="1"/>
  <c r="Q236" i="1"/>
  <c r="U236" i="1" s="1"/>
  <c r="Q237" i="1"/>
  <c r="U237" i="1" s="1"/>
  <c r="Q238" i="1"/>
  <c r="U238" i="1" s="1"/>
  <c r="Q239" i="1"/>
  <c r="U239" i="1" s="1"/>
  <c r="Q234" i="1"/>
  <c r="U234" i="1" s="1"/>
  <c r="O235" i="1"/>
  <c r="S235" i="1" s="1"/>
  <c r="O236" i="1"/>
  <c r="S236" i="1" s="1"/>
  <c r="O238" i="1"/>
  <c r="S238" i="1" s="1"/>
  <c r="O239" i="1"/>
  <c r="S239" i="1" s="1"/>
  <c r="C235" i="1"/>
  <c r="C236" i="1"/>
  <c r="C237" i="1"/>
  <c r="C238" i="1"/>
  <c r="C239" i="1"/>
  <c r="I236" i="1"/>
  <c r="M236" i="1" s="1"/>
  <c r="I237" i="1"/>
  <c r="M237" i="1" s="1"/>
  <c r="I238" i="1"/>
  <c r="M238" i="1" s="1"/>
  <c r="I239" i="1"/>
  <c r="M239" i="1" s="1"/>
  <c r="I234" i="1"/>
  <c r="M234" i="1" s="1"/>
  <c r="G235" i="1"/>
  <c r="K235" i="1" s="1"/>
  <c r="G236" i="1"/>
  <c r="K236" i="1" s="1"/>
  <c r="G237" i="1"/>
  <c r="K237" i="1" s="1"/>
  <c r="G238" i="1"/>
  <c r="K238" i="1" s="1"/>
  <c r="G239" i="1"/>
  <c r="K239" i="1" s="1"/>
  <c r="G234" i="1"/>
  <c r="K234" i="1" s="1"/>
  <c r="C234" i="1"/>
  <c r="Q61" i="1" l="1"/>
  <c r="G212" i="1"/>
  <c r="J212" i="1"/>
  <c r="M212" i="1"/>
  <c r="P212" i="1"/>
  <c r="M240" i="1"/>
  <c r="K61" i="1"/>
  <c r="V389" i="1"/>
  <c r="V108" i="1"/>
  <c r="O61" i="1"/>
  <c r="G203" i="1"/>
  <c r="J203" i="1"/>
  <c r="Q88" i="1"/>
  <c r="S362" i="1"/>
  <c r="P203" i="1"/>
  <c r="G350" i="1"/>
  <c r="M350" i="1"/>
  <c r="S350" i="1"/>
  <c r="F326" i="1"/>
  <c r="O88" i="1"/>
  <c r="J362" i="1"/>
  <c r="P362" i="1"/>
  <c r="G362" i="1"/>
  <c r="M362" i="1"/>
  <c r="P350" i="1"/>
  <c r="J350" i="1"/>
  <c r="D326" i="1"/>
  <c r="H326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72" i="1"/>
  <c r="O272" i="1"/>
  <c r="M272" i="1"/>
  <c r="K272" i="1"/>
  <c r="I272" i="1"/>
  <c r="G272" i="1"/>
  <c r="Q240" i="1"/>
  <c r="O240" i="1"/>
  <c r="I240" i="1"/>
  <c r="G240" i="1"/>
  <c r="U123" i="1" l="1"/>
  <c r="V123" i="1"/>
  <c r="S240" i="1"/>
  <c r="U240" i="1"/>
  <c r="S272" i="1"/>
  <c r="U272" i="1"/>
  <c r="K240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<sst xmlns="http://schemas.openxmlformats.org/spreadsheetml/2006/main" count="988" uniqueCount="171">
  <si>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</si>
  <si>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</si>
  <si>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</si>
  <si>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</si>
  <si>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</si>
  <si>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</si>
  <si>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</si>
  <si>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</si>
  <si>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</si>
  <si>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</si>
  <si>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</si>
  <si>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</si>
  <si>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</si>
  <si>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</si>
  <si>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</si>
  <si>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</si>
  <si>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</si>
  <si>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</si>
  <si>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</si>
  <si>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</si>
  <si>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</si>
  <si>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</si>
  <si>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</si>
  <si>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</si>
  <si>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</si>
  <si>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</si>
  <si>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</si>
  <si>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</si>
  <si>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</si>
  <si>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</si>
  <si>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</si>
  <si>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</si>
  <si>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</si>
  <si>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</si>
  <si>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</si>
  <si>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</si>
  <si>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</si>
  <si>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</si>
  <si>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</si>
  <si>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</si>
  <si>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</si>
  <si>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</si>
  <si>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</si>
  <si>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</si>
  <si>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</si>
  <si>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</si>
  <si>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</si>
  <si>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</si>
  <si>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</si>
  <si>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</si>
  <si>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</si>
  <si>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</si>
  <si>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</si>
  <si>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</si>
  <si>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</si>
  <si>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</si>
  <si>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</si>
  <si>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</si>
  <si>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</si>
  <si>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</si>
  <si>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</si>
  <si>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</si>
  <si>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</si>
  <si>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</si>
  <si>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</si>
  <si>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</si>
  <si>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</si>
  <si>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</si>
  <si>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</si>
  <si>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</si>
  <si>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</si>
  <si>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</si>
  <si>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</si>
  <si>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</si>
  <si>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</si>
  <si>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</si>
  <si>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</si>
  <si>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</si>
  <si>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</si>
  <si>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</si>
  <si>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</si>
  <si>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</si>
  <si>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</si>
  <si>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</si>
  <si>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</si>
  <si>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</si>
  <si>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</si>
  <si>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</si>
  <si>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</si>
  <si>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</si>
  <si>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</si>
  <si>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</si>
  <si>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</si>
  <si>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</si>
  <si>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</si>
  <si>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</si>
  <si>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</si>
  <si>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</si>
  <si>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</si>
  <si>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</si>
  <si>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</si>
  <si>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</si>
  <si>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</si>
  <si>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</si>
  <si>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</si>
  <si>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</si>
  <si>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</si>
  <si>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</si>
  <si>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</si>
  <si>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</si>
  <si>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</si>
  <si>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</si>
  <si>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</si>
  <si>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</si>
  <si>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</si>
  <si>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</si>
  <si>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</si>
  <si>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</si>
  <si>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</si>
  <si>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</si>
  <si>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</si>
  <si>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</si>
  <si>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</si>
  <si>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</si>
  <si>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</si>
  <si>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</si>
  <si>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</si>
  <si>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</si>
  <si>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</si>
  <si>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</si>
  <si>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</si>
  <si>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KIRGISTAN</t>
  </si>
  <si>
    <t>GRUZJA</t>
  </si>
  <si>
    <t>TADŻYKISTAN</t>
  </si>
  <si>
    <t>WZNOWIENIA</t>
  </si>
  <si>
    <t>BELGIA</t>
  </si>
  <si>
    <t>SZWECJA</t>
  </si>
  <si>
    <t>WŁOCHY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</si>
  <si>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</si>
  <si>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</si>
  <si>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</si>
  <si>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</si>
  <si>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01.09.2019</t>
  </si>
  <si>
    <t>30.09.2019</t>
  </si>
  <si>
    <t>01.01.2019</t>
  </si>
  <si>
    <t>TURCJA</t>
  </si>
  <si>
    <t>ARMENIA</t>
  </si>
  <si>
    <t>AFGANISTAN</t>
  </si>
  <si>
    <t>NIDERLANDY</t>
  </si>
  <si>
    <t>GRECJA</t>
  </si>
  <si>
    <t>BUŁGARIA</t>
  </si>
  <si>
    <t>24.09.2019 - 30.09.2019</t>
  </si>
  <si>
    <t>17.09.2019 - 23.09.2019</t>
  </si>
  <si>
    <t>10.09.2019 - 16.09.2019</t>
  </si>
  <si>
    <t>03.09.2019 - 09.09.2019</t>
  </si>
  <si>
    <t>27.08.2019 - 02.09.2019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</si>
  <si>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</si>
  <si>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</si>
  <si>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</si>
  <si>
    <t>III. Konsultacje wizowe</t>
  </si>
  <si>
    <t>IV.  Informacja o Małym Ruchu Granicznym</t>
  </si>
  <si>
    <t>V. Przyjęte wnioski o udzielenie ochrony międzynarodowej w RP:</t>
  </si>
  <si>
    <t>VI. Stosowanie Rozporządzenia  Dublińskiego*:</t>
  </si>
  <si>
    <t>VII. Wydane decyzje w sprawie o udzielenie ochrony międzynarodowej:</t>
  </si>
  <si>
    <t>VIII. Cudzoziemcy, w sprawie których wszczęto postępowanie o udzielenie ochrony międzynarodowej i którym zapewniono zakwaterowanie w ośrodkach dla cudzoziemców:</t>
  </si>
  <si>
    <t>IX. Ogólne trendy</t>
  </si>
  <si>
    <t>04.01.2019 - 10.01.2019</t>
  </si>
  <si>
    <t>04.03.2019 - 10.03.2019</t>
  </si>
  <si>
    <t>04.05.2019 - 10.05.2019</t>
  </si>
  <si>
    <t>04.07.2019 - 10.07.2019</t>
  </si>
  <si>
    <t>Pod opieką Szefa Urzędu znajdowało się w we wrześniu blisko 3 tys. cudzoziemców, z czego zdecydowaną większość stanowiły osoby oczekujące na rozstrzygnięcie postępowania o udzielenie ochrony międzynarodowej (2,7 tys., 91%). Pozostali mieszkańcy otrzymali już decyzje odmowne (0,1 tys., 4%) lub zgodę na udzielenie jednej z form ochrony (0,06 tys., 2%)
Wśród osób korzystających z pomocy socjalnej przeważali obywatele Rosji - 1,7 tys. (59%), Ukrainy - 0,5 tys. 17%) i Tadżykistanu -0,1 tys (4%). Dalsze pozycje na liście TOP10 stanowiły osoby z Gruzji, Kirgistanu, Białorusi, Armenii, Turcji, Iranu i Kachstanu- łącznie 12%.
Nieco ponad 40% osób oczekiwało na wydanie decyzji w jednym z 10 ośrodków dla cudzoziemców, pozostałe 60% zdecydowało się na samodzielną organizację zakwaterowania. Nacją, która najczęściej i w największej liczbie decydowała się na zakwaterowanie zapewnione przez Szefa Urzędu byli Rosjanie (1,1 tys.), pozostałe obywatelstwa preferowały pobyt poza ośrodkiem. 
Spośród ogółu cudzoziemców uprawnionych do otrzymania pomocy socjalnej 24% (0,7 tys.) korzysta z niej krócej niż 6 miesięcy, 16% (0,5 tys.) pomiędzy 6 a 12 miesięcy,  a 59%  powyżej 12 miesięcy (1,8 tys.). 7 z 10 cudzoziemców, kórych procedura trwa poniżej 6 miesięcy przebywa w ośrodku, a z kolei w przypadku dłuższego czasu trawania postępowania sytuacja się odwraca - 6 na 10 cudzoziemców preferuje pobyt w miejscu innym niż ośrodek.
W przeciągu ostatniego roku liczba osób pod opieką jest stabilna i utrzymuje się na poziomie około 3 tys.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</si>
</sst>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8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3" fontId="29" fillId="34" borderId="17" xfId="0" applyNumberFormat="1" applyFont="1" applyFill="1" applyBorder="1" applyAlignment="1" applyProtection="1">
      <alignment horizontal="right" vertical="center"/>
    </xf>
    <xf numFmtId="3" fontId="29" fillId="34" borderId="18" xfId="0" applyNumberFormat="1" applyFont="1" applyFill="1" applyBorder="1" applyAlignment="1" applyProtection="1">
      <alignment horizontal="right" vertical="center"/>
    </xf>
    <xf numFmtId="3" fontId="29" fillId="34" borderId="19" xfId="0" applyNumberFormat="1" applyFont="1" applyFill="1" applyBorder="1" applyAlignment="1" applyProtection="1">
      <alignment horizontal="right" vertical="center"/>
    </xf>
    <xf numFmtId="3" fontId="28" fillId="34" borderId="47" xfId="0" applyNumberFormat="1" applyFont="1" applyFill="1" applyBorder="1" applyAlignment="1" applyProtection="1">
      <alignment horizontal="center" vertical="center"/>
    </xf>
    <xf numFmtId="3" fontId="28" fillId="34" borderId="55" xfId="0" applyNumberFormat="1" applyFont="1" applyFill="1" applyBorder="1" applyAlignment="1" applyProtection="1">
      <alignment horizontal="center" vertical="center"/>
    </xf>
    <xf numFmtId="3" fontId="28" fillId="34" borderId="48" xfId="0" applyNumberFormat="1" applyFont="1" applyFill="1" applyBorder="1" applyAlignment="1" applyProtection="1">
      <alignment horizontal="center" vertical="center"/>
    </xf>
    <xf numFmtId="3" fontId="29" fillId="0" borderId="29" xfId="0" applyNumberFormat="1" applyFont="1" applyFill="1" applyBorder="1" applyAlignment="1" applyProtection="1">
      <alignment horizontal="right" vertical="center"/>
    </xf>
    <xf numFmtId="3" fontId="29" fillId="0" borderId="37" xfId="0" applyNumberFormat="1" applyFont="1" applyFill="1" applyBorder="1" applyAlignment="1" applyProtection="1">
      <alignment horizontal="right" vertical="center"/>
    </xf>
    <xf numFmtId="3" fontId="29" fillId="0" borderId="56" xfId="0" applyNumberFormat="1" applyFont="1" applyFill="1" applyBorder="1" applyAlignment="1" applyProtection="1">
      <alignment horizontal="right" vertical="center"/>
    </xf>
    <xf numFmtId="0" fontId="34" fillId="35" borderId="22" xfId="0" applyFont="1" applyFill="1" applyBorder="1" applyAlignment="1" applyProtection="1">
      <alignment horizontal="center" vertical="center" wrapText="1"/>
    </xf>
    <xf numFmtId="0" fontId="34" fillId="35" borderId="23" xfId="0" applyFont="1" applyFill="1" applyBorder="1" applyAlignment="1" applyProtection="1">
      <alignment horizontal="center" vertical="center" wrapText="1"/>
    </xf>
    <xf numFmtId="0" fontId="34" fillId="35" borderId="54" xfId="0" applyFont="1" applyFill="1" applyBorder="1" applyAlignment="1" applyProtection="1">
      <alignment horizontal="center" vertical="center" wrapText="1"/>
    </xf>
    <xf numFmtId="3" fontId="29" fillId="0" borderId="17" xfId="0" applyNumberFormat="1" applyFont="1" applyFill="1" applyBorder="1" applyAlignment="1" applyProtection="1">
      <alignment horizontal="right" vertical="center"/>
    </xf>
    <xf numFmtId="3" fontId="29" fillId="0" borderId="18" xfId="0" applyNumberFormat="1" applyFont="1" applyFill="1" applyBorder="1" applyAlignment="1" applyProtection="1">
      <alignment horizontal="right" vertical="center"/>
    </xf>
    <xf numFmtId="3" fontId="29" fillId="0" borderId="19" xfId="0" applyNumberFormat="1" applyFont="1" applyFill="1" applyBorder="1" applyAlignment="1" applyProtection="1">
      <alignment horizontal="right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tygodniowy'!$C$266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50-4A1A-9131-3555C90C5A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tygodniowy'!$G$266:$R$266</c:f>
              <c:numCache>
                <c:formatCode>General</c:formatCode>
                <c:ptCount val="12"/>
                <c:pt idx="0">
                  <c:v>403</c:v>
                </c:pt>
                <c:pt idx="2">
                  <c:v>1199</c:v>
                </c:pt>
                <c:pt idx="4">
                  <c:v>171</c:v>
                </c:pt>
                <c:pt idx="6">
                  <c:v>451</c:v>
                </c:pt>
                <c:pt idx="8">
                  <c:v>61</c:v>
                </c:pt>
                <c:pt idx="10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0-4A1A-9131-3555C90C5A5D}"/>
            </c:ext>
          </c:extLst>
        </c:ser>
        <c:ser>
          <c:idx val="1"/>
          <c:order val="1"/>
          <c:tx>
            <c:strRef>
              <c:f>'Meldunek tygodniowy'!$C$267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50-4A1A-9131-3555C90C5A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tygodniowy'!$G$267:$R$267</c:f>
              <c:numCache>
                <c:formatCode>General</c:formatCode>
                <c:ptCount val="12"/>
                <c:pt idx="0">
                  <c:v>128</c:v>
                </c:pt>
                <c:pt idx="2">
                  <c:v>154</c:v>
                </c:pt>
                <c:pt idx="4">
                  <c:v>106</c:v>
                </c:pt>
                <c:pt idx="6">
                  <c:v>178</c:v>
                </c:pt>
                <c:pt idx="8">
                  <c:v>10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50-4A1A-9131-3555C90C5A5D}"/>
            </c:ext>
          </c:extLst>
        </c:ser>
        <c:ser>
          <c:idx val="2"/>
          <c:order val="2"/>
          <c:tx>
            <c:strRef>
              <c:f>'Meldunek tygodniowy'!$C$268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50-4A1A-9131-3555C90C5A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tygodniowy'!$G$268:$R$268</c:f>
              <c:numCache>
                <c:formatCode>General</c:formatCode>
                <c:ptCount val="12"/>
                <c:pt idx="0">
                  <c:v>25</c:v>
                </c:pt>
                <c:pt idx="2">
                  <c:v>52</c:v>
                </c:pt>
                <c:pt idx="4">
                  <c:v>10</c:v>
                </c:pt>
                <c:pt idx="6">
                  <c:v>25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50-4A1A-9131-3555C90C5A5D}"/>
            </c:ext>
          </c:extLst>
        </c:ser>
        <c:ser>
          <c:idx val="3"/>
          <c:order val="3"/>
          <c:tx>
            <c:strRef>
              <c:f>'Meldunek tygodniowy'!$C$269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50-4A1A-9131-3555C90C5A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tygodniowy'!$G$269:$R$269</c:f>
              <c:numCache>
                <c:formatCode>General</c:formatCode>
                <c:ptCount val="12"/>
                <c:pt idx="0">
                  <c:v>37</c:v>
                </c:pt>
                <c:pt idx="2">
                  <c:v>73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50-4A1A-9131-3555C90C5A5D}"/>
            </c:ext>
          </c:extLst>
        </c:ser>
        <c:ser>
          <c:idx val="5"/>
          <c:order val="4"/>
          <c:tx>
            <c:strRef>
              <c:f>'Meldunek tygodniowy'!$C$270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50-4A1A-9131-3555C90C5A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tygodniowy'!$G$270:$R$270</c:f>
              <c:numCache>
                <c:formatCode>General</c:formatCode>
                <c:ptCount val="12"/>
                <c:pt idx="0">
                  <c:v>49</c:v>
                </c:pt>
                <c:pt idx="2">
                  <c:v>49</c:v>
                </c:pt>
                <c:pt idx="4">
                  <c:v>3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50-4A1A-9131-3555C90C5A5D}"/>
            </c:ext>
          </c:extLst>
        </c:ser>
        <c:ser>
          <c:idx val="4"/>
          <c:order val="5"/>
          <c:tx>
            <c:strRef>
              <c:f>'Meldunek tygodniowy'!$C$271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50-4A1A-9131-3555C90C5A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tygodniowy'!$G$264:$J$265,'Meldunek tygodniowy'!$K$264:$N$265,'Meldunek tygodniowy'!$O$264:$R$265)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tygodniowy'!$G$271:$R$271</c:f>
              <c:numCache>
                <c:formatCode>General</c:formatCode>
                <c:ptCount val="12"/>
                <c:pt idx="0">
                  <c:v>311</c:v>
                </c:pt>
                <c:pt idx="2">
                  <c:v>370</c:v>
                </c:pt>
                <c:pt idx="4">
                  <c:v>95</c:v>
                </c:pt>
                <c:pt idx="6">
                  <c:v>135</c:v>
                </c:pt>
                <c:pt idx="8">
                  <c:v>14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50-4A1A-9131-3555C90C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23003648"/>
        <c:axId val="123005184"/>
        <c:axId val="0"/>
      </c:bar3DChart>
      <c:catAx>
        <c:axId val="12300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23005184"/>
        <c:crosses val="autoZero"/>
        <c:auto val="1"/>
        <c:lblAlgn val="ctr"/>
        <c:lblOffset val="100"/>
        <c:noMultiLvlLbl val="0"/>
      </c:catAx>
      <c:valAx>
        <c:axId val="1230051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230036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tygodniowy'!$B$384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tygodniowy'!$J$383,'Meldunek tygodniowy'!$M$383,'Meldunek tygodniowy'!$P$383,'Meldunek tygodniowy'!$S$383,'Meldunek tygodniowy'!$V$383)</c:f>
              <c:strCache>
                <c:ptCount val="5"/>
                <c:pt idx="0">
                  <c:v>04.01.2019 - 10.01.2019</c:v>
                </c:pt>
                <c:pt idx="1">
                  <c:v>04.03.2019 - 10.03.2019</c:v>
                </c:pt>
                <c:pt idx="2">
                  <c:v>04.05.2019 - 10.05.2019</c:v>
                </c:pt>
                <c:pt idx="3">
                  <c:v>04.07.2019 - 10.07.2019</c:v>
                </c:pt>
                <c:pt idx="4">
                  <c:v>24.09.2019 - 30.09.2019</c:v>
                </c:pt>
              </c:strCache>
            </c:strRef>
          </c:cat>
          <c:val>
            <c:numRef>
              <c:f>('Meldunek tygodniowy'!$J$384,'Meldunek tygodniowy'!$M$384,'Meldunek tygodniowy'!$P$384,'Meldunek tygodniowy'!$S$384,'Meldunek tygodniowy'!$V$384)</c:f>
              <c:numCache>
                <c:formatCode>#,##0</c:formatCode>
                <c:ptCount val="5"/>
                <c:pt idx="0">
                  <c:v>1251</c:v>
                </c:pt>
                <c:pt idx="1">
                  <c:v>1276</c:v>
                </c:pt>
                <c:pt idx="2">
                  <c:v>1304</c:v>
                </c:pt>
                <c:pt idx="3">
                  <c:v>1291</c:v>
                </c:pt>
                <c:pt idx="4">
                  <c:v>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4-4E62-93F3-1B35C7BB11B4}"/>
            </c:ext>
          </c:extLst>
        </c:ser>
        <c:ser>
          <c:idx val="1"/>
          <c:order val="1"/>
          <c:tx>
            <c:strRef>
              <c:f>'Meldunek tygodniowy'!$B$385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tygodniowy'!$J$383,'Meldunek tygodniowy'!$M$383,'Meldunek tygodniowy'!$P$383,'Meldunek tygodniowy'!$S$383,'Meldunek tygodniowy'!$V$383)</c:f>
              <c:strCache>
                <c:ptCount val="5"/>
                <c:pt idx="0">
                  <c:v>04.01.2019 - 10.01.2019</c:v>
                </c:pt>
                <c:pt idx="1">
                  <c:v>04.03.2019 - 10.03.2019</c:v>
                </c:pt>
                <c:pt idx="2">
                  <c:v>04.05.2019 - 10.05.2019</c:v>
                </c:pt>
                <c:pt idx="3">
                  <c:v>04.07.2019 - 10.07.2019</c:v>
                </c:pt>
                <c:pt idx="4">
                  <c:v>24.09.2019 - 30.09.2019</c:v>
                </c:pt>
              </c:strCache>
            </c:strRef>
          </c:cat>
          <c:val>
            <c:numRef>
              <c:f>('Meldunek tygodniowy'!$J$385,'Meldunek tygodniowy'!$M$385,'Meldunek tygodniowy'!$P$385,'Meldunek tygodniowy'!$S$385,'Meldunek tygodniowy'!$V$385)</c:f>
              <c:numCache>
                <c:formatCode>#,##0</c:formatCode>
                <c:ptCount val="5"/>
                <c:pt idx="0">
                  <c:v>1652</c:v>
                </c:pt>
                <c:pt idx="1">
                  <c:v>1643</c:v>
                </c:pt>
                <c:pt idx="2">
                  <c:v>1643</c:v>
                </c:pt>
                <c:pt idx="3">
                  <c:v>1693</c:v>
                </c:pt>
                <c:pt idx="4">
                  <c:v>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4-4E62-93F3-1B35C7BB11B4}"/>
            </c:ext>
          </c:extLst>
        </c:ser>
        <c:ser>
          <c:idx val="5"/>
          <c:order val="2"/>
          <c:tx>
            <c:strRef>
              <c:f>'Meldunek tygodniowy'!$B$388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tygodniowy'!$J$383,'Meldunek tygodniowy'!$M$383,'Meldunek tygodniowy'!$P$383,'Meldunek tygodniowy'!$S$383,'Meldunek tygodniowy'!$V$383)</c:f>
              <c:strCache>
                <c:ptCount val="5"/>
                <c:pt idx="0">
                  <c:v>04.01.2019 - 10.01.2019</c:v>
                </c:pt>
                <c:pt idx="1">
                  <c:v>04.03.2019 - 10.03.2019</c:v>
                </c:pt>
                <c:pt idx="2">
                  <c:v>04.05.2019 - 10.05.2019</c:v>
                </c:pt>
                <c:pt idx="3">
                  <c:v>04.07.2019 - 10.07.2019</c:v>
                </c:pt>
                <c:pt idx="4">
                  <c:v>24.09.2019 - 30.09.2019</c:v>
                </c:pt>
              </c:strCache>
            </c:strRef>
          </c:cat>
          <c:val>
            <c:numRef>
              <c:f>('Meldunek tygodniowy'!$J$388,'Meldunek tygodniowy'!$M$388,'Meldunek tygodniowy'!$P$388,'Meldunek tygodniowy'!$S$388,'Meldunek tygodniowy'!$V$388)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4-4E62-93F3-1B35C7BB1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25090048"/>
        <c:axId val="125104128"/>
        <c:axId val="0"/>
      </c:bar3DChart>
      <c:catAx>
        <c:axId val="125090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5104128"/>
        <c:crosses val="autoZero"/>
        <c:auto val="1"/>
        <c:lblAlgn val="ctr"/>
        <c:lblOffset val="100"/>
        <c:noMultiLvlLbl val="0"/>
      </c:catAx>
      <c:valAx>
        <c:axId val="1251041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25090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10475</c:v>
                </c:pt>
                <c:pt idx="2">
                  <c:v>853</c:v>
                </c:pt>
                <c:pt idx="3">
                  <c:v>586</c:v>
                </c:pt>
                <c:pt idx="4">
                  <c:v>617</c:v>
                </c:pt>
                <c:pt idx="5">
                  <c:v>110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B-407B-A2B7-9642467F3BC8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609</c:v>
                </c:pt>
                <c:pt idx="2">
                  <c:v>103</c:v>
                </c:pt>
                <c:pt idx="3">
                  <c:v>35</c:v>
                </c:pt>
                <c:pt idx="4">
                  <c:v>43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B-407B-A2B7-9642467F3BC8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395</c:v>
                </c:pt>
                <c:pt idx="2">
                  <c:v>42</c:v>
                </c:pt>
                <c:pt idx="3">
                  <c:v>21</c:v>
                </c:pt>
                <c:pt idx="4">
                  <c:v>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B-407B-A2B7-9642467F3BC8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3B-407B-A2B7-9642467F3BC8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3B-407B-A2B7-9642467F3BC8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3B-407B-A2B7-9642467F3BC8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3B-407B-A2B7-9642467F3BC8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3B-407B-A2B7-9642467F3BC8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3B-407B-A2B7-9642467F3BC8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3B-407B-A2B7-9642467F3BC8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1736</c:v>
                </c:pt>
                <c:pt idx="2">
                  <c:v>507</c:v>
                </c:pt>
                <c:pt idx="3">
                  <c:v>14</c:v>
                </c:pt>
                <c:pt idx="4">
                  <c:v>146</c:v>
                </c:pt>
                <c:pt idx="5">
                  <c:v>129</c:v>
                </c:pt>
                <c:pt idx="6">
                  <c:v>37</c:v>
                </c:pt>
                <c:pt idx="7">
                  <c:v>0</c:v>
                </c:pt>
                <c:pt idx="8">
                  <c:v>128</c:v>
                </c:pt>
                <c:pt idx="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3B-407B-A2B7-9642467F3BC8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3B-407B-A2B7-9642467F3BC8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3B-407B-A2B7-9642467F3BC8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3B-407B-A2B7-9642467F3BC8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F3B-407B-A2B7-9642467F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23149312"/>
        <c:axId val="123175680"/>
        <c:axId val="0"/>
      </c:bar3DChart>
      <c:catAx>
        <c:axId val="12314931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175680"/>
        <c:crosses val="autoZero"/>
        <c:auto val="1"/>
        <c:lblAlgn val="ctr"/>
        <c:lblOffset val="100"/>
        <c:noMultiLvlLbl val="0"/>
      </c:catAx>
      <c:valAx>
        <c:axId val="123175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314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tygodniowy'!$C$234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tygodniowy'!$G$232:$J$233,'Meldunek tygodniowy'!$K$232:$N$233,'Meldunek tygodniowy'!$O$232:$R$233)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tygodniowy'!$G$234:$R$234</c:f>
              <c:numCache>
                <c:formatCode>General</c:formatCode>
                <c:ptCount val="12"/>
                <c:pt idx="0">
                  <c:v>59</c:v>
                </c:pt>
                <c:pt idx="2">
                  <c:v>171</c:v>
                </c:pt>
                <c:pt idx="4">
                  <c:v>20</c:v>
                </c:pt>
                <c:pt idx="6">
                  <c:v>55</c:v>
                </c:pt>
                <c:pt idx="8">
                  <c:v>7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4-45D1-AAEC-20C9FBAC0F65}"/>
            </c:ext>
          </c:extLst>
        </c:ser>
        <c:ser>
          <c:idx val="1"/>
          <c:order val="1"/>
          <c:tx>
            <c:strRef>
              <c:f>'Meldunek tygodniowy'!$C$235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tygodniowy'!$G$232:$J$233,'Meldunek tygodniowy'!$K$232:$N$233,'Meldunek tygodniowy'!$O$232:$R$233)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tygodniowy'!$G$235:$R$235</c:f>
              <c:numCache>
                <c:formatCode>General</c:formatCode>
                <c:ptCount val="12"/>
                <c:pt idx="0">
                  <c:v>14</c:v>
                </c:pt>
                <c:pt idx="2">
                  <c:v>17</c:v>
                </c:pt>
                <c:pt idx="4">
                  <c:v>10</c:v>
                </c:pt>
                <c:pt idx="6">
                  <c:v>15</c:v>
                </c:pt>
                <c:pt idx="8">
                  <c:v>1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4-45D1-AAEC-20C9FBAC0F65}"/>
            </c:ext>
          </c:extLst>
        </c:ser>
        <c:ser>
          <c:idx val="2"/>
          <c:order val="2"/>
          <c:tx>
            <c:strRef>
              <c:f>'Meldunek tygodniowy'!$C$236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tygodniowy'!$G$232:$J$233,'Meldunek tygodniowy'!$K$232:$N$233,'Meldunek tygodniowy'!$O$232:$R$233)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tygodniowy'!$G$236:$R$236</c:f>
              <c:numCache>
                <c:formatCode>General</c:formatCode>
                <c:ptCount val="12"/>
                <c:pt idx="0">
                  <c:v>8</c:v>
                </c:pt>
                <c:pt idx="2">
                  <c:v>18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F4-45D1-AAEC-20C9FBAC0F65}"/>
            </c:ext>
          </c:extLst>
        </c:ser>
        <c:ser>
          <c:idx val="3"/>
          <c:order val="3"/>
          <c:tx>
            <c:strRef>
              <c:f>'Meldunek tygodniowy'!$C$237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tygodniowy'!$G$232:$J$233,'Meldunek tygodniowy'!$K$232:$N$233,'Meldunek tygodniowy'!$O$232:$R$233)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tygodniowy'!$G$237:$R$237</c:f>
              <c:numCache>
                <c:formatCode>General</c:formatCode>
                <c:ptCount val="12"/>
                <c:pt idx="0">
                  <c:v>4</c:v>
                </c:pt>
                <c:pt idx="2">
                  <c:v>6</c:v>
                </c:pt>
                <c:pt idx="4">
                  <c:v>1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F4-45D1-AAEC-20C9FBAC0F65}"/>
            </c:ext>
          </c:extLst>
        </c:ser>
        <c:ser>
          <c:idx val="5"/>
          <c:order val="4"/>
          <c:tx>
            <c:strRef>
              <c:f>'Meldunek tygodniowy'!$C$238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tygodniowy'!$G$238:$R$238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5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F4-45D1-AAEC-20C9FBAC0F65}"/>
            </c:ext>
          </c:extLst>
        </c:ser>
        <c:ser>
          <c:idx val="4"/>
          <c:order val="5"/>
          <c:tx>
            <c:strRef>
              <c:f>'Meldunek tygodniowy'!$C$239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tygodniowy'!$G$232:$J$233,'Meldunek tygodniowy'!$K$232:$N$233,'Meldunek tygodniowy'!$O$232:$R$233)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tygodniowy'!$G$239:$R$239</c:f>
              <c:numCache>
                <c:formatCode>General</c:formatCode>
                <c:ptCount val="12"/>
                <c:pt idx="0">
                  <c:v>32</c:v>
                </c:pt>
                <c:pt idx="2">
                  <c:v>44</c:v>
                </c:pt>
                <c:pt idx="4">
                  <c:v>7</c:v>
                </c:pt>
                <c:pt idx="6">
                  <c:v>15</c:v>
                </c:pt>
                <c:pt idx="8">
                  <c:v>1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F4-45D1-AAEC-20C9FBAC0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23206272"/>
        <c:axId val="132395392"/>
        <c:axId val="0"/>
      </c:bar3DChart>
      <c:catAx>
        <c:axId val="123206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32395392"/>
        <c:crosses val="autoZero"/>
        <c:auto val="1"/>
        <c:lblAlgn val="ctr"/>
        <c:lblOffset val="100"/>
        <c:noMultiLvlLbl val="0"/>
      </c:catAx>
      <c:valAx>
        <c:axId val="13239539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23206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01.09.2019 - 30.09.2019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19268</c:v>
                </c:pt>
                <c:pt idx="1">
                  <c:v>11027</c:v>
                </c:pt>
                <c:pt idx="2">
                  <c:v>3593</c:v>
                </c:pt>
                <c:pt idx="3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8-47C7-886A-4E8C356E7CFE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01.09.2019 - 30.09.2019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1431</c:v>
                </c:pt>
                <c:pt idx="1">
                  <c:v>1199</c:v>
                </c:pt>
                <c:pt idx="2">
                  <c:v>341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8-47C7-886A-4E8C356E7CFE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01.09.2019 - 30.09.2019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225</c:v>
                </c:pt>
                <c:pt idx="1">
                  <c:v>176</c:v>
                </c:pt>
                <c:pt idx="2">
                  <c:v>141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8-47C7-886A-4E8C356E7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21504"/>
        <c:axId val="132423040"/>
        <c:axId val="0"/>
      </c:bar3DChart>
      <c:catAx>
        <c:axId val="13242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423040"/>
        <c:crosses val="autoZero"/>
        <c:auto val="1"/>
        <c:lblAlgn val="ctr"/>
        <c:lblOffset val="100"/>
        <c:noMultiLvlLbl val="0"/>
      </c:catAx>
      <c:valAx>
        <c:axId val="1324230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2421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tygodniowy'!$D$163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tygodniowy'!$H$162:$K$162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tygodniowy'!$H$163:$K$163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F9C-4DAE-A1E2-0BDAB0AD1750}"/>
            </c:ext>
          </c:extLst>
        </c:ser>
        <c:ser>
          <c:idx val="1"/>
          <c:order val="1"/>
          <c:tx>
            <c:strRef>
              <c:f>'Meldunek tygodniowy'!$D$164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tygodniowy'!$H$162:$K$162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tygodniowy'!$H$164:$K$164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F9C-4DAE-A1E2-0BDAB0AD1750}"/>
            </c:ext>
          </c:extLst>
        </c:ser>
        <c:ser>
          <c:idx val="0"/>
          <c:order val="2"/>
          <c:tx>
            <c:strRef>
              <c:f>'Meldunek tygodniowy'!$D$165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tygodniowy'!$H$162:$K$162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tygodniowy'!$H$165:$K$165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CF9C-4DAE-A1E2-0BDAB0AD1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526656"/>
        <c:axId val="133528192"/>
        <c:axId val="133530048"/>
      </c:bar3DChart>
      <c:catAx>
        <c:axId val="133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528192"/>
        <c:crosses val="autoZero"/>
        <c:auto val="1"/>
        <c:lblAlgn val="ctr"/>
        <c:lblOffset val="100"/>
        <c:noMultiLvlLbl val="0"/>
      </c:catAx>
      <c:valAx>
        <c:axId val="13352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526656"/>
        <c:crosses val="autoZero"/>
        <c:crossBetween val="between"/>
      </c:valAx>
      <c:serAx>
        <c:axId val="133530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352819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01.01.2019 - 30.09.2019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167070</c:v>
                </c:pt>
                <c:pt idx="1">
                  <c:v>105672</c:v>
                </c:pt>
                <c:pt idx="2">
                  <c:v>24179</c:v>
                </c:pt>
                <c:pt idx="3">
                  <c:v>7222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5-4B73-A2AB-069EA813388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01.01.2019 - 30.09.2019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12827</c:v>
                </c:pt>
                <c:pt idx="1">
                  <c:v>11322</c:v>
                </c:pt>
                <c:pt idx="2">
                  <c:v>2129</c:v>
                </c:pt>
                <c:pt idx="3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5-4B73-A2AB-069EA813388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01.01.2019 - 30.09.2019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1876</c:v>
                </c:pt>
                <c:pt idx="1">
                  <c:v>1270</c:v>
                </c:pt>
                <c:pt idx="2">
                  <c:v>840</c:v>
                </c:pt>
                <c:pt idx="3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75-4B73-A2AB-069EA813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560192"/>
        <c:axId val="133561728"/>
        <c:axId val="0"/>
      </c:bar3DChart>
      <c:catAx>
        <c:axId val="133560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561728"/>
        <c:crosses val="autoZero"/>
        <c:auto val="1"/>
        <c:lblAlgn val="ctr"/>
        <c:lblOffset val="100"/>
        <c:noMultiLvlLbl val="0"/>
      </c:catAx>
      <c:valAx>
        <c:axId val="133561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3560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275</xdr:row>
      <xdr:rowOff>52389</xdr:rowOff>
    </xdr:from>
    <xdr:to>
      <xdr:col>24</xdr:col>
      <xdr:colOff>19051</xdr:colOff>
      <xdr:row>296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389</xdr:row>
      <xdr:rowOff>0</xdr:rowOff>
    </xdr:from>
    <xdr:to>
      <xdr:col>23</xdr:col>
      <xdr:colOff>9525</xdr:colOff>
      <xdr:row>401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240</xdr:row>
      <xdr:rowOff>142193</xdr:rowOff>
    </xdr:from>
    <xdr:to>
      <xdr:col>23</xdr:col>
      <xdr:colOff>238126</xdr:colOff>
      <xdr:row>259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167</xdr:row>
      <xdr:rowOff>1</xdr:rowOff>
    </xdr:from>
    <xdr:to>
      <xdr:col>21</xdr:col>
      <xdr:colOff>238125</xdr:colOff>
      <xdr:row>182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335</xdr:row>
      <xdr:rowOff>0</xdr:rowOff>
    </xdr:from>
    <xdr:to>
      <xdr:col>20</xdr:col>
      <xdr:colOff>234084</xdr:colOff>
      <xdr:row>335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268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298</xdr:row>
      <xdr:rowOff>31751</xdr:rowOff>
    </xdr:from>
    <xdr:to>
      <xdr:col>25</xdr:col>
      <xdr:colOff>21167</xdr:colOff>
      <xdr:row>308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327</xdr:row>
      <xdr:rowOff>0</xdr:rowOff>
    </xdr:from>
    <xdr:to>
      <xdr:col>25</xdr:col>
      <xdr:colOff>10584</xdr:colOff>
      <xdr:row>335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363</xdr:row>
      <xdr:rowOff>190499</xdr:rowOff>
    </xdr:from>
    <xdr:to>
      <xdr:col>25</xdr:col>
      <xdr:colOff>10584</xdr:colOff>
      <xdr:row>374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403</xdr:row>
      <xdr:rowOff>0</xdr:rowOff>
    </xdr:from>
    <xdr:to>
      <xdr:col>25</xdr:col>
      <xdr:colOff>10584</xdr:colOff>
      <xdr:row>420</xdr:row>
      <xdr:rowOff>0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99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10584</xdr:colOff>
      <xdr:row>156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184</xdr:row>
      <xdr:rowOff>0</xdr:rowOff>
    </xdr:from>
    <xdr:to>
      <xdr:col>25</xdr:col>
      <xdr:colOff>10584</xdr:colOff>
      <xdr:row>192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214</xdr:row>
      <xdr:rowOff>0</xdr:rowOff>
    </xdr:from>
    <xdr:to>
      <xdr:col>25</xdr:col>
      <xdr:colOff>10584</xdr:colOff>
      <xdr:row>223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424</xdr:row>
      <xdr:rowOff>190499</xdr:rowOff>
    </xdr:from>
    <xdr:to>
      <xdr:col>25</xdr:col>
      <xdr:colOff>10584</xdr:colOff>
      <xdr:row>450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62"/>
  <sheetViews>
    <sheetView showGridLines="0" tabSelected="1" topLeftCell="A350" zoomScaleNormal="100" zoomScalePageLayoutView="70" workbookViewId="0">
      <selection activeCell="A460" sqref="A460:X460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49"/>
      <c r="U1" s="50"/>
      <c r="V1" s="50"/>
      <c r="W1" s="50"/>
      <c r="X1" s="50"/>
      <c r="Y1" s="50"/>
      <c r="Z1" s="50"/>
      <c r="AA1" s="50"/>
      <c r="AB1" s="50"/>
      <c r="AC1" s="50"/>
    </row>
    <row r="2" spans="1:29" x14ac:dyDescent="0.25">
      <c r="Q2" s="5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x14ac:dyDescent="0.25"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x14ac:dyDescent="0.25"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x14ac:dyDescent="0.25">
      <c r="E5" s="277" t="s">
        <v>63</v>
      </c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 x14ac:dyDescent="0.25"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T6" s="50"/>
      <c r="U6" s="50"/>
      <c r="V6" s="50"/>
      <c r="W6" s="50"/>
      <c r="X6" s="50"/>
      <c r="Y6" s="50"/>
      <c r="Z6" s="50"/>
      <c r="AA6" s="50"/>
      <c r="AB6" s="50"/>
      <c r="AC6" s="50"/>
    </row>
    <row r="7" spans="1:29" x14ac:dyDescent="0.25"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T7" s="50"/>
      <c r="U7" s="50"/>
      <c r="V7" s="50"/>
      <c r="W7" s="50"/>
      <c r="X7" s="50"/>
      <c r="Y7" s="50"/>
      <c r="Z7" s="50"/>
      <c r="AA7" s="50"/>
      <c r="AB7" s="50"/>
      <c r="AC7" s="50"/>
    </row>
    <row r="8" spans="1:29" x14ac:dyDescent="0.25"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1:29" ht="19.5" x14ac:dyDescent="0.3">
      <c r="E9" s="278" t="str">
        <f>CONCATENATE("w okresie ",Arkusz18!A2," - ",Arkusz18!B2," r.")</f>
        <v>w okresie 01.09.2019 - 30.09.2019 r.</v>
      </c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29" x14ac:dyDescent="0.25">
      <c r="T10" s="50"/>
      <c r="U10" s="50"/>
      <c r="V10" s="50"/>
      <c r="W10" s="50"/>
      <c r="X10" s="50"/>
      <c r="Y10" s="50"/>
      <c r="Z10" s="50"/>
      <c r="AA10" s="50"/>
      <c r="AB10" s="50"/>
      <c r="AC10" s="50"/>
    </row>
    <row r="11" spans="1:29" x14ac:dyDescent="0.25">
      <c r="T11" s="50"/>
      <c r="U11" s="50"/>
      <c r="V11" s="50"/>
      <c r="W11" s="50"/>
      <c r="X11" s="50"/>
      <c r="Y11" s="50"/>
      <c r="Z11" s="50"/>
      <c r="AA11" s="50"/>
      <c r="AB11" s="50"/>
      <c r="AC11" s="50"/>
    </row>
    <row r="12" spans="1:29" x14ac:dyDescent="0.25"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x14ac:dyDescent="0.25"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1:29" x14ac:dyDescent="0.25"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29" ht="18.75" x14ac:dyDescent="0.25">
      <c r="A15" s="8" t="s">
        <v>67</v>
      </c>
      <c r="T15" s="50"/>
      <c r="U15" s="50"/>
      <c r="V15" s="50"/>
      <c r="W15" s="50"/>
      <c r="X15" s="50"/>
      <c r="Y15" s="50"/>
      <c r="Z15" s="50"/>
      <c r="AA15" s="50"/>
      <c r="AB15" s="50"/>
      <c r="AC15" s="50"/>
    </row>
    <row r="16" spans="1:29" ht="18.75" x14ac:dyDescent="0.25">
      <c r="A16" s="8"/>
    </row>
    <row r="18" spans="1:26" x14ac:dyDescent="0.25">
      <c r="A18" s="124" t="s">
        <v>140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spans="1:26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  <row r="20" spans="1:26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80" t="s">
        <v>2</v>
      </c>
      <c r="H22" s="81"/>
      <c r="I22" s="81"/>
      <c r="J22" s="81"/>
      <c r="K22" s="81" t="s">
        <v>3</v>
      </c>
      <c r="L22" s="81"/>
      <c r="M22" s="84" t="str">
        <f>CONCATENATE("decyzje ",Arkusz18!A2," - ",Arkusz18!B2," r.")</f>
        <v>decyzje 01.09.2019 - 30.09.2019 r.</v>
      </c>
      <c r="N22" s="84"/>
      <c r="O22" s="84"/>
      <c r="P22" s="84"/>
      <c r="Q22" s="84"/>
      <c r="R22" s="85"/>
    </row>
    <row r="23" spans="1:26" ht="60" customHeight="1" x14ac:dyDescent="0.25">
      <c r="G23" s="82"/>
      <c r="H23" s="83"/>
      <c r="I23" s="83"/>
      <c r="J23" s="83"/>
      <c r="K23" s="83"/>
      <c r="L23" s="83"/>
      <c r="M23" s="86" t="s">
        <v>23</v>
      </c>
      <c r="N23" s="86"/>
      <c r="O23" s="86" t="s">
        <v>24</v>
      </c>
      <c r="P23" s="86"/>
      <c r="Q23" s="86" t="s">
        <v>25</v>
      </c>
      <c r="R23" s="99"/>
    </row>
    <row r="24" spans="1:26" x14ac:dyDescent="0.25">
      <c r="G24" s="215" t="s">
        <v>32</v>
      </c>
      <c r="H24" s="216"/>
      <c r="I24" s="216"/>
      <c r="J24" s="216"/>
      <c r="K24" s="174">
        <f>Arkusz9!B5</f>
        <v>19268</v>
      </c>
      <c r="L24" s="174"/>
      <c r="M24" s="103">
        <f>Arkusz9!B3</f>
        <v>11027</v>
      </c>
      <c r="N24" s="103"/>
      <c r="O24" s="103">
        <f>Arkusz9!B2</f>
        <v>3593</v>
      </c>
      <c r="P24" s="103"/>
      <c r="Q24" s="103">
        <f>Arkusz9!B4</f>
        <v>913</v>
      </c>
      <c r="R24" s="104"/>
    </row>
    <row r="25" spans="1:26" x14ac:dyDescent="0.25">
      <c r="G25" s="255" t="s">
        <v>33</v>
      </c>
      <c r="H25" s="256"/>
      <c r="I25" s="256"/>
      <c r="J25" s="256"/>
      <c r="K25" s="254">
        <f>Arkusz9!B13</f>
        <v>1431</v>
      </c>
      <c r="L25" s="254"/>
      <c r="M25" s="259">
        <f>Arkusz9!B11</f>
        <v>1199</v>
      </c>
      <c r="N25" s="259"/>
      <c r="O25" s="259">
        <f>Arkusz9!B10</f>
        <v>341</v>
      </c>
      <c r="P25" s="259"/>
      <c r="Q25" s="259">
        <f>Arkusz9!B12</f>
        <v>76</v>
      </c>
      <c r="R25" s="260"/>
    </row>
    <row r="26" spans="1:26" ht="15.75" thickBot="1" x14ac:dyDescent="0.3">
      <c r="G26" s="92" t="s">
        <v>22</v>
      </c>
      <c r="H26" s="93"/>
      <c r="I26" s="93"/>
      <c r="J26" s="93"/>
      <c r="K26" s="214">
        <f>Arkusz9!B9</f>
        <v>225</v>
      </c>
      <c r="L26" s="214"/>
      <c r="M26" s="212">
        <f>Arkusz9!B7</f>
        <v>176</v>
      </c>
      <c r="N26" s="212"/>
      <c r="O26" s="212">
        <f>Arkusz9!B6</f>
        <v>141</v>
      </c>
      <c r="P26" s="212"/>
      <c r="Q26" s="212">
        <f>Arkusz9!B8</f>
        <v>41</v>
      </c>
      <c r="R26" s="213"/>
    </row>
    <row r="27" spans="1:26" ht="15.75" thickBot="1" x14ac:dyDescent="0.3">
      <c r="G27" s="261" t="s">
        <v>69</v>
      </c>
      <c r="H27" s="262"/>
      <c r="I27" s="262"/>
      <c r="J27" s="262"/>
      <c r="K27" s="257">
        <f>SUM(K24:K26)</f>
        <v>20924</v>
      </c>
      <c r="L27" s="257"/>
      <c r="M27" s="257">
        <f>SUM(M24:M26)</f>
        <v>12402</v>
      </c>
      <c r="N27" s="257"/>
      <c r="O27" s="257">
        <f>SUM(O24:O26)</f>
        <v>4075</v>
      </c>
      <c r="P27" s="257"/>
      <c r="Q27" s="257">
        <f>SUM(Q24:Q26)</f>
        <v>1030</v>
      </c>
      <c r="R27" s="258"/>
    </row>
    <row r="31" spans="1:26" x14ac:dyDescent="0.25">
      <c r="V31" s="11"/>
      <c r="W31" s="11"/>
      <c r="Z31" s="11"/>
    </row>
    <row r="37" spans="7:26" x14ac:dyDescent="0.25">
      <c r="V37" s="22"/>
      <c r="W37" s="22"/>
      <c r="X37" s="22"/>
      <c r="Y37" s="24"/>
      <c r="Z37" s="22"/>
    </row>
    <row r="38" spans="7:26" x14ac:dyDescent="0.25">
      <c r="V38" s="22"/>
      <c r="W38" s="22"/>
      <c r="X38" s="22"/>
      <c r="Y38" s="24"/>
      <c r="Z38" s="22"/>
    </row>
    <row r="39" spans="7:26" x14ac:dyDescent="0.25">
      <c r="V39" s="22"/>
      <c r="W39" s="22"/>
      <c r="X39" s="22"/>
      <c r="Y39" s="24"/>
      <c r="Z39" s="22"/>
    </row>
    <row r="40" spans="7:26" x14ac:dyDescent="0.25">
      <c r="V40" s="22"/>
      <c r="W40" s="22"/>
      <c r="X40" s="22"/>
      <c r="Y40" s="24"/>
      <c r="Z40" s="22"/>
    </row>
    <row r="41" spans="7:26" x14ac:dyDescent="0.25">
      <c r="V41" s="22"/>
      <c r="W41" s="22"/>
      <c r="X41" s="22"/>
      <c r="Y41" s="24"/>
      <c r="Z41" s="22"/>
    </row>
    <row r="42" spans="7:26" x14ac:dyDescent="0.25">
      <c r="V42" s="22"/>
      <c r="W42" s="22"/>
      <c r="X42" s="22"/>
      <c r="Y42" s="24"/>
      <c r="Z42" s="22"/>
    </row>
    <row r="43" spans="7:26" x14ac:dyDescent="0.25">
      <c r="V43" s="22"/>
      <c r="W43" s="22"/>
      <c r="X43" s="22"/>
      <c r="Y43" s="24"/>
      <c r="Z43" s="22"/>
    </row>
    <row r="44" spans="7:26" x14ac:dyDescent="0.25">
      <c r="V44" s="22"/>
      <c r="W44" s="22"/>
      <c r="X44" s="22"/>
      <c r="Y44" s="24"/>
      <c r="Z44" s="22"/>
    </row>
    <row r="45" spans="7:26" ht="15.75" thickBot="1" x14ac:dyDescent="0.3">
      <c r="V45" s="22"/>
      <c r="W45" s="22"/>
      <c r="X45" s="22"/>
      <c r="Y45" s="24"/>
      <c r="Z45" s="22"/>
    </row>
    <row r="46" spans="7:26" ht="63.75" customHeight="1" x14ac:dyDescent="0.25">
      <c r="G46" s="68" t="s">
        <v>2</v>
      </c>
      <c r="H46" s="69"/>
      <c r="I46" s="69"/>
      <c r="J46" s="69"/>
      <c r="K46" s="69"/>
      <c r="L46" s="69"/>
      <c r="M46" s="69"/>
      <c r="N46" s="69"/>
      <c r="O46" s="72" t="s">
        <v>3</v>
      </c>
      <c r="P46" s="72"/>
      <c r="Q46" s="63" t="s">
        <v>74</v>
      </c>
      <c r="R46" s="64"/>
      <c r="U46" s="22"/>
      <c r="V46" s="22"/>
      <c r="W46" s="22"/>
      <c r="X46" s="22"/>
      <c r="Y46" s="24"/>
    </row>
    <row r="47" spans="7:26" x14ac:dyDescent="0.25">
      <c r="G47" s="70"/>
      <c r="H47" s="71"/>
      <c r="I47" s="71"/>
      <c r="J47" s="71"/>
      <c r="K47" s="71"/>
      <c r="L47" s="71"/>
      <c r="M47" s="71"/>
      <c r="N47" s="71"/>
      <c r="O47" s="73"/>
      <c r="P47" s="73"/>
      <c r="Q47" s="65"/>
      <c r="R47" s="66"/>
      <c r="U47" s="22"/>
      <c r="V47" s="22"/>
      <c r="W47" s="22"/>
      <c r="X47" s="22"/>
      <c r="Y47" s="24"/>
    </row>
    <row r="48" spans="7:26" x14ac:dyDescent="0.25">
      <c r="G48" s="74" t="s">
        <v>70</v>
      </c>
      <c r="H48" s="75"/>
      <c r="I48" s="75"/>
      <c r="J48" s="75"/>
      <c r="K48" s="75"/>
      <c r="L48" s="75"/>
      <c r="M48" s="75"/>
      <c r="N48" s="75"/>
      <c r="O48" s="76">
        <f>Arkusz10!A2</f>
        <v>759</v>
      </c>
      <c r="P48" s="76"/>
      <c r="Q48" s="53">
        <f>Arkusz10!A3</f>
        <v>621</v>
      </c>
      <c r="R48" s="54"/>
      <c r="U48" s="22"/>
      <c r="V48" s="22"/>
      <c r="W48" s="22"/>
      <c r="X48" s="22"/>
      <c r="Y48" s="24"/>
    </row>
    <row r="49" spans="7:26" x14ac:dyDescent="0.25">
      <c r="G49" s="77" t="s">
        <v>71</v>
      </c>
      <c r="H49" s="78"/>
      <c r="I49" s="78"/>
      <c r="J49" s="78"/>
      <c r="K49" s="78"/>
      <c r="L49" s="78"/>
      <c r="M49" s="78"/>
      <c r="N49" s="78"/>
      <c r="O49" s="79">
        <f>Arkusz10!A4</f>
        <v>79</v>
      </c>
      <c r="P49" s="79"/>
      <c r="Q49" s="59">
        <f>Arkusz10!A5</f>
        <v>142</v>
      </c>
      <c r="R49" s="60"/>
      <c r="U49" s="22"/>
      <c r="V49" s="22"/>
      <c r="W49" s="22"/>
      <c r="X49" s="22"/>
      <c r="Y49" s="24"/>
    </row>
    <row r="50" spans="7:26" x14ac:dyDescent="0.25">
      <c r="G50" s="74" t="s">
        <v>72</v>
      </c>
      <c r="H50" s="75"/>
      <c r="I50" s="75"/>
      <c r="J50" s="75"/>
      <c r="K50" s="75"/>
      <c r="L50" s="75"/>
      <c r="M50" s="75"/>
      <c r="N50" s="75"/>
      <c r="O50" s="76">
        <f>Arkusz10!A6</f>
        <v>26</v>
      </c>
      <c r="P50" s="76"/>
      <c r="Q50" s="53">
        <f>Arkusz10!A7</f>
        <v>22</v>
      </c>
      <c r="R50" s="54"/>
      <c r="U50" s="22"/>
      <c r="V50" s="22"/>
      <c r="W50" s="22"/>
      <c r="X50" s="22"/>
      <c r="Y50" s="24"/>
    </row>
    <row r="51" spans="7:26" ht="15.75" thickBot="1" x14ac:dyDescent="0.3">
      <c r="G51" s="95" t="s">
        <v>73</v>
      </c>
      <c r="H51" s="96"/>
      <c r="I51" s="96"/>
      <c r="J51" s="96"/>
      <c r="K51" s="96"/>
      <c r="L51" s="96"/>
      <c r="M51" s="96"/>
      <c r="N51" s="96"/>
      <c r="O51" s="94">
        <f>Arkusz10!A8</f>
        <v>2</v>
      </c>
      <c r="P51" s="94"/>
      <c r="Q51" s="55">
        <f>Arkusz10!A9</f>
        <v>2</v>
      </c>
      <c r="R51" s="56"/>
      <c r="U51" s="22"/>
      <c r="V51" s="22"/>
      <c r="W51" s="22"/>
      <c r="X51" s="22"/>
      <c r="Y51" s="24"/>
    </row>
    <row r="52" spans="7:26" ht="15.75" thickBot="1" x14ac:dyDescent="0.3">
      <c r="G52" s="97" t="s">
        <v>69</v>
      </c>
      <c r="H52" s="98"/>
      <c r="I52" s="98"/>
      <c r="J52" s="98"/>
      <c r="K52" s="98"/>
      <c r="L52" s="98"/>
      <c r="M52" s="98"/>
      <c r="N52" s="98"/>
      <c r="O52" s="61">
        <f>SUM(O48:O51)</f>
        <v>866</v>
      </c>
      <c r="P52" s="61"/>
      <c r="Q52" s="57">
        <f>SUM(Q48:Q51)</f>
        <v>787</v>
      </c>
      <c r="R52" s="58"/>
      <c r="U52" s="22"/>
      <c r="V52" s="22"/>
      <c r="W52" s="22"/>
      <c r="X52" s="22"/>
      <c r="Y52" s="24"/>
    </row>
    <row r="53" spans="7:26" x14ac:dyDescent="0.25">
      <c r="V53" s="22"/>
      <c r="W53" s="22"/>
      <c r="X53" s="22"/>
      <c r="Y53" s="24"/>
      <c r="Z53" s="22"/>
    </row>
    <row r="54" spans="7:26" x14ac:dyDescent="0.25">
      <c r="V54" s="22"/>
      <c r="W54" s="22"/>
      <c r="X54" s="22"/>
      <c r="Y54" s="24"/>
      <c r="Z54" s="22"/>
    </row>
    <row r="55" spans="7:26" ht="15.75" thickBot="1" x14ac:dyDescent="0.3">
      <c r="V55" s="22"/>
      <c r="W55" s="22"/>
      <c r="X55" s="22"/>
      <c r="Y55" s="24"/>
      <c r="Z55" s="22"/>
    </row>
    <row r="56" spans="7:26" ht="33" customHeight="1" x14ac:dyDescent="0.25">
      <c r="G56" s="80" t="s">
        <v>2</v>
      </c>
      <c r="H56" s="81"/>
      <c r="I56" s="81"/>
      <c r="J56" s="81"/>
      <c r="K56" s="81" t="s">
        <v>3</v>
      </c>
      <c r="L56" s="81"/>
      <c r="M56" s="84" t="str">
        <f>CONCATENATE("decyzje ",Arkusz18!C2," - ",Arkusz18!B2," r.")</f>
        <v>decyzje 01.01.2019 - 30.09.2019 r.</v>
      </c>
      <c r="N56" s="84"/>
      <c r="O56" s="84"/>
      <c r="P56" s="84"/>
      <c r="Q56" s="84"/>
      <c r="R56" s="85"/>
      <c r="V56" s="22"/>
      <c r="W56" s="22"/>
      <c r="X56" s="22"/>
      <c r="Y56" s="24"/>
      <c r="Z56" s="22"/>
    </row>
    <row r="57" spans="7:26" ht="63.75" customHeight="1" x14ac:dyDescent="0.25">
      <c r="G57" s="82"/>
      <c r="H57" s="83"/>
      <c r="I57" s="83"/>
      <c r="J57" s="83"/>
      <c r="K57" s="83"/>
      <c r="L57" s="83"/>
      <c r="M57" s="86" t="s">
        <v>23</v>
      </c>
      <c r="N57" s="86"/>
      <c r="O57" s="86" t="s">
        <v>24</v>
      </c>
      <c r="P57" s="86"/>
      <c r="Q57" s="86" t="s">
        <v>25</v>
      </c>
      <c r="R57" s="99"/>
      <c r="V57" s="22"/>
      <c r="W57" s="22"/>
      <c r="X57" s="22"/>
      <c r="Y57" s="24"/>
      <c r="Z57" s="22"/>
    </row>
    <row r="58" spans="7:26" x14ac:dyDescent="0.25">
      <c r="G58" s="215" t="s">
        <v>32</v>
      </c>
      <c r="H58" s="216"/>
      <c r="I58" s="216"/>
      <c r="J58" s="216"/>
      <c r="K58" s="174">
        <f>Arkusz11!B5</f>
        <v>167070</v>
      </c>
      <c r="L58" s="174"/>
      <c r="M58" s="103">
        <f>Arkusz11!B3</f>
        <v>105672</v>
      </c>
      <c r="N58" s="103"/>
      <c r="O58" s="103">
        <f>Arkusz11!B2</f>
        <v>24179</v>
      </c>
      <c r="P58" s="103"/>
      <c r="Q58" s="103">
        <f>Arkusz11!B4</f>
        <v>7222</v>
      </c>
      <c r="R58" s="104"/>
      <c r="V58" s="22"/>
      <c r="W58" s="22"/>
      <c r="X58" s="22"/>
      <c r="Y58" s="24"/>
      <c r="Z58" s="22"/>
    </row>
    <row r="59" spans="7:26" x14ac:dyDescent="0.25">
      <c r="G59" s="255" t="s">
        <v>33</v>
      </c>
      <c r="H59" s="256"/>
      <c r="I59" s="256"/>
      <c r="J59" s="256"/>
      <c r="K59" s="254">
        <f>Arkusz11!B13</f>
        <v>12827</v>
      </c>
      <c r="L59" s="254"/>
      <c r="M59" s="259">
        <f>Arkusz11!B11</f>
        <v>11322</v>
      </c>
      <c r="N59" s="259"/>
      <c r="O59" s="259">
        <f>Arkusz11!B10</f>
        <v>2129</v>
      </c>
      <c r="P59" s="259"/>
      <c r="Q59" s="259">
        <f>Arkusz11!B12</f>
        <v>611</v>
      </c>
      <c r="R59" s="260"/>
      <c r="V59" s="22"/>
      <c r="W59" s="22"/>
      <c r="X59" s="22"/>
      <c r="Y59" s="24"/>
      <c r="Z59" s="22"/>
    </row>
    <row r="60" spans="7:26" ht="15.75" thickBot="1" x14ac:dyDescent="0.3">
      <c r="G60" s="92" t="s">
        <v>22</v>
      </c>
      <c r="H60" s="93"/>
      <c r="I60" s="93"/>
      <c r="J60" s="93"/>
      <c r="K60" s="214">
        <f>Arkusz11!B9</f>
        <v>1876</v>
      </c>
      <c r="L60" s="214"/>
      <c r="M60" s="212">
        <f>Arkusz11!B7</f>
        <v>1270</v>
      </c>
      <c r="N60" s="212"/>
      <c r="O60" s="212">
        <f>Arkusz11!B6</f>
        <v>840</v>
      </c>
      <c r="P60" s="212"/>
      <c r="Q60" s="212">
        <f>Arkusz11!B8</f>
        <v>333</v>
      </c>
      <c r="R60" s="213"/>
      <c r="V60" s="22"/>
      <c r="W60" s="22"/>
      <c r="X60" s="22"/>
      <c r="Y60" s="24"/>
      <c r="Z60" s="22"/>
    </row>
    <row r="61" spans="7:26" ht="15.75" thickBot="1" x14ac:dyDescent="0.3">
      <c r="G61" s="261" t="s">
        <v>69</v>
      </c>
      <c r="H61" s="262"/>
      <c r="I61" s="262"/>
      <c r="J61" s="262"/>
      <c r="K61" s="257">
        <f>SUM(K58:L60)</f>
        <v>181773</v>
      </c>
      <c r="L61" s="257"/>
      <c r="M61" s="257">
        <f t="shared" ref="M61" si="0">SUM(M58:N60)</f>
        <v>118264</v>
      </c>
      <c r="N61" s="257"/>
      <c r="O61" s="257">
        <f t="shared" ref="O61" si="1">SUM(O58:P60)</f>
        <v>27148</v>
      </c>
      <c r="P61" s="257"/>
      <c r="Q61" s="257">
        <f t="shared" ref="Q61" si="2">SUM(Q58:R60)</f>
        <v>8166</v>
      </c>
      <c r="R61" s="258"/>
      <c r="V61" s="22"/>
      <c r="W61" s="22"/>
      <c r="X61" s="22"/>
      <c r="Y61" s="24"/>
      <c r="Z61" s="22"/>
    </row>
    <row r="62" spans="7:26" x14ac:dyDescent="0.25">
      <c r="V62" s="22"/>
      <c r="W62" s="22"/>
      <c r="X62" s="22"/>
      <c r="Y62" s="24"/>
      <c r="Z62" s="22"/>
    </row>
    <row r="63" spans="7:26" x14ac:dyDescent="0.25">
      <c r="V63" s="22"/>
      <c r="W63" s="22"/>
      <c r="X63" s="22"/>
      <c r="Y63" s="24"/>
      <c r="Z63" s="22"/>
    </row>
    <row r="64" spans="7:26" x14ac:dyDescent="0.25">
      <c r="V64" s="22"/>
      <c r="W64" s="22"/>
      <c r="X64" s="22"/>
      <c r="Y64" s="24"/>
      <c r="Z64" s="22"/>
    </row>
    <row r="66" spans="14:26" x14ac:dyDescent="0.25">
      <c r="N66" s="25"/>
      <c r="O66" s="25"/>
      <c r="P66" s="25"/>
      <c r="Q66" s="25"/>
      <c r="R66" s="25"/>
      <c r="S66" s="25"/>
      <c r="T66" s="25"/>
      <c r="U66" s="25"/>
      <c r="V66" s="26"/>
      <c r="W66" s="25"/>
      <c r="X66" s="27"/>
      <c r="Y66" s="28"/>
      <c r="Z66" s="27"/>
    </row>
    <row r="81" spans="1:25" ht="15.75" thickBot="1" x14ac:dyDescent="0.3"/>
    <row r="82" spans="1:25" ht="57.75" customHeight="1" x14ac:dyDescent="0.25">
      <c r="G82" s="68" t="s">
        <v>2</v>
      </c>
      <c r="H82" s="69"/>
      <c r="I82" s="69"/>
      <c r="J82" s="69"/>
      <c r="K82" s="69"/>
      <c r="L82" s="69"/>
      <c r="M82" s="69"/>
      <c r="N82" s="69"/>
      <c r="O82" s="72" t="s">
        <v>3</v>
      </c>
      <c r="P82" s="72"/>
      <c r="Q82" s="63" t="s">
        <v>74</v>
      </c>
      <c r="R82" s="64"/>
    </row>
    <row r="83" spans="1:25" x14ac:dyDescent="0.25">
      <c r="G83" s="70"/>
      <c r="H83" s="71"/>
      <c r="I83" s="71"/>
      <c r="J83" s="71"/>
      <c r="K83" s="71"/>
      <c r="L83" s="71"/>
      <c r="M83" s="71"/>
      <c r="N83" s="71"/>
      <c r="O83" s="73"/>
      <c r="P83" s="73"/>
      <c r="Q83" s="65"/>
      <c r="R83" s="66"/>
    </row>
    <row r="84" spans="1:25" x14ac:dyDescent="0.25">
      <c r="G84" s="74" t="s">
        <v>70</v>
      </c>
      <c r="H84" s="75"/>
      <c r="I84" s="75"/>
      <c r="J84" s="75"/>
      <c r="K84" s="75"/>
      <c r="L84" s="75"/>
      <c r="M84" s="75"/>
      <c r="N84" s="75"/>
      <c r="O84" s="76">
        <f>Arkusz12!A2</f>
        <v>5348</v>
      </c>
      <c r="P84" s="76"/>
      <c r="Q84" s="53">
        <f>Arkusz12!A3</f>
        <v>5492</v>
      </c>
      <c r="R84" s="54"/>
    </row>
    <row r="85" spans="1:25" x14ac:dyDescent="0.25">
      <c r="G85" s="77" t="s">
        <v>71</v>
      </c>
      <c r="H85" s="78"/>
      <c r="I85" s="78"/>
      <c r="J85" s="78"/>
      <c r="K85" s="78"/>
      <c r="L85" s="78"/>
      <c r="M85" s="78"/>
      <c r="N85" s="78"/>
      <c r="O85" s="79">
        <f>Arkusz12!A4</f>
        <v>627</v>
      </c>
      <c r="P85" s="79"/>
      <c r="Q85" s="59">
        <f>Arkusz12!A5</f>
        <v>1301</v>
      </c>
      <c r="R85" s="60"/>
    </row>
    <row r="86" spans="1:25" x14ac:dyDescent="0.25">
      <c r="G86" s="74" t="s">
        <v>72</v>
      </c>
      <c r="H86" s="75"/>
      <c r="I86" s="75"/>
      <c r="J86" s="75"/>
      <c r="K86" s="75"/>
      <c r="L86" s="75"/>
      <c r="M86" s="75"/>
      <c r="N86" s="75"/>
      <c r="O86" s="76">
        <f>Arkusz12!A6</f>
        <v>230</v>
      </c>
      <c r="P86" s="76"/>
      <c r="Q86" s="53">
        <f>Arkusz12!A7</f>
        <v>258</v>
      </c>
      <c r="R86" s="54"/>
    </row>
    <row r="87" spans="1:25" ht="15.75" thickBot="1" x14ac:dyDescent="0.3">
      <c r="G87" s="95" t="s">
        <v>73</v>
      </c>
      <c r="H87" s="96"/>
      <c r="I87" s="96"/>
      <c r="J87" s="96"/>
      <c r="K87" s="96"/>
      <c r="L87" s="96"/>
      <c r="M87" s="96"/>
      <c r="N87" s="96"/>
      <c r="O87" s="94">
        <f>Arkusz12!A8</f>
        <v>13</v>
      </c>
      <c r="P87" s="94"/>
      <c r="Q87" s="55">
        <f>Arkusz12!A9</f>
        <v>18</v>
      </c>
      <c r="R87" s="56"/>
    </row>
    <row r="88" spans="1:25" ht="15.75" thickBot="1" x14ac:dyDescent="0.3">
      <c r="G88" s="97" t="s">
        <v>69</v>
      </c>
      <c r="H88" s="98"/>
      <c r="I88" s="98"/>
      <c r="J88" s="98"/>
      <c r="K88" s="98"/>
      <c r="L88" s="98"/>
      <c r="M88" s="98"/>
      <c r="N88" s="98"/>
      <c r="O88" s="61">
        <f>SUM(O84:P87)</f>
        <v>6218</v>
      </c>
      <c r="P88" s="61"/>
      <c r="Q88" s="61">
        <f>SUM(Q84:R87)</f>
        <v>7069</v>
      </c>
      <c r="R88" s="62"/>
    </row>
    <row r="91" spans="1:25" x14ac:dyDescent="0.25">
      <c r="A91" s="123" t="s">
        <v>118</v>
      </c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</row>
    <row r="92" spans="1:25" x14ac:dyDescent="0.25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</row>
    <row r="93" spans="1:25" x14ac:dyDescent="0.25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</row>
    <row r="94" spans="1:25" x14ac:dyDescent="0.25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</row>
    <row r="95" spans="1:25" x14ac:dyDescent="0.25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</row>
    <row r="96" spans="1:25" x14ac:dyDescent="0.25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</row>
    <row r="97" spans="1:26" x14ac:dyDescent="0.25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</row>
    <row r="98" spans="1:26" x14ac:dyDescent="0.25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</row>
    <row r="99" spans="1:26" x14ac:dyDescent="0.25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</row>
    <row r="104" spans="1:26" ht="36" customHeight="1" x14ac:dyDescent="0.25">
      <c r="A104" s="124" t="s">
        <v>141</v>
      </c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</row>
    <row r="105" spans="1:26" x14ac:dyDescent="0.25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</row>
    <row r="106" spans="1:26" ht="15.75" thickBo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67" t="str">
        <f>CONCATENATE(Arkusz18!C2," - ",Arkusz18!B2," r.")</f>
        <v>01.01.2019 - 30.09.2019 r.</v>
      </c>
      <c r="M106" s="67"/>
      <c r="N106" s="67"/>
      <c r="O106" s="67"/>
      <c r="P106" s="67"/>
      <c r="Q106" s="67"/>
      <c r="R106" s="67"/>
      <c r="S106" s="67"/>
      <c r="T106" s="67"/>
      <c r="U106" s="67"/>
      <c r="V106" s="67"/>
    </row>
    <row r="107" spans="1:26" ht="187.5" x14ac:dyDescent="0.25">
      <c r="C107" s="217" t="s">
        <v>2</v>
      </c>
      <c r="D107" s="218"/>
      <c r="E107" s="218"/>
      <c r="F107" s="218"/>
      <c r="G107" s="218"/>
      <c r="H107" s="218"/>
      <c r="I107" s="218"/>
      <c r="J107" s="218"/>
      <c r="K107" s="218"/>
      <c r="L107" s="281" t="s">
        <v>76</v>
      </c>
      <c r="M107" s="281"/>
      <c r="N107" s="29" t="s">
        <v>11</v>
      </c>
      <c r="O107" s="29" t="s">
        <v>90</v>
      </c>
      <c r="P107" s="29" t="s">
        <v>81</v>
      </c>
      <c r="Q107" s="29" t="s">
        <v>50</v>
      </c>
      <c r="R107" s="29" t="s">
        <v>37</v>
      </c>
      <c r="S107" s="29" t="s">
        <v>4</v>
      </c>
      <c r="T107" s="29" t="s">
        <v>40</v>
      </c>
      <c r="U107" s="29" t="s">
        <v>80</v>
      </c>
      <c r="V107" s="281" t="s">
        <v>75</v>
      </c>
      <c r="W107" s="282"/>
      <c r="Y107" s="3"/>
      <c r="Z107" s="6"/>
    </row>
    <row r="108" spans="1:26" x14ac:dyDescent="0.25">
      <c r="C108" s="167" t="s">
        <v>32</v>
      </c>
      <c r="D108" s="168"/>
      <c r="E108" s="168"/>
      <c r="F108" s="168"/>
      <c r="G108" s="168"/>
      <c r="H108" s="168"/>
      <c r="I108" s="168"/>
      <c r="J108" s="168"/>
      <c r="K108" s="168"/>
      <c r="L108" s="103">
        <f>Arkusz13!C2</f>
        <v>10475</v>
      </c>
      <c r="M108" s="103"/>
      <c r="N108" s="30">
        <f>Arkusz13!C18</f>
        <v>853</v>
      </c>
      <c r="O108" s="30">
        <f>Arkusz13!C34</f>
        <v>586</v>
      </c>
      <c r="P108" s="30">
        <f>Arkusz13!C50</f>
        <v>617</v>
      </c>
      <c r="Q108" s="30">
        <f>Arkusz13!C66</f>
        <v>110</v>
      </c>
      <c r="R108" s="30">
        <f>Arkusz13!C82</f>
        <v>0</v>
      </c>
      <c r="S108" s="30">
        <f>Arkusz13!C98</f>
        <v>0</v>
      </c>
      <c r="T108" s="30">
        <f>Arkusz13!C114</f>
        <v>0</v>
      </c>
      <c r="U108" s="30">
        <f>Arkusz13!C130-SUM(N108:T108)</f>
        <v>2788</v>
      </c>
      <c r="V108" s="174">
        <f t="shared" ref="V108:V122" si="3">SUM(N108:U108)</f>
        <v>4954</v>
      </c>
      <c r="W108" s="175"/>
      <c r="Y108" s="3"/>
      <c r="Z108" s="6"/>
    </row>
    <row r="109" spans="1:26" x14ac:dyDescent="0.25">
      <c r="C109" s="165" t="s">
        <v>33</v>
      </c>
      <c r="D109" s="166"/>
      <c r="E109" s="166"/>
      <c r="F109" s="166"/>
      <c r="G109" s="166"/>
      <c r="H109" s="166"/>
      <c r="I109" s="166"/>
      <c r="J109" s="166"/>
      <c r="K109" s="166"/>
      <c r="L109" s="103">
        <f>Arkusz13!C3</f>
        <v>609</v>
      </c>
      <c r="M109" s="103"/>
      <c r="N109" s="30">
        <f>Arkusz13!C19</f>
        <v>103</v>
      </c>
      <c r="O109" s="30">
        <f>Arkusz13!C35</f>
        <v>35</v>
      </c>
      <c r="P109" s="30">
        <f>Arkusz13!C51</f>
        <v>43</v>
      </c>
      <c r="Q109" s="30">
        <f>Arkusz13!C67</f>
        <v>13</v>
      </c>
      <c r="R109" s="30">
        <f>Arkusz13!C83</f>
        <v>0</v>
      </c>
      <c r="S109" s="30">
        <f>Arkusz13!C99</f>
        <v>0</v>
      </c>
      <c r="T109" s="30">
        <f>Arkusz13!C115</f>
        <v>0</v>
      </c>
      <c r="U109" s="30">
        <f>Arkusz13!C131-SUM(N109:T109)</f>
        <v>104</v>
      </c>
      <c r="V109" s="174">
        <f t="shared" si="3"/>
        <v>298</v>
      </c>
      <c r="W109" s="175"/>
      <c r="Y109" s="3"/>
      <c r="Z109" s="6"/>
    </row>
    <row r="110" spans="1:26" x14ac:dyDescent="0.25">
      <c r="C110" s="167" t="s">
        <v>34</v>
      </c>
      <c r="D110" s="168"/>
      <c r="E110" s="168"/>
      <c r="F110" s="168"/>
      <c r="G110" s="168"/>
      <c r="H110" s="168"/>
      <c r="I110" s="168"/>
      <c r="J110" s="168"/>
      <c r="K110" s="168"/>
      <c r="L110" s="103">
        <f>Arkusz13!C4</f>
        <v>395</v>
      </c>
      <c r="M110" s="103"/>
      <c r="N110" s="30">
        <f>Arkusz13!C20</f>
        <v>42</v>
      </c>
      <c r="O110" s="30">
        <f>Arkusz13!C36</f>
        <v>21</v>
      </c>
      <c r="P110" s="30">
        <f>Arkusz13!C52</f>
        <v>94</v>
      </c>
      <c r="Q110" s="30">
        <f>Arkusz13!C68</f>
        <v>0</v>
      </c>
      <c r="R110" s="30">
        <f>Arkusz13!C84</f>
        <v>0</v>
      </c>
      <c r="S110" s="30">
        <f>Arkusz13!C100</f>
        <v>0</v>
      </c>
      <c r="T110" s="30">
        <f>Arkusz13!C116</f>
        <v>0</v>
      </c>
      <c r="U110" s="30">
        <f>Arkusz13!C132-SUM(N110:T110)</f>
        <v>64</v>
      </c>
      <c r="V110" s="174">
        <f t="shared" si="3"/>
        <v>221</v>
      </c>
      <c r="W110" s="175"/>
      <c r="Y110" s="3"/>
      <c r="Z110" s="6"/>
    </row>
    <row r="111" spans="1:26" x14ac:dyDescent="0.25">
      <c r="C111" s="165" t="s">
        <v>35</v>
      </c>
      <c r="D111" s="166"/>
      <c r="E111" s="166"/>
      <c r="F111" s="166"/>
      <c r="G111" s="166"/>
      <c r="H111" s="166"/>
      <c r="I111" s="166"/>
      <c r="J111" s="166"/>
      <c r="K111" s="166"/>
      <c r="L111" s="103">
        <f>Arkusz13!C5</f>
        <v>6</v>
      </c>
      <c r="M111" s="103"/>
      <c r="N111" s="30">
        <f>Arkusz13!C21</f>
        <v>0</v>
      </c>
      <c r="O111" s="30">
        <f>Arkusz13!C37</f>
        <v>0</v>
      </c>
      <c r="P111" s="30">
        <f>Arkusz13!C53</f>
        <v>0</v>
      </c>
      <c r="Q111" s="30">
        <f>Arkusz13!C69</f>
        <v>0</v>
      </c>
      <c r="R111" s="30">
        <f>Arkusz13!C85</f>
        <v>0</v>
      </c>
      <c r="S111" s="30">
        <f>Arkusz13!C101</f>
        <v>0</v>
      </c>
      <c r="T111" s="30">
        <f>Arkusz13!C117</f>
        <v>0</v>
      </c>
      <c r="U111" s="30">
        <f>Arkusz13!C133-SUM(N111:T111)</f>
        <v>0</v>
      </c>
      <c r="V111" s="174">
        <f t="shared" si="3"/>
        <v>0</v>
      </c>
      <c r="W111" s="175"/>
      <c r="Y111" s="3"/>
      <c r="Z111" s="6"/>
    </row>
    <row r="112" spans="1:26" x14ac:dyDescent="0.25">
      <c r="C112" s="167" t="s">
        <v>36</v>
      </c>
      <c r="D112" s="168"/>
      <c r="E112" s="168"/>
      <c r="F112" s="168"/>
      <c r="G112" s="168"/>
      <c r="H112" s="168"/>
      <c r="I112" s="168"/>
      <c r="J112" s="168"/>
      <c r="K112" s="168"/>
      <c r="L112" s="103">
        <f>Arkusz13!C6</f>
        <v>4</v>
      </c>
      <c r="M112" s="103"/>
      <c r="N112" s="30">
        <f>Arkusz13!C22</f>
        <v>0</v>
      </c>
      <c r="O112" s="30">
        <f>Arkusz13!C38</f>
        <v>0</v>
      </c>
      <c r="P112" s="30">
        <f>Arkusz13!C54</f>
        <v>0</v>
      </c>
      <c r="Q112" s="30">
        <f>Arkusz13!C70</f>
        <v>0</v>
      </c>
      <c r="R112" s="30">
        <f>Arkusz13!C86</f>
        <v>0</v>
      </c>
      <c r="S112" s="30">
        <f>Arkusz13!C102</f>
        <v>0</v>
      </c>
      <c r="T112" s="30">
        <f>Arkusz13!C118</f>
        <v>0</v>
      </c>
      <c r="U112" s="30">
        <f>Arkusz13!C134-SUM(N112:T112)</f>
        <v>0</v>
      </c>
      <c r="V112" s="174">
        <f t="shared" si="3"/>
        <v>0</v>
      </c>
      <c r="W112" s="175"/>
      <c r="Y112" s="3"/>
      <c r="Z112" s="6"/>
    </row>
    <row r="113" spans="1:26" x14ac:dyDescent="0.25">
      <c r="C113" s="165" t="s">
        <v>44</v>
      </c>
      <c r="D113" s="166"/>
      <c r="E113" s="166"/>
      <c r="F113" s="166"/>
      <c r="G113" s="166"/>
      <c r="H113" s="166"/>
      <c r="I113" s="166"/>
      <c r="J113" s="166"/>
      <c r="K113" s="166"/>
      <c r="L113" s="103">
        <f>Arkusz13!C7</f>
        <v>2</v>
      </c>
      <c r="M113" s="103"/>
      <c r="N113" s="30">
        <f>Arkusz13!C23</f>
        <v>0</v>
      </c>
      <c r="O113" s="30">
        <f>Arkusz13!C39</f>
        <v>0</v>
      </c>
      <c r="P113" s="30">
        <f>Arkusz13!C55</f>
        <v>0</v>
      </c>
      <c r="Q113" s="30">
        <f>Arkusz13!C71</f>
        <v>0</v>
      </c>
      <c r="R113" s="30">
        <f>Arkusz13!C87</f>
        <v>0</v>
      </c>
      <c r="S113" s="30">
        <f>Arkusz13!C103</f>
        <v>0</v>
      </c>
      <c r="T113" s="30">
        <f>Arkusz13!C119</f>
        <v>0</v>
      </c>
      <c r="U113" s="30">
        <f>Arkusz13!C135-SUM(N113:T113)</f>
        <v>1</v>
      </c>
      <c r="V113" s="174">
        <f t="shared" si="3"/>
        <v>1</v>
      </c>
      <c r="W113" s="175"/>
      <c r="Y113" s="3"/>
      <c r="Z113" s="6"/>
    </row>
    <row r="114" spans="1:26" x14ac:dyDescent="0.25">
      <c r="C114" s="167" t="s">
        <v>45</v>
      </c>
      <c r="D114" s="168"/>
      <c r="E114" s="168"/>
      <c r="F114" s="168"/>
      <c r="G114" s="168"/>
      <c r="H114" s="168"/>
      <c r="I114" s="168"/>
      <c r="J114" s="168"/>
      <c r="K114" s="168"/>
      <c r="L114" s="103">
        <f>Arkusz13!C8</f>
        <v>0</v>
      </c>
      <c r="M114" s="103"/>
      <c r="N114" s="30">
        <f>Arkusz13!C24</f>
        <v>0</v>
      </c>
      <c r="O114" s="30">
        <f>Arkusz13!C40</f>
        <v>0</v>
      </c>
      <c r="P114" s="30">
        <f>Arkusz13!C56</f>
        <v>0</v>
      </c>
      <c r="Q114" s="30">
        <f>Arkusz13!C72</f>
        <v>0</v>
      </c>
      <c r="R114" s="30">
        <f>Arkusz13!C88</f>
        <v>0</v>
      </c>
      <c r="S114" s="30">
        <f>Arkusz13!C104</f>
        <v>0</v>
      </c>
      <c r="T114" s="30">
        <f>Arkusz13!C120</f>
        <v>0</v>
      </c>
      <c r="U114" s="30">
        <f>Arkusz13!C136-SUM(N114:T114)</f>
        <v>0</v>
      </c>
      <c r="V114" s="174">
        <f t="shared" si="3"/>
        <v>0</v>
      </c>
      <c r="W114" s="175"/>
      <c r="Y114" s="3"/>
      <c r="Z114" s="6"/>
    </row>
    <row r="115" spans="1:26" x14ac:dyDescent="0.25">
      <c r="C115" s="165" t="s">
        <v>4</v>
      </c>
      <c r="D115" s="166"/>
      <c r="E115" s="166"/>
      <c r="F115" s="166"/>
      <c r="G115" s="166"/>
      <c r="H115" s="166"/>
      <c r="I115" s="166"/>
      <c r="J115" s="166"/>
      <c r="K115" s="166"/>
      <c r="L115" s="103">
        <f>Arkusz13!C9</f>
        <v>1</v>
      </c>
      <c r="M115" s="103"/>
      <c r="N115" s="30">
        <f>Arkusz13!C25</f>
        <v>0</v>
      </c>
      <c r="O115" s="30">
        <f>Arkusz13!C41</f>
        <v>0</v>
      </c>
      <c r="P115" s="30">
        <f>Arkusz13!C57</f>
        <v>0</v>
      </c>
      <c r="Q115" s="30">
        <f>Arkusz13!C73</f>
        <v>0</v>
      </c>
      <c r="R115" s="30">
        <f>Arkusz13!C89</f>
        <v>0</v>
      </c>
      <c r="S115" s="30">
        <f>Arkusz13!C105</f>
        <v>0</v>
      </c>
      <c r="T115" s="30">
        <f>Arkusz13!C121</f>
        <v>0</v>
      </c>
      <c r="U115" s="30">
        <f>Arkusz13!C137-SUM(N115:T115)</f>
        <v>0</v>
      </c>
      <c r="V115" s="174">
        <f t="shared" si="3"/>
        <v>0</v>
      </c>
      <c r="W115" s="175"/>
      <c r="Y115" s="3"/>
      <c r="Z115" s="6"/>
    </row>
    <row r="116" spans="1:26" x14ac:dyDescent="0.25">
      <c r="C116" s="167" t="s">
        <v>37</v>
      </c>
      <c r="D116" s="168"/>
      <c r="E116" s="168"/>
      <c r="F116" s="168"/>
      <c r="G116" s="168"/>
      <c r="H116" s="168"/>
      <c r="I116" s="168"/>
      <c r="J116" s="168"/>
      <c r="K116" s="168"/>
      <c r="L116" s="103">
        <f>Arkusz13!C10</f>
        <v>11</v>
      </c>
      <c r="M116" s="103"/>
      <c r="N116" s="30">
        <f>Arkusz13!C26</f>
        <v>3</v>
      </c>
      <c r="O116" s="30">
        <f>Arkusz13!C42</f>
        <v>0</v>
      </c>
      <c r="P116" s="30">
        <f>Arkusz13!C58</f>
        <v>5</v>
      </c>
      <c r="Q116" s="30">
        <f>Arkusz13!C74</f>
        <v>0</v>
      </c>
      <c r="R116" s="30">
        <f>Arkusz13!C90</f>
        <v>3</v>
      </c>
      <c r="S116" s="30">
        <f>Arkusz13!C106</f>
        <v>0</v>
      </c>
      <c r="T116" s="30">
        <f>Arkusz13!C122</f>
        <v>0</v>
      </c>
      <c r="U116" s="30">
        <f>Arkusz13!C138-SUM(N116:T116)</f>
        <v>0</v>
      </c>
      <c r="V116" s="174">
        <f t="shared" si="3"/>
        <v>11</v>
      </c>
      <c r="W116" s="175"/>
      <c r="Y116" s="3"/>
      <c r="Z116" s="6"/>
    </row>
    <row r="117" spans="1:26" x14ac:dyDescent="0.25">
      <c r="C117" s="165" t="s">
        <v>38</v>
      </c>
      <c r="D117" s="166"/>
      <c r="E117" s="166"/>
      <c r="F117" s="166"/>
      <c r="G117" s="166"/>
      <c r="H117" s="166"/>
      <c r="I117" s="166"/>
      <c r="J117" s="166"/>
      <c r="K117" s="166"/>
      <c r="L117" s="103">
        <f>Arkusz13!C11</f>
        <v>1</v>
      </c>
      <c r="M117" s="103"/>
      <c r="N117" s="30">
        <f>Arkusz13!C27</f>
        <v>1</v>
      </c>
      <c r="O117" s="30">
        <f>Arkusz13!C43</f>
        <v>0</v>
      </c>
      <c r="P117" s="30">
        <f>Arkusz13!C59</f>
        <v>0</v>
      </c>
      <c r="Q117" s="30">
        <f>Arkusz13!C75</f>
        <v>0</v>
      </c>
      <c r="R117" s="30">
        <f>Arkusz13!C91</f>
        <v>0</v>
      </c>
      <c r="S117" s="30">
        <f>Arkusz13!C107</f>
        <v>0</v>
      </c>
      <c r="T117" s="30">
        <f>Arkusz13!C123</f>
        <v>0</v>
      </c>
      <c r="U117" s="30">
        <f>Arkusz13!C139-SUM(N117:T117)</f>
        <v>0</v>
      </c>
      <c r="V117" s="174">
        <f t="shared" si="3"/>
        <v>1</v>
      </c>
      <c r="W117" s="175"/>
      <c r="Y117" s="3"/>
      <c r="Z117" s="6"/>
    </row>
    <row r="118" spans="1:26" x14ac:dyDescent="0.25">
      <c r="C118" s="167" t="s">
        <v>39</v>
      </c>
      <c r="D118" s="168"/>
      <c r="E118" s="168"/>
      <c r="F118" s="168"/>
      <c r="G118" s="168"/>
      <c r="H118" s="168"/>
      <c r="I118" s="168"/>
      <c r="J118" s="168"/>
      <c r="K118" s="168"/>
      <c r="L118" s="103">
        <f>Arkusz13!C12</f>
        <v>1736</v>
      </c>
      <c r="M118" s="103"/>
      <c r="N118" s="30">
        <f>Arkusz13!C28</f>
        <v>507</v>
      </c>
      <c r="O118" s="30">
        <f>Arkusz13!C44</f>
        <v>14</v>
      </c>
      <c r="P118" s="30">
        <f>Arkusz13!C60</f>
        <v>146</v>
      </c>
      <c r="Q118" s="30">
        <f>Arkusz13!C76</f>
        <v>129</v>
      </c>
      <c r="R118" s="30">
        <f>Arkusz13!C92</f>
        <v>37</v>
      </c>
      <c r="S118" s="30">
        <f>Arkusz13!C108</f>
        <v>0</v>
      </c>
      <c r="T118" s="30">
        <f>Arkusz13!C124</f>
        <v>128</v>
      </c>
      <c r="U118" s="30">
        <f>Arkusz13!C140-SUM(N118:T118)</f>
        <v>189</v>
      </c>
      <c r="V118" s="174">
        <f t="shared" si="3"/>
        <v>1150</v>
      </c>
      <c r="W118" s="175"/>
      <c r="Y118" s="3"/>
      <c r="Z118" s="6"/>
    </row>
    <row r="119" spans="1:26" x14ac:dyDescent="0.25">
      <c r="C119" s="167" t="s">
        <v>10</v>
      </c>
      <c r="D119" s="168"/>
      <c r="E119" s="168"/>
      <c r="F119" s="168"/>
      <c r="G119" s="168"/>
      <c r="H119" s="168"/>
      <c r="I119" s="168"/>
      <c r="J119" s="168"/>
      <c r="K119" s="168"/>
      <c r="L119" s="103">
        <f>Arkusz13!C14</f>
        <v>18</v>
      </c>
      <c r="M119" s="103"/>
      <c r="N119" s="30">
        <f>Arkusz13!C30</f>
        <v>0</v>
      </c>
      <c r="O119" s="30">
        <f>Arkusz13!C46</f>
        <v>0</v>
      </c>
      <c r="P119" s="30">
        <f>Arkusz13!C62</f>
        <v>0</v>
      </c>
      <c r="Q119" s="30">
        <f>Arkusz13!C78</f>
        <v>0</v>
      </c>
      <c r="R119" s="30">
        <f>Arkusz13!C94</f>
        <v>0</v>
      </c>
      <c r="S119" s="30">
        <f>Arkusz13!C110</f>
        <v>0</v>
      </c>
      <c r="T119" s="30">
        <f>Arkusz13!C126</f>
        <v>0</v>
      </c>
      <c r="U119" s="30">
        <f>Arkusz13!C142-SUM(N119:T119)</f>
        <v>11</v>
      </c>
      <c r="V119" s="174">
        <f t="shared" si="3"/>
        <v>11</v>
      </c>
      <c r="W119" s="175"/>
      <c r="Y119" s="3"/>
      <c r="Z119" s="6"/>
    </row>
    <row r="120" spans="1:26" x14ac:dyDescent="0.25">
      <c r="C120" s="165" t="s">
        <v>41</v>
      </c>
      <c r="D120" s="166"/>
      <c r="E120" s="166"/>
      <c r="F120" s="166"/>
      <c r="G120" s="166"/>
      <c r="H120" s="166"/>
      <c r="I120" s="166"/>
      <c r="J120" s="166"/>
      <c r="K120" s="166"/>
      <c r="L120" s="103">
        <f>Arkusz13!C15</f>
        <v>8</v>
      </c>
      <c r="M120" s="103"/>
      <c r="N120" s="30">
        <f>Arkusz13!C31</f>
        <v>7</v>
      </c>
      <c r="O120" s="30">
        <f>Arkusz13!C47</f>
        <v>0</v>
      </c>
      <c r="P120" s="30">
        <f>Arkusz13!C63</f>
        <v>0</v>
      </c>
      <c r="Q120" s="30">
        <f>Arkusz13!C79</f>
        <v>1</v>
      </c>
      <c r="R120" s="30">
        <f>Arkusz13!C95</f>
        <v>0</v>
      </c>
      <c r="S120" s="30">
        <f>Arkusz13!C111</f>
        <v>0</v>
      </c>
      <c r="T120" s="30">
        <f>Arkusz13!C127</f>
        <v>0</v>
      </c>
      <c r="U120" s="30">
        <f>Arkusz13!C143-SUM(N120:T120)</f>
        <v>1</v>
      </c>
      <c r="V120" s="174">
        <f t="shared" si="3"/>
        <v>9</v>
      </c>
      <c r="W120" s="175"/>
      <c r="Y120" s="3"/>
      <c r="Z120" s="6"/>
    </row>
    <row r="121" spans="1:26" x14ac:dyDescent="0.25">
      <c r="C121" s="167" t="s">
        <v>42</v>
      </c>
      <c r="D121" s="168"/>
      <c r="E121" s="168"/>
      <c r="F121" s="168"/>
      <c r="G121" s="168"/>
      <c r="H121" s="168"/>
      <c r="I121" s="168"/>
      <c r="J121" s="168"/>
      <c r="K121" s="168"/>
      <c r="L121" s="103">
        <f>Arkusz13!C16</f>
        <v>0</v>
      </c>
      <c r="M121" s="103"/>
      <c r="N121" s="30">
        <f>Arkusz13!C32</f>
        <v>0</v>
      </c>
      <c r="O121" s="30">
        <f>Arkusz13!C48</f>
        <v>0</v>
      </c>
      <c r="P121" s="30">
        <f>Arkusz13!C64</f>
        <v>0</v>
      </c>
      <c r="Q121" s="30">
        <f>Arkusz13!C80</f>
        <v>0</v>
      </c>
      <c r="R121" s="30">
        <f>Arkusz13!C96</f>
        <v>0</v>
      </c>
      <c r="S121" s="30">
        <f>Arkusz13!C112</f>
        <v>0</v>
      </c>
      <c r="T121" s="30">
        <f>Arkusz13!C128</f>
        <v>0</v>
      </c>
      <c r="U121" s="30">
        <f>Arkusz13!C144-SUM(N121:T121)</f>
        <v>0</v>
      </c>
      <c r="V121" s="174">
        <f t="shared" si="3"/>
        <v>0</v>
      </c>
      <c r="W121" s="175"/>
      <c r="Y121" s="3"/>
      <c r="Z121" s="6"/>
    </row>
    <row r="122" spans="1:26" ht="15.75" thickBot="1" x14ac:dyDescent="0.3">
      <c r="C122" s="279" t="s">
        <v>43</v>
      </c>
      <c r="D122" s="280"/>
      <c r="E122" s="280"/>
      <c r="F122" s="280"/>
      <c r="G122" s="280"/>
      <c r="H122" s="280"/>
      <c r="I122" s="280"/>
      <c r="J122" s="280"/>
      <c r="K122" s="280"/>
      <c r="L122" s="103">
        <f>Arkusz13!C17</f>
        <v>5</v>
      </c>
      <c r="M122" s="103"/>
      <c r="N122" s="30">
        <f>Arkusz13!C33</f>
        <v>0</v>
      </c>
      <c r="O122" s="30">
        <f>Arkusz13!C49</f>
        <v>0</v>
      </c>
      <c r="P122" s="30">
        <f>Arkusz13!C65</f>
        <v>0</v>
      </c>
      <c r="Q122" s="30">
        <f>Arkusz13!C81</f>
        <v>0</v>
      </c>
      <c r="R122" s="30">
        <f>Arkusz13!C97</f>
        <v>0</v>
      </c>
      <c r="S122" s="30">
        <f>Arkusz13!C113</f>
        <v>0</v>
      </c>
      <c r="T122" s="30">
        <f>Arkusz13!C129</f>
        <v>0</v>
      </c>
      <c r="U122" s="30">
        <f>Arkusz13!C145-SUM(N122:T122)</f>
        <v>1</v>
      </c>
      <c r="V122" s="174">
        <f t="shared" si="3"/>
        <v>1</v>
      </c>
      <c r="W122" s="175"/>
      <c r="Y122" s="3"/>
      <c r="Z122" s="6"/>
    </row>
    <row r="123" spans="1:26" ht="15.75" thickBot="1" x14ac:dyDescent="0.3">
      <c r="C123" s="272" t="s">
        <v>1</v>
      </c>
      <c r="D123" s="273"/>
      <c r="E123" s="273"/>
      <c r="F123" s="273"/>
      <c r="G123" s="273"/>
      <c r="H123" s="273"/>
      <c r="I123" s="273"/>
      <c r="J123" s="273"/>
      <c r="K123" s="273"/>
      <c r="L123" s="263">
        <f>SUM(L108:L122)</f>
        <v>13271</v>
      </c>
      <c r="M123" s="263"/>
      <c r="N123" s="31">
        <f t="shared" ref="N123:V123" si="4">SUM(N108:N122)</f>
        <v>1516</v>
      </c>
      <c r="O123" s="31">
        <f t="shared" si="4"/>
        <v>656</v>
      </c>
      <c r="P123" s="31">
        <f t="shared" si="4"/>
        <v>905</v>
      </c>
      <c r="Q123" s="31">
        <f t="shared" si="4"/>
        <v>253</v>
      </c>
      <c r="R123" s="31">
        <f t="shared" si="4"/>
        <v>40</v>
      </c>
      <c r="S123" s="31">
        <f t="shared" si="4"/>
        <v>0</v>
      </c>
      <c r="T123" s="31">
        <f t="shared" si="4"/>
        <v>128</v>
      </c>
      <c r="U123" s="31">
        <f t="shared" si="4"/>
        <v>3159</v>
      </c>
      <c r="V123" s="263">
        <f t="shared" si="4"/>
        <v>6657</v>
      </c>
      <c r="W123" s="286"/>
      <c r="Y123" s="3"/>
      <c r="Z123" s="6"/>
    </row>
    <row r="124" spans="1:26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</row>
    <row r="148" spans="1:25" ht="15.75" thickBot="1" x14ac:dyDescent="0.3"/>
    <row r="149" spans="1:25" ht="31.5" customHeight="1" x14ac:dyDescent="0.25">
      <c r="D149" s="222" t="s">
        <v>2</v>
      </c>
      <c r="E149" s="223"/>
      <c r="F149" s="223"/>
      <c r="G149" s="223"/>
      <c r="H149" s="223"/>
      <c r="I149" s="223"/>
      <c r="J149" s="223"/>
      <c r="K149" s="223"/>
      <c r="L149" s="223" t="s">
        <v>3</v>
      </c>
      <c r="M149" s="223"/>
      <c r="N149" s="118" t="s">
        <v>83</v>
      </c>
      <c r="O149" s="118"/>
      <c r="P149" s="118"/>
      <c r="Q149" s="283" t="s">
        <v>84</v>
      </c>
      <c r="R149" s="284"/>
      <c r="S149" s="285"/>
    </row>
    <row r="150" spans="1:25" ht="15.75" thickBot="1" x14ac:dyDescent="0.3">
      <c r="D150" s="220" t="s">
        <v>82</v>
      </c>
      <c r="E150" s="221"/>
      <c r="F150" s="221"/>
      <c r="G150" s="221"/>
      <c r="H150" s="221"/>
      <c r="I150" s="221"/>
      <c r="J150" s="221"/>
      <c r="K150" s="221"/>
      <c r="L150" s="219">
        <f>Arkusz14!B2</f>
        <v>20</v>
      </c>
      <c r="M150" s="219"/>
      <c r="N150" s="219">
        <f>Arkusz14!B3</f>
        <v>10</v>
      </c>
      <c r="O150" s="219"/>
      <c r="P150" s="219"/>
      <c r="Q150" s="274">
        <f>Arkusz14!B4</f>
        <v>0</v>
      </c>
      <c r="R150" s="275"/>
      <c r="S150" s="276"/>
    </row>
    <row r="151" spans="1:25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</row>
    <row r="152" spans="1:25" x14ac:dyDescent="0.25">
      <c r="A152" s="123" t="s">
        <v>118</v>
      </c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</row>
    <row r="153" spans="1:25" x14ac:dyDescent="0.25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</row>
    <row r="154" spans="1:25" x14ac:dyDescent="0.25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</row>
    <row r="155" spans="1:25" x14ac:dyDescent="0.25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</row>
    <row r="156" spans="1:25" x14ac:dyDescent="0.25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</row>
    <row r="157" spans="1:25" x14ac:dyDescent="0.25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</row>
    <row r="160" spans="1:25" x14ac:dyDescent="0.25">
      <c r="A160" s="10" t="s">
        <v>159</v>
      </c>
      <c r="B160" s="10"/>
      <c r="C160" s="10"/>
      <c r="D160" s="10"/>
      <c r="E160" s="10"/>
      <c r="F160" s="10"/>
    </row>
    <row r="161" spans="4:13" ht="15.75" thickBot="1" x14ac:dyDescent="0.3"/>
    <row r="162" spans="4:13" x14ac:dyDescent="0.25">
      <c r="D162" s="80" t="s">
        <v>26</v>
      </c>
      <c r="E162" s="81"/>
      <c r="F162" s="81"/>
      <c r="G162" s="81"/>
      <c r="H162" s="81" t="s">
        <v>3</v>
      </c>
      <c r="I162" s="81"/>
      <c r="J162" s="81"/>
      <c r="K162" s="81" t="s">
        <v>21</v>
      </c>
      <c r="L162" s="81"/>
      <c r="M162" s="171"/>
    </row>
    <row r="163" spans="4:13" x14ac:dyDescent="0.25">
      <c r="D163" s="172" t="s">
        <v>19</v>
      </c>
      <c r="E163" s="173"/>
      <c r="F163" s="173"/>
      <c r="G163" s="173"/>
      <c r="H163" s="174"/>
      <c r="I163" s="174"/>
      <c r="J163" s="174"/>
      <c r="K163" s="174"/>
      <c r="L163" s="174"/>
      <c r="M163" s="175"/>
    </row>
    <row r="164" spans="4:13" x14ac:dyDescent="0.25">
      <c r="D164" s="176" t="s">
        <v>139</v>
      </c>
      <c r="E164" s="177"/>
      <c r="F164" s="177"/>
      <c r="G164" s="177"/>
      <c r="H164" s="174"/>
      <c r="I164" s="174"/>
      <c r="J164" s="174"/>
      <c r="K164" s="174"/>
      <c r="L164" s="174"/>
      <c r="M164" s="175"/>
    </row>
    <row r="165" spans="4:13" ht="15.75" thickBot="1" x14ac:dyDescent="0.3">
      <c r="D165" s="270" t="s">
        <v>20</v>
      </c>
      <c r="E165" s="271"/>
      <c r="F165" s="271"/>
      <c r="G165" s="271"/>
      <c r="H165" s="174"/>
      <c r="I165" s="174"/>
      <c r="J165" s="174"/>
      <c r="K165" s="174"/>
      <c r="L165" s="174"/>
      <c r="M165" s="175"/>
    </row>
    <row r="166" spans="4:13" ht="15.75" thickBot="1" x14ac:dyDescent="0.3">
      <c r="D166" s="306" t="s">
        <v>1</v>
      </c>
      <c r="E166" s="307"/>
      <c r="F166" s="307"/>
      <c r="G166" s="307"/>
      <c r="H166" s="87"/>
      <c r="I166" s="87"/>
      <c r="J166" s="87"/>
      <c r="K166" s="87"/>
      <c r="L166" s="87"/>
      <c r="M166" s="88"/>
    </row>
    <row r="167" spans="4:13" x14ac:dyDescent="0.25">
      <c r="D167" s="34"/>
      <c r="E167" s="34"/>
      <c r="F167" s="34"/>
      <c r="G167" s="34"/>
      <c r="H167" s="35"/>
      <c r="I167" s="35"/>
      <c r="J167" s="35"/>
      <c r="K167" s="35"/>
      <c r="L167" s="35"/>
      <c r="M167" s="35"/>
    </row>
    <row r="168" spans="4:13" x14ac:dyDescent="0.25">
      <c r="D168" s="34"/>
      <c r="E168" s="34"/>
      <c r="F168" s="34"/>
      <c r="G168" s="34"/>
      <c r="H168" s="35"/>
      <c r="I168" s="35"/>
      <c r="J168" s="35"/>
      <c r="K168" s="35"/>
      <c r="L168" s="35"/>
      <c r="M168" s="35"/>
    </row>
    <row r="169" spans="4:13" x14ac:dyDescent="0.25">
      <c r="D169" s="34"/>
      <c r="E169" s="34"/>
      <c r="F169" s="34"/>
      <c r="G169" s="34"/>
      <c r="H169" s="35"/>
      <c r="I169" s="35"/>
      <c r="J169" s="35"/>
      <c r="K169" s="35"/>
      <c r="L169" s="35"/>
      <c r="M169" s="35"/>
    </row>
    <row r="170" spans="4:13" x14ac:dyDescent="0.25">
      <c r="D170" s="36"/>
      <c r="E170" s="36"/>
      <c r="F170" s="36"/>
      <c r="G170" s="36"/>
      <c r="H170" s="36"/>
      <c r="I170" s="36"/>
      <c r="J170" s="36"/>
      <c r="K170" s="36"/>
      <c r="L170" s="36"/>
      <c r="M170" s="36"/>
    </row>
    <row r="171" spans="4:13" x14ac:dyDescent="0.25">
      <c r="D171" s="36"/>
      <c r="E171" s="36"/>
      <c r="F171" s="36"/>
      <c r="G171" s="36"/>
      <c r="H171" s="36"/>
      <c r="I171" s="36"/>
      <c r="J171" s="36"/>
      <c r="K171" s="36"/>
      <c r="L171" s="36"/>
      <c r="M171" s="36"/>
    </row>
    <row r="172" spans="4:13" x14ac:dyDescent="0.25">
      <c r="D172" s="36"/>
      <c r="E172" s="36"/>
      <c r="F172" s="36"/>
      <c r="G172" s="36"/>
      <c r="H172" s="36"/>
      <c r="I172" s="36"/>
      <c r="J172" s="36"/>
      <c r="K172" s="36"/>
      <c r="L172" s="36"/>
      <c r="M172" s="36"/>
    </row>
    <row r="173" spans="4:13" x14ac:dyDescent="0.25">
      <c r="D173" s="36"/>
      <c r="E173" s="36"/>
      <c r="F173" s="36"/>
      <c r="G173" s="36"/>
      <c r="H173" s="36"/>
      <c r="I173" s="36"/>
      <c r="J173" s="36"/>
      <c r="K173" s="36"/>
      <c r="L173" s="36"/>
      <c r="M173" s="36"/>
    </row>
    <row r="174" spans="4:13" x14ac:dyDescent="0.25">
      <c r="D174" s="36"/>
      <c r="E174" s="36"/>
      <c r="F174" s="36"/>
      <c r="G174" s="36"/>
      <c r="H174" s="36"/>
      <c r="I174" s="36"/>
      <c r="J174" s="36"/>
      <c r="K174" s="36"/>
      <c r="L174" s="36"/>
      <c r="M174" s="36"/>
    </row>
    <row r="175" spans="4:13" x14ac:dyDescent="0.25">
      <c r="D175" s="36"/>
      <c r="E175" s="36"/>
      <c r="F175" s="36"/>
      <c r="G175" s="36"/>
      <c r="H175" s="36"/>
      <c r="I175" s="36"/>
      <c r="J175" s="36"/>
      <c r="K175" s="36"/>
      <c r="L175" s="36"/>
      <c r="M175" s="36"/>
    </row>
    <row r="176" spans="4:13" x14ac:dyDescent="0.25">
      <c r="D176" s="36"/>
      <c r="E176" s="36"/>
      <c r="F176" s="36"/>
      <c r="G176" s="36"/>
      <c r="H176" s="36"/>
      <c r="I176" s="36"/>
      <c r="J176" s="36"/>
      <c r="K176" s="36"/>
      <c r="L176" s="36"/>
      <c r="M176" s="36"/>
    </row>
    <row r="177" spans="1:29" x14ac:dyDescent="0.25">
      <c r="D177" s="36"/>
      <c r="E177" s="36"/>
      <c r="F177" s="36"/>
      <c r="G177" s="36"/>
      <c r="H177" s="36"/>
      <c r="I177" s="36"/>
      <c r="J177" s="36"/>
      <c r="K177" s="36"/>
      <c r="L177" s="36"/>
      <c r="M177" s="36"/>
    </row>
    <row r="178" spans="1:29" x14ac:dyDescent="0.25">
      <c r="D178" s="36"/>
      <c r="E178" s="36"/>
      <c r="F178" s="36"/>
      <c r="G178" s="36"/>
      <c r="H178" s="36"/>
      <c r="I178" s="36"/>
      <c r="J178" s="36"/>
      <c r="K178" s="36"/>
      <c r="L178" s="36"/>
      <c r="M178" s="36"/>
    </row>
    <row r="179" spans="1:29" x14ac:dyDescent="0.25"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AC179" s="23"/>
    </row>
    <row r="180" spans="1:29" x14ac:dyDescent="0.25">
      <c r="D180" s="36"/>
      <c r="E180" s="36"/>
      <c r="F180" s="36"/>
      <c r="G180" s="36"/>
      <c r="H180" s="36"/>
      <c r="I180" s="36"/>
      <c r="J180" s="36"/>
      <c r="K180" s="36"/>
      <c r="L180" s="36"/>
      <c r="M180" s="36"/>
    </row>
    <row r="181" spans="1:29" x14ac:dyDescent="0.25">
      <c r="D181" s="36"/>
      <c r="E181" s="36"/>
      <c r="F181" s="36"/>
      <c r="G181" s="36"/>
      <c r="H181" s="36"/>
      <c r="I181" s="36"/>
      <c r="J181" s="36"/>
      <c r="K181" s="36"/>
      <c r="L181" s="36"/>
      <c r="M181" s="36"/>
    </row>
    <row r="182" spans="1:29" x14ac:dyDescent="0.25">
      <c r="D182" s="36"/>
      <c r="E182" s="36"/>
      <c r="F182" s="36"/>
      <c r="G182" s="36"/>
      <c r="H182" s="36"/>
      <c r="I182" s="36"/>
      <c r="J182" s="36"/>
      <c r="K182" s="36"/>
      <c r="L182" s="36"/>
      <c r="M182" s="36"/>
    </row>
    <row r="185" spans="1:29" x14ac:dyDescent="0.25">
      <c r="A185" s="123" t="s">
        <v>118</v>
      </c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</row>
    <row r="186" spans="1:29" x14ac:dyDescent="0.25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</row>
    <row r="187" spans="1:29" x14ac:dyDescent="0.25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</row>
    <row r="188" spans="1:29" x14ac:dyDescent="0.25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</row>
    <row r="189" spans="1:29" x14ac:dyDescent="0.25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</row>
    <row r="190" spans="1:29" x14ac:dyDescent="0.25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</row>
    <row r="191" spans="1:29" x14ac:dyDescent="0.25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</row>
    <row r="192" spans="1:29" x14ac:dyDescent="0.25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</row>
    <row r="195" spans="1:18" x14ac:dyDescent="0.25">
      <c r="A195" s="10" t="s">
        <v>160</v>
      </c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8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8" ht="15.75" thickBo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8" x14ac:dyDescent="0.25">
      <c r="D198" s="302" t="s">
        <v>46</v>
      </c>
      <c r="E198" s="303"/>
      <c r="F198" s="303"/>
      <c r="G198" s="139" t="str">
        <f>CONCATENATE(Arkusz18!A2," - ",Arkusz18!B2," r.")</f>
        <v>01.09.2019 - 30.09.2019 r.</v>
      </c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40"/>
    </row>
    <row r="199" spans="1:18" ht="31.5" customHeight="1" x14ac:dyDescent="0.25">
      <c r="D199" s="304"/>
      <c r="E199" s="305"/>
      <c r="F199" s="305"/>
      <c r="G199" s="144" t="s">
        <v>62</v>
      </c>
      <c r="H199" s="144"/>
      <c r="I199" s="144"/>
      <c r="J199" s="144" t="s">
        <v>87</v>
      </c>
      <c r="K199" s="144"/>
      <c r="L199" s="144"/>
      <c r="M199" s="144" t="s">
        <v>61</v>
      </c>
      <c r="N199" s="144"/>
      <c r="O199" s="144"/>
      <c r="P199" s="144" t="s">
        <v>86</v>
      </c>
      <c r="Q199" s="144"/>
      <c r="R199" s="158"/>
    </row>
    <row r="200" spans="1:18" x14ac:dyDescent="0.25">
      <c r="D200" s="141" t="s">
        <v>85</v>
      </c>
      <c r="E200" s="142"/>
      <c r="F200" s="142"/>
      <c r="G200" s="143">
        <f>Arkusz16!A2</f>
        <v>0</v>
      </c>
      <c r="H200" s="143"/>
      <c r="I200" s="143"/>
      <c r="J200" s="143">
        <f>Arkusz16!A3</f>
        <v>0</v>
      </c>
      <c r="K200" s="143"/>
      <c r="L200" s="143"/>
      <c r="M200" s="143">
        <f>Arkusz16!A4</f>
        <v>0</v>
      </c>
      <c r="N200" s="143"/>
      <c r="O200" s="143"/>
      <c r="P200" s="143">
        <f>Arkusz16!A5</f>
        <v>0</v>
      </c>
      <c r="Q200" s="143"/>
      <c r="R200" s="143"/>
    </row>
    <row r="201" spans="1:18" x14ac:dyDescent="0.25">
      <c r="D201" s="130" t="s">
        <v>48</v>
      </c>
      <c r="E201" s="131"/>
      <c r="F201" s="131"/>
      <c r="G201" s="132">
        <f>Arkusz16!A6</f>
        <v>899</v>
      </c>
      <c r="H201" s="132"/>
      <c r="I201" s="132"/>
      <c r="J201" s="133">
        <f>Arkusz16!A7</f>
        <v>9</v>
      </c>
      <c r="K201" s="134"/>
      <c r="L201" s="135"/>
      <c r="M201" s="133">
        <f>Arkusz16!A8</f>
        <v>0</v>
      </c>
      <c r="N201" s="134"/>
      <c r="O201" s="135"/>
      <c r="P201" s="133">
        <f>Arkusz16!A9</f>
        <v>3</v>
      </c>
      <c r="Q201" s="134"/>
      <c r="R201" s="135"/>
    </row>
    <row r="202" spans="1:18" ht="15.75" thickBot="1" x14ac:dyDescent="0.3">
      <c r="D202" s="265" t="s">
        <v>49</v>
      </c>
      <c r="E202" s="266"/>
      <c r="F202" s="266"/>
      <c r="G202" s="160">
        <f>Arkusz16!A10</f>
        <v>358</v>
      </c>
      <c r="H202" s="160"/>
      <c r="I202" s="160"/>
      <c r="J202" s="160">
        <f>Arkusz16!A11</f>
        <v>2</v>
      </c>
      <c r="K202" s="160"/>
      <c r="L202" s="160"/>
      <c r="M202" s="160">
        <f>Arkusz16!A12</f>
        <v>5</v>
      </c>
      <c r="N202" s="160"/>
      <c r="O202" s="160"/>
      <c r="P202" s="160">
        <f>Arkusz16!A13</f>
        <v>2</v>
      </c>
      <c r="Q202" s="160"/>
      <c r="R202" s="160"/>
    </row>
    <row r="203" spans="1:18" ht="15.75" thickBot="1" x14ac:dyDescent="0.3">
      <c r="D203" s="145" t="s">
        <v>47</v>
      </c>
      <c r="E203" s="146"/>
      <c r="F203" s="146"/>
      <c r="G203" s="138">
        <f>SUM(G200:I202)</f>
        <v>1257</v>
      </c>
      <c r="H203" s="138"/>
      <c r="I203" s="138"/>
      <c r="J203" s="138">
        <f t="shared" ref="J203" si="5">SUM(J200:L202)</f>
        <v>11</v>
      </c>
      <c r="K203" s="138"/>
      <c r="L203" s="138"/>
      <c r="M203" s="138">
        <f t="shared" ref="M203" si="6">SUM(M200:O202)</f>
        <v>5</v>
      </c>
      <c r="N203" s="138"/>
      <c r="O203" s="138"/>
      <c r="P203" s="138">
        <f t="shared" ref="P203" si="7">SUM(P200:R202)</f>
        <v>5</v>
      </c>
      <c r="Q203" s="138"/>
      <c r="R203" s="159"/>
    </row>
    <row r="204" spans="1:18" x14ac:dyDescent="0.25">
      <c r="A204" s="37"/>
      <c r="B204" s="37"/>
      <c r="C204" s="37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</row>
    <row r="206" spans="1:18" ht="15.75" thickBot="1" x14ac:dyDescent="0.3"/>
    <row r="207" spans="1:18" x14ac:dyDescent="0.25">
      <c r="D207" s="302" t="s">
        <v>46</v>
      </c>
      <c r="E207" s="303"/>
      <c r="F207" s="303"/>
      <c r="G207" s="139" t="str">
        <f>CONCATENATE(Arkusz18!C2," - ",Arkusz18!B2," r.")</f>
        <v>01.01.2019 - 30.09.2019 r.</v>
      </c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40"/>
    </row>
    <row r="208" spans="1:18" ht="32.25" customHeight="1" x14ac:dyDescent="0.25">
      <c r="D208" s="304"/>
      <c r="E208" s="305"/>
      <c r="F208" s="305"/>
      <c r="G208" s="144" t="s">
        <v>62</v>
      </c>
      <c r="H208" s="144"/>
      <c r="I208" s="144"/>
      <c r="J208" s="144" t="s">
        <v>87</v>
      </c>
      <c r="K208" s="144"/>
      <c r="L208" s="144"/>
      <c r="M208" s="144" t="s">
        <v>61</v>
      </c>
      <c r="N208" s="144"/>
      <c r="O208" s="144"/>
      <c r="P208" s="144" t="s">
        <v>86</v>
      </c>
      <c r="Q208" s="144"/>
      <c r="R208" s="158"/>
    </row>
    <row r="209" spans="1:25" x14ac:dyDescent="0.25">
      <c r="D209" s="141" t="s">
        <v>85</v>
      </c>
      <c r="E209" s="142"/>
      <c r="F209" s="142"/>
      <c r="G209" s="143">
        <f>Arkusz17!A2</f>
        <v>0</v>
      </c>
      <c r="H209" s="143"/>
      <c r="I209" s="143"/>
      <c r="J209" s="143">
        <f>Arkusz17!A3</f>
        <v>0</v>
      </c>
      <c r="K209" s="143"/>
      <c r="L209" s="143"/>
      <c r="M209" s="143">
        <f>Arkusz17!A4</f>
        <v>0</v>
      </c>
      <c r="N209" s="143"/>
      <c r="O209" s="143"/>
      <c r="P209" s="143">
        <f>Arkusz17!A5</f>
        <v>0</v>
      </c>
      <c r="Q209" s="143"/>
      <c r="R209" s="143"/>
    </row>
    <row r="210" spans="1:25" x14ac:dyDescent="0.25">
      <c r="D210" s="130" t="s">
        <v>48</v>
      </c>
      <c r="E210" s="131"/>
      <c r="F210" s="131"/>
      <c r="G210" s="132">
        <f>Arkusz17!A6</f>
        <v>8046</v>
      </c>
      <c r="H210" s="132"/>
      <c r="I210" s="132"/>
      <c r="J210" s="132">
        <f>Arkusz17!A7</f>
        <v>80</v>
      </c>
      <c r="K210" s="132"/>
      <c r="L210" s="132"/>
      <c r="M210" s="132">
        <f>Arkusz17!A8</f>
        <v>53</v>
      </c>
      <c r="N210" s="132"/>
      <c r="O210" s="132"/>
      <c r="P210" s="132">
        <f>Arkusz17!A9</f>
        <v>8</v>
      </c>
      <c r="Q210" s="132"/>
      <c r="R210" s="132"/>
    </row>
    <row r="211" spans="1:25" ht="15.75" thickBot="1" x14ac:dyDescent="0.3">
      <c r="D211" s="265" t="s">
        <v>49</v>
      </c>
      <c r="E211" s="266"/>
      <c r="F211" s="266"/>
      <c r="G211" s="160">
        <f>Arkusz17!A10</f>
        <v>3401</v>
      </c>
      <c r="H211" s="160"/>
      <c r="I211" s="160"/>
      <c r="J211" s="160">
        <f>Arkusz17!A11</f>
        <v>13</v>
      </c>
      <c r="K211" s="160"/>
      <c r="L211" s="160"/>
      <c r="M211" s="160">
        <f>Arkusz17!A12</f>
        <v>78</v>
      </c>
      <c r="N211" s="160"/>
      <c r="O211" s="160"/>
      <c r="P211" s="160">
        <f>Arkusz17!A13</f>
        <v>14</v>
      </c>
      <c r="Q211" s="160"/>
      <c r="R211" s="160"/>
    </row>
    <row r="212" spans="1:25" ht="15.75" thickBot="1" x14ac:dyDescent="0.3">
      <c r="D212" s="145" t="s">
        <v>47</v>
      </c>
      <c r="E212" s="146"/>
      <c r="F212" s="146"/>
      <c r="G212" s="138">
        <f>SUM(G209:I211)</f>
        <v>11447</v>
      </c>
      <c r="H212" s="138"/>
      <c r="I212" s="138"/>
      <c r="J212" s="138">
        <f t="shared" ref="J212" si="8">SUM(J209:L211)</f>
        <v>93</v>
      </c>
      <c r="K212" s="138"/>
      <c r="L212" s="138"/>
      <c r="M212" s="138">
        <f t="shared" ref="M212" si="9">SUM(M209:O211)</f>
        <v>131</v>
      </c>
      <c r="N212" s="138"/>
      <c r="O212" s="138"/>
      <c r="P212" s="138">
        <f t="shared" ref="P212" si="10">SUM(P209:R211)</f>
        <v>22</v>
      </c>
      <c r="Q212" s="138"/>
      <c r="R212" s="159"/>
    </row>
    <row r="215" spans="1:25" x14ac:dyDescent="0.25">
      <c r="A215" s="123" t="s">
        <v>118</v>
      </c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</row>
    <row r="216" spans="1:25" x14ac:dyDescent="0.25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</row>
    <row r="217" spans="1:25" x14ac:dyDescent="0.25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</row>
    <row r="218" spans="1:25" x14ac:dyDescent="0.25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</row>
    <row r="219" spans="1:25" x14ac:dyDescent="0.25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</row>
    <row r="220" spans="1:25" x14ac:dyDescent="0.25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</row>
    <row r="221" spans="1:25" x14ac:dyDescent="0.25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</row>
    <row r="222" spans="1:25" x14ac:dyDescent="0.25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</row>
    <row r="223" spans="1:25" x14ac:dyDescent="0.25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</row>
    <row r="226" spans="1:22" ht="18.75" x14ac:dyDescent="0.25">
      <c r="A226" s="8" t="s">
        <v>64</v>
      </c>
      <c r="F226" s="9"/>
    </row>
    <row r="227" spans="1:22" x14ac:dyDescent="0.25">
      <c r="F227" s="9"/>
    </row>
    <row r="228" spans="1:22" x14ac:dyDescent="0.25">
      <c r="A228" s="238" t="s">
        <v>161</v>
      </c>
      <c r="B228" s="238"/>
      <c r="C228" s="238"/>
      <c r="D228" s="238"/>
      <c r="E228" s="238"/>
      <c r="F228" s="238"/>
      <c r="G228" s="238"/>
      <c r="H228" s="238"/>
      <c r="I228" s="238"/>
      <c r="J228" s="238"/>
      <c r="K228" s="238"/>
      <c r="L228" s="238"/>
      <c r="M228" s="238"/>
      <c r="N228" s="238"/>
      <c r="O228" s="238"/>
      <c r="P228" s="238"/>
      <c r="Q228" s="238"/>
      <c r="R228" s="238"/>
      <c r="S228" s="238"/>
      <c r="T228" s="238"/>
      <c r="U228" s="238"/>
    </row>
    <row r="229" spans="1:22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1:22" ht="15.75" thickBo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1:22" x14ac:dyDescent="0.25">
      <c r="C231" s="154" t="s">
        <v>0</v>
      </c>
      <c r="D231" s="155"/>
      <c r="E231" s="155"/>
      <c r="F231" s="155"/>
      <c r="G231" s="148" t="str">
        <f>CONCATENATE(Arkusz18!A2," - ",Arkusz18!B2," r.")</f>
        <v>01.09.2019 - 30.09.2019 r.</v>
      </c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50"/>
    </row>
    <row r="232" spans="1:22" x14ac:dyDescent="0.25">
      <c r="C232" s="156"/>
      <c r="D232" s="157"/>
      <c r="E232" s="157"/>
      <c r="F232" s="157"/>
      <c r="G232" s="105" t="s">
        <v>29</v>
      </c>
      <c r="H232" s="109"/>
      <c r="I232" s="109"/>
      <c r="J232" s="147"/>
      <c r="K232" s="105" t="s">
        <v>30</v>
      </c>
      <c r="L232" s="109"/>
      <c r="M232" s="109"/>
      <c r="N232" s="147"/>
      <c r="O232" s="105" t="s">
        <v>99</v>
      </c>
      <c r="P232" s="109"/>
      <c r="Q232" s="109"/>
      <c r="R232" s="147"/>
      <c r="S232" s="105" t="s">
        <v>52</v>
      </c>
      <c r="T232" s="109"/>
      <c r="U232" s="109"/>
      <c r="V232" s="106"/>
    </row>
    <row r="233" spans="1:22" x14ac:dyDescent="0.25">
      <c r="C233" s="156"/>
      <c r="D233" s="157"/>
      <c r="E233" s="157"/>
      <c r="F233" s="157"/>
      <c r="G233" s="107" t="s">
        <v>28</v>
      </c>
      <c r="H233" s="108"/>
      <c r="I233" s="105" t="s">
        <v>9</v>
      </c>
      <c r="J233" s="147"/>
      <c r="K233" s="107" t="s">
        <v>31</v>
      </c>
      <c r="L233" s="108"/>
      <c r="M233" s="105" t="s">
        <v>9</v>
      </c>
      <c r="N233" s="147"/>
      <c r="O233" s="107" t="s">
        <v>28</v>
      </c>
      <c r="P233" s="108"/>
      <c r="Q233" s="105" t="s">
        <v>9</v>
      </c>
      <c r="R233" s="147"/>
      <c r="S233" s="107" t="s">
        <v>28</v>
      </c>
      <c r="T233" s="108"/>
      <c r="U233" s="105" t="s">
        <v>9</v>
      </c>
      <c r="V233" s="106"/>
    </row>
    <row r="234" spans="1:22" x14ac:dyDescent="0.25">
      <c r="C234" s="136" t="str">
        <f>Arkusz2!B2</f>
        <v>ROSJA</v>
      </c>
      <c r="D234" s="137"/>
      <c r="E234" s="137"/>
      <c r="F234" s="137"/>
      <c r="G234" s="110">
        <f>Arkusz2!F2</f>
        <v>59</v>
      </c>
      <c r="H234" s="112"/>
      <c r="I234" s="110">
        <f>Arkusz2!F8</f>
        <v>171</v>
      </c>
      <c r="J234" s="112"/>
      <c r="K234" s="110">
        <f>SUM(Arkusz2!F14,-G234)</f>
        <v>20</v>
      </c>
      <c r="L234" s="112"/>
      <c r="M234" s="110">
        <f>SUM(Arkusz2!F20,-I234)</f>
        <v>55</v>
      </c>
      <c r="N234" s="112"/>
      <c r="O234" s="110">
        <f>Arkusz2!F26</f>
        <v>7</v>
      </c>
      <c r="P234" s="112"/>
      <c r="Q234" s="110">
        <f>Arkusz2!F32</f>
        <v>22</v>
      </c>
      <c r="R234" s="112"/>
      <c r="S234" s="110">
        <f>SUM(Arkusz2!F14,O234)</f>
        <v>86</v>
      </c>
      <c r="T234" s="112"/>
      <c r="U234" s="110">
        <f>SUM(Arkusz2!F20,Q234)</f>
        <v>248</v>
      </c>
      <c r="V234" s="111"/>
    </row>
    <row r="235" spans="1:22" x14ac:dyDescent="0.25">
      <c r="C235" s="74" t="str">
        <f>Arkusz2!B3</f>
        <v>UKRAINA</v>
      </c>
      <c r="D235" s="75"/>
      <c r="E235" s="75"/>
      <c r="F235" s="75"/>
      <c r="G235" s="151">
        <f>Arkusz2!F3</f>
        <v>14</v>
      </c>
      <c r="H235" s="153"/>
      <c r="I235" s="151">
        <f>Arkusz2!F9</f>
        <v>17</v>
      </c>
      <c r="J235" s="153"/>
      <c r="K235" s="151">
        <f>SUM(Arkusz2!F15,-G235)</f>
        <v>10</v>
      </c>
      <c r="L235" s="153"/>
      <c r="M235" s="151">
        <f>SUM(Arkusz2!F21,-I235)</f>
        <v>15</v>
      </c>
      <c r="N235" s="153"/>
      <c r="O235" s="151">
        <f>Arkusz2!F27</f>
        <v>1</v>
      </c>
      <c r="P235" s="153"/>
      <c r="Q235" s="151">
        <f>Arkusz2!F33</f>
        <v>3</v>
      </c>
      <c r="R235" s="153"/>
      <c r="S235" s="151">
        <f>SUM(Arkusz2!F15,O235)</f>
        <v>25</v>
      </c>
      <c r="T235" s="153"/>
      <c r="U235" s="151">
        <f>SUM(Arkusz2!F21,Q235)</f>
        <v>35</v>
      </c>
      <c r="V235" s="152"/>
    </row>
    <row r="236" spans="1:22" x14ac:dyDescent="0.25">
      <c r="C236" s="136" t="str">
        <f>Arkusz2!B4</f>
        <v>TURCJA</v>
      </c>
      <c r="D236" s="137"/>
      <c r="E236" s="137"/>
      <c r="F236" s="137"/>
      <c r="G236" s="110">
        <f>Arkusz2!F4</f>
        <v>8</v>
      </c>
      <c r="H236" s="112"/>
      <c r="I236" s="110">
        <f>Arkusz2!F10</f>
        <v>18</v>
      </c>
      <c r="J236" s="112"/>
      <c r="K236" s="110">
        <f>SUM(Arkusz2!F16,-G236)</f>
        <v>0</v>
      </c>
      <c r="L236" s="112"/>
      <c r="M236" s="110">
        <f>SUM(Arkusz2!F22,-I236)</f>
        <v>0</v>
      </c>
      <c r="N236" s="112"/>
      <c r="O236" s="110">
        <f>Arkusz2!F28</f>
        <v>0</v>
      </c>
      <c r="P236" s="112"/>
      <c r="Q236" s="110">
        <f>Arkusz2!F34</f>
        <v>0</v>
      </c>
      <c r="R236" s="112"/>
      <c r="S236" s="110">
        <f>SUM(Arkusz2!F16,O236)</f>
        <v>8</v>
      </c>
      <c r="T236" s="112"/>
      <c r="U236" s="110">
        <f>SUM(Arkusz2!F22,Q236)</f>
        <v>18</v>
      </c>
      <c r="V236" s="111"/>
    </row>
    <row r="237" spans="1:22" x14ac:dyDescent="0.25">
      <c r="C237" s="74" t="str">
        <f>Arkusz2!B5</f>
        <v>ARMENIA</v>
      </c>
      <c r="D237" s="75"/>
      <c r="E237" s="75"/>
      <c r="F237" s="75"/>
      <c r="G237" s="151">
        <f>Arkusz2!F5</f>
        <v>4</v>
      </c>
      <c r="H237" s="153"/>
      <c r="I237" s="151">
        <f>Arkusz2!F11</f>
        <v>6</v>
      </c>
      <c r="J237" s="153"/>
      <c r="K237" s="151">
        <f>SUM(Arkusz2!F17,-G237)</f>
        <v>1</v>
      </c>
      <c r="L237" s="153"/>
      <c r="M237" s="151">
        <f>SUM(Arkusz2!F23,-I237)</f>
        <v>4</v>
      </c>
      <c r="N237" s="153"/>
      <c r="O237" s="151">
        <f>Arkusz2!F29</f>
        <v>0</v>
      </c>
      <c r="P237" s="153"/>
      <c r="Q237" s="151">
        <f>Arkusz2!F35</f>
        <v>0</v>
      </c>
      <c r="R237" s="153"/>
      <c r="S237" s="151">
        <f>SUM(Arkusz2!F17,O237)</f>
        <v>5</v>
      </c>
      <c r="T237" s="153"/>
      <c r="U237" s="151">
        <f>SUM(Arkusz2!F23,Q237)</f>
        <v>10</v>
      </c>
      <c r="V237" s="152"/>
    </row>
    <row r="238" spans="1:22" x14ac:dyDescent="0.25">
      <c r="C238" s="136" t="str">
        <f>Arkusz2!B6</f>
        <v>GRUZJA</v>
      </c>
      <c r="D238" s="137"/>
      <c r="E238" s="137"/>
      <c r="F238" s="137"/>
      <c r="G238" s="110">
        <f>Arkusz2!F6</f>
        <v>2</v>
      </c>
      <c r="H238" s="112"/>
      <c r="I238" s="110">
        <f>Arkusz2!F12</f>
        <v>2</v>
      </c>
      <c r="J238" s="112"/>
      <c r="K238" s="110">
        <f>SUM(Arkusz2!F18,-G238)</f>
        <v>5</v>
      </c>
      <c r="L238" s="112"/>
      <c r="M238" s="110">
        <f>SUM(Arkusz2!F24,-I238)</f>
        <v>6</v>
      </c>
      <c r="N238" s="112"/>
      <c r="O238" s="110">
        <f>Arkusz2!F30</f>
        <v>0</v>
      </c>
      <c r="P238" s="112"/>
      <c r="Q238" s="110">
        <f>Arkusz2!F36</f>
        <v>0</v>
      </c>
      <c r="R238" s="112"/>
      <c r="S238" s="110">
        <f>SUM(Arkusz2!F18,O238)</f>
        <v>7</v>
      </c>
      <c r="T238" s="112"/>
      <c r="U238" s="110">
        <f>SUM(Arkusz2!F24,Q238)</f>
        <v>8</v>
      </c>
      <c r="V238" s="111"/>
    </row>
    <row r="239" spans="1:22" ht="15.75" thickBot="1" x14ac:dyDescent="0.3">
      <c r="C239" s="163" t="str">
        <f>Arkusz2!B7</f>
        <v>Pozostałe</v>
      </c>
      <c r="D239" s="164"/>
      <c r="E239" s="164"/>
      <c r="F239" s="164"/>
      <c r="G239" s="193">
        <f>Arkusz2!F7</f>
        <v>32</v>
      </c>
      <c r="H239" s="194"/>
      <c r="I239" s="193">
        <f>Arkusz2!F13</f>
        <v>44</v>
      </c>
      <c r="J239" s="194"/>
      <c r="K239" s="193">
        <f>SUM(Arkusz2!F19,-G239)</f>
        <v>7</v>
      </c>
      <c r="L239" s="194"/>
      <c r="M239" s="193">
        <f>SUM(Arkusz2!F25,-I239)</f>
        <v>15</v>
      </c>
      <c r="N239" s="194"/>
      <c r="O239" s="193">
        <f>Arkusz2!F31</f>
        <v>1</v>
      </c>
      <c r="P239" s="194"/>
      <c r="Q239" s="193">
        <f>Arkusz2!F37</f>
        <v>2</v>
      </c>
      <c r="R239" s="194"/>
      <c r="S239" s="193">
        <f>SUM(Arkusz2!F19,O239)</f>
        <v>40</v>
      </c>
      <c r="T239" s="194"/>
      <c r="U239" s="193">
        <f>SUM(Arkusz2!F25,Q239)</f>
        <v>61</v>
      </c>
      <c r="V239" s="241"/>
    </row>
    <row r="240" spans="1:22" ht="15.75" thickBot="1" x14ac:dyDescent="0.3">
      <c r="C240" s="161" t="s">
        <v>1</v>
      </c>
      <c r="D240" s="162"/>
      <c r="E240" s="162"/>
      <c r="F240" s="162"/>
      <c r="G240" s="169">
        <f>SUM(G234:G239)</f>
        <v>119</v>
      </c>
      <c r="H240" s="170"/>
      <c r="I240" s="169">
        <f>SUM(I234:I239)</f>
        <v>258</v>
      </c>
      <c r="J240" s="170"/>
      <c r="K240" s="169">
        <f>SUM(K234:K239)</f>
        <v>43</v>
      </c>
      <c r="L240" s="170"/>
      <c r="M240" s="169">
        <f>SUM(M234:M239)</f>
        <v>95</v>
      </c>
      <c r="N240" s="170"/>
      <c r="O240" s="169">
        <f>SUM(O234:O239)</f>
        <v>9</v>
      </c>
      <c r="P240" s="170"/>
      <c r="Q240" s="169">
        <f>SUM(Q234:Q239)</f>
        <v>27</v>
      </c>
      <c r="R240" s="170"/>
      <c r="S240" s="169">
        <f>SUM(S234:S239)</f>
        <v>171</v>
      </c>
      <c r="T240" s="170"/>
      <c r="U240" s="169">
        <f>SUM(U234:U239)</f>
        <v>380</v>
      </c>
      <c r="V240" s="240"/>
    </row>
    <row r="244" spans="1:19" x14ac:dyDescent="0.25">
      <c r="M244" s="11"/>
      <c r="N244" s="11"/>
      <c r="O244" s="11"/>
      <c r="P244" s="11"/>
      <c r="Q244" s="11"/>
      <c r="R244" s="11"/>
      <c r="S244" s="11"/>
    </row>
    <row r="245" spans="1:19" x14ac:dyDescent="0.25">
      <c r="M245" s="11"/>
      <c r="N245" s="11"/>
      <c r="O245" s="11"/>
      <c r="P245" s="11"/>
      <c r="Q245" s="11"/>
      <c r="R245" s="11"/>
      <c r="S245" s="11"/>
    </row>
    <row r="246" spans="1:19" x14ac:dyDescent="0.25">
      <c r="M246" s="11"/>
      <c r="N246" s="11"/>
      <c r="O246" s="11"/>
      <c r="P246" s="11"/>
      <c r="Q246" s="11"/>
      <c r="R246" s="11"/>
      <c r="S246" s="11"/>
    </row>
    <row r="247" spans="1:19" x14ac:dyDescent="0.25">
      <c r="M247" s="11"/>
      <c r="N247" s="11"/>
      <c r="O247" s="11"/>
      <c r="P247" s="11"/>
      <c r="Q247" s="11"/>
      <c r="R247" s="11"/>
      <c r="S247" s="11"/>
    </row>
    <row r="248" spans="1:19" x14ac:dyDescent="0.25">
      <c r="M248" s="11"/>
      <c r="N248" s="11"/>
      <c r="O248" s="11"/>
      <c r="P248" s="11"/>
      <c r="Q248" s="11"/>
      <c r="R248" s="11"/>
      <c r="S248" s="11"/>
    </row>
    <row r="249" spans="1:19" x14ac:dyDescent="0.25">
      <c r="M249" s="11"/>
      <c r="N249" s="11"/>
      <c r="O249" s="11"/>
      <c r="P249" s="11"/>
      <c r="Q249" s="11"/>
      <c r="R249" s="11"/>
      <c r="S249" s="11"/>
    </row>
    <row r="250" spans="1:19" x14ac:dyDescent="0.25">
      <c r="M250" s="11"/>
      <c r="N250" s="11"/>
      <c r="O250" s="11"/>
      <c r="P250" s="11"/>
      <c r="Q250" s="11"/>
      <c r="R250" s="11"/>
      <c r="S250" s="11"/>
    </row>
    <row r="251" spans="1:19" x14ac:dyDescent="0.25">
      <c r="M251" s="11"/>
      <c r="N251" s="11"/>
      <c r="O251" s="11"/>
      <c r="P251" s="11"/>
      <c r="Q251" s="11"/>
      <c r="R251" s="11"/>
      <c r="S251" s="11"/>
    </row>
    <row r="252" spans="1:19" x14ac:dyDescent="0.25">
      <c r="D252" s="195"/>
      <c r="E252" s="195"/>
    </row>
    <row r="256" spans="1:19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62" spans="3:22" ht="15.75" thickBot="1" x14ac:dyDescent="0.3"/>
    <row r="263" spans="3:22" x14ac:dyDescent="0.25">
      <c r="C263" s="154" t="s">
        <v>0</v>
      </c>
      <c r="D263" s="155"/>
      <c r="E263" s="155"/>
      <c r="F263" s="155"/>
      <c r="G263" s="206" t="str">
        <f>CONCATENATE(Arkusz18!C2," - ",Arkusz18!B2," r.")</f>
        <v>01.01.2019 - 30.09.2019 r.</v>
      </c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7"/>
    </row>
    <row r="264" spans="3:22" x14ac:dyDescent="0.25">
      <c r="C264" s="156"/>
      <c r="D264" s="157"/>
      <c r="E264" s="157"/>
      <c r="F264" s="157"/>
      <c r="G264" s="157" t="s">
        <v>29</v>
      </c>
      <c r="H264" s="157"/>
      <c r="I264" s="157"/>
      <c r="J264" s="157"/>
      <c r="K264" s="157" t="s">
        <v>30</v>
      </c>
      <c r="L264" s="157"/>
      <c r="M264" s="157"/>
      <c r="N264" s="157"/>
      <c r="O264" s="157" t="s">
        <v>134</v>
      </c>
      <c r="P264" s="157"/>
      <c r="Q264" s="157"/>
      <c r="R264" s="157"/>
      <c r="S264" s="157" t="s">
        <v>52</v>
      </c>
      <c r="T264" s="157"/>
      <c r="U264" s="157"/>
      <c r="V264" s="239"/>
    </row>
    <row r="265" spans="3:22" x14ac:dyDescent="0.25">
      <c r="C265" s="156"/>
      <c r="D265" s="157"/>
      <c r="E265" s="157"/>
      <c r="F265" s="157"/>
      <c r="G265" s="224" t="s">
        <v>28</v>
      </c>
      <c r="H265" s="224"/>
      <c r="I265" s="157" t="s">
        <v>9</v>
      </c>
      <c r="J265" s="157"/>
      <c r="K265" s="224" t="s">
        <v>31</v>
      </c>
      <c r="L265" s="224"/>
      <c r="M265" s="157" t="s">
        <v>9</v>
      </c>
      <c r="N265" s="157"/>
      <c r="O265" s="224" t="s">
        <v>28</v>
      </c>
      <c r="P265" s="224"/>
      <c r="Q265" s="157" t="s">
        <v>9</v>
      </c>
      <c r="R265" s="157"/>
      <c r="S265" s="224" t="s">
        <v>28</v>
      </c>
      <c r="T265" s="224"/>
      <c r="U265" s="157" t="s">
        <v>9</v>
      </c>
      <c r="V265" s="239"/>
    </row>
    <row r="266" spans="3:22" x14ac:dyDescent="0.25">
      <c r="C266" s="136" t="str">
        <f>Arkusz3!B2</f>
        <v>ROSJA</v>
      </c>
      <c r="D266" s="137"/>
      <c r="E266" s="137"/>
      <c r="F266" s="137"/>
      <c r="G266" s="119">
        <f>Arkusz3!F2</f>
        <v>403</v>
      </c>
      <c r="H266" s="119"/>
      <c r="I266" s="119">
        <f>Arkusz3!F8</f>
        <v>1199</v>
      </c>
      <c r="J266" s="119"/>
      <c r="K266" s="119">
        <f>SUM(Arkusz3!F14,-G266)</f>
        <v>171</v>
      </c>
      <c r="L266" s="119"/>
      <c r="M266" s="119">
        <f>SUM(Arkusz3!F20,-I266)</f>
        <v>451</v>
      </c>
      <c r="N266" s="119"/>
      <c r="O266" s="119">
        <f>Arkusz3!F26</f>
        <v>61</v>
      </c>
      <c r="P266" s="119"/>
      <c r="Q266" s="119">
        <f>Arkusz3!F32</f>
        <v>208</v>
      </c>
      <c r="R266" s="119"/>
      <c r="S266" s="119">
        <f>SUM(Arkusz3!F14,O266)</f>
        <v>635</v>
      </c>
      <c r="T266" s="119"/>
      <c r="U266" s="119">
        <f>SUM(Arkusz3!F20,Q266)</f>
        <v>1858</v>
      </c>
      <c r="V266" s="236"/>
    </row>
    <row r="267" spans="3:22" x14ac:dyDescent="0.25">
      <c r="C267" s="74" t="str">
        <f>Arkusz3!B3</f>
        <v>UKRAINA</v>
      </c>
      <c r="D267" s="75"/>
      <c r="E267" s="75"/>
      <c r="F267" s="75"/>
      <c r="G267" s="235">
        <f>Arkusz3!F3</f>
        <v>128</v>
      </c>
      <c r="H267" s="235"/>
      <c r="I267" s="235">
        <f>Arkusz3!F9</f>
        <v>154</v>
      </c>
      <c r="J267" s="235"/>
      <c r="K267" s="235">
        <f>SUM(Arkusz3!F15,-G267)</f>
        <v>106</v>
      </c>
      <c r="L267" s="235"/>
      <c r="M267" s="235">
        <f>SUM(Arkusz3!F21,-I267)</f>
        <v>178</v>
      </c>
      <c r="N267" s="235"/>
      <c r="O267" s="235">
        <f>Arkusz3!F27</f>
        <v>10</v>
      </c>
      <c r="P267" s="235"/>
      <c r="Q267" s="235">
        <f>Arkusz3!F33</f>
        <v>12</v>
      </c>
      <c r="R267" s="235"/>
      <c r="S267" s="235">
        <f>SUM(Arkusz3!F15,O267)</f>
        <v>244</v>
      </c>
      <c r="T267" s="235"/>
      <c r="U267" s="235">
        <f>SUM(Arkusz3!F21,Q267)</f>
        <v>344</v>
      </c>
      <c r="V267" s="242"/>
    </row>
    <row r="268" spans="3:22" x14ac:dyDescent="0.25">
      <c r="C268" s="136" t="str">
        <f>Arkusz3!B4</f>
        <v>TADŻYKISTAN</v>
      </c>
      <c r="D268" s="137"/>
      <c r="E268" s="137"/>
      <c r="F268" s="137"/>
      <c r="G268" s="119">
        <f>Arkusz3!F4</f>
        <v>25</v>
      </c>
      <c r="H268" s="119"/>
      <c r="I268" s="119">
        <f>Arkusz3!F10</f>
        <v>52</v>
      </c>
      <c r="J268" s="119"/>
      <c r="K268" s="119">
        <f>SUM(Arkusz3!F16,-G268)</f>
        <v>10</v>
      </c>
      <c r="L268" s="119"/>
      <c r="M268" s="119">
        <f>SUM(Arkusz3!F22,-I268)</f>
        <v>25</v>
      </c>
      <c r="N268" s="119"/>
      <c r="O268" s="119">
        <f>Arkusz3!F28</f>
        <v>0</v>
      </c>
      <c r="P268" s="119"/>
      <c r="Q268" s="119">
        <f>Arkusz3!F34</f>
        <v>0</v>
      </c>
      <c r="R268" s="119"/>
      <c r="S268" s="119">
        <f>SUM(Arkusz3!F16,O268)</f>
        <v>35</v>
      </c>
      <c r="T268" s="119"/>
      <c r="U268" s="119">
        <f>SUM(Arkusz3!F22,Q268)</f>
        <v>77</v>
      </c>
      <c r="V268" s="236"/>
    </row>
    <row r="269" spans="3:22" x14ac:dyDescent="0.25">
      <c r="C269" s="74" t="str">
        <f>Arkusz3!B5</f>
        <v>TURCJA</v>
      </c>
      <c r="D269" s="75"/>
      <c r="E269" s="75"/>
      <c r="F269" s="75"/>
      <c r="G269" s="235">
        <f>Arkusz3!F5</f>
        <v>37</v>
      </c>
      <c r="H269" s="235"/>
      <c r="I269" s="235">
        <f>Arkusz3!F11</f>
        <v>73</v>
      </c>
      <c r="J269" s="235"/>
      <c r="K269" s="235">
        <f>SUM(Arkusz3!F17,-G269)</f>
        <v>2</v>
      </c>
      <c r="L269" s="235"/>
      <c r="M269" s="235">
        <f>SUM(Arkusz3!F23,-I269)</f>
        <v>2</v>
      </c>
      <c r="N269" s="235"/>
      <c r="O269" s="235">
        <f>Arkusz3!F29</f>
        <v>0</v>
      </c>
      <c r="P269" s="235"/>
      <c r="Q269" s="235">
        <f>Arkusz3!F35</f>
        <v>0</v>
      </c>
      <c r="R269" s="235"/>
      <c r="S269" s="235">
        <f>SUM(Arkusz3!F17,O269)</f>
        <v>39</v>
      </c>
      <c r="T269" s="235"/>
      <c r="U269" s="235">
        <f>SUM(Arkusz3!F23,Q269)</f>
        <v>75</v>
      </c>
      <c r="V269" s="242"/>
    </row>
    <row r="270" spans="3:22" x14ac:dyDescent="0.25">
      <c r="C270" s="136" t="str">
        <f>Arkusz3!B6</f>
        <v>AFGANISTAN</v>
      </c>
      <c r="D270" s="137"/>
      <c r="E270" s="137"/>
      <c r="F270" s="137"/>
      <c r="G270" s="119">
        <f>Arkusz3!F6</f>
        <v>49</v>
      </c>
      <c r="H270" s="119"/>
      <c r="I270" s="119">
        <f>Arkusz3!F12</f>
        <v>49</v>
      </c>
      <c r="J270" s="119"/>
      <c r="K270" s="119">
        <f>SUM(Arkusz3!F18,-G270)</f>
        <v>3</v>
      </c>
      <c r="L270" s="119"/>
      <c r="M270" s="119">
        <f>SUM(Arkusz3!F24,-I270)</f>
        <v>3</v>
      </c>
      <c r="N270" s="119"/>
      <c r="O270" s="119">
        <f>Arkusz3!F30</f>
        <v>0</v>
      </c>
      <c r="P270" s="119"/>
      <c r="Q270" s="119">
        <f>Arkusz3!F36</f>
        <v>0</v>
      </c>
      <c r="R270" s="119"/>
      <c r="S270" s="119">
        <f>SUM(Arkusz3!F18,O270)</f>
        <v>52</v>
      </c>
      <c r="T270" s="119"/>
      <c r="U270" s="119">
        <f>SUM(Arkusz3!F24,Q270)</f>
        <v>52</v>
      </c>
      <c r="V270" s="236"/>
    </row>
    <row r="271" spans="3:22" ht="15.75" thickBot="1" x14ac:dyDescent="0.3">
      <c r="C271" s="163" t="str">
        <f>Arkusz3!B7</f>
        <v>Pozostałe</v>
      </c>
      <c r="D271" s="164"/>
      <c r="E271" s="164"/>
      <c r="F271" s="164"/>
      <c r="G271" s="234">
        <f>Arkusz3!F7</f>
        <v>311</v>
      </c>
      <c r="H271" s="234"/>
      <c r="I271" s="234">
        <f>Arkusz3!F13</f>
        <v>370</v>
      </c>
      <c r="J271" s="234"/>
      <c r="K271" s="234">
        <f>SUM(Arkusz3!F19,-G271)</f>
        <v>95</v>
      </c>
      <c r="L271" s="234"/>
      <c r="M271" s="234">
        <f>SUM(Arkusz3!F25,-I271)</f>
        <v>135</v>
      </c>
      <c r="N271" s="234"/>
      <c r="O271" s="234">
        <f>Arkusz3!F31</f>
        <v>14</v>
      </c>
      <c r="P271" s="234"/>
      <c r="Q271" s="234">
        <f>Arkusz3!F37</f>
        <v>24</v>
      </c>
      <c r="R271" s="234"/>
      <c r="S271" s="234">
        <f>SUM(Arkusz3!F19,O271)</f>
        <v>420</v>
      </c>
      <c r="T271" s="234"/>
      <c r="U271" s="234">
        <f>SUM(Arkusz3!F25,Q271)</f>
        <v>529</v>
      </c>
      <c r="V271" s="245"/>
    </row>
    <row r="272" spans="3:22" x14ac:dyDescent="0.25">
      <c r="C272" s="196" t="s">
        <v>1</v>
      </c>
      <c r="D272" s="197"/>
      <c r="E272" s="197"/>
      <c r="F272" s="197"/>
      <c r="G272" s="120">
        <f>SUM(G266:G271)</f>
        <v>953</v>
      </c>
      <c r="H272" s="120"/>
      <c r="I272" s="120">
        <f>SUM(I266:I271)</f>
        <v>1897</v>
      </c>
      <c r="J272" s="120"/>
      <c r="K272" s="120">
        <f>SUM(K266:K271)</f>
        <v>387</v>
      </c>
      <c r="L272" s="120"/>
      <c r="M272" s="120">
        <f>SUM(M266:M271)</f>
        <v>794</v>
      </c>
      <c r="N272" s="120"/>
      <c r="O272" s="120">
        <f>SUM(O266:O271)</f>
        <v>85</v>
      </c>
      <c r="P272" s="120"/>
      <c r="Q272" s="120">
        <f>SUM(Q266:Q271)</f>
        <v>244</v>
      </c>
      <c r="R272" s="120"/>
      <c r="S272" s="120">
        <f>SUM(S266:S271)</f>
        <v>1425</v>
      </c>
      <c r="T272" s="120"/>
      <c r="U272" s="120">
        <f>SUM(U266:U271)</f>
        <v>2935</v>
      </c>
      <c r="V272" s="121"/>
    </row>
    <row r="273" spans="1:26" x14ac:dyDescent="0.25">
      <c r="A273" s="4"/>
      <c r="B273" s="12"/>
      <c r="C273" s="13"/>
      <c r="D273" s="13"/>
      <c r="E273" s="13"/>
      <c r="F273" s="13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2"/>
    </row>
    <row r="274" spans="1:26" x14ac:dyDescent="0.25">
      <c r="A274" s="198" t="s">
        <v>138</v>
      </c>
      <c r="B274" s="198"/>
      <c r="C274" s="198"/>
      <c r="D274" s="198"/>
      <c r="E274" s="198"/>
      <c r="F274" s="198"/>
      <c r="G274" s="198"/>
      <c r="H274" s="198"/>
      <c r="I274" s="198"/>
      <c r="J274" s="198"/>
      <c r="K274" s="198"/>
      <c r="L274" s="198"/>
      <c r="M274" s="198"/>
      <c r="N274" s="198"/>
      <c r="O274" s="198"/>
      <c r="P274" s="198"/>
      <c r="Q274" s="198"/>
      <c r="R274" s="198"/>
      <c r="S274" s="198"/>
      <c r="T274" s="198"/>
      <c r="U274" s="198"/>
      <c r="V274" s="198"/>
      <c r="W274" s="198"/>
      <c r="X274" s="198"/>
      <c r="Y274" s="198"/>
      <c r="Z274" s="198"/>
    </row>
    <row r="275" spans="1:26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6"/>
      <c r="Z275" s="15"/>
    </row>
    <row r="279" spans="1:26" x14ac:dyDescent="0.25">
      <c r="M279" s="11"/>
      <c r="N279" s="11"/>
      <c r="O279" s="11"/>
      <c r="P279" s="11"/>
      <c r="Q279" s="11"/>
      <c r="R279" s="11"/>
      <c r="S279" s="11"/>
    </row>
    <row r="280" spans="1:26" x14ac:dyDescent="0.25">
      <c r="M280" s="11"/>
      <c r="N280" s="11"/>
      <c r="O280" s="11"/>
      <c r="P280" s="11"/>
      <c r="Q280" s="11"/>
      <c r="R280" s="11"/>
      <c r="S280" s="11"/>
    </row>
    <row r="281" spans="1:26" x14ac:dyDescent="0.25">
      <c r="M281" s="11"/>
      <c r="N281" s="11"/>
      <c r="O281" s="11"/>
      <c r="P281" s="11"/>
      <c r="Q281" s="11"/>
      <c r="R281" s="11"/>
      <c r="S281" s="11"/>
    </row>
    <row r="282" spans="1:26" x14ac:dyDescent="0.25">
      <c r="M282" s="11"/>
      <c r="N282" s="11"/>
      <c r="O282" s="11"/>
      <c r="P282" s="11"/>
      <c r="Q282" s="11"/>
      <c r="R282" s="11"/>
      <c r="S282" s="11"/>
    </row>
    <row r="283" spans="1:26" x14ac:dyDescent="0.25">
      <c r="M283" s="11"/>
      <c r="N283" s="11"/>
      <c r="O283" s="11"/>
      <c r="P283" s="11"/>
      <c r="Q283" s="11"/>
      <c r="R283" s="11"/>
      <c r="S283" s="11"/>
    </row>
    <row r="284" spans="1:26" x14ac:dyDescent="0.25">
      <c r="M284" s="11"/>
      <c r="N284" s="11"/>
      <c r="O284" s="11"/>
      <c r="P284" s="11"/>
      <c r="Q284" s="11"/>
      <c r="R284" s="11"/>
      <c r="S284" s="11"/>
    </row>
    <row r="285" spans="1:26" x14ac:dyDescent="0.25">
      <c r="M285" s="11"/>
      <c r="N285" s="11"/>
      <c r="O285" s="11"/>
      <c r="P285" s="11"/>
      <c r="Q285" s="11"/>
      <c r="R285" s="11"/>
      <c r="S285" s="11"/>
    </row>
    <row r="286" spans="1:26" x14ac:dyDescent="0.25">
      <c r="M286" s="11"/>
      <c r="N286" s="11"/>
      <c r="O286" s="11"/>
      <c r="P286" s="11"/>
      <c r="Q286" s="11"/>
      <c r="R286" s="11"/>
      <c r="S286" s="11"/>
    </row>
    <row r="287" spans="1:26" x14ac:dyDescent="0.25">
      <c r="D287" s="195"/>
      <c r="E287" s="195"/>
    </row>
    <row r="292" spans="1:26" x14ac:dyDescent="0.25">
      <c r="V292" s="17"/>
      <c r="W292" s="17"/>
      <c r="X292" s="17"/>
      <c r="Y292" s="18"/>
      <c r="Z292" s="17"/>
    </row>
    <row r="293" spans="1:26" x14ac:dyDescent="0.25">
      <c r="V293" s="17"/>
      <c r="W293" s="17"/>
      <c r="X293" s="17"/>
      <c r="Y293" s="18"/>
      <c r="Z293" s="17"/>
    </row>
    <row r="294" spans="1:26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7"/>
      <c r="W294" s="17"/>
      <c r="X294" s="17"/>
      <c r="Y294" s="18"/>
      <c r="Z294" s="17"/>
    </row>
    <row r="295" spans="1:26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7"/>
      <c r="W295" s="17"/>
      <c r="X295" s="17"/>
      <c r="Y295" s="18"/>
      <c r="Z295" s="17"/>
    </row>
    <row r="296" spans="1:26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7"/>
      <c r="W296" s="17"/>
      <c r="X296" s="17"/>
      <c r="Y296" s="18"/>
      <c r="Z296" s="17"/>
    </row>
    <row r="297" spans="1:26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7"/>
      <c r="W297" s="17"/>
      <c r="X297" s="17"/>
      <c r="Y297" s="18"/>
      <c r="Z297" s="17"/>
    </row>
    <row r="298" spans="1:26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7"/>
      <c r="W298" s="17"/>
      <c r="X298" s="17"/>
      <c r="Y298" s="18"/>
      <c r="Z298" s="17"/>
    </row>
    <row r="299" spans="1:26" x14ac:dyDescent="0.25">
      <c r="A299" s="237" t="s">
        <v>118</v>
      </c>
      <c r="B299" s="237"/>
      <c r="C299" s="237"/>
      <c r="D299" s="237"/>
      <c r="E299" s="237"/>
      <c r="F299" s="237"/>
      <c r="G299" s="237"/>
      <c r="H299" s="237"/>
      <c r="I299" s="237"/>
      <c r="J299" s="237"/>
      <c r="K299" s="237"/>
      <c r="L299" s="237"/>
      <c r="M299" s="237"/>
      <c r="N299" s="237"/>
      <c r="O299" s="237"/>
      <c r="P299" s="237"/>
      <c r="Q299" s="237"/>
      <c r="R299" s="237"/>
      <c r="S299" s="237"/>
      <c r="T299" s="237"/>
      <c r="U299" s="237"/>
      <c r="V299" s="237"/>
      <c r="W299" s="237"/>
      <c r="X299" s="237"/>
      <c r="Y299" s="237"/>
    </row>
    <row r="300" spans="1:26" x14ac:dyDescent="0.25">
      <c r="A300" s="237"/>
      <c r="B300" s="237"/>
      <c r="C300" s="237"/>
      <c r="D300" s="237"/>
      <c r="E300" s="237"/>
      <c r="F300" s="237"/>
      <c r="G300" s="237"/>
      <c r="H300" s="237"/>
      <c r="I300" s="237"/>
      <c r="J300" s="237"/>
      <c r="K300" s="237"/>
      <c r="L300" s="237"/>
      <c r="M300" s="237"/>
      <c r="N300" s="237"/>
      <c r="O300" s="237"/>
      <c r="P300" s="237"/>
      <c r="Q300" s="237"/>
      <c r="R300" s="237"/>
      <c r="S300" s="237"/>
      <c r="T300" s="237"/>
      <c r="U300" s="237"/>
      <c r="V300" s="237"/>
      <c r="W300" s="237"/>
      <c r="X300" s="237"/>
      <c r="Y300" s="237"/>
    </row>
    <row r="301" spans="1:26" x14ac:dyDescent="0.25">
      <c r="A301" s="237"/>
      <c r="B301" s="237"/>
      <c r="C301" s="237"/>
      <c r="D301" s="237"/>
      <c r="E301" s="237"/>
      <c r="F301" s="237"/>
      <c r="G301" s="237"/>
      <c r="H301" s="237"/>
      <c r="I301" s="237"/>
      <c r="J301" s="237"/>
      <c r="K301" s="237"/>
      <c r="L301" s="237"/>
      <c r="M301" s="237"/>
      <c r="N301" s="237"/>
      <c r="O301" s="237"/>
      <c r="P301" s="237"/>
      <c r="Q301" s="237"/>
      <c r="R301" s="237"/>
      <c r="S301" s="237"/>
      <c r="T301" s="237"/>
      <c r="U301" s="237"/>
      <c r="V301" s="237"/>
      <c r="W301" s="237"/>
      <c r="X301" s="237"/>
      <c r="Y301" s="237"/>
    </row>
    <row r="302" spans="1:26" x14ac:dyDescent="0.25">
      <c r="A302" s="237"/>
      <c r="B302" s="237"/>
      <c r="C302" s="237"/>
      <c r="D302" s="237"/>
      <c r="E302" s="237"/>
      <c r="F302" s="237"/>
      <c r="G302" s="237"/>
      <c r="H302" s="237"/>
      <c r="I302" s="237"/>
      <c r="J302" s="237"/>
      <c r="K302" s="237"/>
      <c r="L302" s="237"/>
      <c r="M302" s="237"/>
      <c r="N302" s="237"/>
      <c r="O302" s="237"/>
      <c r="P302" s="237"/>
      <c r="Q302" s="237"/>
      <c r="R302" s="237"/>
      <c r="S302" s="237"/>
      <c r="T302" s="237"/>
      <c r="U302" s="237"/>
      <c r="V302" s="237"/>
      <c r="W302" s="237"/>
      <c r="X302" s="237"/>
      <c r="Y302" s="237"/>
    </row>
    <row r="303" spans="1:26" x14ac:dyDescent="0.25">
      <c r="A303" s="237"/>
      <c r="B303" s="237"/>
      <c r="C303" s="237"/>
      <c r="D303" s="237"/>
      <c r="E303" s="237"/>
      <c r="F303" s="237"/>
      <c r="G303" s="237"/>
      <c r="H303" s="237"/>
      <c r="I303" s="237"/>
      <c r="J303" s="237"/>
      <c r="K303" s="237"/>
      <c r="L303" s="237"/>
      <c r="M303" s="237"/>
      <c r="N303" s="237"/>
      <c r="O303" s="237"/>
      <c r="P303" s="237"/>
      <c r="Q303" s="237"/>
      <c r="R303" s="237"/>
      <c r="S303" s="237"/>
      <c r="T303" s="237"/>
      <c r="U303" s="237"/>
      <c r="V303" s="237"/>
      <c r="W303" s="237"/>
      <c r="X303" s="237"/>
      <c r="Y303" s="237"/>
    </row>
    <row r="304" spans="1:26" x14ac:dyDescent="0.25">
      <c r="A304" s="237"/>
      <c r="B304" s="237"/>
      <c r="C304" s="237"/>
      <c r="D304" s="237"/>
      <c r="E304" s="237"/>
      <c r="F304" s="237"/>
      <c r="G304" s="237"/>
      <c r="H304" s="237"/>
      <c r="I304" s="237"/>
      <c r="J304" s="237"/>
      <c r="K304" s="237"/>
      <c r="L304" s="237"/>
      <c r="M304" s="237"/>
      <c r="N304" s="237"/>
      <c r="O304" s="237"/>
      <c r="P304" s="237"/>
      <c r="Q304" s="237"/>
      <c r="R304" s="237"/>
      <c r="S304" s="237"/>
      <c r="T304" s="237"/>
      <c r="U304" s="237"/>
      <c r="V304" s="237"/>
      <c r="W304" s="237"/>
      <c r="X304" s="237"/>
      <c r="Y304" s="237"/>
    </row>
    <row r="305" spans="1:25" x14ac:dyDescent="0.25">
      <c r="A305" s="237"/>
      <c r="B305" s="237"/>
      <c r="C305" s="237"/>
      <c r="D305" s="237"/>
      <c r="E305" s="237"/>
      <c r="F305" s="237"/>
      <c r="G305" s="237"/>
      <c r="H305" s="237"/>
      <c r="I305" s="237"/>
      <c r="J305" s="237"/>
      <c r="K305" s="237"/>
      <c r="L305" s="237"/>
      <c r="M305" s="237"/>
      <c r="N305" s="237"/>
      <c r="O305" s="237"/>
      <c r="P305" s="237"/>
      <c r="Q305" s="237"/>
      <c r="R305" s="237"/>
      <c r="S305" s="237"/>
      <c r="T305" s="237"/>
      <c r="U305" s="237"/>
      <c r="V305" s="237"/>
      <c r="W305" s="237"/>
      <c r="X305" s="237"/>
      <c r="Y305" s="237"/>
    </row>
    <row r="306" spans="1:25" x14ac:dyDescent="0.25">
      <c r="A306" s="237"/>
      <c r="B306" s="237"/>
      <c r="C306" s="237"/>
      <c r="D306" s="237"/>
      <c r="E306" s="237"/>
      <c r="F306" s="237"/>
      <c r="G306" s="237"/>
      <c r="H306" s="237"/>
      <c r="I306" s="237"/>
      <c r="J306" s="237"/>
      <c r="K306" s="237"/>
      <c r="L306" s="237"/>
      <c r="M306" s="237"/>
      <c r="N306" s="237"/>
      <c r="O306" s="237"/>
      <c r="P306" s="237"/>
      <c r="Q306" s="237"/>
      <c r="R306" s="237"/>
      <c r="S306" s="237"/>
      <c r="T306" s="237"/>
      <c r="U306" s="237"/>
      <c r="V306" s="237"/>
      <c r="W306" s="237"/>
      <c r="X306" s="237"/>
      <c r="Y306" s="237"/>
    </row>
    <row r="307" spans="1:25" x14ac:dyDescent="0.25">
      <c r="A307" s="237"/>
      <c r="B307" s="237"/>
      <c r="C307" s="237"/>
      <c r="D307" s="237"/>
      <c r="E307" s="237"/>
      <c r="F307" s="237"/>
      <c r="G307" s="237"/>
      <c r="H307" s="237"/>
      <c r="I307" s="237"/>
      <c r="J307" s="237"/>
      <c r="K307" s="237"/>
      <c r="L307" s="237"/>
      <c r="M307" s="237"/>
      <c r="N307" s="237"/>
      <c r="O307" s="237"/>
      <c r="P307" s="237"/>
      <c r="Q307" s="237"/>
      <c r="R307" s="237"/>
      <c r="S307" s="237"/>
      <c r="T307" s="237"/>
      <c r="U307" s="237"/>
      <c r="V307" s="237"/>
      <c r="W307" s="237"/>
      <c r="X307" s="237"/>
      <c r="Y307" s="237"/>
    </row>
    <row r="308" spans="1:25" x14ac:dyDescent="0.25">
      <c r="A308" s="237"/>
      <c r="B308" s="237"/>
      <c r="C308" s="237"/>
      <c r="D308" s="237"/>
      <c r="E308" s="237"/>
      <c r="F308" s="237"/>
      <c r="G308" s="237"/>
      <c r="H308" s="237"/>
      <c r="I308" s="237"/>
      <c r="J308" s="237"/>
      <c r="K308" s="237"/>
      <c r="L308" s="237"/>
      <c r="M308" s="237"/>
      <c r="N308" s="237"/>
      <c r="O308" s="237"/>
      <c r="P308" s="237"/>
      <c r="Q308" s="237"/>
      <c r="R308" s="237"/>
      <c r="S308" s="237"/>
      <c r="T308" s="237"/>
      <c r="U308" s="237"/>
      <c r="V308" s="237"/>
      <c r="W308" s="237"/>
      <c r="X308" s="237"/>
      <c r="Y308" s="237"/>
    </row>
    <row r="313" spans="1:25" x14ac:dyDescent="0.25">
      <c r="A313" s="124" t="s">
        <v>162</v>
      </c>
      <c r="B313" s="124"/>
      <c r="C313" s="124"/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24"/>
      <c r="S313" s="124"/>
      <c r="T313" s="124"/>
      <c r="U313" s="124"/>
    </row>
    <row r="314" spans="1:25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</row>
    <row r="316" spans="1:25" ht="15.75" thickBot="1" x14ac:dyDescent="0.3"/>
    <row r="317" spans="1:25" x14ac:dyDescent="0.25">
      <c r="A317" s="231" t="str">
        <f>CONCATENATE(Arkusz18!C2," - ",Arkusz18!B2," r.")</f>
        <v>01.01.2019 - 30.09.2019 r.</v>
      </c>
      <c r="B317" s="232"/>
      <c r="C317" s="232"/>
      <c r="D317" s="232"/>
      <c r="E317" s="232"/>
      <c r="F317" s="232"/>
      <c r="G317" s="232"/>
      <c r="H317" s="232"/>
      <c r="I317" s="233"/>
      <c r="M317" s="231" t="str">
        <f>CONCATENATE(Arkusz18!C2," - ",Arkusz18!B2," r.")</f>
        <v>01.01.2019 - 30.09.2019 r.</v>
      </c>
      <c r="N317" s="232"/>
      <c r="O317" s="232"/>
      <c r="P317" s="232"/>
      <c r="Q317" s="232"/>
      <c r="R317" s="232"/>
      <c r="S317" s="232"/>
      <c r="T317" s="232"/>
      <c r="U317" s="233"/>
    </row>
    <row r="318" spans="1:25" ht="52.5" customHeight="1" x14ac:dyDescent="0.25">
      <c r="A318" s="225" t="s">
        <v>53</v>
      </c>
      <c r="B318" s="226"/>
      <c r="C318" s="227"/>
      <c r="D318" s="189" t="s">
        <v>54</v>
      </c>
      <c r="E318" s="190"/>
      <c r="F318" s="189" t="s">
        <v>55</v>
      </c>
      <c r="G318" s="190"/>
      <c r="H318" s="189" t="s">
        <v>51</v>
      </c>
      <c r="I318" s="246"/>
      <c r="M318" s="225" t="s">
        <v>53</v>
      </c>
      <c r="N318" s="226"/>
      <c r="O318" s="227"/>
      <c r="P318" s="189" t="s">
        <v>56</v>
      </c>
      <c r="Q318" s="190"/>
      <c r="R318" s="189" t="s">
        <v>55</v>
      </c>
      <c r="S318" s="190"/>
      <c r="T318" s="189" t="s">
        <v>51</v>
      </c>
      <c r="U318" s="246"/>
    </row>
    <row r="319" spans="1:25" x14ac:dyDescent="0.25">
      <c r="A319" s="228"/>
      <c r="B319" s="229"/>
      <c r="C319" s="230"/>
      <c r="D319" s="191"/>
      <c r="E319" s="192"/>
      <c r="F319" s="191"/>
      <c r="G319" s="192"/>
      <c r="H319" s="191"/>
      <c r="I319" s="247"/>
      <c r="M319" s="228"/>
      <c r="N319" s="229"/>
      <c r="O319" s="230"/>
      <c r="P319" s="191"/>
      <c r="Q319" s="192"/>
      <c r="R319" s="191"/>
      <c r="S319" s="192"/>
      <c r="T319" s="191"/>
      <c r="U319" s="247"/>
    </row>
    <row r="320" spans="1:25" x14ac:dyDescent="0.25">
      <c r="A320" s="114" t="str">
        <f>Arkusz4!B2</f>
        <v>NIEMCY</v>
      </c>
      <c r="B320" s="115"/>
      <c r="C320" s="115"/>
      <c r="D320" s="116">
        <f>Arkusz4!C2</f>
        <v>1367</v>
      </c>
      <c r="E320" s="116"/>
      <c r="F320" s="116">
        <f>Arkusz4!D2</f>
        <v>1181</v>
      </c>
      <c r="G320" s="116"/>
      <c r="H320" s="116">
        <f>Arkusz4!E2</f>
        <v>393</v>
      </c>
      <c r="I320" s="116"/>
      <c r="M320" s="114" t="str">
        <f>Arkusz5!B2</f>
        <v>NIEMCY</v>
      </c>
      <c r="N320" s="115"/>
      <c r="O320" s="115"/>
      <c r="P320" s="116">
        <f>Arkusz5!C2</f>
        <v>31</v>
      </c>
      <c r="Q320" s="116"/>
      <c r="R320" s="116">
        <f>Arkusz5!D2</f>
        <v>31</v>
      </c>
      <c r="S320" s="116"/>
      <c r="T320" s="116">
        <f>Arkusz5!E2</f>
        <v>19</v>
      </c>
      <c r="U320" s="199"/>
    </row>
    <row r="321" spans="1:25" x14ac:dyDescent="0.25">
      <c r="A321" s="126" t="str">
        <f>Arkusz4!B3</f>
        <v>FRANCJA</v>
      </c>
      <c r="B321" s="127"/>
      <c r="C321" s="127"/>
      <c r="D321" s="113">
        <f>Arkusz4!C3</f>
        <v>853</v>
      </c>
      <c r="E321" s="113"/>
      <c r="F321" s="113">
        <f>Arkusz4!D3</f>
        <v>558</v>
      </c>
      <c r="G321" s="113"/>
      <c r="H321" s="113">
        <f>Arkusz4!E3</f>
        <v>38</v>
      </c>
      <c r="I321" s="113"/>
      <c r="M321" s="126" t="str">
        <f>Arkusz5!B3</f>
        <v>GRECJA</v>
      </c>
      <c r="N321" s="127"/>
      <c r="O321" s="127"/>
      <c r="P321" s="113">
        <f>Arkusz5!C3</f>
        <v>29</v>
      </c>
      <c r="Q321" s="113"/>
      <c r="R321" s="113">
        <f>Arkusz5!D3</f>
        <v>7</v>
      </c>
      <c r="S321" s="113"/>
      <c r="T321" s="113">
        <f>Arkusz5!E3</f>
        <v>2</v>
      </c>
      <c r="U321" s="200"/>
    </row>
    <row r="322" spans="1:25" x14ac:dyDescent="0.25">
      <c r="A322" s="114" t="str">
        <f>Arkusz4!B4</f>
        <v>BELGIA</v>
      </c>
      <c r="B322" s="115"/>
      <c r="C322" s="115"/>
      <c r="D322" s="116">
        <f>Arkusz4!C4</f>
        <v>157</v>
      </c>
      <c r="E322" s="116"/>
      <c r="F322" s="116">
        <f>Arkusz4!D4</f>
        <v>124</v>
      </c>
      <c r="G322" s="116"/>
      <c r="H322" s="116">
        <f>Arkusz4!E4</f>
        <v>1</v>
      </c>
      <c r="I322" s="116"/>
      <c r="M322" s="114" t="str">
        <f>Arkusz5!B4</f>
        <v>FRANCJA</v>
      </c>
      <c r="N322" s="115"/>
      <c r="O322" s="115"/>
      <c r="P322" s="116">
        <f>Arkusz5!C4</f>
        <v>21</v>
      </c>
      <c r="Q322" s="116"/>
      <c r="R322" s="116">
        <f>Arkusz5!D4</f>
        <v>14</v>
      </c>
      <c r="S322" s="116"/>
      <c r="T322" s="116">
        <f>Arkusz5!E4</f>
        <v>4</v>
      </c>
      <c r="U322" s="199"/>
    </row>
    <row r="323" spans="1:25" x14ac:dyDescent="0.25">
      <c r="A323" s="126" t="str">
        <f>Arkusz4!B5</f>
        <v>NIDERLANDY</v>
      </c>
      <c r="B323" s="127"/>
      <c r="C323" s="127"/>
      <c r="D323" s="113">
        <f>Arkusz4!C5</f>
        <v>137</v>
      </c>
      <c r="E323" s="113"/>
      <c r="F323" s="113">
        <f>Arkusz4!D5</f>
        <v>122</v>
      </c>
      <c r="G323" s="113"/>
      <c r="H323" s="113">
        <f>Arkusz4!E5</f>
        <v>14</v>
      </c>
      <c r="I323" s="113"/>
      <c r="M323" s="126" t="str">
        <f>Arkusz5!B5</f>
        <v>BUŁGARIA</v>
      </c>
      <c r="N323" s="127"/>
      <c r="O323" s="127"/>
      <c r="P323" s="113">
        <f>Arkusz5!C5</f>
        <v>17</v>
      </c>
      <c r="Q323" s="113"/>
      <c r="R323" s="113">
        <f>Arkusz5!D5</f>
        <v>17</v>
      </c>
      <c r="S323" s="113"/>
      <c r="T323" s="113">
        <f>Arkusz5!E5</f>
        <v>8</v>
      </c>
      <c r="U323" s="200"/>
    </row>
    <row r="324" spans="1:25" x14ac:dyDescent="0.25">
      <c r="A324" s="114" t="str">
        <f>Arkusz4!B6</f>
        <v>SZWECJA</v>
      </c>
      <c r="B324" s="115"/>
      <c r="C324" s="115"/>
      <c r="D324" s="116">
        <f>Arkusz4!C6</f>
        <v>129</v>
      </c>
      <c r="E324" s="116"/>
      <c r="F324" s="116">
        <f>Arkusz4!D6</f>
        <v>107</v>
      </c>
      <c r="G324" s="116"/>
      <c r="H324" s="116">
        <f>Arkusz4!E6</f>
        <v>31</v>
      </c>
      <c r="I324" s="116"/>
      <c r="M324" s="114" t="str">
        <f>Arkusz5!B6</f>
        <v>WŁOCHY</v>
      </c>
      <c r="N324" s="115"/>
      <c r="O324" s="115"/>
      <c r="P324" s="116">
        <f>Arkusz5!C6</f>
        <v>8</v>
      </c>
      <c r="Q324" s="116"/>
      <c r="R324" s="116">
        <f>Arkusz5!D6</f>
        <v>9</v>
      </c>
      <c r="S324" s="116"/>
      <c r="T324" s="116">
        <f>Arkusz5!E6</f>
        <v>3</v>
      </c>
      <c r="U324" s="199"/>
    </row>
    <row r="325" spans="1:25" ht="15.75" thickBot="1" x14ac:dyDescent="0.3">
      <c r="A325" s="208" t="str">
        <f>Arkusz4!B7</f>
        <v>Pozostałe</v>
      </c>
      <c r="B325" s="209"/>
      <c r="C325" s="209"/>
      <c r="D325" s="122">
        <f>Arkusz4!C7</f>
        <v>257</v>
      </c>
      <c r="E325" s="122"/>
      <c r="F325" s="122">
        <f>Arkusz4!D7</f>
        <v>194</v>
      </c>
      <c r="G325" s="122"/>
      <c r="H325" s="122">
        <f>Arkusz4!E7</f>
        <v>62</v>
      </c>
      <c r="I325" s="122"/>
      <c r="M325" s="208" t="str">
        <f>Arkusz5!B7</f>
        <v>Pozostałe</v>
      </c>
      <c r="N325" s="209"/>
      <c r="O325" s="209"/>
      <c r="P325" s="122">
        <f>Arkusz5!C7</f>
        <v>47</v>
      </c>
      <c r="Q325" s="122"/>
      <c r="R325" s="122">
        <f>Arkusz5!D7</f>
        <v>39</v>
      </c>
      <c r="S325" s="122"/>
      <c r="T325" s="122">
        <f>Arkusz5!E7</f>
        <v>7</v>
      </c>
      <c r="U325" s="125"/>
    </row>
    <row r="326" spans="1:25" ht="15.75" thickBot="1" x14ac:dyDescent="0.3">
      <c r="A326" s="210" t="s">
        <v>66</v>
      </c>
      <c r="B326" s="211"/>
      <c r="C326" s="211"/>
      <c r="D326" s="204">
        <f>SUM(D320:E325)</f>
        <v>2900</v>
      </c>
      <c r="E326" s="204"/>
      <c r="F326" s="204">
        <f>SUM(F320:G325)</f>
        <v>2286</v>
      </c>
      <c r="G326" s="204"/>
      <c r="H326" s="204">
        <f>SUM(H320:I325)</f>
        <v>539</v>
      </c>
      <c r="I326" s="205"/>
      <c r="M326" s="210" t="s">
        <v>66</v>
      </c>
      <c r="N326" s="211"/>
      <c r="O326" s="211"/>
      <c r="P326" s="204">
        <f>SUM(P320:Q325)</f>
        <v>153</v>
      </c>
      <c r="Q326" s="204"/>
      <c r="R326" s="204">
        <f t="shared" ref="R326" si="11">SUM(R320:S325)</f>
        <v>117</v>
      </c>
      <c r="S326" s="204"/>
      <c r="T326" s="204">
        <f>SUM(T320:U325)</f>
        <v>43</v>
      </c>
      <c r="U326" s="205"/>
    </row>
    <row r="328" spans="1:25" x14ac:dyDescent="0.25">
      <c r="A328" s="123" t="s">
        <v>118</v>
      </c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3"/>
      <c r="U328" s="123"/>
      <c r="V328" s="123"/>
      <c r="W328" s="123"/>
      <c r="X328" s="123"/>
      <c r="Y328" s="123"/>
    </row>
    <row r="329" spans="1:25" x14ac:dyDescent="0.25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3"/>
      <c r="U329" s="123"/>
      <c r="V329" s="123"/>
      <c r="W329" s="123"/>
      <c r="X329" s="123"/>
      <c r="Y329" s="123"/>
    </row>
    <row r="330" spans="1:25" x14ac:dyDescent="0.25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3"/>
      <c r="U330" s="123"/>
      <c r="V330" s="123"/>
      <c r="W330" s="123"/>
      <c r="X330" s="123"/>
      <c r="Y330" s="123"/>
    </row>
    <row r="331" spans="1:25" x14ac:dyDescent="0.25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</row>
    <row r="332" spans="1:25" x14ac:dyDescent="0.25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</row>
    <row r="333" spans="1:25" x14ac:dyDescent="0.25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3"/>
      <c r="U333" s="123"/>
      <c r="V333" s="123"/>
      <c r="W333" s="123"/>
      <c r="X333" s="123"/>
      <c r="Y333" s="123"/>
    </row>
    <row r="334" spans="1:25" x14ac:dyDescent="0.25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</row>
    <row r="335" spans="1:25" x14ac:dyDescent="0.25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</row>
    <row r="337" spans="1:26" x14ac:dyDescent="0.25">
      <c r="A337" s="198" t="s">
        <v>65</v>
      </c>
      <c r="B337" s="198"/>
      <c r="C337" s="198"/>
      <c r="D337" s="198"/>
      <c r="E337" s="198"/>
      <c r="F337" s="198"/>
      <c r="G337" s="198"/>
      <c r="H337" s="198"/>
      <c r="I337" s="198"/>
      <c r="J337" s="198"/>
      <c r="K337" s="198"/>
      <c r="L337" s="198"/>
      <c r="M337" s="198"/>
      <c r="N337" s="198"/>
      <c r="O337" s="198"/>
      <c r="P337" s="198"/>
      <c r="Q337" s="198"/>
      <c r="R337" s="198"/>
      <c r="S337" s="198"/>
      <c r="T337" s="198"/>
      <c r="U337" s="198"/>
      <c r="V337" s="198"/>
      <c r="W337" s="198"/>
      <c r="X337" s="198"/>
      <c r="Y337" s="198"/>
      <c r="Z337" s="198"/>
    </row>
    <row r="338" spans="1:26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</row>
    <row r="339" spans="1:26" x14ac:dyDescent="0.25">
      <c r="A339" s="124" t="s">
        <v>163</v>
      </c>
      <c r="B339" s="124"/>
      <c r="C339" s="124"/>
      <c r="D339" s="124"/>
      <c r="E339" s="124"/>
      <c r="F339" s="124"/>
      <c r="G339" s="124"/>
      <c r="H339" s="124"/>
      <c r="I339" s="124"/>
      <c r="J339" s="124"/>
      <c r="K339" s="124"/>
      <c r="L339" s="124"/>
      <c r="M339" s="124"/>
      <c r="N339" s="124"/>
      <c r="O339" s="124"/>
      <c r="P339" s="124"/>
      <c r="Q339" s="124"/>
      <c r="R339" s="124"/>
      <c r="S339" s="124"/>
      <c r="T339" s="124"/>
      <c r="U339" s="124"/>
    </row>
    <row r="340" spans="1:26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1" spans="1:26" ht="15.75" thickBot="1" x14ac:dyDescent="0.3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</row>
    <row r="342" spans="1:26" x14ac:dyDescent="0.25">
      <c r="C342" s="117" t="s">
        <v>0</v>
      </c>
      <c r="D342" s="118"/>
      <c r="E342" s="118"/>
      <c r="F342" s="118"/>
      <c r="G342" s="206" t="str">
        <f>CONCATENATE(Arkusz18!A2," - ",Arkusz18!B2," r.")</f>
        <v>01.09.2019 - 30.09.2019 r.</v>
      </c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7"/>
    </row>
    <row r="343" spans="1:26" ht="73.5" customHeight="1" x14ac:dyDescent="0.25">
      <c r="C343" s="187"/>
      <c r="D343" s="188"/>
      <c r="E343" s="188"/>
      <c r="F343" s="188"/>
      <c r="G343" s="89" t="s">
        <v>57</v>
      </c>
      <c r="H343" s="90"/>
      <c r="I343" s="91"/>
      <c r="J343" s="89" t="s">
        <v>58</v>
      </c>
      <c r="K343" s="90"/>
      <c r="L343" s="91"/>
      <c r="M343" s="89" t="s">
        <v>59</v>
      </c>
      <c r="N343" s="90"/>
      <c r="O343" s="91"/>
      <c r="P343" s="89" t="s">
        <v>68</v>
      </c>
      <c r="Q343" s="90"/>
      <c r="R343" s="91"/>
      <c r="S343" s="89" t="s">
        <v>60</v>
      </c>
      <c r="T343" s="90"/>
      <c r="U343" s="201"/>
    </row>
    <row r="344" spans="1:26" x14ac:dyDescent="0.25">
      <c r="C344" s="182" t="str">
        <f>Arkusz6!B2</f>
        <v>ROSJA</v>
      </c>
      <c r="D344" s="183"/>
      <c r="E344" s="183"/>
      <c r="F344" s="183"/>
      <c r="G344" s="102">
        <f>Arkusz6!C2</f>
        <v>0</v>
      </c>
      <c r="H344" s="102"/>
      <c r="I344" s="102"/>
      <c r="J344" s="102">
        <f>Arkusz6!D2</f>
        <v>0</v>
      </c>
      <c r="K344" s="102"/>
      <c r="L344" s="102"/>
      <c r="M344" s="102">
        <f>Arkusz6!E2</f>
        <v>0</v>
      </c>
      <c r="N344" s="102"/>
      <c r="O344" s="102"/>
      <c r="P344" s="102">
        <f>Arkusz6!F2</f>
        <v>38</v>
      </c>
      <c r="Q344" s="102"/>
      <c r="R344" s="102"/>
      <c r="S344" s="102">
        <f>Arkusz6!G2</f>
        <v>135</v>
      </c>
      <c r="T344" s="102"/>
      <c r="U344" s="102"/>
    </row>
    <row r="345" spans="1:26" x14ac:dyDescent="0.25">
      <c r="C345" s="128" t="str">
        <f>Arkusz6!B3</f>
        <v>UKRAINA</v>
      </c>
      <c r="D345" s="129"/>
      <c r="E345" s="129"/>
      <c r="F345" s="129"/>
      <c r="G345" s="100">
        <f>Arkusz6!C3</f>
        <v>0</v>
      </c>
      <c r="H345" s="100"/>
      <c r="I345" s="100"/>
      <c r="J345" s="100">
        <f>Arkusz6!D3</f>
        <v>0</v>
      </c>
      <c r="K345" s="100"/>
      <c r="L345" s="100"/>
      <c r="M345" s="100">
        <f>Arkusz6!E3</f>
        <v>0</v>
      </c>
      <c r="N345" s="100"/>
      <c r="O345" s="100"/>
      <c r="P345" s="100">
        <f>Arkusz6!F3</f>
        <v>19</v>
      </c>
      <c r="Q345" s="100"/>
      <c r="R345" s="100"/>
      <c r="S345" s="100">
        <f>Arkusz6!G3</f>
        <v>6</v>
      </c>
      <c r="T345" s="100"/>
      <c r="U345" s="100"/>
    </row>
    <row r="346" spans="1:26" x14ac:dyDescent="0.25">
      <c r="C346" s="182" t="str">
        <f>Arkusz6!B4</f>
        <v>TADŻYKISTAN</v>
      </c>
      <c r="D346" s="183"/>
      <c r="E346" s="183"/>
      <c r="F346" s="183"/>
      <c r="G346" s="102">
        <f>Arkusz6!C4</f>
        <v>0</v>
      </c>
      <c r="H346" s="102"/>
      <c r="I346" s="102"/>
      <c r="J346" s="102">
        <f>Arkusz6!D4</f>
        <v>0</v>
      </c>
      <c r="K346" s="102"/>
      <c r="L346" s="102"/>
      <c r="M346" s="102">
        <f>Arkusz6!E4</f>
        <v>0</v>
      </c>
      <c r="N346" s="102"/>
      <c r="O346" s="102"/>
      <c r="P346" s="102">
        <f>Arkusz6!F4</f>
        <v>2</v>
      </c>
      <c r="Q346" s="102"/>
      <c r="R346" s="102"/>
      <c r="S346" s="102">
        <f>Arkusz6!G4</f>
        <v>8</v>
      </c>
      <c r="T346" s="102"/>
      <c r="U346" s="102"/>
    </row>
    <row r="347" spans="1:26" x14ac:dyDescent="0.25">
      <c r="C347" s="128" t="str">
        <f>Arkusz6!B5</f>
        <v>KIRGISTAN</v>
      </c>
      <c r="D347" s="129"/>
      <c r="E347" s="129"/>
      <c r="F347" s="129"/>
      <c r="G347" s="100">
        <f>Arkusz6!C5</f>
        <v>1</v>
      </c>
      <c r="H347" s="100"/>
      <c r="I347" s="100"/>
      <c r="J347" s="100">
        <f>Arkusz6!D5</f>
        <v>0</v>
      </c>
      <c r="K347" s="100"/>
      <c r="L347" s="100"/>
      <c r="M347" s="100">
        <f>Arkusz6!E5</f>
        <v>0</v>
      </c>
      <c r="N347" s="100"/>
      <c r="O347" s="100"/>
      <c r="P347" s="100">
        <f>Arkusz6!F5</f>
        <v>8</v>
      </c>
      <c r="Q347" s="100"/>
      <c r="R347" s="100"/>
      <c r="S347" s="100">
        <f>Arkusz6!G5</f>
        <v>0</v>
      </c>
      <c r="T347" s="100"/>
      <c r="U347" s="100"/>
    </row>
    <row r="348" spans="1:26" x14ac:dyDescent="0.25">
      <c r="C348" s="182" t="str">
        <f>Arkusz6!B6</f>
        <v>GRUZJA</v>
      </c>
      <c r="D348" s="183"/>
      <c r="E348" s="183"/>
      <c r="F348" s="183"/>
      <c r="G348" s="102">
        <f>Arkusz6!C6</f>
        <v>0</v>
      </c>
      <c r="H348" s="102"/>
      <c r="I348" s="102"/>
      <c r="J348" s="102">
        <f>Arkusz6!D6</f>
        <v>0</v>
      </c>
      <c r="K348" s="102"/>
      <c r="L348" s="102"/>
      <c r="M348" s="102">
        <f>Arkusz6!E6</f>
        <v>0</v>
      </c>
      <c r="N348" s="102"/>
      <c r="O348" s="102"/>
      <c r="P348" s="102">
        <f>Arkusz6!F6</f>
        <v>5</v>
      </c>
      <c r="Q348" s="102"/>
      <c r="R348" s="102"/>
      <c r="S348" s="102">
        <f>Arkusz6!G6</f>
        <v>3</v>
      </c>
      <c r="T348" s="102"/>
      <c r="U348" s="102"/>
    </row>
    <row r="349" spans="1:26" ht="15.75" thickBot="1" x14ac:dyDescent="0.3">
      <c r="C349" s="202" t="str">
        <f>Arkusz6!B7</f>
        <v>Pozostałe</v>
      </c>
      <c r="D349" s="203"/>
      <c r="E349" s="203"/>
      <c r="F349" s="203"/>
      <c r="G349" s="101">
        <f>Arkusz6!C7</f>
        <v>6</v>
      </c>
      <c r="H349" s="101"/>
      <c r="I349" s="101"/>
      <c r="J349" s="101">
        <f>Arkusz6!D7</f>
        <v>2</v>
      </c>
      <c r="K349" s="101"/>
      <c r="L349" s="101"/>
      <c r="M349" s="101">
        <f>Arkusz6!E7</f>
        <v>0</v>
      </c>
      <c r="N349" s="101"/>
      <c r="O349" s="101"/>
      <c r="P349" s="101">
        <f>Arkusz6!F7</f>
        <v>14</v>
      </c>
      <c r="Q349" s="101"/>
      <c r="R349" s="101"/>
      <c r="S349" s="101">
        <f>Arkusz6!G7</f>
        <v>22</v>
      </c>
      <c r="T349" s="101"/>
      <c r="U349" s="101"/>
    </row>
    <row r="350" spans="1:26" ht="15.75" thickBot="1" x14ac:dyDescent="0.3">
      <c r="C350" s="185" t="s">
        <v>1</v>
      </c>
      <c r="D350" s="186"/>
      <c r="E350" s="186"/>
      <c r="F350" s="186"/>
      <c r="G350" s="87">
        <f>SUM(G344:I349)</f>
        <v>7</v>
      </c>
      <c r="H350" s="87"/>
      <c r="I350" s="87"/>
      <c r="J350" s="87">
        <f t="shared" ref="J350" si="12">SUM(J344:L349)</f>
        <v>2</v>
      </c>
      <c r="K350" s="87"/>
      <c r="L350" s="87"/>
      <c r="M350" s="87">
        <f t="shared" ref="M350" si="13">SUM(M344:O349)</f>
        <v>0</v>
      </c>
      <c r="N350" s="87"/>
      <c r="O350" s="87"/>
      <c r="P350" s="87">
        <f t="shared" ref="P350" si="14">SUM(P344:R349)</f>
        <v>86</v>
      </c>
      <c r="Q350" s="87"/>
      <c r="R350" s="87"/>
      <c r="S350" s="87">
        <f>SUM(S344:U349)</f>
        <v>174</v>
      </c>
      <c r="T350" s="87"/>
      <c r="U350" s="88"/>
    </row>
    <row r="353" spans="1:25" ht="15.75" thickBot="1" x14ac:dyDescent="0.3"/>
    <row r="354" spans="1:25" x14ac:dyDescent="0.25">
      <c r="C354" s="117" t="s">
        <v>0</v>
      </c>
      <c r="D354" s="118"/>
      <c r="E354" s="118"/>
      <c r="F354" s="118"/>
      <c r="G354" s="206" t="str">
        <f>CONCATENATE(Arkusz18!C2," - ",Arkusz18!B2," r.")</f>
        <v>01.01.2019 - 30.09.2019 r.</v>
      </c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06"/>
      <c r="S354" s="206"/>
      <c r="T354" s="206"/>
      <c r="U354" s="207"/>
    </row>
    <row r="355" spans="1:25" ht="71.25" customHeight="1" x14ac:dyDescent="0.25">
      <c r="C355" s="187"/>
      <c r="D355" s="188"/>
      <c r="E355" s="188"/>
      <c r="F355" s="188"/>
      <c r="G355" s="89" t="s">
        <v>57</v>
      </c>
      <c r="H355" s="90"/>
      <c r="I355" s="91"/>
      <c r="J355" s="89" t="s">
        <v>58</v>
      </c>
      <c r="K355" s="90"/>
      <c r="L355" s="91"/>
      <c r="M355" s="89" t="s">
        <v>59</v>
      </c>
      <c r="N355" s="90"/>
      <c r="O355" s="91"/>
      <c r="P355" s="89" t="s">
        <v>68</v>
      </c>
      <c r="Q355" s="90"/>
      <c r="R355" s="91"/>
      <c r="S355" s="89" t="s">
        <v>60</v>
      </c>
      <c r="T355" s="90"/>
      <c r="U355" s="201"/>
    </row>
    <row r="356" spans="1:25" x14ac:dyDescent="0.25">
      <c r="C356" s="182" t="str">
        <f>Arkusz7!B2</f>
        <v>ROSJA</v>
      </c>
      <c r="D356" s="183"/>
      <c r="E356" s="183"/>
      <c r="F356" s="183"/>
      <c r="G356" s="102">
        <f>Arkusz7!C2</f>
        <v>7</v>
      </c>
      <c r="H356" s="102"/>
      <c r="I356" s="102"/>
      <c r="J356" s="102">
        <f>Arkusz7!D2</f>
        <v>56</v>
      </c>
      <c r="K356" s="102"/>
      <c r="L356" s="102"/>
      <c r="M356" s="102">
        <f>Arkusz7!E2</f>
        <v>4</v>
      </c>
      <c r="N356" s="102"/>
      <c r="O356" s="102"/>
      <c r="P356" s="102">
        <f>Arkusz7!F2</f>
        <v>718</v>
      </c>
      <c r="Q356" s="102"/>
      <c r="R356" s="102"/>
      <c r="S356" s="102">
        <f>Arkusz7!G2</f>
        <v>1137</v>
      </c>
      <c r="T356" s="102"/>
      <c r="U356" s="102"/>
    </row>
    <row r="357" spans="1:25" x14ac:dyDescent="0.25">
      <c r="C357" s="128" t="str">
        <f>Arkusz7!B3</f>
        <v>UKRAINA</v>
      </c>
      <c r="D357" s="129"/>
      <c r="E357" s="129"/>
      <c r="F357" s="129"/>
      <c r="G357" s="100">
        <f>Arkusz7!C3</f>
        <v>2</v>
      </c>
      <c r="H357" s="100"/>
      <c r="I357" s="100"/>
      <c r="J357" s="100">
        <f>Arkusz7!D3</f>
        <v>10</v>
      </c>
      <c r="K357" s="100"/>
      <c r="L357" s="100"/>
      <c r="M357" s="100">
        <f>Arkusz7!E3</f>
        <v>0</v>
      </c>
      <c r="N357" s="100"/>
      <c r="O357" s="100"/>
      <c r="P357" s="100">
        <f>Arkusz7!F3</f>
        <v>257</v>
      </c>
      <c r="Q357" s="100"/>
      <c r="R357" s="100"/>
      <c r="S357" s="100">
        <f>Arkusz7!G3</f>
        <v>70</v>
      </c>
      <c r="T357" s="100"/>
      <c r="U357" s="100"/>
    </row>
    <row r="358" spans="1:25" x14ac:dyDescent="0.25">
      <c r="C358" s="182" t="str">
        <f>Arkusz7!B4</f>
        <v>TADŻYKISTAN</v>
      </c>
      <c r="D358" s="183"/>
      <c r="E358" s="183"/>
      <c r="F358" s="183"/>
      <c r="G358" s="102">
        <f>Arkusz7!C4</f>
        <v>7</v>
      </c>
      <c r="H358" s="102"/>
      <c r="I358" s="102"/>
      <c r="J358" s="102">
        <f>Arkusz7!D4</f>
        <v>11</v>
      </c>
      <c r="K358" s="102"/>
      <c r="L358" s="102"/>
      <c r="M358" s="102">
        <f>Arkusz7!E4</f>
        <v>0</v>
      </c>
      <c r="N358" s="102"/>
      <c r="O358" s="102"/>
      <c r="P358" s="102">
        <f>Arkusz7!F4</f>
        <v>54</v>
      </c>
      <c r="Q358" s="102"/>
      <c r="R358" s="102"/>
      <c r="S358" s="102">
        <f>Arkusz7!G4</f>
        <v>29</v>
      </c>
      <c r="T358" s="102"/>
      <c r="U358" s="102"/>
    </row>
    <row r="359" spans="1:25" x14ac:dyDescent="0.25">
      <c r="C359" s="128" t="str">
        <f>Arkusz7!B5</f>
        <v>ARMENIA</v>
      </c>
      <c r="D359" s="129"/>
      <c r="E359" s="129"/>
      <c r="F359" s="129"/>
      <c r="G359" s="100">
        <f>Arkusz7!C5</f>
        <v>0</v>
      </c>
      <c r="H359" s="100"/>
      <c r="I359" s="100"/>
      <c r="J359" s="100">
        <f>Arkusz7!D5</f>
        <v>0</v>
      </c>
      <c r="K359" s="100"/>
      <c r="L359" s="100"/>
      <c r="M359" s="100">
        <f>Arkusz7!E5</f>
        <v>0</v>
      </c>
      <c r="N359" s="100"/>
      <c r="O359" s="100"/>
      <c r="P359" s="100">
        <f>Arkusz7!F5</f>
        <v>27</v>
      </c>
      <c r="Q359" s="100"/>
      <c r="R359" s="100"/>
      <c r="S359" s="100">
        <f>Arkusz7!G5</f>
        <v>26</v>
      </c>
      <c r="T359" s="100"/>
      <c r="U359" s="100"/>
    </row>
    <row r="360" spans="1:25" x14ac:dyDescent="0.25">
      <c r="C360" s="182" t="str">
        <f>Arkusz7!B6</f>
        <v>TURCJA</v>
      </c>
      <c r="D360" s="183"/>
      <c r="E360" s="183"/>
      <c r="F360" s="183"/>
      <c r="G360" s="102">
        <f>Arkusz7!C6</f>
        <v>37</v>
      </c>
      <c r="H360" s="102"/>
      <c r="I360" s="102"/>
      <c r="J360" s="102">
        <f>Arkusz7!D6</f>
        <v>0</v>
      </c>
      <c r="K360" s="102"/>
      <c r="L360" s="102"/>
      <c r="M360" s="102">
        <f>Arkusz7!E6</f>
        <v>0</v>
      </c>
      <c r="N360" s="102"/>
      <c r="O360" s="102"/>
      <c r="P360" s="102">
        <f>Arkusz7!F6</f>
        <v>5</v>
      </c>
      <c r="Q360" s="102"/>
      <c r="R360" s="102"/>
      <c r="S360" s="102">
        <f>Arkusz7!G6</f>
        <v>9</v>
      </c>
      <c r="T360" s="102"/>
      <c r="U360" s="102"/>
    </row>
    <row r="361" spans="1:25" ht="15.75" thickBot="1" x14ac:dyDescent="0.3">
      <c r="C361" s="202" t="str">
        <f>Arkusz7!B7</f>
        <v>Pozostałe</v>
      </c>
      <c r="D361" s="203"/>
      <c r="E361" s="203"/>
      <c r="F361" s="203"/>
      <c r="G361" s="101">
        <f>Arkusz7!C7</f>
        <v>52</v>
      </c>
      <c r="H361" s="101"/>
      <c r="I361" s="101"/>
      <c r="J361" s="101">
        <f>Arkusz7!D7</f>
        <v>25</v>
      </c>
      <c r="K361" s="101"/>
      <c r="L361" s="101"/>
      <c r="M361" s="101">
        <f>Arkusz7!E7</f>
        <v>0</v>
      </c>
      <c r="N361" s="101"/>
      <c r="O361" s="101"/>
      <c r="P361" s="101">
        <f>Arkusz7!F7</f>
        <v>222</v>
      </c>
      <c r="Q361" s="101"/>
      <c r="R361" s="101"/>
      <c r="S361" s="101">
        <f>Arkusz7!G7</f>
        <v>226</v>
      </c>
      <c r="T361" s="101"/>
      <c r="U361" s="101"/>
    </row>
    <row r="362" spans="1:25" ht="15.75" thickBot="1" x14ac:dyDescent="0.3">
      <c r="C362" s="185" t="s">
        <v>1</v>
      </c>
      <c r="D362" s="186"/>
      <c r="E362" s="186"/>
      <c r="F362" s="186"/>
      <c r="G362" s="87">
        <f>SUM(G356:I361)</f>
        <v>105</v>
      </c>
      <c r="H362" s="87"/>
      <c r="I362" s="87"/>
      <c r="J362" s="87">
        <f t="shared" ref="J362" si="15">SUM(J356:L361)</f>
        <v>102</v>
      </c>
      <c r="K362" s="87"/>
      <c r="L362" s="87"/>
      <c r="M362" s="87">
        <f t="shared" ref="M362" si="16">SUM(M356:O361)</f>
        <v>4</v>
      </c>
      <c r="N362" s="87"/>
      <c r="O362" s="87"/>
      <c r="P362" s="87">
        <f t="shared" ref="P362" si="17">SUM(P356:R361)</f>
        <v>1283</v>
      </c>
      <c r="Q362" s="87"/>
      <c r="R362" s="87"/>
      <c r="S362" s="87">
        <f>SUM(S356:U361)</f>
        <v>1497</v>
      </c>
      <c r="T362" s="87"/>
      <c r="U362" s="88"/>
    </row>
    <row r="365" spans="1:25" x14ac:dyDescent="0.25">
      <c r="A365" s="123" t="s">
        <v>118</v>
      </c>
      <c r="B365" s="123"/>
      <c r="C365" s="123"/>
      <c r="D365" s="123"/>
      <c r="E365" s="123"/>
      <c r="F365" s="123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3"/>
      <c r="U365" s="123"/>
      <c r="V365" s="123"/>
      <c r="W365" s="123"/>
      <c r="X365" s="123"/>
      <c r="Y365" s="123"/>
    </row>
    <row r="366" spans="1:25" x14ac:dyDescent="0.25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  <c r="K366" s="123"/>
      <c r="L366" s="123"/>
      <c r="M366" s="123"/>
      <c r="N366" s="123"/>
      <c r="O366" s="123"/>
      <c r="P366" s="123"/>
      <c r="Q366" s="123"/>
      <c r="R366" s="123"/>
      <c r="S366" s="123"/>
      <c r="T366" s="123"/>
      <c r="U366" s="123"/>
      <c r="V366" s="123"/>
      <c r="W366" s="123"/>
      <c r="X366" s="123"/>
      <c r="Y366" s="123"/>
    </row>
    <row r="367" spans="1:25" x14ac:dyDescent="0.25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  <c r="K367" s="123"/>
      <c r="L367" s="123"/>
      <c r="M367" s="123"/>
      <c r="N367" s="123"/>
      <c r="O367" s="123"/>
      <c r="P367" s="123"/>
      <c r="Q367" s="123"/>
      <c r="R367" s="123"/>
      <c r="S367" s="123"/>
      <c r="T367" s="123"/>
      <c r="U367" s="123"/>
      <c r="V367" s="123"/>
      <c r="W367" s="123"/>
      <c r="X367" s="123"/>
      <c r="Y367" s="123"/>
    </row>
    <row r="368" spans="1:25" x14ac:dyDescent="0.25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  <c r="K368" s="123"/>
      <c r="L368" s="123"/>
      <c r="M368" s="123"/>
      <c r="N368" s="123"/>
      <c r="O368" s="123"/>
      <c r="P368" s="123"/>
      <c r="Q368" s="123"/>
      <c r="R368" s="123"/>
      <c r="S368" s="123"/>
      <c r="T368" s="123"/>
      <c r="U368" s="123"/>
      <c r="V368" s="123"/>
      <c r="W368" s="123"/>
      <c r="X368" s="123"/>
      <c r="Y368" s="123"/>
    </row>
    <row r="369" spans="1:25" x14ac:dyDescent="0.25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  <c r="K369" s="123"/>
      <c r="L369" s="123"/>
      <c r="M369" s="123"/>
      <c r="N369" s="123"/>
      <c r="O369" s="123"/>
      <c r="P369" s="123"/>
      <c r="Q369" s="123"/>
      <c r="R369" s="123"/>
      <c r="S369" s="123"/>
      <c r="T369" s="123"/>
      <c r="U369" s="123"/>
      <c r="V369" s="123"/>
      <c r="W369" s="123"/>
      <c r="X369" s="123"/>
      <c r="Y369" s="123"/>
    </row>
    <row r="370" spans="1:25" x14ac:dyDescent="0.25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  <c r="K370" s="123"/>
      <c r="L370" s="123"/>
      <c r="M370" s="123"/>
      <c r="N370" s="123"/>
      <c r="O370" s="123"/>
      <c r="P370" s="123"/>
      <c r="Q370" s="123"/>
      <c r="R370" s="123"/>
      <c r="S370" s="123"/>
      <c r="T370" s="123"/>
      <c r="U370" s="123"/>
      <c r="V370" s="123"/>
      <c r="W370" s="123"/>
      <c r="X370" s="123"/>
      <c r="Y370" s="123"/>
    </row>
    <row r="371" spans="1:25" x14ac:dyDescent="0.25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123"/>
      <c r="U371" s="123"/>
      <c r="V371" s="123"/>
      <c r="W371" s="123"/>
      <c r="X371" s="123"/>
      <c r="Y371" s="123"/>
    </row>
    <row r="372" spans="1:25" x14ac:dyDescent="0.25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  <c r="K372" s="123"/>
      <c r="L372" s="123"/>
      <c r="M372" s="123"/>
      <c r="N372" s="123"/>
      <c r="O372" s="123"/>
      <c r="P372" s="123"/>
      <c r="Q372" s="123"/>
      <c r="R372" s="123"/>
      <c r="S372" s="123"/>
      <c r="T372" s="123"/>
      <c r="U372" s="123"/>
      <c r="V372" s="123"/>
      <c r="W372" s="123"/>
      <c r="X372" s="123"/>
      <c r="Y372" s="123"/>
    </row>
    <row r="373" spans="1:25" x14ac:dyDescent="0.25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  <c r="K373" s="123"/>
      <c r="L373" s="123"/>
      <c r="M373" s="123"/>
      <c r="N373" s="123"/>
      <c r="O373" s="123"/>
      <c r="P373" s="123"/>
      <c r="Q373" s="123"/>
      <c r="R373" s="123"/>
      <c r="S373" s="123"/>
      <c r="T373" s="123"/>
      <c r="U373" s="123"/>
      <c r="V373" s="123"/>
      <c r="W373" s="123"/>
      <c r="X373" s="123"/>
      <c r="Y373" s="123"/>
    </row>
    <row r="374" spans="1:25" x14ac:dyDescent="0.25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  <c r="K374" s="123"/>
      <c r="L374" s="123"/>
      <c r="M374" s="123"/>
      <c r="N374" s="123"/>
      <c r="O374" s="123"/>
      <c r="P374" s="123"/>
      <c r="Q374" s="123"/>
      <c r="R374" s="123"/>
      <c r="S374" s="123"/>
      <c r="T374" s="123"/>
      <c r="U374" s="123"/>
      <c r="V374" s="123"/>
      <c r="W374" s="123"/>
      <c r="X374" s="123"/>
      <c r="Y374" s="123"/>
    </row>
    <row r="375" spans="1:25" x14ac:dyDescent="0.25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  <c r="K375" s="123"/>
      <c r="L375" s="123"/>
      <c r="M375" s="123"/>
      <c r="N375" s="123"/>
      <c r="O375" s="123"/>
      <c r="P375" s="123"/>
      <c r="Q375" s="123"/>
      <c r="R375" s="123"/>
      <c r="S375" s="123"/>
      <c r="T375" s="123"/>
      <c r="U375" s="123"/>
      <c r="V375" s="123"/>
      <c r="W375" s="123"/>
      <c r="X375" s="123"/>
      <c r="Y375" s="123"/>
    </row>
    <row r="379" spans="1:25" x14ac:dyDescent="0.25">
      <c r="A379" s="124" t="s">
        <v>164</v>
      </c>
      <c r="B379" s="124"/>
      <c r="C379" s="124"/>
      <c r="D379" s="124"/>
      <c r="E379" s="124"/>
      <c r="F379" s="124"/>
      <c r="G379" s="124"/>
      <c r="H379" s="124"/>
      <c r="I379" s="124"/>
      <c r="J379" s="124"/>
      <c r="K379" s="124"/>
      <c r="L379" s="124"/>
      <c r="M379" s="124"/>
      <c r="N379" s="124"/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  <c r="Y379" s="124"/>
    </row>
    <row r="380" spans="1:25" x14ac:dyDescent="0.25">
      <c r="A380" s="124"/>
      <c r="B380" s="124"/>
      <c r="C380" s="124"/>
      <c r="D380" s="124"/>
      <c r="E380" s="124"/>
      <c r="F380" s="124"/>
      <c r="G380" s="124"/>
      <c r="H380" s="124"/>
      <c r="I380" s="124"/>
      <c r="J380" s="124"/>
      <c r="K380" s="124"/>
      <c r="L380" s="124"/>
      <c r="M380" s="124"/>
      <c r="N380" s="124"/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  <c r="Y380" s="124"/>
    </row>
    <row r="381" spans="1:25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</row>
    <row r="382" spans="1:25" ht="15.75" thickBot="1" x14ac:dyDescent="0.3"/>
    <row r="383" spans="1:25" ht="30" customHeight="1" x14ac:dyDescent="0.25">
      <c r="B383" s="117" t="s">
        <v>8</v>
      </c>
      <c r="C383" s="118"/>
      <c r="D383" s="118"/>
      <c r="E383" s="118"/>
      <c r="F383" s="118"/>
      <c r="G383" s="118"/>
      <c r="H383" s="118"/>
      <c r="I383" s="118"/>
      <c r="J383" s="248" t="s">
        <v>166</v>
      </c>
      <c r="K383" s="248"/>
      <c r="L383" s="248"/>
      <c r="M383" s="296" t="s">
        <v>167</v>
      </c>
      <c r="N383" s="297"/>
      <c r="O383" s="298"/>
      <c r="P383" s="248" t="s">
        <v>168</v>
      </c>
      <c r="Q383" s="248"/>
      <c r="R383" s="248"/>
      <c r="S383" s="248" t="s">
        <v>169</v>
      </c>
      <c r="T383" s="248"/>
      <c r="U383" s="248"/>
      <c r="V383" s="248" t="str">
        <f>Arkusz8!C7</f>
        <v>24.09.2019 - 30.09.2019</v>
      </c>
      <c r="W383" s="248"/>
      <c r="X383" s="250"/>
    </row>
    <row r="384" spans="1:25" x14ac:dyDescent="0.25">
      <c r="B384" s="180" t="s">
        <v>27</v>
      </c>
      <c r="C384" s="181"/>
      <c r="D384" s="181"/>
      <c r="E384" s="181"/>
      <c r="F384" s="181"/>
      <c r="G384" s="181"/>
      <c r="H384" s="181"/>
      <c r="I384" s="181"/>
      <c r="J384" s="184">
        <v>1251</v>
      </c>
      <c r="K384" s="184"/>
      <c r="L384" s="184"/>
      <c r="M384" s="299">
        <v>1276</v>
      </c>
      <c r="N384" s="300"/>
      <c r="O384" s="301"/>
      <c r="P384" s="184">
        <v>1304</v>
      </c>
      <c r="Q384" s="184"/>
      <c r="R384" s="184"/>
      <c r="S384" s="184">
        <v>1291</v>
      </c>
      <c r="T384" s="184"/>
      <c r="U384" s="184"/>
      <c r="V384" s="184">
        <f>Arkusz8!A2</f>
        <v>1255</v>
      </c>
      <c r="W384" s="184"/>
      <c r="X384" s="184"/>
    </row>
    <row r="385" spans="2:24" x14ac:dyDescent="0.25">
      <c r="B385" s="178" t="s">
        <v>5</v>
      </c>
      <c r="C385" s="179"/>
      <c r="D385" s="179"/>
      <c r="E385" s="179"/>
      <c r="F385" s="179"/>
      <c r="G385" s="179"/>
      <c r="H385" s="179"/>
      <c r="I385" s="179"/>
      <c r="J385" s="102">
        <v>1652</v>
      </c>
      <c r="K385" s="102"/>
      <c r="L385" s="102"/>
      <c r="M385" s="287">
        <v>1643</v>
      </c>
      <c r="N385" s="288"/>
      <c r="O385" s="289"/>
      <c r="P385" s="102">
        <v>1643</v>
      </c>
      <c r="Q385" s="102"/>
      <c r="R385" s="102"/>
      <c r="S385" s="102">
        <v>1693</v>
      </c>
      <c r="T385" s="102"/>
      <c r="U385" s="102"/>
      <c r="V385" s="102">
        <f>Arkusz8!A7</f>
        <v>1721</v>
      </c>
      <c r="W385" s="102"/>
      <c r="X385" s="102"/>
    </row>
    <row r="386" spans="2:24" x14ac:dyDescent="0.25">
      <c r="B386" s="180" t="s">
        <v>6</v>
      </c>
      <c r="C386" s="181"/>
      <c r="D386" s="181"/>
      <c r="E386" s="181"/>
      <c r="F386" s="181"/>
      <c r="G386" s="181"/>
      <c r="H386" s="181"/>
      <c r="I386" s="181"/>
      <c r="J386" s="184">
        <v>42</v>
      </c>
      <c r="K386" s="184"/>
      <c r="L386" s="184"/>
      <c r="M386" s="299">
        <v>39</v>
      </c>
      <c r="N386" s="300"/>
      <c r="O386" s="301"/>
      <c r="P386" s="184">
        <v>40</v>
      </c>
      <c r="Q386" s="184"/>
      <c r="R386" s="184"/>
      <c r="S386" s="184">
        <v>50</v>
      </c>
      <c r="T386" s="184"/>
      <c r="U386" s="184"/>
      <c r="V386" s="184">
        <f>Arkusz8!A12</f>
        <v>54</v>
      </c>
      <c r="W386" s="184"/>
      <c r="X386" s="184"/>
    </row>
    <row r="387" spans="2:24" x14ac:dyDescent="0.25">
      <c r="B387" s="243" t="s">
        <v>7</v>
      </c>
      <c r="C387" s="244"/>
      <c r="D387" s="244"/>
      <c r="E387" s="244"/>
      <c r="F387" s="244"/>
      <c r="G387" s="244"/>
      <c r="H387" s="244"/>
      <c r="I387" s="244"/>
      <c r="J387" s="102">
        <v>45</v>
      </c>
      <c r="K387" s="102"/>
      <c r="L387" s="102"/>
      <c r="M387" s="287">
        <v>73</v>
      </c>
      <c r="N387" s="288"/>
      <c r="O387" s="289"/>
      <c r="P387" s="102">
        <v>65</v>
      </c>
      <c r="Q387" s="102"/>
      <c r="R387" s="102"/>
      <c r="S387" s="102">
        <v>54</v>
      </c>
      <c r="T387" s="102"/>
      <c r="U387" s="102"/>
      <c r="V387" s="102">
        <f>Arkusz8!A17</f>
        <v>42</v>
      </c>
      <c r="W387" s="102"/>
      <c r="X387" s="102"/>
    </row>
    <row r="388" spans="2:24" ht="15.75" thickBot="1" x14ac:dyDescent="0.3">
      <c r="B388" s="268" t="s">
        <v>88</v>
      </c>
      <c r="C388" s="269"/>
      <c r="D388" s="269"/>
      <c r="E388" s="269"/>
      <c r="F388" s="269"/>
      <c r="G388" s="269"/>
      <c r="H388" s="269"/>
      <c r="I388" s="269"/>
      <c r="J388" s="249">
        <v>1</v>
      </c>
      <c r="K388" s="249"/>
      <c r="L388" s="249"/>
      <c r="M388" s="293">
        <v>2</v>
      </c>
      <c r="N388" s="294"/>
      <c r="O388" s="295"/>
      <c r="P388" s="249">
        <v>2</v>
      </c>
      <c r="Q388" s="249"/>
      <c r="R388" s="249"/>
      <c r="S388" s="249">
        <v>3</v>
      </c>
      <c r="T388" s="249"/>
      <c r="U388" s="249"/>
      <c r="V388" s="249">
        <f>Arkusz8!A22</f>
        <v>3</v>
      </c>
      <c r="W388" s="249"/>
      <c r="X388" s="249"/>
    </row>
    <row r="389" spans="2:24" ht="15.75" thickBot="1" x14ac:dyDescent="0.3">
      <c r="B389" s="252" t="s">
        <v>89</v>
      </c>
      <c r="C389" s="253"/>
      <c r="D389" s="253"/>
      <c r="E389" s="253"/>
      <c r="F389" s="253"/>
      <c r="G389" s="253"/>
      <c r="H389" s="253"/>
      <c r="I389" s="253"/>
      <c r="J389" s="251">
        <v>2904</v>
      </c>
      <c r="K389" s="251"/>
      <c r="L389" s="251"/>
      <c r="M389" s="290">
        <v>2921</v>
      </c>
      <c r="N389" s="291"/>
      <c r="O389" s="292"/>
      <c r="P389" s="251">
        <v>2949</v>
      </c>
      <c r="Q389" s="251"/>
      <c r="R389" s="251"/>
      <c r="S389" s="251">
        <v>2987</v>
      </c>
      <c r="T389" s="251"/>
      <c r="U389" s="251"/>
      <c r="V389" s="251">
        <f>SUM(V384,V385,V388)</f>
        <v>2979</v>
      </c>
      <c r="W389" s="251"/>
      <c r="X389" s="267"/>
    </row>
    <row r="402" spans="1:2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5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</row>
    <row r="404" spans="1:25" x14ac:dyDescent="0.25">
      <c r="A404" s="237" t="s">
        <v>170</v>
      </c>
      <c r="B404" s="123"/>
      <c r="C404" s="123"/>
      <c r="D404" s="123"/>
      <c r="E404" s="123"/>
      <c r="F404" s="123"/>
      <c r="G404" s="123"/>
      <c r="H404" s="123"/>
      <c r="I404" s="123"/>
      <c r="J404" s="123"/>
      <c r="K404" s="123"/>
      <c r="L404" s="123"/>
      <c r="M404" s="123"/>
      <c r="N404" s="123"/>
      <c r="O404" s="123"/>
      <c r="P404" s="123"/>
      <c r="Q404" s="123"/>
      <c r="R404" s="123"/>
      <c r="S404" s="123"/>
      <c r="T404" s="123"/>
      <c r="U404" s="123"/>
      <c r="V404" s="123"/>
      <c r="W404" s="123"/>
      <c r="X404" s="123"/>
      <c r="Y404" s="123"/>
    </row>
    <row r="405" spans="1:25" x14ac:dyDescent="0.25">
      <c r="A405" s="123"/>
      <c r="B405" s="123"/>
      <c r="C405" s="123"/>
      <c r="D405" s="123"/>
      <c r="E405" s="123"/>
      <c r="F405" s="123"/>
      <c r="G405" s="123"/>
      <c r="H405" s="123"/>
      <c r="I405" s="123"/>
      <c r="J405" s="123"/>
      <c r="K405" s="123"/>
      <c r="L405" s="123"/>
      <c r="M405" s="123"/>
      <c r="N405" s="123"/>
      <c r="O405" s="123"/>
      <c r="P405" s="123"/>
      <c r="Q405" s="123"/>
      <c r="R405" s="123"/>
      <c r="S405" s="123"/>
      <c r="T405" s="123"/>
      <c r="U405" s="123"/>
      <c r="V405" s="123"/>
      <c r="W405" s="123"/>
      <c r="X405" s="123"/>
      <c r="Y405" s="123"/>
    </row>
    <row r="406" spans="1:25" x14ac:dyDescent="0.25">
      <c r="A406" s="123"/>
      <c r="B406" s="123"/>
      <c r="C406" s="123"/>
      <c r="D406" s="123"/>
      <c r="E406" s="123"/>
      <c r="F406" s="123"/>
      <c r="G406" s="123"/>
      <c r="H406" s="123"/>
      <c r="I406" s="123"/>
      <c r="J406" s="123"/>
      <c r="K406" s="123"/>
      <c r="L406" s="123"/>
      <c r="M406" s="123"/>
      <c r="N406" s="123"/>
      <c r="O406" s="123"/>
      <c r="P406" s="123"/>
      <c r="Q406" s="123"/>
      <c r="R406" s="123"/>
      <c r="S406" s="123"/>
      <c r="T406" s="123"/>
      <c r="U406" s="123"/>
      <c r="V406" s="123"/>
      <c r="W406" s="123"/>
      <c r="X406" s="123"/>
      <c r="Y406" s="123"/>
    </row>
    <row r="407" spans="1:25" x14ac:dyDescent="0.25">
      <c r="A407" s="123"/>
      <c r="B407" s="123"/>
      <c r="C407" s="123"/>
      <c r="D407" s="123"/>
      <c r="E407" s="123"/>
      <c r="F407" s="123"/>
      <c r="G407" s="123"/>
      <c r="H407" s="123"/>
      <c r="I407" s="123"/>
      <c r="J407" s="123"/>
      <c r="K407" s="123"/>
      <c r="L407" s="123"/>
      <c r="M407" s="123"/>
      <c r="N407" s="123"/>
      <c r="O407" s="123"/>
      <c r="P407" s="123"/>
      <c r="Q407" s="123"/>
      <c r="R407" s="123"/>
      <c r="S407" s="123"/>
      <c r="T407" s="123"/>
      <c r="U407" s="123"/>
      <c r="V407" s="123"/>
      <c r="W407" s="123"/>
      <c r="X407" s="123"/>
      <c r="Y407" s="123"/>
    </row>
    <row r="408" spans="1:25" x14ac:dyDescent="0.25">
      <c r="A408" s="123"/>
      <c r="B408" s="123"/>
      <c r="C408" s="123"/>
      <c r="D408" s="123"/>
      <c r="E408" s="123"/>
      <c r="F408" s="123"/>
      <c r="G408" s="123"/>
      <c r="H408" s="123"/>
      <c r="I408" s="123"/>
      <c r="J408" s="123"/>
      <c r="K408" s="123"/>
      <c r="L408" s="123"/>
      <c r="M408" s="123"/>
      <c r="N408" s="123"/>
      <c r="O408" s="123"/>
      <c r="P408" s="123"/>
      <c r="Q408" s="123"/>
      <c r="R408" s="123"/>
      <c r="S408" s="123"/>
      <c r="T408" s="123"/>
      <c r="U408" s="123"/>
      <c r="V408" s="123"/>
      <c r="W408" s="123"/>
      <c r="X408" s="123"/>
      <c r="Y408" s="123"/>
    </row>
    <row r="409" spans="1:25" x14ac:dyDescent="0.25">
      <c r="A409" s="123"/>
      <c r="B409" s="123"/>
      <c r="C409" s="123"/>
      <c r="D409" s="123"/>
      <c r="E409" s="123"/>
      <c r="F409" s="123"/>
      <c r="G409" s="123"/>
      <c r="H409" s="123"/>
      <c r="I409" s="123"/>
      <c r="J409" s="123"/>
      <c r="K409" s="123"/>
      <c r="L409" s="123"/>
      <c r="M409" s="123"/>
      <c r="N409" s="123"/>
      <c r="O409" s="123"/>
      <c r="P409" s="123"/>
      <c r="Q409" s="123"/>
      <c r="R409" s="123"/>
      <c r="S409" s="123"/>
      <c r="T409" s="123"/>
      <c r="U409" s="123"/>
      <c r="V409" s="123"/>
      <c r="W409" s="123"/>
      <c r="X409" s="123"/>
      <c r="Y409" s="123"/>
    </row>
    <row r="410" spans="1:25" x14ac:dyDescent="0.25">
      <c r="A410" s="123"/>
      <c r="B410" s="123"/>
      <c r="C410" s="123"/>
      <c r="D410" s="123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3"/>
      <c r="U410" s="123"/>
      <c r="V410" s="123"/>
      <c r="W410" s="123"/>
      <c r="X410" s="123"/>
      <c r="Y410" s="123"/>
    </row>
    <row r="411" spans="1:25" x14ac:dyDescent="0.25">
      <c r="A411" s="123"/>
      <c r="B411" s="123"/>
      <c r="C411" s="123"/>
      <c r="D411" s="123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3"/>
      <c r="U411" s="123"/>
      <c r="V411" s="123"/>
      <c r="W411" s="123"/>
      <c r="X411" s="123"/>
      <c r="Y411" s="123"/>
    </row>
    <row r="412" spans="1:25" s="51" customFormat="1" x14ac:dyDescent="0.25">
      <c r="A412" s="123"/>
      <c r="B412" s="123"/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</row>
    <row r="413" spans="1:25" s="51" customFormat="1" x14ac:dyDescent="0.25">
      <c r="A413" s="123"/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3"/>
      <c r="U413" s="123"/>
      <c r="V413" s="123"/>
      <c r="W413" s="123"/>
      <c r="X413" s="123"/>
      <c r="Y413" s="123"/>
    </row>
    <row r="414" spans="1:25" s="51" customFormat="1" x14ac:dyDescent="0.25">
      <c r="A414" s="123"/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</row>
    <row r="415" spans="1:25" s="51" customFormat="1" x14ac:dyDescent="0.25">
      <c r="A415" s="123"/>
      <c r="B415" s="123"/>
      <c r="C415" s="123"/>
      <c r="D415" s="123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3"/>
      <c r="U415" s="123"/>
      <c r="V415" s="123"/>
      <c r="W415" s="123"/>
      <c r="X415" s="123"/>
      <c r="Y415" s="123"/>
    </row>
    <row r="416" spans="1:25" s="51" customFormat="1" x14ac:dyDescent="0.25">
      <c r="A416" s="123"/>
      <c r="B416" s="123"/>
      <c r="C416" s="123"/>
      <c r="D416" s="123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3"/>
      <c r="U416" s="123"/>
      <c r="V416" s="123"/>
      <c r="W416" s="123"/>
      <c r="X416" s="123"/>
      <c r="Y416" s="123"/>
    </row>
    <row r="417" spans="1:25" s="51" customFormat="1" x14ac:dyDescent="0.25">
      <c r="A417" s="123"/>
      <c r="B417" s="123"/>
      <c r="C417" s="123"/>
      <c r="D417" s="123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3"/>
      <c r="U417" s="123"/>
      <c r="V417" s="123"/>
      <c r="W417" s="123"/>
      <c r="X417" s="123"/>
      <c r="Y417" s="123"/>
    </row>
    <row r="418" spans="1:25" s="51" customFormat="1" x14ac:dyDescent="0.25">
      <c r="A418" s="123"/>
      <c r="B418" s="123"/>
      <c r="C418" s="123"/>
      <c r="D418" s="123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3"/>
      <c r="U418" s="123"/>
      <c r="V418" s="123"/>
      <c r="W418" s="123"/>
      <c r="X418" s="123"/>
      <c r="Y418" s="123"/>
    </row>
    <row r="419" spans="1:25" s="51" customFormat="1" x14ac:dyDescent="0.25">
      <c r="A419" s="123"/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3"/>
      <c r="U419" s="123"/>
      <c r="V419" s="123"/>
      <c r="W419" s="123"/>
      <c r="X419" s="123"/>
      <c r="Y419" s="123"/>
    </row>
    <row r="420" spans="1:25" x14ac:dyDescent="0.25">
      <c r="A420" s="123"/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</row>
    <row r="423" spans="1:25" x14ac:dyDescent="0.25">
      <c r="A423" s="38" t="s">
        <v>165</v>
      </c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R423" s="39"/>
      <c r="S423" s="39"/>
      <c r="T423" s="39"/>
    </row>
    <row r="424" spans="1:25" x14ac:dyDescent="0.25">
      <c r="P424" s="40"/>
      <c r="Q424" s="40"/>
      <c r="R424" s="39"/>
      <c r="S424" s="39"/>
      <c r="T424" s="39"/>
      <c r="U424" s="40"/>
    </row>
    <row r="425" spans="1:25" x14ac:dyDescent="0.25"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5" x14ac:dyDescent="0.25">
      <c r="A426" s="123" t="s">
        <v>118</v>
      </c>
      <c r="B426" s="123"/>
      <c r="C426" s="123"/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3"/>
      <c r="P426" s="123"/>
      <c r="Q426" s="123"/>
      <c r="R426" s="123"/>
      <c r="S426" s="123"/>
      <c r="T426" s="123"/>
      <c r="U426" s="123"/>
      <c r="V426" s="123"/>
      <c r="W426" s="123"/>
      <c r="X426" s="123"/>
      <c r="Y426" s="123"/>
    </row>
    <row r="427" spans="1:25" x14ac:dyDescent="0.25">
      <c r="A427" s="123"/>
      <c r="B427" s="123"/>
      <c r="C427" s="123"/>
      <c r="D427" s="123"/>
      <c r="E427" s="123"/>
      <c r="F427" s="123"/>
      <c r="G427" s="123"/>
      <c r="H427" s="123"/>
      <c r="I427" s="123"/>
      <c r="J427" s="123"/>
      <c r="K427" s="123"/>
      <c r="L427" s="123"/>
      <c r="M427" s="123"/>
      <c r="N427" s="123"/>
      <c r="O427" s="123"/>
      <c r="P427" s="123"/>
      <c r="Q427" s="123"/>
      <c r="R427" s="123"/>
      <c r="S427" s="123"/>
      <c r="T427" s="123"/>
      <c r="U427" s="123"/>
      <c r="V427" s="123"/>
      <c r="W427" s="123"/>
      <c r="X427" s="123"/>
      <c r="Y427" s="123"/>
    </row>
    <row r="428" spans="1:25" x14ac:dyDescent="0.25">
      <c r="A428" s="123"/>
      <c r="B428" s="123"/>
      <c r="C428" s="123"/>
      <c r="D428" s="123"/>
      <c r="E428" s="123"/>
      <c r="F428" s="123"/>
      <c r="G428" s="123"/>
      <c r="H428" s="123"/>
      <c r="I428" s="123"/>
      <c r="J428" s="123"/>
      <c r="K428" s="123"/>
      <c r="L428" s="123"/>
      <c r="M428" s="123"/>
      <c r="N428" s="123"/>
      <c r="O428" s="123"/>
      <c r="P428" s="123"/>
      <c r="Q428" s="123"/>
      <c r="R428" s="123"/>
      <c r="S428" s="123"/>
      <c r="T428" s="123"/>
      <c r="U428" s="123"/>
      <c r="V428" s="123"/>
      <c r="W428" s="123"/>
      <c r="X428" s="123"/>
      <c r="Y428" s="123"/>
    </row>
    <row r="429" spans="1:25" x14ac:dyDescent="0.25">
      <c r="A429" s="123"/>
      <c r="B429" s="123"/>
      <c r="C429" s="123"/>
      <c r="D429" s="123"/>
      <c r="E429" s="123"/>
      <c r="F429" s="123"/>
      <c r="G429" s="123"/>
      <c r="H429" s="123"/>
      <c r="I429" s="123"/>
      <c r="J429" s="123"/>
      <c r="K429" s="123"/>
      <c r="L429" s="123"/>
      <c r="M429" s="123"/>
      <c r="N429" s="123"/>
      <c r="O429" s="123"/>
      <c r="P429" s="123"/>
      <c r="Q429" s="123"/>
      <c r="R429" s="123"/>
      <c r="S429" s="123"/>
      <c r="T429" s="123"/>
      <c r="U429" s="123"/>
      <c r="V429" s="123"/>
      <c r="W429" s="123"/>
      <c r="X429" s="123"/>
      <c r="Y429" s="123"/>
    </row>
    <row r="430" spans="1:25" x14ac:dyDescent="0.25">
      <c r="A430" s="123"/>
      <c r="B430" s="123"/>
      <c r="C430" s="123"/>
      <c r="D430" s="123"/>
      <c r="E430" s="123"/>
      <c r="F430" s="123"/>
      <c r="G430" s="123"/>
      <c r="H430" s="123"/>
      <c r="I430" s="123"/>
      <c r="J430" s="123"/>
      <c r="K430" s="123"/>
      <c r="L430" s="123"/>
      <c r="M430" s="123"/>
      <c r="N430" s="123"/>
      <c r="O430" s="123"/>
      <c r="P430" s="123"/>
      <c r="Q430" s="123"/>
      <c r="R430" s="123"/>
      <c r="S430" s="123"/>
      <c r="T430" s="123"/>
      <c r="U430" s="123"/>
      <c r="V430" s="123"/>
      <c r="W430" s="123"/>
      <c r="X430" s="123"/>
      <c r="Y430" s="123"/>
    </row>
    <row r="431" spans="1:25" x14ac:dyDescent="0.25">
      <c r="A431" s="123"/>
      <c r="B431" s="123"/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</row>
    <row r="432" spans="1:25" x14ac:dyDescent="0.25">
      <c r="A432" s="123"/>
      <c r="B432" s="123"/>
      <c r="C432" s="123"/>
      <c r="D432" s="123"/>
      <c r="E432" s="123"/>
      <c r="F432" s="123"/>
      <c r="G432" s="123"/>
      <c r="H432" s="123"/>
      <c r="I432" s="123"/>
      <c r="J432" s="123"/>
      <c r="K432" s="123"/>
      <c r="L432" s="123"/>
      <c r="M432" s="123"/>
      <c r="N432" s="123"/>
      <c r="O432" s="123"/>
      <c r="P432" s="123"/>
      <c r="Q432" s="123"/>
      <c r="R432" s="123"/>
      <c r="S432" s="123"/>
      <c r="T432" s="123"/>
      <c r="U432" s="123"/>
      <c r="V432" s="123"/>
      <c r="W432" s="123"/>
      <c r="X432" s="123"/>
      <c r="Y432" s="123"/>
    </row>
    <row r="433" spans="1:25" x14ac:dyDescent="0.25">
      <c r="A433" s="123"/>
      <c r="B433" s="123"/>
      <c r="C433" s="123"/>
      <c r="D433" s="123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123"/>
      <c r="U433" s="123"/>
      <c r="V433" s="123"/>
      <c r="W433" s="123"/>
      <c r="X433" s="123"/>
      <c r="Y433" s="123"/>
    </row>
    <row r="434" spans="1:25" x14ac:dyDescent="0.25">
      <c r="A434" s="123"/>
      <c r="B434" s="123"/>
      <c r="C434" s="123"/>
      <c r="D434" s="123"/>
      <c r="E434" s="123"/>
      <c r="F434" s="123"/>
      <c r="G434" s="123"/>
      <c r="H434" s="123"/>
      <c r="I434" s="123"/>
      <c r="J434" s="123"/>
      <c r="K434" s="123"/>
      <c r="L434" s="123"/>
      <c r="M434" s="123"/>
      <c r="N434" s="123"/>
      <c r="O434" s="123"/>
      <c r="P434" s="123"/>
      <c r="Q434" s="123"/>
      <c r="R434" s="123"/>
      <c r="S434" s="123"/>
      <c r="T434" s="123"/>
      <c r="U434" s="123"/>
      <c r="V434" s="123"/>
      <c r="W434" s="123"/>
      <c r="X434" s="123"/>
      <c r="Y434" s="123"/>
    </row>
    <row r="435" spans="1:25" x14ac:dyDescent="0.25">
      <c r="A435" s="123"/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123"/>
      <c r="Q435" s="123"/>
      <c r="R435" s="123"/>
      <c r="S435" s="123"/>
      <c r="T435" s="123"/>
      <c r="U435" s="123"/>
      <c r="V435" s="123"/>
      <c r="W435" s="123"/>
      <c r="X435" s="123"/>
      <c r="Y435" s="123"/>
    </row>
    <row r="436" spans="1:25" x14ac:dyDescent="0.25">
      <c r="A436" s="123"/>
      <c r="B436" s="123"/>
      <c r="C436" s="123"/>
      <c r="D436" s="123"/>
      <c r="E436" s="123"/>
      <c r="F436" s="123"/>
      <c r="G436" s="123"/>
      <c r="H436" s="123"/>
      <c r="I436" s="123"/>
      <c r="J436" s="123"/>
      <c r="K436" s="123"/>
      <c r="L436" s="123"/>
      <c r="M436" s="123"/>
      <c r="N436" s="123"/>
      <c r="O436" s="123"/>
      <c r="P436" s="123"/>
      <c r="Q436" s="123"/>
      <c r="R436" s="123"/>
      <c r="S436" s="123"/>
      <c r="T436" s="123"/>
      <c r="U436" s="123"/>
      <c r="V436" s="123"/>
      <c r="W436" s="123"/>
      <c r="X436" s="123"/>
      <c r="Y436" s="123"/>
    </row>
    <row r="437" spans="1:25" x14ac:dyDescent="0.25">
      <c r="A437" s="123"/>
      <c r="B437" s="123"/>
      <c r="C437" s="123"/>
      <c r="D437" s="123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</row>
    <row r="438" spans="1:25" x14ac:dyDescent="0.25">
      <c r="A438" s="123"/>
      <c r="B438" s="123"/>
      <c r="C438" s="123"/>
      <c r="D438" s="123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  <c r="O438" s="123"/>
      <c r="P438" s="123"/>
      <c r="Q438" s="123"/>
      <c r="R438" s="123"/>
      <c r="S438" s="123"/>
      <c r="T438" s="123"/>
      <c r="U438" s="123"/>
      <c r="V438" s="123"/>
      <c r="W438" s="123"/>
      <c r="X438" s="123"/>
      <c r="Y438" s="123"/>
    </row>
    <row r="439" spans="1:25" x14ac:dyDescent="0.25">
      <c r="A439" s="123"/>
      <c r="B439" s="123"/>
      <c r="C439" s="123"/>
      <c r="D439" s="123"/>
      <c r="E439" s="123"/>
      <c r="F439" s="123"/>
      <c r="G439" s="123"/>
      <c r="H439" s="123"/>
      <c r="I439" s="123"/>
      <c r="J439" s="123"/>
      <c r="K439" s="123"/>
      <c r="L439" s="123"/>
      <c r="M439" s="123"/>
      <c r="N439" s="123"/>
      <c r="O439" s="123"/>
      <c r="P439" s="123"/>
      <c r="Q439" s="123"/>
      <c r="R439" s="123"/>
      <c r="S439" s="123"/>
      <c r="T439" s="123"/>
      <c r="U439" s="123"/>
      <c r="V439" s="123"/>
      <c r="W439" s="123"/>
      <c r="X439" s="123"/>
      <c r="Y439" s="123"/>
    </row>
    <row r="440" spans="1:25" x14ac:dyDescent="0.25">
      <c r="A440" s="123"/>
      <c r="B440" s="123"/>
      <c r="C440" s="123"/>
      <c r="D440" s="123"/>
      <c r="E440" s="123"/>
      <c r="F440" s="123"/>
      <c r="G440" s="123"/>
      <c r="H440" s="123"/>
      <c r="I440" s="123"/>
      <c r="J440" s="123"/>
      <c r="K440" s="123"/>
      <c r="L440" s="123"/>
      <c r="M440" s="123"/>
      <c r="N440" s="123"/>
      <c r="O440" s="123"/>
      <c r="P440" s="123"/>
      <c r="Q440" s="123"/>
      <c r="R440" s="123"/>
      <c r="S440" s="123"/>
      <c r="T440" s="123"/>
      <c r="U440" s="123"/>
      <c r="V440" s="123"/>
      <c r="W440" s="123"/>
      <c r="X440" s="123"/>
      <c r="Y440" s="123"/>
    </row>
    <row r="441" spans="1:25" x14ac:dyDescent="0.25">
      <c r="A441" s="123"/>
      <c r="B441" s="123"/>
      <c r="C441" s="123"/>
      <c r="D441" s="123"/>
      <c r="E441" s="123"/>
      <c r="F441" s="123"/>
      <c r="G441" s="123"/>
      <c r="H441" s="123"/>
      <c r="I441" s="123"/>
      <c r="J441" s="123"/>
      <c r="K441" s="123"/>
      <c r="L441" s="123"/>
      <c r="M441" s="123"/>
      <c r="N441" s="123"/>
      <c r="O441" s="123"/>
      <c r="P441" s="123"/>
      <c r="Q441" s="123"/>
      <c r="R441" s="123"/>
      <c r="S441" s="123"/>
      <c r="T441" s="123"/>
      <c r="U441" s="123"/>
      <c r="V441" s="123"/>
      <c r="W441" s="123"/>
      <c r="X441" s="123"/>
      <c r="Y441" s="123"/>
    </row>
    <row r="442" spans="1:25" x14ac:dyDescent="0.25">
      <c r="A442" s="123"/>
      <c r="B442" s="123"/>
      <c r="C442" s="123"/>
      <c r="D442" s="123"/>
      <c r="E442" s="123"/>
      <c r="F442" s="123"/>
      <c r="G442" s="123"/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</row>
    <row r="443" spans="1:25" x14ac:dyDescent="0.25">
      <c r="A443" s="123"/>
      <c r="B443" s="123"/>
      <c r="C443" s="123"/>
      <c r="D443" s="123"/>
      <c r="E443" s="123"/>
      <c r="F443" s="123"/>
      <c r="G443" s="123"/>
      <c r="H443" s="123"/>
      <c r="I443" s="123"/>
      <c r="J443" s="123"/>
      <c r="K443" s="123"/>
      <c r="L443" s="123"/>
      <c r="M443" s="123"/>
      <c r="N443" s="123"/>
      <c r="O443" s="123"/>
      <c r="P443" s="123"/>
      <c r="Q443" s="123"/>
      <c r="R443" s="123"/>
      <c r="S443" s="123"/>
      <c r="T443" s="123"/>
      <c r="U443" s="123"/>
      <c r="V443" s="123"/>
      <c r="W443" s="123"/>
      <c r="X443" s="123"/>
      <c r="Y443" s="123"/>
    </row>
    <row r="444" spans="1:25" x14ac:dyDescent="0.25">
      <c r="A444" s="123"/>
      <c r="B444" s="123"/>
      <c r="C444" s="123"/>
      <c r="D444" s="123"/>
      <c r="E444" s="123"/>
      <c r="F444" s="123"/>
      <c r="G444" s="123"/>
      <c r="H444" s="123"/>
      <c r="I444" s="123"/>
      <c r="J444" s="123"/>
      <c r="K444" s="123"/>
      <c r="L444" s="123"/>
      <c r="M444" s="123"/>
      <c r="N444" s="123"/>
      <c r="O444" s="123"/>
      <c r="P444" s="123"/>
      <c r="Q444" s="123"/>
      <c r="R444" s="123"/>
      <c r="S444" s="123"/>
      <c r="T444" s="123"/>
      <c r="U444" s="123"/>
      <c r="V444" s="123"/>
      <c r="W444" s="123"/>
      <c r="X444" s="123"/>
      <c r="Y444" s="123"/>
    </row>
    <row r="445" spans="1:25" x14ac:dyDescent="0.25">
      <c r="A445" s="123"/>
      <c r="B445" s="123"/>
      <c r="C445" s="123"/>
      <c r="D445" s="123"/>
      <c r="E445" s="123"/>
      <c r="F445" s="123"/>
      <c r="G445" s="123"/>
      <c r="H445" s="123"/>
      <c r="I445" s="123"/>
      <c r="J445" s="123"/>
      <c r="K445" s="123"/>
      <c r="L445" s="123"/>
      <c r="M445" s="123"/>
      <c r="N445" s="123"/>
      <c r="O445" s="123"/>
      <c r="P445" s="123"/>
      <c r="Q445" s="123"/>
      <c r="R445" s="123"/>
      <c r="S445" s="123"/>
      <c r="T445" s="123"/>
      <c r="U445" s="123"/>
      <c r="V445" s="123"/>
      <c r="W445" s="123"/>
      <c r="X445" s="123"/>
      <c r="Y445" s="123"/>
    </row>
    <row r="446" spans="1:25" x14ac:dyDescent="0.25">
      <c r="A446" s="123"/>
      <c r="B446" s="123"/>
      <c r="C446" s="123"/>
      <c r="D446" s="123"/>
      <c r="E446" s="123"/>
      <c r="F446" s="123"/>
      <c r="G446" s="123"/>
      <c r="H446" s="123"/>
      <c r="I446" s="123"/>
      <c r="J446" s="123"/>
      <c r="K446" s="123"/>
      <c r="L446" s="123"/>
      <c r="M446" s="123"/>
      <c r="N446" s="123"/>
      <c r="O446" s="123"/>
      <c r="P446" s="123"/>
      <c r="Q446" s="123"/>
      <c r="R446" s="123"/>
      <c r="S446" s="123"/>
      <c r="T446" s="123"/>
      <c r="U446" s="123"/>
      <c r="V446" s="123"/>
      <c r="W446" s="123"/>
      <c r="X446" s="123"/>
      <c r="Y446" s="123"/>
    </row>
    <row r="447" spans="1:25" x14ac:dyDescent="0.25">
      <c r="A447" s="123"/>
      <c r="B447" s="123"/>
      <c r="C447" s="123"/>
      <c r="D447" s="123"/>
      <c r="E447" s="123"/>
      <c r="F447" s="123"/>
      <c r="G447" s="123"/>
      <c r="H447" s="123"/>
      <c r="I447" s="123"/>
      <c r="J447" s="123"/>
      <c r="K447" s="123"/>
      <c r="L447" s="123"/>
      <c r="M447" s="123"/>
      <c r="N447" s="123"/>
      <c r="O447" s="123"/>
      <c r="P447" s="123"/>
      <c r="Q447" s="123"/>
      <c r="R447" s="123"/>
      <c r="S447" s="123"/>
      <c r="T447" s="123"/>
      <c r="U447" s="123"/>
      <c r="V447" s="123"/>
      <c r="W447" s="123"/>
      <c r="X447" s="123"/>
      <c r="Y447" s="123"/>
    </row>
    <row r="448" spans="1:25" x14ac:dyDescent="0.25">
      <c r="A448" s="123"/>
      <c r="B448" s="123"/>
      <c r="C448" s="123"/>
      <c r="D448" s="123"/>
      <c r="E448" s="123"/>
      <c r="F448" s="123"/>
      <c r="G448" s="123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</row>
    <row r="449" spans="1:25" x14ac:dyDescent="0.25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123"/>
      <c r="U449" s="123"/>
      <c r="V449" s="123"/>
      <c r="W449" s="123"/>
      <c r="X449" s="123"/>
      <c r="Y449" s="123"/>
    </row>
    <row r="450" spans="1:25" x14ac:dyDescent="0.25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  <c r="X450" s="123"/>
      <c r="Y450" s="123"/>
    </row>
    <row r="451" spans="1:25" x14ac:dyDescent="0.2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</row>
    <row r="452" spans="1:25" x14ac:dyDescent="0.2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</row>
    <row r="453" spans="1:25" x14ac:dyDescent="0.25">
      <c r="P453" s="42"/>
      <c r="Q453" s="42"/>
      <c r="R453" s="41"/>
      <c r="S453" s="41"/>
      <c r="T453" s="41"/>
      <c r="U453" s="42"/>
    </row>
    <row r="454" spans="1:2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N454" s="42"/>
      <c r="O454" s="42"/>
      <c r="P454" s="44"/>
      <c r="Q454" s="44"/>
      <c r="R454" s="41"/>
      <c r="S454" s="41"/>
      <c r="T454" s="41"/>
    </row>
    <row r="455" spans="1:25" x14ac:dyDescent="0.25">
      <c r="M455" s="45"/>
      <c r="N455" s="45"/>
      <c r="R455" s="41"/>
      <c r="S455" s="41"/>
      <c r="T455" s="41"/>
    </row>
    <row r="456" spans="1:25" x14ac:dyDescent="0.25">
      <c r="R456" s="41"/>
      <c r="S456" s="41"/>
      <c r="T456" s="41"/>
    </row>
    <row r="457" spans="1:25" x14ac:dyDescent="0.25">
      <c r="D457" s="7"/>
      <c r="E457" s="7"/>
      <c r="P457" s="45"/>
      <c r="Q457" s="45"/>
      <c r="R457" s="41"/>
      <c r="S457" s="41"/>
      <c r="T457" s="41"/>
      <c r="U457" s="45"/>
    </row>
    <row r="458" spans="1:25" x14ac:dyDescent="0.25">
      <c r="A458" s="46"/>
      <c r="B458" s="46"/>
      <c r="C458" s="46"/>
      <c r="D458" s="47"/>
      <c r="E458" s="47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U458" s="45"/>
    </row>
    <row r="459" spans="1:25" ht="17.25" customHeight="1" x14ac:dyDescent="0.25">
      <c r="A459" s="264"/>
      <c r="B459" s="264"/>
      <c r="C459" s="264"/>
      <c r="D459" s="47"/>
      <c r="E459" s="47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1"/>
      <c r="Q459" s="41"/>
      <c r="R459" s="48"/>
      <c r="U459" s="41"/>
    </row>
    <row r="460" spans="1:25" ht="120.75" customHeight="1" x14ac:dyDescent="0.2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</row>
    <row r="461" spans="1:25" x14ac:dyDescent="0.2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U461" s="41"/>
    </row>
    <row r="462" spans="1:25" x14ac:dyDescent="0.2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U462" s="41"/>
    </row>
  </sheetData>
  <sheetProtection formatCells="0" insertColumns="0" insertRows="0" deleteColumns="0" deleteRows="0"/>
  <mergeCells count="598">
    <mergeCell ref="C120:K120"/>
    <mergeCell ref="V123:W123"/>
    <mergeCell ref="V120:W120"/>
    <mergeCell ref="M385:O385"/>
    <mergeCell ref="M389:O389"/>
    <mergeCell ref="M388:O388"/>
    <mergeCell ref="M387:O387"/>
    <mergeCell ref="M383:O383"/>
    <mergeCell ref="M386:O386"/>
    <mergeCell ref="M384:O384"/>
    <mergeCell ref="V121:W121"/>
    <mergeCell ref="V122:W122"/>
    <mergeCell ref="P203:R203"/>
    <mergeCell ref="D207:F208"/>
    <mergeCell ref="G208:I208"/>
    <mergeCell ref="J208:L208"/>
    <mergeCell ref="H162:J162"/>
    <mergeCell ref="D166:G166"/>
    <mergeCell ref="K166:M166"/>
    <mergeCell ref="H165:J165"/>
    <mergeCell ref="H166:J166"/>
    <mergeCell ref="D198:F199"/>
    <mergeCell ref="G198:R198"/>
    <mergeCell ref="G199:I199"/>
    <mergeCell ref="M24:N24"/>
    <mergeCell ref="O24:P24"/>
    <mergeCell ref="Q24:R24"/>
    <mergeCell ref="Q25:R25"/>
    <mergeCell ref="E5:Q8"/>
    <mergeCell ref="E9:Q9"/>
    <mergeCell ref="A365:Y375"/>
    <mergeCell ref="A404:Y420"/>
    <mergeCell ref="A91:Y99"/>
    <mergeCell ref="A152:Y15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27:L27"/>
    <mergeCell ref="M27:N27"/>
    <mergeCell ref="O27:P27"/>
    <mergeCell ref="Q27:R27"/>
    <mergeCell ref="J199:L199"/>
    <mergeCell ref="M199:O199"/>
    <mergeCell ref="P199:R199"/>
    <mergeCell ref="D165:G165"/>
    <mergeCell ref="K165:M165"/>
    <mergeCell ref="A185:Y192"/>
    <mergeCell ref="C123:K123"/>
    <mergeCell ref="L149:M149"/>
    <mergeCell ref="Q150:S150"/>
    <mergeCell ref="A459:C459"/>
    <mergeCell ref="D211:F211"/>
    <mergeCell ref="G211:I211"/>
    <mergeCell ref="J211:L211"/>
    <mergeCell ref="D202:F202"/>
    <mergeCell ref="G202:I202"/>
    <mergeCell ref="J202:L202"/>
    <mergeCell ref="A215:Y223"/>
    <mergeCell ref="A426:Y450"/>
    <mergeCell ref="V389:X389"/>
    <mergeCell ref="P389:R389"/>
    <mergeCell ref="J385:L385"/>
    <mergeCell ref="J349:L349"/>
    <mergeCell ref="M349:O349"/>
    <mergeCell ref="C361:F361"/>
    <mergeCell ref="G361:I361"/>
    <mergeCell ref="G362:I362"/>
    <mergeCell ref="C350:F350"/>
    <mergeCell ref="C354:F355"/>
    <mergeCell ref="P383:R383"/>
    <mergeCell ref="B388:I388"/>
    <mergeCell ref="M202:O202"/>
    <mergeCell ref="P202:R202"/>
    <mergeCell ref="K268:L268"/>
    <mergeCell ref="M266:N266"/>
    <mergeCell ref="G268:H268"/>
    <mergeCell ref="G269:H269"/>
    <mergeCell ref="G271:H271"/>
    <mergeCell ref="Q267:R267"/>
    <mergeCell ref="O268:P268"/>
    <mergeCell ref="Q268:R268"/>
    <mergeCell ref="O269:P269"/>
    <mergeCell ref="Q269:R269"/>
    <mergeCell ref="O271:P271"/>
    <mergeCell ref="Q271:R271"/>
    <mergeCell ref="O267:P267"/>
    <mergeCell ref="M269:N269"/>
    <mergeCell ref="Q23:R23"/>
    <mergeCell ref="K22:L23"/>
    <mergeCell ref="G27:J27"/>
    <mergeCell ref="K24:L24"/>
    <mergeCell ref="O23:P23"/>
    <mergeCell ref="O240:P240"/>
    <mergeCell ref="Q240:R240"/>
    <mergeCell ref="I239:J239"/>
    <mergeCell ref="M239:N239"/>
    <mergeCell ref="O239:P239"/>
    <mergeCell ref="Q239:R239"/>
    <mergeCell ref="L116:M116"/>
    <mergeCell ref="L117:M117"/>
    <mergeCell ref="L118:M118"/>
    <mergeCell ref="L119:M119"/>
    <mergeCell ref="L120:M120"/>
    <mergeCell ref="L121:M121"/>
    <mergeCell ref="L122:M122"/>
    <mergeCell ref="L113:M113"/>
    <mergeCell ref="L114:M114"/>
    <mergeCell ref="L123:M123"/>
    <mergeCell ref="P200:R200"/>
    <mergeCell ref="G200:I200"/>
    <mergeCell ref="J200:L200"/>
    <mergeCell ref="J389:L389"/>
    <mergeCell ref="S389:U389"/>
    <mergeCell ref="B389:I389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P388:R388"/>
    <mergeCell ref="G267:H267"/>
    <mergeCell ref="J383:L383"/>
    <mergeCell ref="V385:X385"/>
    <mergeCell ref="J386:L386"/>
    <mergeCell ref="S386:U386"/>
    <mergeCell ref="V388:X388"/>
    <mergeCell ref="J387:L387"/>
    <mergeCell ref="P387:R387"/>
    <mergeCell ref="S387:U387"/>
    <mergeCell ref="P385:R385"/>
    <mergeCell ref="P386:R386"/>
    <mergeCell ref="V386:X386"/>
    <mergeCell ref="V383:X383"/>
    <mergeCell ref="J384:L384"/>
    <mergeCell ref="S383:U383"/>
    <mergeCell ref="V384:X384"/>
    <mergeCell ref="S388:U388"/>
    <mergeCell ref="J388:L388"/>
    <mergeCell ref="I272:J272"/>
    <mergeCell ref="K272:L272"/>
    <mergeCell ref="M272:N272"/>
    <mergeCell ref="O272:P272"/>
    <mergeCell ref="Q270:R270"/>
    <mergeCell ref="U270:V270"/>
    <mergeCell ref="S270:T270"/>
    <mergeCell ref="U269:V269"/>
    <mergeCell ref="S269:T269"/>
    <mergeCell ref="V387:X387"/>
    <mergeCell ref="B387:I387"/>
    <mergeCell ref="S358:U358"/>
    <mergeCell ref="S384:U384"/>
    <mergeCell ref="U271:V271"/>
    <mergeCell ref="S271:T271"/>
    <mergeCell ref="Q272:R272"/>
    <mergeCell ref="G272:H272"/>
    <mergeCell ref="M317:U317"/>
    <mergeCell ref="T318:U319"/>
    <mergeCell ref="P318:Q319"/>
    <mergeCell ref="R318:S319"/>
    <mergeCell ref="D320:E320"/>
    <mergeCell ref="F320:G320"/>
    <mergeCell ref="H318:I319"/>
    <mergeCell ref="H320:I320"/>
    <mergeCell ref="K271:L271"/>
    <mergeCell ref="A228:U228"/>
    <mergeCell ref="M271:N271"/>
    <mergeCell ref="G263:V263"/>
    <mergeCell ref="S264:V264"/>
    <mergeCell ref="S265:T265"/>
    <mergeCell ref="U265:V265"/>
    <mergeCell ref="K232:N232"/>
    <mergeCell ref="M265:N265"/>
    <mergeCell ref="U240:V240"/>
    <mergeCell ref="S240:T240"/>
    <mergeCell ref="D252:E252"/>
    <mergeCell ref="G240:H240"/>
    <mergeCell ref="M240:N240"/>
    <mergeCell ref="G270:H270"/>
    <mergeCell ref="I270:J270"/>
    <mergeCell ref="I266:J266"/>
    <mergeCell ref="I268:J268"/>
    <mergeCell ref="U239:V239"/>
    <mergeCell ref="S239:T239"/>
    <mergeCell ref="G239:H239"/>
    <mergeCell ref="U267:V267"/>
    <mergeCell ref="S268:T268"/>
    <mergeCell ref="U268:V268"/>
    <mergeCell ref="A313:U313"/>
    <mergeCell ref="G264:J264"/>
    <mergeCell ref="K264:N264"/>
    <mergeCell ref="I271:J271"/>
    <mergeCell ref="K265:L265"/>
    <mergeCell ref="K266:L266"/>
    <mergeCell ref="K267:L267"/>
    <mergeCell ref="K269:L269"/>
    <mergeCell ref="I265:J265"/>
    <mergeCell ref="I267:J267"/>
    <mergeCell ref="S266:T266"/>
    <mergeCell ref="U266:V266"/>
    <mergeCell ref="I269:J269"/>
    <mergeCell ref="G265:H265"/>
    <mergeCell ref="G266:H266"/>
    <mergeCell ref="K270:L270"/>
    <mergeCell ref="S272:T272"/>
    <mergeCell ref="S267:T267"/>
    <mergeCell ref="A299:Y308"/>
    <mergeCell ref="M267:N267"/>
    <mergeCell ref="M268:N268"/>
    <mergeCell ref="O264:R264"/>
    <mergeCell ref="O266:P266"/>
    <mergeCell ref="Q266:R266"/>
    <mergeCell ref="Q265:R265"/>
    <mergeCell ref="M318:O319"/>
    <mergeCell ref="D326:E326"/>
    <mergeCell ref="F326:G326"/>
    <mergeCell ref="H326:I326"/>
    <mergeCell ref="M326:O326"/>
    <mergeCell ref="A318:C319"/>
    <mergeCell ref="G238:H238"/>
    <mergeCell ref="I238:J238"/>
    <mergeCell ref="K238:L238"/>
    <mergeCell ref="H321:I321"/>
    <mergeCell ref="H322:I322"/>
    <mergeCell ref="H323:I323"/>
    <mergeCell ref="H324:I324"/>
    <mergeCell ref="H325:I325"/>
    <mergeCell ref="A317:I317"/>
    <mergeCell ref="D323:E323"/>
    <mergeCell ref="D321:E321"/>
    <mergeCell ref="F321:G321"/>
    <mergeCell ref="D324:E324"/>
    <mergeCell ref="F324:G324"/>
    <mergeCell ref="F322:G322"/>
    <mergeCell ref="D325:E325"/>
    <mergeCell ref="C263:F265"/>
    <mergeCell ref="D322:E322"/>
    <mergeCell ref="O26:P26"/>
    <mergeCell ref="Q26:R26"/>
    <mergeCell ref="K26:L26"/>
    <mergeCell ref="A18:U20"/>
    <mergeCell ref="G58:J58"/>
    <mergeCell ref="K58:L58"/>
    <mergeCell ref="G88:N88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D149:K149"/>
    <mergeCell ref="T321:U321"/>
    <mergeCell ref="L112:M112"/>
    <mergeCell ref="O265:P265"/>
    <mergeCell ref="C357:F357"/>
    <mergeCell ref="M324:O324"/>
    <mergeCell ref="M323:O323"/>
    <mergeCell ref="A325:C325"/>
    <mergeCell ref="A324:C324"/>
    <mergeCell ref="A323:C323"/>
    <mergeCell ref="A326:C326"/>
    <mergeCell ref="G344:I344"/>
    <mergeCell ref="G348:I348"/>
    <mergeCell ref="J345:L345"/>
    <mergeCell ref="M346:O346"/>
    <mergeCell ref="G350:I350"/>
    <mergeCell ref="J350:L350"/>
    <mergeCell ref="M350:O350"/>
    <mergeCell ref="G347:I347"/>
    <mergeCell ref="M325:O325"/>
    <mergeCell ref="C356:F356"/>
    <mergeCell ref="G354:U354"/>
    <mergeCell ref="G355:I355"/>
    <mergeCell ref="J355:L355"/>
    <mergeCell ref="M355:O355"/>
    <mergeCell ref="J346:L346"/>
    <mergeCell ref="C347:F347"/>
    <mergeCell ref="S343:U343"/>
    <mergeCell ref="J344:L344"/>
    <mergeCell ref="S349:U349"/>
    <mergeCell ref="P346:R346"/>
    <mergeCell ref="P324:Q324"/>
    <mergeCell ref="P320:Q320"/>
    <mergeCell ref="M320:O320"/>
    <mergeCell ref="T320:U320"/>
    <mergeCell ref="P326:Q326"/>
    <mergeCell ref="R326:S326"/>
    <mergeCell ref="T326:U326"/>
    <mergeCell ref="R320:S320"/>
    <mergeCell ref="G342:U342"/>
    <mergeCell ref="M344:O344"/>
    <mergeCell ref="P344:R344"/>
    <mergeCell ref="S344:U344"/>
    <mergeCell ref="G343:I343"/>
    <mergeCell ref="P323:Q323"/>
    <mergeCell ref="R323:S323"/>
    <mergeCell ref="M343:O343"/>
    <mergeCell ref="F325:G325"/>
    <mergeCell ref="S355:U355"/>
    <mergeCell ref="P350:R350"/>
    <mergeCell ref="P345:R345"/>
    <mergeCell ref="M356:O356"/>
    <mergeCell ref="J356:L356"/>
    <mergeCell ref="S356:U356"/>
    <mergeCell ref="C346:F346"/>
    <mergeCell ref="G346:I346"/>
    <mergeCell ref="P355:R355"/>
    <mergeCell ref="C348:F348"/>
    <mergeCell ref="C349:F349"/>
    <mergeCell ref="G349:I349"/>
    <mergeCell ref="G345:I345"/>
    <mergeCell ref="M347:O347"/>
    <mergeCell ref="M345:O345"/>
    <mergeCell ref="J348:L348"/>
    <mergeCell ref="M348:O348"/>
    <mergeCell ref="P356:R356"/>
    <mergeCell ref="P349:R349"/>
    <mergeCell ref="P348:R348"/>
    <mergeCell ref="P347:R347"/>
    <mergeCell ref="G356:I356"/>
    <mergeCell ref="S346:U346"/>
    <mergeCell ref="S350:U350"/>
    <mergeCell ref="C344:F344"/>
    <mergeCell ref="F323:G323"/>
    <mergeCell ref="A320:C320"/>
    <mergeCell ref="C342:F343"/>
    <mergeCell ref="D318:E319"/>
    <mergeCell ref="K239:L239"/>
    <mergeCell ref="D287:E287"/>
    <mergeCell ref="F318:G319"/>
    <mergeCell ref="A321:C321"/>
    <mergeCell ref="K240:L240"/>
    <mergeCell ref="C266:F266"/>
    <mergeCell ref="C267:F267"/>
    <mergeCell ref="C268:F268"/>
    <mergeCell ref="C269:F269"/>
    <mergeCell ref="C270:F270"/>
    <mergeCell ref="C271:F271"/>
    <mergeCell ref="C272:F272"/>
    <mergeCell ref="A274:Z274"/>
    <mergeCell ref="A337:Z337"/>
    <mergeCell ref="R322:S322"/>
    <mergeCell ref="T322:U322"/>
    <mergeCell ref="T323:U323"/>
    <mergeCell ref="T324:U324"/>
    <mergeCell ref="J343:L343"/>
    <mergeCell ref="P359:R359"/>
    <mergeCell ref="G359:I359"/>
    <mergeCell ref="J359:L359"/>
    <mergeCell ref="M359:O359"/>
    <mergeCell ref="C362:F362"/>
    <mergeCell ref="C358:F358"/>
    <mergeCell ref="S360:U360"/>
    <mergeCell ref="S361:U361"/>
    <mergeCell ref="S385:U385"/>
    <mergeCell ref="C359:F359"/>
    <mergeCell ref="P362:R362"/>
    <mergeCell ref="M361:O361"/>
    <mergeCell ref="B384:I384"/>
    <mergeCell ref="B385:I385"/>
    <mergeCell ref="B386:I386"/>
    <mergeCell ref="C360:F360"/>
    <mergeCell ref="G360:I360"/>
    <mergeCell ref="J360:L360"/>
    <mergeCell ref="P384:R384"/>
    <mergeCell ref="A379:Y380"/>
    <mergeCell ref="J362:L362"/>
    <mergeCell ref="J361:L361"/>
    <mergeCell ref="C238:F238"/>
    <mergeCell ref="C240:F240"/>
    <mergeCell ref="C237:F237"/>
    <mergeCell ref="C239:F239"/>
    <mergeCell ref="C113:K113"/>
    <mergeCell ref="C114:K114"/>
    <mergeCell ref="C115:K115"/>
    <mergeCell ref="C116:K116"/>
    <mergeCell ref="C117:K117"/>
    <mergeCell ref="C118:K118"/>
    <mergeCell ref="C119:K119"/>
    <mergeCell ref="I240:J240"/>
    <mergeCell ref="G233:H233"/>
    <mergeCell ref="I233:J233"/>
    <mergeCell ref="K233:L233"/>
    <mergeCell ref="D162:G162"/>
    <mergeCell ref="K162:M162"/>
    <mergeCell ref="D163:G163"/>
    <mergeCell ref="K163:M163"/>
    <mergeCell ref="D164:G164"/>
    <mergeCell ref="K164:M164"/>
    <mergeCell ref="H164:J164"/>
    <mergeCell ref="H163:J163"/>
    <mergeCell ref="D200:F200"/>
    <mergeCell ref="C231:F233"/>
    <mergeCell ref="C234:F234"/>
    <mergeCell ref="O232:R232"/>
    <mergeCell ref="M233:N233"/>
    <mergeCell ref="O233:P233"/>
    <mergeCell ref="Q233:R233"/>
    <mergeCell ref="P208:R208"/>
    <mergeCell ref="P212:R212"/>
    <mergeCell ref="D210:F210"/>
    <mergeCell ref="G210:I210"/>
    <mergeCell ref="J210:L210"/>
    <mergeCell ref="M212:O212"/>
    <mergeCell ref="M210:O210"/>
    <mergeCell ref="M211:O211"/>
    <mergeCell ref="P210:R210"/>
    <mergeCell ref="P211:R211"/>
    <mergeCell ref="D212:F212"/>
    <mergeCell ref="G234:H234"/>
    <mergeCell ref="I234:J234"/>
    <mergeCell ref="G212:I212"/>
    <mergeCell ref="U237:V237"/>
    <mergeCell ref="S237:T237"/>
    <mergeCell ref="Q237:R237"/>
    <mergeCell ref="O237:P237"/>
    <mergeCell ref="M237:N237"/>
    <mergeCell ref="U235:V235"/>
    <mergeCell ref="S235:T235"/>
    <mergeCell ref="Q235:R235"/>
    <mergeCell ref="O235:P235"/>
    <mergeCell ref="M235:N235"/>
    <mergeCell ref="K235:L235"/>
    <mergeCell ref="I235:J235"/>
    <mergeCell ref="G235:H235"/>
    <mergeCell ref="U234:V234"/>
    <mergeCell ref="S234:T234"/>
    <mergeCell ref="Q234:R234"/>
    <mergeCell ref="O234:P234"/>
    <mergeCell ref="M234:N234"/>
    <mergeCell ref="K234:L234"/>
    <mergeCell ref="I237:J237"/>
    <mergeCell ref="G237:H237"/>
    <mergeCell ref="K237:L237"/>
    <mergeCell ref="D201:F201"/>
    <mergeCell ref="G201:I201"/>
    <mergeCell ref="J201:L201"/>
    <mergeCell ref="M201:O201"/>
    <mergeCell ref="P201:R201"/>
    <mergeCell ref="C235:F235"/>
    <mergeCell ref="C236:F236"/>
    <mergeCell ref="J212:L212"/>
    <mergeCell ref="G207:R207"/>
    <mergeCell ref="D209:F209"/>
    <mergeCell ref="G209:I209"/>
    <mergeCell ref="J209:L209"/>
    <mergeCell ref="M209:O209"/>
    <mergeCell ref="P209:R209"/>
    <mergeCell ref="M208:O208"/>
    <mergeCell ref="D203:F203"/>
    <mergeCell ref="G203:I203"/>
    <mergeCell ref="J203:L203"/>
    <mergeCell ref="M203:O203"/>
    <mergeCell ref="K236:L236"/>
    <mergeCell ref="I236:J236"/>
    <mergeCell ref="G236:H236"/>
    <mergeCell ref="G232:J232"/>
    <mergeCell ref="G231:V231"/>
    <mergeCell ref="B383:I383"/>
    <mergeCell ref="O270:P270"/>
    <mergeCell ref="M270:N270"/>
    <mergeCell ref="U272:V272"/>
    <mergeCell ref="S348:U348"/>
    <mergeCell ref="S345:U345"/>
    <mergeCell ref="R324:S324"/>
    <mergeCell ref="P325:Q325"/>
    <mergeCell ref="R325:S325"/>
    <mergeCell ref="A328:Y335"/>
    <mergeCell ref="S347:U347"/>
    <mergeCell ref="A322:C322"/>
    <mergeCell ref="A339:U339"/>
    <mergeCell ref="T325:U325"/>
    <mergeCell ref="M321:O321"/>
    <mergeCell ref="P321:Q321"/>
    <mergeCell ref="C345:F345"/>
    <mergeCell ref="J347:L347"/>
    <mergeCell ref="G358:I358"/>
    <mergeCell ref="J358:L358"/>
    <mergeCell ref="J357:L357"/>
    <mergeCell ref="M357:O357"/>
    <mergeCell ref="P360:R360"/>
    <mergeCell ref="P357:R357"/>
    <mergeCell ref="P361:R361"/>
    <mergeCell ref="M360:O360"/>
    <mergeCell ref="M58:N58"/>
    <mergeCell ref="O58:P58"/>
    <mergeCell ref="Q58:R58"/>
    <mergeCell ref="U233:V233"/>
    <mergeCell ref="S233:T233"/>
    <mergeCell ref="S232:V232"/>
    <mergeCell ref="U236:V236"/>
    <mergeCell ref="S236:T236"/>
    <mergeCell ref="Q236:R236"/>
    <mergeCell ref="O236:P236"/>
    <mergeCell ref="M236:N236"/>
    <mergeCell ref="R321:S321"/>
    <mergeCell ref="M322:O322"/>
    <mergeCell ref="P322:Q322"/>
    <mergeCell ref="U238:V238"/>
    <mergeCell ref="S238:T238"/>
    <mergeCell ref="Q238:R238"/>
    <mergeCell ref="O238:P238"/>
    <mergeCell ref="M238:N238"/>
    <mergeCell ref="M200:O200"/>
    <mergeCell ref="M358:O358"/>
    <mergeCell ref="P358:R358"/>
    <mergeCell ref="S362:U362"/>
    <mergeCell ref="P343:R343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62:O362"/>
    <mergeCell ref="O57:P57"/>
    <mergeCell ref="Q57:R57"/>
    <mergeCell ref="G46:N47"/>
    <mergeCell ref="O46:P47"/>
    <mergeCell ref="G357:I357"/>
    <mergeCell ref="S357:U357"/>
    <mergeCell ref="S359:U359"/>
    <mergeCell ref="A460:X460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8046</v>
      </c>
      <c r="B6" t="s">
        <v>48</v>
      </c>
      <c r="C6" t="s">
        <v>62</v>
      </c>
      <c r="D6">
        <v>1</v>
      </c>
    </row>
    <row r="7" spans="1:4" x14ac:dyDescent="0.25">
      <c r="A7">
        <v>80</v>
      </c>
      <c r="B7" t="s">
        <v>48</v>
      </c>
      <c r="C7" t="s">
        <v>87</v>
      </c>
      <c r="D7">
        <v>2</v>
      </c>
    </row>
    <row r="8" spans="1:4" x14ac:dyDescent="0.25">
      <c r="A8">
        <v>53</v>
      </c>
      <c r="B8" t="s">
        <v>48</v>
      </c>
      <c r="C8" t="s">
        <v>61</v>
      </c>
      <c r="D8">
        <v>3</v>
      </c>
    </row>
    <row r="9" spans="1:4" x14ac:dyDescent="0.25">
      <c r="A9">
        <v>8</v>
      </c>
      <c r="B9" t="s">
        <v>48</v>
      </c>
      <c r="C9" t="s">
        <v>86</v>
      </c>
      <c r="D9">
        <v>4</v>
      </c>
    </row>
    <row r="10" spans="1:4" x14ac:dyDescent="0.25">
      <c r="A10">
        <v>3401</v>
      </c>
      <c r="B10" t="s">
        <v>49</v>
      </c>
      <c r="C10" t="s">
        <v>62</v>
      </c>
      <c r="D10">
        <v>1</v>
      </c>
    </row>
    <row r="11" spans="1:4" x14ac:dyDescent="0.25">
      <c r="A11">
        <v>13</v>
      </c>
      <c r="B11" t="s">
        <v>49</v>
      </c>
      <c r="C11" t="s">
        <v>87</v>
      </c>
      <c r="D11">
        <v>2</v>
      </c>
    </row>
    <row r="12" spans="1:4" x14ac:dyDescent="0.25">
      <c r="A12">
        <v>78</v>
      </c>
      <c r="B12" t="s">
        <v>49</v>
      </c>
      <c r="C12" t="s">
        <v>61</v>
      </c>
      <c r="D12">
        <v>3</v>
      </c>
    </row>
    <row r="13" spans="1:4" x14ac:dyDescent="0.25">
      <c r="A13">
        <v>14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120</v>
      </c>
      <c r="C2">
        <v>0</v>
      </c>
      <c r="D2">
        <v>0</v>
      </c>
      <c r="E2">
        <v>0</v>
      </c>
      <c r="F2">
        <v>38</v>
      </c>
      <c r="G2">
        <v>135</v>
      </c>
    </row>
    <row r="3" spans="1:7" x14ac:dyDescent="0.25">
      <c r="A3">
        <v>2</v>
      </c>
      <c r="B3" t="s">
        <v>119</v>
      </c>
      <c r="C3">
        <v>0</v>
      </c>
      <c r="D3">
        <v>0</v>
      </c>
      <c r="E3">
        <v>0</v>
      </c>
      <c r="F3">
        <v>19</v>
      </c>
      <c r="G3">
        <v>6</v>
      </c>
    </row>
    <row r="4" spans="1:7" x14ac:dyDescent="0.25">
      <c r="A4">
        <v>3</v>
      </c>
      <c r="B4" t="s">
        <v>133</v>
      </c>
      <c r="C4">
        <v>0</v>
      </c>
      <c r="D4">
        <v>0</v>
      </c>
      <c r="E4">
        <v>0</v>
      </c>
      <c r="F4">
        <v>2</v>
      </c>
      <c r="G4">
        <v>8</v>
      </c>
    </row>
    <row r="5" spans="1:7" x14ac:dyDescent="0.25">
      <c r="A5">
        <v>4</v>
      </c>
      <c r="B5" t="s">
        <v>131</v>
      </c>
      <c r="C5">
        <v>1</v>
      </c>
      <c r="D5">
        <v>0</v>
      </c>
      <c r="E5">
        <v>0</v>
      </c>
      <c r="F5">
        <v>8</v>
      </c>
      <c r="G5">
        <v>0</v>
      </c>
    </row>
    <row r="6" spans="1:7" x14ac:dyDescent="0.25">
      <c r="A6">
        <v>5</v>
      </c>
      <c r="B6" t="s">
        <v>132</v>
      </c>
      <c r="C6">
        <v>0</v>
      </c>
      <c r="D6">
        <v>0</v>
      </c>
      <c r="E6">
        <v>0</v>
      </c>
      <c r="F6">
        <v>5</v>
      </c>
      <c r="G6">
        <v>3</v>
      </c>
    </row>
    <row r="7" spans="1:7" x14ac:dyDescent="0.25">
      <c r="A7">
        <v>6</v>
      </c>
      <c r="B7" t="s">
        <v>98</v>
      </c>
      <c r="C7">
        <v>6</v>
      </c>
      <c r="D7">
        <v>2</v>
      </c>
      <c r="E7">
        <v>0</v>
      </c>
      <c r="F7">
        <v>14</v>
      </c>
      <c r="G7">
        <v>22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91</v>
      </c>
      <c r="B1" t="s">
        <v>101</v>
      </c>
      <c r="C1" t="s">
        <v>57</v>
      </c>
      <c r="D1" t="s">
        <v>58</v>
      </c>
      <c r="E1" t="s">
        <v>59</v>
      </c>
      <c r="F1" t="s">
        <v>68</v>
      </c>
      <c r="G1" t="s">
        <v>60</v>
      </c>
    </row>
    <row r="2" spans="1:7" x14ac:dyDescent="0.25">
      <c r="A2">
        <v>1</v>
      </c>
      <c r="B2" t="s">
        <v>120</v>
      </c>
      <c r="C2">
        <v>7</v>
      </c>
      <c r="D2">
        <v>56</v>
      </c>
      <c r="E2">
        <v>4</v>
      </c>
      <c r="F2">
        <v>718</v>
      </c>
      <c r="G2">
        <v>1137</v>
      </c>
    </row>
    <row r="3" spans="1:7" x14ac:dyDescent="0.25">
      <c r="A3">
        <v>2</v>
      </c>
      <c r="B3" t="s">
        <v>119</v>
      </c>
      <c r="C3">
        <v>2</v>
      </c>
      <c r="D3">
        <v>10</v>
      </c>
      <c r="E3">
        <v>0</v>
      </c>
      <c r="F3">
        <v>257</v>
      </c>
      <c r="G3">
        <v>70</v>
      </c>
    </row>
    <row r="4" spans="1:7" x14ac:dyDescent="0.25">
      <c r="A4">
        <v>3</v>
      </c>
      <c r="B4" t="s">
        <v>133</v>
      </c>
      <c r="C4">
        <v>7</v>
      </c>
      <c r="D4">
        <v>11</v>
      </c>
      <c r="E4">
        <v>0</v>
      </c>
      <c r="F4">
        <v>54</v>
      </c>
      <c r="G4">
        <v>29</v>
      </c>
    </row>
    <row r="5" spans="1:7" x14ac:dyDescent="0.25">
      <c r="A5">
        <v>4</v>
      </c>
      <c r="B5" t="s">
        <v>146</v>
      </c>
      <c r="C5">
        <v>0</v>
      </c>
      <c r="D5">
        <v>0</v>
      </c>
      <c r="E5">
        <v>0</v>
      </c>
      <c r="F5">
        <v>27</v>
      </c>
      <c r="G5">
        <v>26</v>
      </c>
    </row>
    <row r="6" spans="1:7" x14ac:dyDescent="0.25">
      <c r="A6">
        <v>5</v>
      </c>
      <c r="B6" t="s">
        <v>145</v>
      </c>
      <c r="C6">
        <v>37</v>
      </c>
      <c r="D6">
        <v>0</v>
      </c>
      <c r="E6">
        <v>0</v>
      </c>
      <c r="F6">
        <v>5</v>
      </c>
      <c r="G6">
        <v>9</v>
      </c>
    </row>
    <row r="7" spans="1:7" x14ac:dyDescent="0.25">
      <c r="A7">
        <v>6</v>
      </c>
      <c r="B7" t="s">
        <v>98</v>
      </c>
      <c r="C7">
        <v>52</v>
      </c>
      <c r="D7">
        <v>25</v>
      </c>
      <c r="E7">
        <v>0</v>
      </c>
      <c r="F7">
        <v>222</v>
      </c>
      <c r="G7">
        <v>226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102</v>
      </c>
      <c r="B1" t="s">
        <v>8</v>
      </c>
      <c r="C1" t="s">
        <v>103</v>
      </c>
    </row>
    <row r="2" spans="1:3" x14ac:dyDescent="0.25">
      <c r="A2">
        <v>1255</v>
      </c>
      <c r="B2" t="s">
        <v>104</v>
      </c>
      <c r="C2" t="s">
        <v>151</v>
      </c>
    </row>
    <row r="3" spans="1:3" x14ac:dyDescent="0.25">
      <c r="A3">
        <v>1256</v>
      </c>
      <c r="B3" t="s">
        <v>104</v>
      </c>
      <c r="C3" t="s">
        <v>152</v>
      </c>
    </row>
    <row r="4" spans="1:3" x14ac:dyDescent="0.25">
      <c r="A4">
        <v>1229</v>
      </c>
      <c r="B4" t="s">
        <v>104</v>
      </c>
      <c r="C4" t="s">
        <v>153</v>
      </c>
    </row>
    <row r="5" spans="1:3" x14ac:dyDescent="0.25">
      <c r="A5">
        <v>1233</v>
      </c>
      <c r="B5" t="s">
        <v>104</v>
      </c>
      <c r="C5" t="s">
        <v>154</v>
      </c>
    </row>
    <row r="6" spans="1:3" x14ac:dyDescent="0.25">
      <c r="A6">
        <v>1210</v>
      </c>
      <c r="B6" t="s">
        <v>104</v>
      </c>
      <c r="C6" t="s">
        <v>155</v>
      </c>
    </row>
    <row r="7" spans="1:3" x14ac:dyDescent="0.25">
      <c r="A7">
        <v>1721</v>
      </c>
      <c r="B7" t="s">
        <v>5</v>
      </c>
      <c r="C7" t="s">
        <v>151</v>
      </c>
    </row>
    <row r="8" spans="1:3" x14ac:dyDescent="0.25">
      <c r="A8">
        <v>1738</v>
      </c>
      <c r="B8" t="s">
        <v>5</v>
      </c>
      <c r="C8" t="s">
        <v>152</v>
      </c>
    </row>
    <row r="9" spans="1:3" x14ac:dyDescent="0.25">
      <c r="A9">
        <v>1747</v>
      </c>
      <c r="B9" t="s">
        <v>5</v>
      </c>
      <c r="C9" t="s">
        <v>153</v>
      </c>
    </row>
    <row r="10" spans="1:3" x14ac:dyDescent="0.25">
      <c r="A10">
        <v>1753</v>
      </c>
      <c r="B10" t="s">
        <v>5</v>
      </c>
      <c r="C10" t="s">
        <v>154</v>
      </c>
    </row>
    <row r="11" spans="1:3" x14ac:dyDescent="0.25">
      <c r="A11">
        <v>1748</v>
      </c>
      <c r="B11" t="s">
        <v>5</v>
      </c>
      <c r="C11" t="s">
        <v>155</v>
      </c>
    </row>
    <row r="12" spans="1:3" x14ac:dyDescent="0.25">
      <c r="A12">
        <v>54</v>
      </c>
      <c r="B12" t="s">
        <v>6</v>
      </c>
      <c r="C12" t="s">
        <v>151</v>
      </c>
    </row>
    <row r="13" spans="1:3" x14ac:dyDescent="0.25">
      <c r="A13">
        <v>41</v>
      </c>
      <c r="B13" t="s">
        <v>6</v>
      </c>
      <c r="C13" t="s">
        <v>152</v>
      </c>
    </row>
    <row r="14" spans="1:3" x14ac:dyDescent="0.25">
      <c r="A14">
        <v>64</v>
      </c>
      <c r="B14" t="s">
        <v>6</v>
      </c>
      <c r="C14" t="s">
        <v>153</v>
      </c>
    </row>
    <row r="15" spans="1:3" x14ac:dyDescent="0.25">
      <c r="A15">
        <v>50</v>
      </c>
      <c r="B15" t="s">
        <v>6</v>
      </c>
      <c r="C15" t="s">
        <v>154</v>
      </c>
    </row>
    <row r="16" spans="1:3" x14ac:dyDescent="0.25">
      <c r="A16">
        <v>40</v>
      </c>
      <c r="B16" t="s">
        <v>6</v>
      </c>
      <c r="C16" t="s">
        <v>155</v>
      </c>
    </row>
    <row r="17" spans="1:3" x14ac:dyDescent="0.25">
      <c r="A17">
        <v>42</v>
      </c>
      <c r="B17" t="s">
        <v>7</v>
      </c>
      <c r="C17" t="s">
        <v>151</v>
      </c>
    </row>
    <row r="18" spans="1:3" x14ac:dyDescent="0.25">
      <c r="A18">
        <v>65</v>
      </c>
      <c r="B18" t="s">
        <v>7</v>
      </c>
      <c r="C18" t="s">
        <v>152</v>
      </c>
    </row>
    <row r="19" spans="1:3" x14ac:dyDescent="0.25">
      <c r="A19">
        <v>45</v>
      </c>
      <c r="B19" t="s">
        <v>7</v>
      </c>
      <c r="C19" t="s">
        <v>153</v>
      </c>
    </row>
    <row r="20" spans="1:3" x14ac:dyDescent="0.25">
      <c r="A20">
        <v>81</v>
      </c>
      <c r="B20" t="s">
        <v>7</v>
      </c>
      <c r="C20" t="s">
        <v>154</v>
      </c>
    </row>
    <row r="21" spans="1:3" x14ac:dyDescent="0.25">
      <c r="A21" s="2">
        <v>46</v>
      </c>
      <c r="B21" s="2" t="s">
        <v>7</v>
      </c>
      <c r="C21" s="2" t="s">
        <v>155</v>
      </c>
    </row>
    <row r="22" spans="1:3" x14ac:dyDescent="0.25">
      <c r="A22" s="2">
        <v>3</v>
      </c>
      <c r="B22" s="2" t="s">
        <v>129</v>
      </c>
      <c r="C22" s="2" t="s">
        <v>151</v>
      </c>
    </row>
    <row r="23" spans="1:3" x14ac:dyDescent="0.25">
      <c r="A23" s="2">
        <v>3</v>
      </c>
      <c r="B23" s="2" t="s">
        <v>129</v>
      </c>
      <c r="C23" s="2" t="s">
        <v>152</v>
      </c>
    </row>
    <row r="24" spans="1:3" x14ac:dyDescent="0.25">
      <c r="A24" s="2">
        <v>3</v>
      </c>
      <c r="B24" s="2" t="s">
        <v>129</v>
      </c>
      <c r="C24" s="2" t="s">
        <v>153</v>
      </c>
    </row>
    <row r="25" spans="1:3" x14ac:dyDescent="0.25">
      <c r="A25" s="2">
        <v>3</v>
      </c>
      <c r="B25" s="2" t="s">
        <v>129</v>
      </c>
      <c r="C25" s="2" t="s">
        <v>154</v>
      </c>
    </row>
    <row r="26" spans="1:3" x14ac:dyDescent="0.25">
      <c r="A26" s="2">
        <v>3</v>
      </c>
      <c r="B26" s="2" t="s">
        <v>129</v>
      </c>
      <c r="C26" s="2" t="s">
        <v>155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3593</v>
      </c>
      <c r="C2" t="s">
        <v>32</v>
      </c>
    </row>
    <row r="3" spans="1:3" x14ac:dyDescent="0.25">
      <c r="A3" t="s">
        <v>108</v>
      </c>
      <c r="B3">
        <v>11027</v>
      </c>
      <c r="C3" t="s">
        <v>32</v>
      </c>
    </row>
    <row r="4" spans="1:3" x14ac:dyDescent="0.25">
      <c r="A4" t="s">
        <v>109</v>
      </c>
      <c r="B4">
        <v>913</v>
      </c>
      <c r="C4" t="s">
        <v>32</v>
      </c>
    </row>
    <row r="5" spans="1:3" x14ac:dyDescent="0.25">
      <c r="A5" t="s">
        <v>28</v>
      </c>
      <c r="B5">
        <v>19268</v>
      </c>
      <c r="C5" t="s">
        <v>32</v>
      </c>
    </row>
    <row r="6" spans="1:3" x14ac:dyDescent="0.25">
      <c r="A6" t="s">
        <v>107</v>
      </c>
      <c r="B6">
        <v>141</v>
      </c>
      <c r="C6" t="s">
        <v>22</v>
      </c>
    </row>
    <row r="7" spans="1:3" x14ac:dyDescent="0.25">
      <c r="A7" t="s">
        <v>108</v>
      </c>
      <c r="B7">
        <v>176</v>
      </c>
      <c r="C7" t="s">
        <v>22</v>
      </c>
    </row>
    <row r="8" spans="1:3" x14ac:dyDescent="0.25">
      <c r="A8" t="s">
        <v>109</v>
      </c>
      <c r="B8">
        <v>41</v>
      </c>
      <c r="C8" t="s">
        <v>22</v>
      </c>
    </row>
    <row r="9" spans="1:3" x14ac:dyDescent="0.25">
      <c r="A9" t="s">
        <v>28</v>
      </c>
      <c r="B9">
        <v>225</v>
      </c>
      <c r="C9" t="s">
        <v>22</v>
      </c>
    </row>
    <row r="10" spans="1:3" x14ac:dyDescent="0.25">
      <c r="A10" t="s">
        <v>107</v>
      </c>
      <c r="B10">
        <v>341</v>
      </c>
      <c r="C10" t="s">
        <v>33</v>
      </c>
    </row>
    <row r="11" spans="1:3" x14ac:dyDescent="0.25">
      <c r="A11" t="s">
        <v>108</v>
      </c>
      <c r="B11">
        <v>1199</v>
      </c>
      <c r="C11" t="s">
        <v>33</v>
      </c>
    </row>
    <row r="12" spans="1:3" x14ac:dyDescent="0.25">
      <c r="A12" t="s">
        <v>109</v>
      </c>
      <c r="B12">
        <v>76</v>
      </c>
      <c r="C12" t="s">
        <v>33</v>
      </c>
    </row>
    <row r="13" spans="1:3" x14ac:dyDescent="0.25">
      <c r="A13" t="s">
        <v>28</v>
      </c>
      <c r="B13">
        <v>1431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759</v>
      </c>
      <c r="B2" t="s">
        <v>130</v>
      </c>
      <c r="C2" t="s">
        <v>3</v>
      </c>
      <c r="D2">
        <v>1</v>
      </c>
    </row>
    <row r="3" spans="1:4" x14ac:dyDescent="0.25">
      <c r="A3">
        <v>621</v>
      </c>
      <c r="B3" t="s">
        <v>130</v>
      </c>
      <c r="C3" t="s">
        <v>74</v>
      </c>
      <c r="D3">
        <v>1</v>
      </c>
    </row>
    <row r="4" spans="1:4" x14ac:dyDescent="0.25">
      <c r="A4">
        <v>79</v>
      </c>
      <c r="B4" t="s">
        <v>156</v>
      </c>
      <c r="C4" t="s">
        <v>3</v>
      </c>
      <c r="D4">
        <v>2</v>
      </c>
    </row>
    <row r="5" spans="1:4" x14ac:dyDescent="0.25">
      <c r="A5">
        <v>142</v>
      </c>
      <c r="B5" t="s">
        <v>156</v>
      </c>
      <c r="C5" t="s">
        <v>74</v>
      </c>
      <c r="D5">
        <v>2</v>
      </c>
    </row>
    <row r="6" spans="1:4" x14ac:dyDescent="0.25">
      <c r="A6">
        <v>26</v>
      </c>
      <c r="B6" t="s">
        <v>157</v>
      </c>
      <c r="C6" t="s">
        <v>3</v>
      </c>
      <c r="D6">
        <v>3</v>
      </c>
    </row>
    <row r="7" spans="1:4" x14ac:dyDescent="0.25">
      <c r="A7">
        <v>22</v>
      </c>
      <c r="B7" t="s">
        <v>157</v>
      </c>
      <c r="C7" t="s">
        <v>74</v>
      </c>
      <c r="D7">
        <v>3</v>
      </c>
    </row>
    <row r="8" spans="1:4" x14ac:dyDescent="0.25">
      <c r="A8">
        <v>2</v>
      </c>
      <c r="B8" t="s">
        <v>158</v>
      </c>
      <c r="C8" t="s">
        <v>3</v>
      </c>
      <c r="D8">
        <v>4</v>
      </c>
    </row>
    <row r="9" spans="1:4" x14ac:dyDescent="0.25">
      <c r="A9">
        <v>2</v>
      </c>
      <c r="B9" t="s">
        <v>158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105</v>
      </c>
      <c r="B1" t="s">
        <v>96</v>
      </c>
      <c r="C1" t="s">
        <v>106</v>
      </c>
    </row>
    <row r="2" spans="1:3" x14ac:dyDescent="0.25">
      <c r="A2" t="s">
        <v>107</v>
      </c>
      <c r="B2">
        <v>24179</v>
      </c>
      <c r="C2" t="s">
        <v>32</v>
      </c>
    </row>
    <row r="3" spans="1:3" x14ac:dyDescent="0.25">
      <c r="A3" t="s">
        <v>108</v>
      </c>
      <c r="B3">
        <v>105672</v>
      </c>
      <c r="C3" t="s">
        <v>32</v>
      </c>
    </row>
    <row r="4" spans="1:3" x14ac:dyDescent="0.25">
      <c r="A4" t="s">
        <v>109</v>
      </c>
      <c r="B4">
        <v>7222</v>
      </c>
      <c r="C4" t="s">
        <v>32</v>
      </c>
    </row>
    <row r="5" spans="1:3" x14ac:dyDescent="0.25">
      <c r="A5" t="s">
        <v>28</v>
      </c>
      <c r="B5">
        <v>167070</v>
      </c>
      <c r="C5" t="s">
        <v>32</v>
      </c>
    </row>
    <row r="6" spans="1:3" x14ac:dyDescent="0.25">
      <c r="A6" t="s">
        <v>107</v>
      </c>
      <c r="B6">
        <v>840</v>
      </c>
      <c r="C6" t="s">
        <v>22</v>
      </c>
    </row>
    <row r="7" spans="1:3" x14ac:dyDescent="0.25">
      <c r="A7" t="s">
        <v>108</v>
      </c>
      <c r="B7">
        <v>1270</v>
      </c>
      <c r="C7" t="s">
        <v>22</v>
      </c>
    </row>
    <row r="8" spans="1:3" x14ac:dyDescent="0.25">
      <c r="A8" t="s">
        <v>109</v>
      </c>
      <c r="B8">
        <v>333</v>
      </c>
      <c r="C8" t="s">
        <v>22</v>
      </c>
    </row>
    <row r="9" spans="1:3" x14ac:dyDescent="0.25">
      <c r="A9" t="s">
        <v>28</v>
      </c>
      <c r="B9">
        <v>1876</v>
      </c>
      <c r="C9" t="s">
        <v>22</v>
      </c>
    </row>
    <row r="10" spans="1:3" x14ac:dyDescent="0.25">
      <c r="A10" t="s">
        <v>107</v>
      </c>
      <c r="B10">
        <v>2129</v>
      </c>
      <c r="C10" t="s">
        <v>33</v>
      </c>
    </row>
    <row r="11" spans="1:3" x14ac:dyDescent="0.25">
      <c r="A11" t="s">
        <v>108</v>
      </c>
      <c r="B11">
        <v>11322</v>
      </c>
      <c r="C11" t="s">
        <v>33</v>
      </c>
    </row>
    <row r="12" spans="1:3" x14ac:dyDescent="0.25">
      <c r="A12" t="s">
        <v>109</v>
      </c>
      <c r="B12">
        <v>611</v>
      </c>
      <c r="C12" t="s">
        <v>33</v>
      </c>
    </row>
    <row r="13" spans="1:3" x14ac:dyDescent="0.25">
      <c r="A13" t="s">
        <v>28</v>
      </c>
      <c r="B13">
        <v>12827</v>
      </c>
      <c r="C13" t="s">
        <v>33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96</v>
      </c>
      <c r="B1" t="s">
        <v>106</v>
      </c>
      <c r="C1" t="s">
        <v>94</v>
      </c>
      <c r="D1" t="s">
        <v>91</v>
      </c>
    </row>
    <row r="2" spans="1:4" x14ac:dyDescent="0.25">
      <c r="A2">
        <v>5348</v>
      </c>
      <c r="B2" t="s">
        <v>130</v>
      </c>
      <c r="C2" t="s">
        <v>3</v>
      </c>
      <c r="D2">
        <v>1</v>
      </c>
    </row>
    <row r="3" spans="1:4" x14ac:dyDescent="0.25">
      <c r="A3">
        <v>5492</v>
      </c>
      <c r="B3" t="s">
        <v>130</v>
      </c>
      <c r="C3" t="s">
        <v>74</v>
      </c>
      <c r="D3">
        <v>1</v>
      </c>
    </row>
    <row r="4" spans="1:4" x14ac:dyDescent="0.25">
      <c r="A4">
        <v>627</v>
      </c>
      <c r="B4" t="s">
        <v>156</v>
      </c>
      <c r="C4" t="s">
        <v>3</v>
      </c>
      <c r="D4">
        <v>2</v>
      </c>
    </row>
    <row r="5" spans="1:4" x14ac:dyDescent="0.25">
      <c r="A5">
        <v>1301</v>
      </c>
      <c r="B5" t="s">
        <v>156</v>
      </c>
      <c r="C5" t="s">
        <v>74</v>
      </c>
      <c r="D5">
        <v>2</v>
      </c>
    </row>
    <row r="6" spans="1:4" x14ac:dyDescent="0.25">
      <c r="A6">
        <v>230</v>
      </c>
      <c r="B6" t="s">
        <v>157</v>
      </c>
      <c r="C6" t="s">
        <v>3</v>
      </c>
      <c r="D6">
        <v>3</v>
      </c>
    </row>
    <row r="7" spans="1:4" x14ac:dyDescent="0.25">
      <c r="A7">
        <v>258</v>
      </c>
      <c r="B7" t="s">
        <v>157</v>
      </c>
      <c r="C7" t="s">
        <v>74</v>
      </c>
      <c r="D7">
        <v>3</v>
      </c>
    </row>
    <row r="8" spans="1:4" x14ac:dyDescent="0.25">
      <c r="A8">
        <v>13</v>
      </c>
      <c r="B8" t="s">
        <v>158</v>
      </c>
      <c r="C8" t="s">
        <v>3</v>
      </c>
      <c r="D8">
        <v>4</v>
      </c>
    </row>
    <row r="9" spans="1:4" x14ac:dyDescent="0.25">
      <c r="A9">
        <v>18</v>
      </c>
      <c r="B9" t="s">
        <v>158</v>
      </c>
      <c r="C9" t="s">
        <v>74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91</v>
      </c>
      <c r="B1" t="s">
        <v>2</v>
      </c>
      <c r="C1" t="s">
        <v>96</v>
      </c>
      <c r="D1" t="s">
        <v>106</v>
      </c>
      <c r="E1" t="s">
        <v>110</v>
      </c>
    </row>
    <row r="2" spans="1:5" x14ac:dyDescent="0.25">
      <c r="A2">
        <v>1</v>
      </c>
      <c r="B2" t="s">
        <v>32</v>
      </c>
      <c r="C2">
        <v>10475</v>
      </c>
      <c r="D2" t="s">
        <v>111</v>
      </c>
      <c r="E2">
        <v>1</v>
      </c>
    </row>
    <row r="3" spans="1:5" x14ac:dyDescent="0.25">
      <c r="A3">
        <v>2</v>
      </c>
      <c r="B3" t="s">
        <v>33</v>
      </c>
      <c r="C3">
        <v>609</v>
      </c>
      <c r="D3" t="s">
        <v>111</v>
      </c>
      <c r="E3">
        <v>1</v>
      </c>
    </row>
    <row r="4" spans="1:5" x14ac:dyDescent="0.25">
      <c r="A4">
        <v>3</v>
      </c>
      <c r="B4" t="s">
        <v>34</v>
      </c>
      <c r="C4">
        <v>395</v>
      </c>
      <c r="D4" t="s">
        <v>111</v>
      </c>
      <c r="E4">
        <v>1</v>
      </c>
    </row>
    <row r="5" spans="1:5" x14ac:dyDescent="0.25">
      <c r="A5">
        <v>4</v>
      </c>
      <c r="B5" t="s">
        <v>35</v>
      </c>
      <c r="C5">
        <v>6</v>
      </c>
      <c r="D5" t="s">
        <v>111</v>
      </c>
      <c r="E5">
        <v>1</v>
      </c>
    </row>
    <row r="6" spans="1:5" x14ac:dyDescent="0.25">
      <c r="A6">
        <v>5</v>
      </c>
      <c r="B6" t="s">
        <v>36</v>
      </c>
      <c r="C6">
        <v>4</v>
      </c>
      <c r="D6" t="s">
        <v>111</v>
      </c>
      <c r="E6">
        <v>1</v>
      </c>
    </row>
    <row r="7" spans="1:5" x14ac:dyDescent="0.25">
      <c r="A7">
        <v>6</v>
      </c>
      <c r="B7" t="s">
        <v>44</v>
      </c>
      <c r="C7">
        <v>2</v>
      </c>
      <c r="D7" t="s">
        <v>111</v>
      </c>
      <c r="E7">
        <v>1</v>
      </c>
    </row>
    <row r="8" spans="1:5" x14ac:dyDescent="0.25">
      <c r="A8">
        <v>7</v>
      </c>
      <c r="B8" t="s">
        <v>112</v>
      </c>
      <c r="C8">
        <v>0</v>
      </c>
      <c r="D8" t="s">
        <v>111</v>
      </c>
      <c r="E8">
        <v>1</v>
      </c>
    </row>
    <row r="9" spans="1:5" x14ac:dyDescent="0.25">
      <c r="A9">
        <v>8</v>
      </c>
      <c r="B9" t="s">
        <v>4</v>
      </c>
      <c r="C9">
        <v>1</v>
      </c>
      <c r="D9" t="s">
        <v>111</v>
      </c>
      <c r="E9">
        <v>1</v>
      </c>
    </row>
    <row r="10" spans="1:5" x14ac:dyDescent="0.25">
      <c r="A10">
        <v>9</v>
      </c>
      <c r="B10" t="s">
        <v>37</v>
      </c>
      <c r="C10">
        <v>11</v>
      </c>
      <c r="D10" t="s">
        <v>111</v>
      </c>
      <c r="E10">
        <v>1</v>
      </c>
    </row>
    <row r="11" spans="1:5" x14ac:dyDescent="0.25">
      <c r="A11">
        <v>10</v>
      </c>
      <c r="B11" t="s">
        <v>38</v>
      </c>
      <c r="C11">
        <v>1</v>
      </c>
      <c r="D11" t="s">
        <v>111</v>
      </c>
      <c r="E11">
        <v>1</v>
      </c>
    </row>
    <row r="12" spans="1:5" x14ac:dyDescent="0.25">
      <c r="A12">
        <v>11</v>
      </c>
      <c r="B12" t="s">
        <v>39</v>
      </c>
      <c r="C12">
        <v>1736</v>
      </c>
      <c r="D12" t="s">
        <v>111</v>
      </c>
      <c r="E12">
        <v>1</v>
      </c>
    </row>
    <row r="13" spans="1:5" x14ac:dyDescent="0.25">
      <c r="A13">
        <v>12</v>
      </c>
      <c r="B13" t="s">
        <v>40</v>
      </c>
      <c r="C13">
        <v>0</v>
      </c>
      <c r="D13" t="s">
        <v>111</v>
      </c>
      <c r="E13">
        <v>1</v>
      </c>
    </row>
    <row r="14" spans="1:5" x14ac:dyDescent="0.25">
      <c r="A14">
        <v>13</v>
      </c>
      <c r="B14" t="s">
        <v>10</v>
      </c>
      <c r="C14">
        <v>18</v>
      </c>
      <c r="D14" t="s">
        <v>111</v>
      </c>
      <c r="E14">
        <v>1</v>
      </c>
    </row>
    <row r="15" spans="1:5" x14ac:dyDescent="0.25">
      <c r="A15">
        <v>14</v>
      </c>
      <c r="B15" t="s">
        <v>41</v>
      </c>
      <c r="C15">
        <v>8</v>
      </c>
      <c r="D15" t="s">
        <v>111</v>
      </c>
      <c r="E15">
        <v>1</v>
      </c>
    </row>
    <row r="16" spans="1:5" x14ac:dyDescent="0.25">
      <c r="A16">
        <v>15</v>
      </c>
      <c r="B16" t="s">
        <v>42</v>
      </c>
      <c r="C16">
        <v>0</v>
      </c>
      <c r="D16" t="s">
        <v>111</v>
      </c>
      <c r="E16">
        <v>1</v>
      </c>
    </row>
    <row r="17" spans="1:5" x14ac:dyDescent="0.25">
      <c r="A17">
        <v>16</v>
      </c>
      <c r="B17" t="s">
        <v>43</v>
      </c>
      <c r="C17">
        <v>5</v>
      </c>
      <c r="D17" t="s">
        <v>111</v>
      </c>
      <c r="E17">
        <v>1</v>
      </c>
    </row>
    <row r="18" spans="1:5" x14ac:dyDescent="0.25">
      <c r="A18">
        <v>1</v>
      </c>
      <c r="B18" t="s">
        <v>32</v>
      </c>
      <c r="C18">
        <v>853</v>
      </c>
      <c r="D18" t="s">
        <v>11</v>
      </c>
      <c r="E18">
        <v>2</v>
      </c>
    </row>
    <row r="19" spans="1:5" x14ac:dyDescent="0.25">
      <c r="A19">
        <v>2</v>
      </c>
      <c r="B19" t="s">
        <v>33</v>
      </c>
      <c r="C19">
        <v>103</v>
      </c>
      <c r="D19" t="s">
        <v>11</v>
      </c>
      <c r="E19">
        <v>2</v>
      </c>
    </row>
    <row r="20" spans="1:5" x14ac:dyDescent="0.25">
      <c r="A20">
        <v>3</v>
      </c>
      <c r="B20" t="s">
        <v>34</v>
      </c>
      <c r="C20">
        <v>42</v>
      </c>
      <c r="D20" t="s">
        <v>11</v>
      </c>
      <c r="E20">
        <v>2</v>
      </c>
    </row>
    <row r="21" spans="1:5" x14ac:dyDescent="0.25">
      <c r="A21">
        <v>4</v>
      </c>
      <c r="B21" t="s">
        <v>35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36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44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112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37</v>
      </c>
      <c r="C26">
        <v>3</v>
      </c>
      <c r="D26" t="s">
        <v>11</v>
      </c>
      <c r="E26">
        <v>2</v>
      </c>
    </row>
    <row r="27" spans="1:5" x14ac:dyDescent="0.25">
      <c r="A27">
        <v>10</v>
      </c>
      <c r="B27" t="s">
        <v>38</v>
      </c>
      <c r="C27">
        <v>1</v>
      </c>
      <c r="D27" t="s">
        <v>11</v>
      </c>
      <c r="E27">
        <v>2</v>
      </c>
    </row>
    <row r="28" spans="1:5" x14ac:dyDescent="0.25">
      <c r="A28">
        <v>11</v>
      </c>
      <c r="B28" t="s">
        <v>39</v>
      </c>
      <c r="C28">
        <v>507</v>
      </c>
      <c r="D28" t="s">
        <v>11</v>
      </c>
      <c r="E28">
        <v>2</v>
      </c>
    </row>
    <row r="29" spans="1:5" x14ac:dyDescent="0.25">
      <c r="A29">
        <v>12</v>
      </c>
      <c r="B29" t="s">
        <v>40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41</v>
      </c>
      <c r="C31">
        <v>7</v>
      </c>
      <c r="D31" t="s">
        <v>11</v>
      </c>
      <c r="E31">
        <v>2</v>
      </c>
    </row>
    <row r="32" spans="1:5" x14ac:dyDescent="0.25">
      <c r="A32">
        <v>15</v>
      </c>
      <c r="B32" t="s">
        <v>42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43</v>
      </c>
      <c r="C33">
        <v>0</v>
      </c>
      <c r="D33" t="s">
        <v>11</v>
      </c>
      <c r="E33">
        <v>2</v>
      </c>
    </row>
    <row r="34" spans="1:5" x14ac:dyDescent="0.25">
      <c r="A34">
        <v>1</v>
      </c>
      <c r="B34" t="s">
        <v>32</v>
      </c>
      <c r="C34">
        <v>586</v>
      </c>
      <c r="D34" t="s">
        <v>90</v>
      </c>
      <c r="E34">
        <v>3</v>
      </c>
    </row>
    <row r="35" spans="1:5" x14ac:dyDescent="0.25">
      <c r="A35">
        <v>2</v>
      </c>
      <c r="B35" t="s">
        <v>33</v>
      </c>
      <c r="C35">
        <v>35</v>
      </c>
      <c r="D35" t="s">
        <v>90</v>
      </c>
      <c r="E35">
        <v>3</v>
      </c>
    </row>
    <row r="36" spans="1:5" x14ac:dyDescent="0.25">
      <c r="A36">
        <v>3</v>
      </c>
      <c r="B36" t="s">
        <v>34</v>
      </c>
      <c r="C36">
        <v>21</v>
      </c>
      <c r="D36" t="s">
        <v>90</v>
      </c>
      <c r="E36">
        <v>3</v>
      </c>
    </row>
    <row r="37" spans="1:5" x14ac:dyDescent="0.25">
      <c r="A37">
        <v>4</v>
      </c>
      <c r="B37" t="s">
        <v>35</v>
      </c>
      <c r="C37">
        <v>0</v>
      </c>
      <c r="D37" t="s">
        <v>90</v>
      </c>
      <c r="E37">
        <v>3</v>
      </c>
    </row>
    <row r="38" spans="1:5" x14ac:dyDescent="0.25">
      <c r="A38">
        <v>5</v>
      </c>
      <c r="B38" t="s">
        <v>36</v>
      </c>
      <c r="C38">
        <v>0</v>
      </c>
      <c r="D38" t="s">
        <v>90</v>
      </c>
      <c r="E38">
        <v>3</v>
      </c>
    </row>
    <row r="39" spans="1:5" x14ac:dyDescent="0.25">
      <c r="A39">
        <v>6</v>
      </c>
      <c r="B39" t="s">
        <v>44</v>
      </c>
      <c r="C39">
        <v>0</v>
      </c>
      <c r="D39" t="s">
        <v>90</v>
      </c>
      <c r="E39">
        <v>3</v>
      </c>
    </row>
    <row r="40" spans="1:5" x14ac:dyDescent="0.25">
      <c r="A40">
        <v>7</v>
      </c>
      <c r="B40" t="s">
        <v>112</v>
      </c>
      <c r="C40">
        <v>0</v>
      </c>
      <c r="D40" t="s">
        <v>90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90</v>
      </c>
      <c r="E41">
        <v>3</v>
      </c>
    </row>
    <row r="42" spans="1:5" x14ac:dyDescent="0.25">
      <c r="A42">
        <v>9</v>
      </c>
      <c r="B42" t="s">
        <v>37</v>
      </c>
      <c r="C42">
        <v>0</v>
      </c>
      <c r="D42" t="s">
        <v>90</v>
      </c>
      <c r="E42">
        <v>3</v>
      </c>
    </row>
    <row r="43" spans="1:5" x14ac:dyDescent="0.25">
      <c r="A43">
        <v>10</v>
      </c>
      <c r="B43" t="s">
        <v>38</v>
      </c>
      <c r="C43">
        <v>0</v>
      </c>
      <c r="D43" t="s">
        <v>90</v>
      </c>
      <c r="E43">
        <v>3</v>
      </c>
    </row>
    <row r="44" spans="1:5" x14ac:dyDescent="0.25">
      <c r="A44">
        <v>11</v>
      </c>
      <c r="B44" t="s">
        <v>39</v>
      </c>
      <c r="C44">
        <v>14</v>
      </c>
      <c r="D44" t="s">
        <v>90</v>
      </c>
      <c r="E44">
        <v>3</v>
      </c>
    </row>
    <row r="45" spans="1:5" x14ac:dyDescent="0.25">
      <c r="A45">
        <v>12</v>
      </c>
      <c r="B45" t="s">
        <v>40</v>
      </c>
      <c r="C45">
        <v>0</v>
      </c>
      <c r="D45" t="s">
        <v>90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90</v>
      </c>
      <c r="E46">
        <v>3</v>
      </c>
    </row>
    <row r="47" spans="1:5" x14ac:dyDescent="0.25">
      <c r="A47">
        <v>14</v>
      </c>
      <c r="B47" t="s">
        <v>41</v>
      </c>
      <c r="C47">
        <v>0</v>
      </c>
      <c r="D47" t="s">
        <v>90</v>
      </c>
      <c r="E47">
        <v>3</v>
      </c>
    </row>
    <row r="48" spans="1:5" x14ac:dyDescent="0.25">
      <c r="A48">
        <v>15</v>
      </c>
      <c r="B48" t="s">
        <v>42</v>
      </c>
      <c r="C48">
        <v>0</v>
      </c>
      <c r="D48" t="s">
        <v>90</v>
      </c>
      <c r="E48">
        <v>3</v>
      </c>
    </row>
    <row r="49" spans="1:5" x14ac:dyDescent="0.25">
      <c r="A49">
        <v>16</v>
      </c>
      <c r="B49" t="s">
        <v>43</v>
      </c>
      <c r="C49">
        <v>0</v>
      </c>
      <c r="D49" t="s">
        <v>90</v>
      </c>
      <c r="E49">
        <v>3</v>
      </c>
    </row>
    <row r="50" spans="1:5" x14ac:dyDescent="0.25">
      <c r="A50">
        <v>1</v>
      </c>
      <c r="B50" t="s">
        <v>32</v>
      </c>
      <c r="C50">
        <v>617</v>
      </c>
      <c r="D50" t="s">
        <v>81</v>
      </c>
      <c r="E50">
        <v>4</v>
      </c>
    </row>
    <row r="51" spans="1:5" x14ac:dyDescent="0.25">
      <c r="A51">
        <v>2</v>
      </c>
      <c r="B51" t="s">
        <v>33</v>
      </c>
      <c r="C51">
        <v>43</v>
      </c>
      <c r="D51" t="s">
        <v>81</v>
      </c>
      <c r="E51">
        <v>4</v>
      </c>
    </row>
    <row r="52" spans="1:5" x14ac:dyDescent="0.25">
      <c r="A52">
        <v>3</v>
      </c>
      <c r="B52" t="s">
        <v>34</v>
      </c>
      <c r="C52">
        <v>94</v>
      </c>
      <c r="D52" t="s">
        <v>81</v>
      </c>
      <c r="E52">
        <v>4</v>
      </c>
    </row>
    <row r="53" spans="1:5" x14ac:dyDescent="0.25">
      <c r="A53">
        <v>4</v>
      </c>
      <c r="B53" t="s">
        <v>35</v>
      </c>
      <c r="C53">
        <v>0</v>
      </c>
      <c r="D53" t="s">
        <v>81</v>
      </c>
      <c r="E53">
        <v>4</v>
      </c>
    </row>
    <row r="54" spans="1:5" x14ac:dyDescent="0.25">
      <c r="A54">
        <v>5</v>
      </c>
      <c r="B54" t="s">
        <v>36</v>
      </c>
      <c r="C54">
        <v>0</v>
      </c>
      <c r="D54" t="s">
        <v>81</v>
      </c>
      <c r="E54">
        <v>4</v>
      </c>
    </row>
    <row r="55" spans="1:5" x14ac:dyDescent="0.25">
      <c r="A55">
        <v>6</v>
      </c>
      <c r="B55" t="s">
        <v>44</v>
      </c>
      <c r="C55">
        <v>0</v>
      </c>
      <c r="D55" t="s">
        <v>81</v>
      </c>
      <c r="E55">
        <v>4</v>
      </c>
    </row>
    <row r="56" spans="1:5" x14ac:dyDescent="0.25">
      <c r="A56">
        <v>7</v>
      </c>
      <c r="B56" t="s">
        <v>112</v>
      </c>
      <c r="C56">
        <v>0</v>
      </c>
      <c r="D56" t="s">
        <v>81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81</v>
      </c>
      <c r="E57">
        <v>4</v>
      </c>
    </row>
    <row r="58" spans="1:5" x14ac:dyDescent="0.25">
      <c r="A58">
        <v>9</v>
      </c>
      <c r="B58" t="s">
        <v>37</v>
      </c>
      <c r="C58">
        <v>5</v>
      </c>
      <c r="D58" t="s">
        <v>81</v>
      </c>
      <c r="E58">
        <v>4</v>
      </c>
    </row>
    <row r="59" spans="1:5" x14ac:dyDescent="0.25">
      <c r="A59">
        <v>10</v>
      </c>
      <c r="B59" t="s">
        <v>38</v>
      </c>
      <c r="C59">
        <v>0</v>
      </c>
      <c r="D59" t="s">
        <v>81</v>
      </c>
      <c r="E59">
        <v>4</v>
      </c>
    </row>
    <row r="60" spans="1:5" x14ac:dyDescent="0.25">
      <c r="A60">
        <v>11</v>
      </c>
      <c r="B60" t="s">
        <v>39</v>
      </c>
      <c r="C60">
        <v>146</v>
      </c>
      <c r="D60" t="s">
        <v>81</v>
      </c>
      <c r="E60">
        <v>4</v>
      </c>
    </row>
    <row r="61" spans="1:5" x14ac:dyDescent="0.25">
      <c r="A61">
        <v>12</v>
      </c>
      <c r="B61" t="s">
        <v>40</v>
      </c>
      <c r="C61">
        <v>0</v>
      </c>
      <c r="D61" t="s">
        <v>81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81</v>
      </c>
      <c r="E62">
        <v>4</v>
      </c>
    </row>
    <row r="63" spans="1:5" x14ac:dyDescent="0.25">
      <c r="A63">
        <v>14</v>
      </c>
      <c r="B63" t="s">
        <v>41</v>
      </c>
      <c r="C63">
        <v>0</v>
      </c>
      <c r="D63" t="s">
        <v>81</v>
      </c>
      <c r="E63">
        <v>4</v>
      </c>
    </row>
    <row r="64" spans="1:5" x14ac:dyDescent="0.25">
      <c r="A64">
        <v>15</v>
      </c>
      <c r="B64" t="s">
        <v>42</v>
      </c>
      <c r="C64">
        <v>0</v>
      </c>
      <c r="D64" t="s">
        <v>81</v>
      </c>
      <c r="E64">
        <v>4</v>
      </c>
    </row>
    <row r="65" spans="1:5" x14ac:dyDescent="0.25">
      <c r="A65">
        <v>16</v>
      </c>
      <c r="B65" t="s">
        <v>43</v>
      </c>
      <c r="C65">
        <v>0</v>
      </c>
      <c r="D65" t="s">
        <v>81</v>
      </c>
      <c r="E65">
        <v>4</v>
      </c>
    </row>
    <row r="66" spans="1:5" x14ac:dyDescent="0.25">
      <c r="A66">
        <v>1</v>
      </c>
      <c r="B66" t="s">
        <v>32</v>
      </c>
      <c r="C66">
        <v>110</v>
      </c>
      <c r="D66" t="s">
        <v>113</v>
      </c>
      <c r="E66">
        <v>5</v>
      </c>
    </row>
    <row r="67" spans="1:5" x14ac:dyDescent="0.25">
      <c r="A67">
        <v>2</v>
      </c>
      <c r="B67" t="s">
        <v>33</v>
      </c>
      <c r="C67">
        <v>13</v>
      </c>
      <c r="D67" t="s">
        <v>113</v>
      </c>
      <c r="E67">
        <v>5</v>
      </c>
    </row>
    <row r="68" spans="1:5" x14ac:dyDescent="0.25">
      <c r="A68">
        <v>3</v>
      </c>
      <c r="B68" t="s">
        <v>34</v>
      </c>
      <c r="C68">
        <v>0</v>
      </c>
      <c r="D68" t="s">
        <v>113</v>
      </c>
      <c r="E68">
        <v>5</v>
      </c>
    </row>
    <row r="69" spans="1:5" x14ac:dyDescent="0.25">
      <c r="A69">
        <v>4</v>
      </c>
      <c r="B69" t="s">
        <v>35</v>
      </c>
      <c r="C69">
        <v>0</v>
      </c>
      <c r="D69" t="s">
        <v>113</v>
      </c>
      <c r="E69">
        <v>5</v>
      </c>
    </row>
    <row r="70" spans="1:5" x14ac:dyDescent="0.25">
      <c r="A70">
        <v>5</v>
      </c>
      <c r="B70" t="s">
        <v>36</v>
      </c>
      <c r="C70">
        <v>0</v>
      </c>
      <c r="D70" t="s">
        <v>113</v>
      </c>
      <c r="E70">
        <v>5</v>
      </c>
    </row>
    <row r="71" spans="1:5" x14ac:dyDescent="0.25">
      <c r="A71">
        <v>6</v>
      </c>
      <c r="B71" t="s">
        <v>44</v>
      </c>
      <c r="C71">
        <v>0</v>
      </c>
      <c r="D71" t="s">
        <v>113</v>
      </c>
      <c r="E71">
        <v>5</v>
      </c>
    </row>
    <row r="72" spans="1:5" x14ac:dyDescent="0.25">
      <c r="A72">
        <v>7</v>
      </c>
      <c r="B72" t="s">
        <v>112</v>
      </c>
      <c r="C72">
        <v>0</v>
      </c>
      <c r="D72" t="s">
        <v>113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113</v>
      </c>
      <c r="E73">
        <v>5</v>
      </c>
    </row>
    <row r="74" spans="1:5" x14ac:dyDescent="0.25">
      <c r="A74">
        <v>9</v>
      </c>
      <c r="B74" t="s">
        <v>37</v>
      </c>
      <c r="C74">
        <v>0</v>
      </c>
      <c r="D74" t="s">
        <v>113</v>
      </c>
      <c r="E74">
        <v>5</v>
      </c>
    </row>
    <row r="75" spans="1:5" x14ac:dyDescent="0.25">
      <c r="A75">
        <v>10</v>
      </c>
      <c r="B75" t="s">
        <v>38</v>
      </c>
      <c r="C75">
        <v>0</v>
      </c>
      <c r="D75" t="s">
        <v>113</v>
      </c>
      <c r="E75">
        <v>5</v>
      </c>
    </row>
    <row r="76" spans="1:5" x14ac:dyDescent="0.25">
      <c r="A76">
        <v>11</v>
      </c>
      <c r="B76" t="s">
        <v>39</v>
      </c>
      <c r="C76">
        <v>129</v>
      </c>
      <c r="D76" t="s">
        <v>113</v>
      </c>
      <c r="E76">
        <v>5</v>
      </c>
    </row>
    <row r="77" spans="1:5" x14ac:dyDescent="0.25">
      <c r="A77">
        <v>12</v>
      </c>
      <c r="B77" t="s">
        <v>40</v>
      </c>
      <c r="C77">
        <v>0</v>
      </c>
      <c r="D77" t="s">
        <v>113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113</v>
      </c>
      <c r="E78">
        <v>5</v>
      </c>
    </row>
    <row r="79" spans="1:5" x14ac:dyDescent="0.25">
      <c r="A79">
        <v>14</v>
      </c>
      <c r="B79" t="s">
        <v>41</v>
      </c>
      <c r="C79">
        <v>1</v>
      </c>
      <c r="D79" t="s">
        <v>113</v>
      </c>
      <c r="E79">
        <v>5</v>
      </c>
    </row>
    <row r="80" spans="1:5" x14ac:dyDescent="0.25">
      <c r="A80">
        <v>15</v>
      </c>
      <c r="B80" t="s">
        <v>42</v>
      </c>
      <c r="C80">
        <v>0</v>
      </c>
      <c r="D80" t="s">
        <v>113</v>
      </c>
      <c r="E80">
        <v>5</v>
      </c>
    </row>
    <row r="81" spans="1:5" x14ac:dyDescent="0.25">
      <c r="A81">
        <v>16</v>
      </c>
      <c r="B81" t="s">
        <v>43</v>
      </c>
      <c r="C81">
        <v>0</v>
      </c>
      <c r="D81" t="s">
        <v>113</v>
      </c>
      <c r="E81">
        <v>5</v>
      </c>
    </row>
    <row r="82" spans="1:5" x14ac:dyDescent="0.25">
      <c r="A82">
        <v>1</v>
      </c>
      <c r="B82" t="s">
        <v>32</v>
      </c>
      <c r="C82">
        <v>0</v>
      </c>
      <c r="D82" t="s">
        <v>37</v>
      </c>
      <c r="E82">
        <v>6</v>
      </c>
    </row>
    <row r="83" spans="1:5" x14ac:dyDescent="0.25">
      <c r="A83">
        <v>2</v>
      </c>
      <c r="B83" t="s">
        <v>33</v>
      </c>
      <c r="C83">
        <v>0</v>
      </c>
      <c r="D83" t="s">
        <v>37</v>
      </c>
      <c r="E83">
        <v>6</v>
      </c>
    </row>
    <row r="84" spans="1:5" x14ac:dyDescent="0.25">
      <c r="A84">
        <v>3</v>
      </c>
      <c r="B84" t="s">
        <v>34</v>
      </c>
      <c r="C84">
        <v>0</v>
      </c>
      <c r="D84" t="s">
        <v>37</v>
      </c>
      <c r="E84">
        <v>6</v>
      </c>
    </row>
    <row r="85" spans="1:5" x14ac:dyDescent="0.25">
      <c r="A85">
        <v>4</v>
      </c>
      <c r="B85" t="s">
        <v>35</v>
      </c>
      <c r="C85">
        <v>0</v>
      </c>
      <c r="D85" t="s">
        <v>37</v>
      </c>
      <c r="E85">
        <v>6</v>
      </c>
    </row>
    <row r="86" spans="1:5" x14ac:dyDescent="0.25">
      <c r="A86">
        <v>5</v>
      </c>
      <c r="B86" t="s">
        <v>36</v>
      </c>
      <c r="C86">
        <v>0</v>
      </c>
      <c r="D86" t="s">
        <v>37</v>
      </c>
      <c r="E86">
        <v>6</v>
      </c>
    </row>
    <row r="87" spans="1:5" x14ac:dyDescent="0.25">
      <c r="A87">
        <v>6</v>
      </c>
      <c r="B87" t="s">
        <v>44</v>
      </c>
      <c r="C87">
        <v>0</v>
      </c>
      <c r="D87" t="s">
        <v>37</v>
      </c>
      <c r="E87">
        <v>6</v>
      </c>
    </row>
    <row r="88" spans="1:5" x14ac:dyDescent="0.25">
      <c r="A88">
        <v>7</v>
      </c>
      <c r="B88" t="s">
        <v>112</v>
      </c>
      <c r="C88">
        <v>0</v>
      </c>
      <c r="D88" t="s">
        <v>37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37</v>
      </c>
      <c r="E89">
        <v>6</v>
      </c>
    </row>
    <row r="90" spans="1:5" x14ac:dyDescent="0.25">
      <c r="A90">
        <v>9</v>
      </c>
      <c r="B90" t="s">
        <v>37</v>
      </c>
      <c r="C90">
        <v>3</v>
      </c>
      <c r="D90" t="s">
        <v>37</v>
      </c>
      <c r="E90">
        <v>6</v>
      </c>
    </row>
    <row r="91" spans="1:5" x14ac:dyDescent="0.25">
      <c r="A91">
        <v>10</v>
      </c>
      <c r="B91" t="s">
        <v>38</v>
      </c>
      <c r="C91">
        <v>0</v>
      </c>
      <c r="D91" t="s">
        <v>37</v>
      </c>
      <c r="E91">
        <v>6</v>
      </c>
    </row>
    <row r="92" spans="1:5" x14ac:dyDescent="0.25">
      <c r="A92">
        <v>11</v>
      </c>
      <c r="B92" t="s">
        <v>39</v>
      </c>
      <c r="C92">
        <v>37</v>
      </c>
      <c r="D92" t="s">
        <v>37</v>
      </c>
      <c r="E92">
        <v>6</v>
      </c>
    </row>
    <row r="93" spans="1:5" x14ac:dyDescent="0.25">
      <c r="A93">
        <v>12</v>
      </c>
      <c r="B93" t="s">
        <v>40</v>
      </c>
      <c r="C93">
        <v>0</v>
      </c>
      <c r="D93" t="s">
        <v>37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37</v>
      </c>
      <c r="E94">
        <v>6</v>
      </c>
    </row>
    <row r="95" spans="1:5" x14ac:dyDescent="0.25">
      <c r="A95">
        <v>14</v>
      </c>
      <c r="B95" t="s">
        <v>41</v>
      </c>
      <c r="C95">
        <v>0</v>
      </c>
      <c r="D95" t="s">
        <v>37</v>
      </c>
      <c r="E95">
        <v>6</v>
      </c>
    </row>
    <row r="96" spans="1:5" x14ac:dyDescent="0.25">
      <c r="A96">
        <v>15</v>
      </c>
      <c r="B96" t="s">
        <v>42</v>
      </c>
      <c r="C96">
        <v>0</v>
      </c>
      <c r="D96" t="s">
        <v>37</v>
      </c>
      <c r="E96">
        <v>6</v>
      </c>
    </row>
    <row r="97" spans="1:5" x14ac:dyDescent="0.25">
      <c r="A97">
        <v>16</v>
      </c>
      <c r="B97" t="s">
        <v>43</v>
      </c>
      <c r="C97">
        <v>0</v>
      </c>
      <c r="D97" t="s">
        <v>37</v>
      </c>
      <c r="E97">
        <v>6</v>
      </c>
    </row>
    <row r="98" spans="1:5" x14ac:dyDescent="0.25">
      <c r="A98">
        <v>1</v>
      </c>
      <c r="B98" t="s">
        <v>32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33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34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35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36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44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112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37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38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39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40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41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42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43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32</v>
      </c>
      <c r="C114" s="2">
        <v>0</v>
      </c>
      <c r="D114" t="s">
        <v>40</v>
      </c>
      <c r="E114">
        <v>8</v>
      </c>
    </row>
    <row r="115" spans="1:5" x14ac:dyDescent="0.25">
      <c r="A115">
        <v>2</v>
      </c>
      <c r="B115" t="s">
        <v>33</v>
      </c>
      <c r="C115" s="2">
        <v>0</v>
      </c>
      <c r="D115" s="2" t="s">
        <v>40</v>
      </c>
      <c r="E115">
        <v>8</v>
      </c>
    </row>
    <row r="116" spans="1:5" x14ac:dyDescent="0.25">
      <c r="A116">
        <v>3</v>
      </c>
      <c r="B116" t="s">
        <v>34</v>
      </c>
      <c r="C116" s="2">
        <v>0</v>
      </c>
      <c r="D116" s="2" t="s">
        <v>40</v>
      </c>
      <c r="E116">
        <v>8</v>
      </c>
    </row>
    <row r="117" spans="1:5" x14ac:dyDescent="0.25">
      <c r="A117">
        <v>4</v>
      </c>
      <c r="B117" t="s">
        <v>35</v>
      </c>
      <c r="C117" s="2">
        <v>0</v>
      </c>
      <c r="D117" s="2" t="s">
        <v>40</v>
      </c>
      <c r="E117">
        <v>8</v>
      </c>
    </row>
    <row r="118" spans="1:5" x14ac:dyDescent="0.25">
      <c r="A118">
        <v>5</v>
      </c>
      <c r="B118" t="s">
        <v>36</v>
      </c>
      <c r="C118" s="2">
        <v>0</v>
      </c>
      <c r="D118" s="2" t="s">
        <v>40</v>
      </c>
      <c r="E118">
        <v>8</v>
      </c>
    </row>
    <row r="119" spans="1:5" x14ac:dyDescent="0.25">
      <c r="A119">
        <v>6</v>
      </c>
      <c r="B119" t="s">
        <v>44</v>
      </c>
      <c r="C119" s="2">
        <v>0</v>
      </c>
      <c r="D119" s="2" t="s">
        <v>40</v>
      </c>
      <c r="E119">
        <v>8</v>
      </c>
    </row>
    <row r="120" spans="1:5" x14ac:dyDescent="0.25">
      <c r="A120">
        <v>7</v>
      </c>
      <c r="B120" t="s">
        <v>112</v>
      </c>
      <c r="C120" s="2">
        <v>0</v>
      </c>
      <c r="D120" s="2" t="s">
        <v>40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40</v>
      </c>
      <c r="E121" s="2">
        <v>8</v>
      </c>
    </row>
    <row r="122" spans="1:5" x14ac:dyDescent="0.25">
      <c r="A122" s="2">
        <v>9</v>
      </c>
      <c r="B122" s="2" t="s">
        <v>37</v>
      </c>
      <c r="C122" s="2">
        <v>0</v>
      </c>
      <c r="D122" s="2" t="s">
        <v>40</v>
      </c>
      <c r="E122" s="2">
        <v>8</v>
      </c>
    </row>
    <row r="123" spans="1:5" x14ac:dyDescent="0.25">
      <c r="A123" s="2">
        <v>10</v>
      </c>
      <c r="B123" s="2" t="s">
        <v>38</v>
      </c>
      <c r="C123" s="2">
        <v>0</v>
      </c>
      <c r="D123" s="2" t="s">
        <v>40</v>
      </c>
      <c r="E123" s="2">
        <v>8</v>
      </c>
    </row>
    <row r="124" spans="1:5" x14ac:dyDescent="0.25">
      <c r="A124" s="2">
        <v>11</v>
      </c>
      <c r="B124" s="2" t="s">
        <v>39</v>
      </c>
      <c r="C124" s="2">
        <v>128</v>
      </c>
      <c r="D124" s="2" t="s">
        <v>40</v>
      </c>
      <c r="E124" s="2">
        <v>8</v>
      </c>
    </row>
    <row r="125" spans="1:5" x14ac:dyDescent="0.25">
      <c r="A125" s="2">
        <v>12</v>
      </c>
      <c r="B125" s="2" t="s">
        <v>40</v>
      </c>
      <c r="C125" s="2">
        <v>0</v>
      </c>
      <c r="D125" s="2" t="s">
        <v>40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40</v>
      </c>
      <c r="E126" s="2">
        <v>8</v>
      </c>
    </row>
    <row r="127" spans="1:5" x14ac:dyDescent="0.25">
      <c r="A127" s="2">
        <v>14</v>
      </c>
      <c r="B127" s="2" t="s">
        <v>41</v>
      </c>
      <c r="C127" s="2">
        <v>0</v>
      </c>
      <c r="D127" s="2" t="s">
        <v>40</v>
      </c>
      <c r="E127" s="2">
        <v>8</v>
      </c>
    </row>
    <row r="128" spans="1:5" x14ac:dyDescent="0.25">
      <c r="A128" s="2">
        <v>15</v>
      </c>
      <c r="B128" s="2" t="s">
        <v>42</v>
      </c>
      <c r="C128" s="2">
        <v>0</v>
      </c>
      <c r="D128" s="2" t="s">
        <v>40</v>
      </c>
      <c r="E128" s="2">
        <v>8</v>
      </c>
    </row>
    <row r="129" spans="1:5" x14ac:dyDescent="0.25">
      <c r="A129" s="2">
        <v>16</v>
      </c>
      <c r="B129" s="2" t="s">
        <v>43</v>
      </c>
      <c r="C129" s="2">
        <v>0</v>
      </c>
      <c r="D129" s="2" t="s">
        <v>40</v>
      </c>
      <c r="E129" s="2">
        <v>8</v>
      </c>
    </row>
    <row r="130" spans="1:5" x14ac:dyDescent="0.25">
      <c r="A130" s="2">
        <v>1</v>
      </c>
      <c r="B130" s="2" t="s">
        <v>32</v>
      </c>
      <c r="C130" s="2">
        <v>4954</v>
      </c>
      <c r="D130" s="2" t="s">
        <v>80</v>
      </c>
      <c r="E130" s="2">
        <v>9</v>
      </c>
    </row>
    <row r="131" spans="1:5" x14ac:dyDescent="0.25">
      <c r="A131" s="2">
        <v>2</v>
      </c>
      <c r="B131" s="2" t="s">
        <v>33</v>
      </c>
      <c r="C131" s="2">
        <v>298</v>
      </c>
      <c r="D131" s="2" t="s">
        <v>80</v>
      </c>
      <c r="E131" s="2">
        <v>9</v>
      </c>
    </row>
    <row r="132" spans="1:5" x14ac:dyDescent="0.25">
      <c r="A132" s="2">
        <v>3</v>
      </c>
      <c r="B132" s="2" t="s">
        <v>34</v>
      </c>
      <c r="C132" s="2">
        <v>221</v>
      </c>
      <c r="D132" s="2" t="s">
        <v>80</v>
      </c>
      <c r="E132" s="2">
        <v>9</v>
      </c>
    </row>
    <row r="133" spans="1:5" x14ac:dyDescent="0.25">
      <c r="A133" s="2">
        <v>4</v>
      </c>
      <c r="B133" s="2" t="s">
        <v>35</v>
      </c>
      <c r="C133" s="2">
        <v>0</v>
      </c>
      <c r="D133" s="2" t="s">
        <v>80</v>
      </c>
      <c r="E133" s="2">
        <v>9</v>
      </c>
    </row>
    <row r="134" spans="1:5" x14ac:dyDescent="0.25">
      <c r="A134" s="2">
        <v>5</v>
      </c>
      <c r="B134" s="2" t="s">
        <v>36</v>
      </c>
      <c r="C134" s="2">
        <v>0</v>
      </c>
      <c r="D134" s="2" t="s">
        <v>80</v>
      </c>
      <c r="E134" s="2">
        <v>9</v>
      </c>
    </row>
    <row r="135" spans="1:5" x14ac:dyDescent="0.25">
      <c r="A135" s="2">
        <v>6</v>
      </c>
      <c r="B135" s="2" t="s">
        <v>44</v>
      </c>
      <c r="C135" s="2">
        <v>1</v>
      </c>
      <c r="D135" s="2" t="s">
        <v>80</v>
      </c>
      <c r="E135" s="2">
        <v>9</v>
      </c>
    </row>
    <row r="136" spans="1:5" x14ac:dyDescent="0.25">
      <c r="A136" s="2">
        <v>7</v>
      </c>
      <c r="B136" s="2" t="s">
        <v>112</v>
      </c>
      <c r="C136" s="2">
        <v>0</v>
      </c>
      <c r="D136" s="2" t="s">
        <v>80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80</v>
      </c>
      <c r="E137" s="2">
        <v>9</v>
      </c>
    </row>
    <row r="138" spans="1:5" x14ac:dyDescent="0.25">
      <c r="A138" s="2">
        <v>9</v>
      </c>
      <c r="B138" s="2" t="s">
        <v>37</v>
      </c>
      <c r="C138" s="2">
        <v>11</v>
      </c>
      <c r="D138" s="2" t="s">
        <v>80</v>
      </c>
      <c r="E138" s="2">
        <v>9</v>
      </c>
    </row>
    <row r="139" spans="1:5" x14ac:dyDescent="0.25">
      <c r="A139" s="2">
        <v>10</v>
      </c>
      <c r="B139" s="2" t="s">
        <v>38</v>
      </c>
      <c r="C139" s="2">
        <v>1</v>
      </c>
      <c r="D139" s="2" t="s">
        <v>80</v>
      </c>
      <c r="E139" s="2">
        <v>9</v>
      </c>
    </row>
    <row r="140" spans="1:5" x14ac:dyDescent="0.25">
      <c r="A140" s="2">
        <v>11</v>
      </c>
      <c r="B140" s="2" t="s">
        <v>39</v>
      </c>
      <c r="C140" s="2">
        <v>1150</v>
      </c>
      <c r="D140" s="2" t="s">
        <v>80</v>
      </c>
      <c r="E140" s="2">
        <v>9</v>
      </c>
    </row>
    <row r="141" spans="1:5" x14ac:dyDescent="0.25">
      <c r="A141" s="2">
        <v>12</v>
      </c>
      <c r="B141" s="2" t="s">
        <v>40</v>
      </c>
      <c r="C141" s="2">
        <v>0</v>
      </c>
      <c r="D141" s="2" t="s">
        <v>80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11</v>
      </c>
      <c r="D142" s="2" t="s">
        <v>80</v>
      </c>
      <c r="E142" s="2">
        <v>9</v>
      </c>
    </row>
    <row r="143" spans="1:5" x14ac:dyDescent="0.25">
      <c r="A143" s="2">
        <v>14</v>
      </c>
      <c r="B143" s="2" t="s">
        <v>41</v>
      </c>
      <c r="C143" s="2">
        <v>9</v>
      </c>
      <c r="D143" s="2" t="s">
        <v>80</v>
      </c>
      <c r="E143" s="2">
        <v>9</v>
      </c>
    </row>
    <row r="144" spans="1:5" x14ac:dyDescent="0.25">
      <c r="A144" s="2">
        <v>15</v>
      </c>
      <c r="B144" s="2" t="s">
        <v>42</v>
      </c>
      <c r="C144" s="2">
        <v>0</v>
      </c>
      <c r="D144" s="2" t="s">
        <v>80</v>
      </c>
      <c r="E144" s="2">
        <v>9</v>
      </c>
    </row>
    <row r="145" spans="1:5" x14ac:dyDescent="0.25">
      <c r="A145" s="2">
        <v>16</v>
      </c>
      <c r="B145" s="2" t="s">
        <v>43</v>
      </c>
      <c r="C145" s="2">
        <v>1</v>
      </c>
      <c r="D145" s="2" t="s">
        <v>80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91</v>
      </c>
      <c r="B1" t="s">
        <v>96</v>
      </c>
      <c r="C1" t="s">
        <v>2</v>
      </c>
      <c r="D1" t="s">
        <v>106</v>
      </c>
    </row>
    <row r="2" spans="1:4" x14ac:dyDescent="0.25">
      <c r="A2">
        <v>1</v>
      </c>
      <c r="B2">
        <v>20</v>
      </c>
      <c r="C2" t="s">
        <v>82</v>
      </c>
      <c r="D2" t="s">
        <v>3</v>
      </c>
    </row>
    <row r="3" spans="1:4" x14ac:dyDescent="0.25">
      <c r="A3">
        <v>2</v>
      </c>
      <c r="B3">
        <v>10</v>
      </c>
      <c r="C3" t="s">
        <v>82</v>
      </c>
      <c r="D3" t="s">
        <v>83</v>
      </c>
    </row>
    <row r="4" spans="1:4" x14ac:dyDescent="0.25">
      <c r="A4">
        <v>3</v>
      </c>
      <c r="B4">
        <v>0</v>
      </c>
      <c r="C4" t="s">
        <v>82</v>
      </c>
      <c r="D4" t="s">
        <v>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91</v>
      </c>
      <c r="B1" t="s">
        <v>127</v>
      </c>
      <c r="C1" t="s">
        <v>96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77</v>
      </c>
      <c r="C5">
        <v>97</v>
      </c>
    </row>
    <row r="6" spans="1:3" x14ac:dyDescent="0.25">
      <c r="A6">
        <v>5</v>
      </c>
      <c r="B6" t="s">
        <v>78</v>
      </c>
      <c r="C6">
        <v>0</v>
      </c>
    </row>
    <row r="7" spans="1:3" x14ac:dyDescent="0.25">
      <c r="A7">
        <v>6</v>
      </c>
      <c r="B7" t="s">
        <v>128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79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91</v>
      </c>
      <c r="B1" t="s">
        <v>123</v>
      </c>
      <c r="C1" t="s">
        <v>28</v>
      </c>
      <c r="D1" t="s">
        <v>124</v>
      </c>
    </row>
    <row r="2" spans="1:4" x14ac:dyDescent="0.25">
      <c r="A2">
        <v>1</v>
      </c>
      <c r="B2" t="s">
        <v>125</v>
      </c>
      <c r="C2">
        <v>0</v>
      </c>
      <c r="D2">
        <v>0</v>
      </c>
    </row>
    <row r="3" spans="1:4" x14ac:dyDescent="0.25">
      <c r="A3">
        <v>2</v>
      </c>
      <c r="B3" t="s">
        <v>126</v>
      </c>
      <c r="C3">
        <v>0</v>
      </c>
      <c r="D3">
        <v>0</v>
      </c>
    </row>
    <row r="4" spans="1:4" x14ac:dyDescent="0.25">
      <c r="A4">
        <v>3</v>
      </c>
      <c r="B4" t="s">
        <v>20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120</v>
      </c>
      <c r="C2" t="s">
        <v>29</v>
      </c>
      <c r="D2" t="s">
        <v>28</v>
      </c>
      <c r="E2">
        <v>1</v>
      </c>
      <c r="F2">
        <v>59</v>
      </c>
      <c r="G2">
        <v>1</v>
      </c>
    </row>
    <row r="3" spans="1:7" x14ac:dyDescent="0.25">
      <c r="A3">
        <v>2</v>
      </c>
      <c r="B3" t="s">
        <v>119</v>
      </c>
      <c r="C3" t="s">
        <v>29</v>
      </c>
      <c r="D3" t="s">
        <v>28</v>
      </c>
      <c r="E3">
        <v>1</v>
      </c>
      <c r="F3">
        <v>14</v>
      </c>
      <c r="G3">
        <v>1</v>
      </c>
    </row>
    <row r="4" spans="1:7" x14ac:dyDescent="0.25">
      <c r="A4">
        <v>3</v>
      </c>
      <c r="B4" t="s">
        <v>145</v>
      </c>
      <c r="C4" t="s">
        <v>29</v>
      </c>
      <c r="D4" t="s">
        <v>28</v>
      </c>
      <c r="E4">
        <v>1</v>
      </c>
      <c r="F4">
        <v>8</v>
      </c>
      <c r="G4">
        <v>1</v>
      </c>
    </row>
    <row r="5" spans="1:7" x14ac:dyDescent="0.25">
      <c r="A5">
        <v>4</v>
      </c>
      <c r="B5" t="s">
        <v>146</v>
      </c>
      <c r="C5" t="s">
        <v>29</v>
      </c>
      <c r="D5" t="s">
        <v>28</v>
      </c>
      <c r="E5">
        <v>1</v>
      </c>
      <c r="F5">
        <v>4</v>
      </c>
      <c r="G5">
        <v>1</v>
      </c>
    </row>
    <row r="6" spans="1:7" x14ac:dyDescent="0.25">
      <c r="A6">
        <v>5</v>
      </c>
      <c r="B6" t="s">
        <v>132</v>
      </c>
      <c r="C6" t="s">
        <v>29</v>
      </c>
      <c r="D6" t="s">
        <v>28</v>
      </c>
      <c r="E6">
        <v>1</v>
      </c>
      <c r="F6">
        <v>2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32</v>
      </c>
      <c r="G7">
        <v>1</v>
      </c>
    </row>
    <row r="8" spans="1:7" x14ac:dyDescent="0.25">
      <c r="A8">
        <v>1</v>
      </c>
      <c r="B8" t="s">
        <v>120</v>
      </c>
      <c r="C8" t="s">
        <v>29</v>
      </c>
      <c r="D8" t="s">
        <v>9</v>
      </c>
      <c r="E8">
        <v>2</v>
      </c>
      <c r="F8">
        <v>171</v>
      </c>
      <c r="G8">
        <v>1</v>
      </c>
    </row>
    <row r="9" spans="1:7" x14ac:dyDescent="0.25">
      <c r="A9">
        <v>2</v>
      </c>
      <c r="B9" t="s">
        <v>119</v>
      </c>
      <c r="C9" t="s">
        <v>29</v>
      </c>
      <c r="D9" t="s">
        <v>9</v>
      </c>
      <c r="E9">
        <v>2</v>
      </c>
      <c r="F9">
        <v>17</v>
      </c>
      <c r="G9">
        <v>1</v>
      </c>
    </row>
    <row r="10" spans="1:7" x14ac:dyDescent="0.25">
      <c r="A10">
        <v>3</v>
      </c>
      <c r="B10" t="s">
        <v>145</v>
      </c>
      <c r="C10" t="s">
        <v>29</v>
      </c>
      <c r="D10" t="s">
        <v>9</v>
      </c>
      <c r="E10">
        <v>2</v>
      </c>
      <c r="F10">
        <v>18</v>
      </c>
      <c r="G10">
        <v>1</v>
      </c>
    </row>
    <row r="11" spans="1:7" x14ac:dyDescent="0.25">
      <c r="A11">
        <v>4</v>
      </c>
      <c r="B11" t="s">
        <v>146</v>
      </c>
      <c r="C11" t="s">
        <v>29</v>
      </c>
      <c r="D11" t="s">
        <v>9</v>
      </c>
      <c r="E11">
        <v>2</v>
      </c>
      <c r="F11">
        <v>6</v>
      </c>
      <c r="G11">
        <v>1</v>
      </c>
    </row>
    <row r="12" spans="1:7" x14ac:dyDescent="0.25">
      <c r="A12">
        <v>5</v>
      </c>
      <c r="B12" t="s">
        <v>132</v>
      </c>
      <c r="C12" t="s">
        <v>29</v>
      </c>
      <c r="D12" t="s">
        <v>9</v>
      </c>
      <c r="E12">
        <v>2</v>
      </c>
      <c r="F12">
        <v>2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44</v>
      </c>
      <c r="G13">
        <v>1</v>
      </c>
    </row>
    <row r="14" spans="1:7" x14ac:dyDescent="0.25">
      <c r="A14">
        <v>1</v>
      </c>
      <c r="B14" t="s">
        <v>120</v>
      </c>
      <c r="C14" t="s">
        <v>52</v>
      </c>
      <c r="D14" t="s">
        <v>28</v>
      </c>
      <c r="E14">
        <v>1</v>
      </c>
      <c r="F14">
        <v>79</v>
      </c>
      <c r="G14">
        <v>2</v>
      </c>
    </row>
    <row r="15" spans="1:7" x14ac:dyDescent="0.25">
      <c r="A15">
        <v>2</v>
      </c>
      <c r="B15" t="s">
        <v>119</v>
      </c>
      <c r="C15" s="2" t="s">
        <v>52</v>
      </c>
      <c r="D15" t="s">
        <v>28</v>
      </c>
      <c r="E15">
        <v>1</v>
      </c>
      <c r="F15" s="2">
        <v>24</v>
      </c>
      <c r="G15">
        <v>2</v>
      </c>
    </row>
    <row r="16" spans="1:7" x14ac:dyDescent="0.25">
      <c r="A16">
        <v>3</v>
      </c>
      <c r="B16" t="s">
        <v>145</v>
      </c>
      <c r="C16" s="2" t="s">
        <v>52</v>
      </c>
      <c r="D16" t="s">
        <v>28</v>
      </c>
      <c r="E16">
        <v>1</v>
      </c>
      <c r="F16" s="2">
        <v>8</v>
      </c>
      <c r="G16">
        <v>2</v>
      </c>
    </row>
    <row r="17" spans="1:7" x14ac:dyDescent="0.25">
      <c r="A17">
        <v>4</v>
      </c>
      <c r="B17" t="s">
        <v>146</v>
      </c>
      <c r="C17" s="2" t="s">
        <v>52</v>
      </c>
      <c r="D17" t="s">
        <v>28</v>
      </c>
      <c r="E17">
        <v>1</v>
      </c>
      <c r="F17" s="2">
        <v>5</v>
      </c>
      <c r="G17">
        <v>2</v>
      </c>
    </row>
    <row r="18" spans="1:7" x14ac:dyDescent="0.25">
      <c r="A18">
        <v>5</v>
      </c>
      <c r="B18" t="s">
        <v>132</v>
      </c>
      <c r="C18" s="2" t="s">
        <v>52</v>
      </c>
      <c r="D18" t="s">
        <v>28</v>
      </c>
      <c r="E18">
        <v>1</v>
      </c>
      <c r="F18" s="2">
        <v>7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39</v>
      </c>
      <c r="G19">
        <v>2</v>
      </c>
    </row>
    <row r="20" spans="1:7" x14ac:dyDescent="0.25">
      <c r="A20">
        <v>1</v>
      </c>
      <c r="B20" t="s">
        <v>120</v>
      </c>
      <c r="C20" s="2" t="s">
        <v>52</v>
      </c>
      <c r="D20" t="s">
        <v>9</v>
      </c>
      <c r="E20">
        <v>2</v>
      </c>
      <c r="F20" s="2">
        <v>226</v>
      </c>
      <c r="G20">
        <v>2</v>
      </c>
    </row>
    <row r="21" spans="1:7" x14ac:dyDescent="0.25">
      <c r="A21">
        <v>2</v>
      </c>
      <c r="B21" t="s">
        <v>119</v>
      </c>
      <c r="C21" s="2" t="s">
        <v>52</v>
      </c>
      <c r="D21" t="s">
        <v>9</v>
      </c>
      <c r="E21">
        <v>2</v>
      </c>
      <c r="F21" s="2">
        <v>32</v>
      </c>
      <c r="G21">
        <v>2</v>
      </c>
    </row>
    <row r="22" spans="1:7" x14ac:dyDescent="0.25">
      <c r="A22">
        <v>3</v>
      </c>
      <c r="B22" t="s">
        <v>145</v>
      </c>
      <c r="C22" s="2" t="s">
        <v>52</v>
      </c>
      <c r="D22" t="s">
        <v>9</v>
      </c>
      <c r="E22">
        <v>2</v>
      </c>
      <c r="F22" s="2">
        <v>18</v>
      </c>
      <c r="G22">
        <v>2</v>
      </c>
    </row>
    <row r="23" spans="1:7" x14ac:dyDescent="0.25">
      <c r="A23">
        <v>4</v>
      </c>
      <c r="B23" t="s">
        <v>146</v>
      </c>
      <c r="C23" s="2" t="s">
        <v>52</v>
      </c>
      <c r="D23" t="s">
        <v>9</v>
      </c>
      <c r="E23">
        <v>2</v>
      </c>
      <c r="F23" s="2">
        <v>10</v>
      </c>
      <c r="G23">
        <v>2</v>
      </c>
    </row>
    <row r="24" spans="1:7" x14ac:dyDescent="0.25">
      <c r="A24">
        <v>5</v>
      </c>
      <c r="B24" t="s">
        <v>132</v>
      </c>
      <c r="C24" s="2" t="s">
        <v>52</v>
      </c>
      <c r="D24" t="s">
        <v>9</v>
      </c>
      <c r="E24">
        <v>2</v>
      </c>
      <c r="F24" s="2">
        <v>8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59</v>
      </c>
      <c r="G25">
        <v>2</v>
      </c>
    </row>
    <row r="26" spans="1:7" x14ac:dyDescent="0.25">
      <c r="A26">
        <v>1</v>
      </c>
      <c r="B26" t="s">
        <v>120</v>
      </c>
      <c r="C26" t="s">
        <v>99</v>
      </c>
      <c r="D26" t="s">
        <v>28</v>
      </c>
      <c r="E26">
        <v>1</v>
      </c>
      <c r="F26">
        <v>7</v>
      </c>
      <c r="G26">
        <v>3</v>
      </c>
    </row>
    <row r="27" spans="1:7" x14ac:dyDescent="0.25">
      <c r="A27">
        <v>2</v>
      </c>
      <c r="B27" t="s">
        <v>119</v>
      </c>
      <c r="C27" t="s">
        <v>99</v>
      </c>
      <c r="D27" t="s">
        <v>28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145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146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132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120</v>
      </c>
      <c r="C32" t="s">
        <v>99</v>
      </c>
      <c r="D32" t="s">
        <v>9</v>
      </c>
      <c r="E32">
        <v>2</v>
      </c>
      <c r="F32">
        <v>22</v>
      </c>
      <c r="G32">
        <v>3</v>
      </c>
    </row>
    <row r="33" spans="1:7" x14ac:dyDescent="0.25">
      <c r="A33">
        <v>2</v>
      </c>
      <c r="B33" t="s">
        <v>119</v>
      </c>
      <c r="C33" t="s">
        <v>99</v>
      </c>
      <c r="D33" t="s">
        <v>9</v>
      </c>
      <c r="E33">
        <v>2</v>
      </c>
      <c r="F33">
        <v>3</v>
      </c>
      <c r="G33">
        <v>3</v>
      </c>
    </row>
    <row r="34" spans="1:7" x14ac:dyDescent="0.25">
      <c r="A34">
        <v>3</v>
      </c>
      <c r="B34" t="s">
        <v>145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146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132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</row>
    <row r="2" spans="1:7" x14ac:dyDescent="0.25">
      <c r="A2">
        <v>1</v>
      </c>
      <c r="B2" t="s">
        <v>120</v>
      </c>
      <c r="C2" t="s">
        <v>29</v>
      </c>
      <c r="D2" t="s">
        <v>28</v>
      </c>
      <c r="E2">
        <v>1</v>
      </c>
      <c r="F2">
        <v>403</v>
      </c>
      <c r="G2">
        <v>1</v>
      </c>
    </row>
    <row r="3" spans="1:7" x14ac:dyDescent="0.25">
      <c r="A3">
        <v>2</v>
      </c>
      <c r="B3" t="s">
        <v>119</v>
      </c>
      <c r="C3" t="s">
        <v>29</v>
      </c>
      <c r="D3" t="s">
        <v>28</v>
      </c>
      <c r="E3">
        <v>1</v>
      </c>
      <c r="F3">
        <v>128</v>
      </c>
      <c r="G3">
        <v>1</v>
      </c>
    </row>
    <row r="4" spans="1:7" x14ac:dyDescent="0.25">
      <c r="A4">
        <v>3</v>
      </c>
      <c r="B4" t="s">
        <v>133</v>
      </c>
      <c r="C4" t="s">
        <v>29</v>
      </c>
      <c r="D4" t="s">
        <v>28</v>
      </c>
      <c r="E4">
        <v>1</v>
      </c>
      <c r="F4">
        <v>25</v>
      </c>
      <c r="G4">
        <v>1</v>
      </c>
    </row>
    <row r="5" spans="1:7" x14ac:dyDescent="0.25">
      <c r="A5">
        <v>4</v>
      </c>
      <c r="B5" t="s">
        <v>145</v>
      </c>
      <c r="C5" t="s">
        <v>29</v>
      </c>
      <c r="D5" t="s">
        <v>28</v>
      </c>
      <c r="E5">
        <v>1</v>
      </c>
      <c r="F5">
        <v>37</v>
      </c>
      <c r="G5">
        <v>1</v>
      </c>
    </row>
    <row r="6" spans="1:7" x14ac:dyDescent="0.25">
      <c r="A6">
        <v>5</v>
      </c>
      <c r="B6" t="s">
        <v>147</v>
      </c>
      <c r="C6" t="s">
        <v>29</v>
      </c>
      <c r="D6" t="s">
        <v>28</v>
      </c>
      <c r="E6">
        <v>1</v>
      </c>
      <c r="F6">
        <v>49</v>
      </c>
      <c r="G6">
        <v>1</v>
      </c>
    </row>
    <row r="7" spans="1:7" x14ac:dyDescent="0.25">
      <c r="A7">
        <v>6</v>
      </c>
      <c r="B7" t="s">
        <v>98</v>
      </c>
      <c r="C7" t="s">
        <v>29</v>
      </c>
      <c r="D7" t="s">
        <v>28</v>
      </c>
      <c r="E7">
        <v>1</v>
      </c>
      <c r="F7">
        <v>311</v>
      </c>
      <c r="G7">
        <v>1</v>
      </c>
    </row>
    <row r="8" spans="1:7" x14ac:dyDescent="0.25">
      <c r="A8">
        <v>1</v>
      </c>
      <c r="B8" t="s">
        <v>120</v>
      </c>
      <c r="C8" t="s">
        <v>29</v>
      </c>
      <c r="D8" t="s">
        <v>9</v>
      </c>
      <c r="E8">
        <v>2</v>
      </c>
      <c r="F8">
        <v>1199</v>
      </c>
      <c r="G8">
        <v>1</v>
      </c>
    </row>
    <row r="9" spans="1:7" x14ac:dyDescent="0.25">
      <c r="A9">
        <v>2</v>
      </c>
      <c r="B9" t="s">
        <v>119</v>
      </c>
      <c r="C9" t="s">
        <v>29</v>
      </c>
      <c r="D9" t="s">
        <v>9</v>
      </c>
      <c r="E9">
        <v>2</v>
      </c>
      <c r="F9">
        <v>154</v>
      </c>
      <c r="G9">
        <v>1</v>
      </c>
    </row>
    <row r="10" spans="1:7" x14ac:dyDescent="0.25">
      <c r="A10">
        <v>3</v>
      </c>
      <c r="B10" t="s">
        <v>133</v>
      </c>
      <c r="C10" t="s">
        <v>29</v>
      </c>
      <c r="D10" t="s">
        <v>9</v>
      </c>
      <c r="E10">
        <v>2</v>
      </c>
      <c r="F10">
        <v>52</v>
      </c>
      <c r="G10">
        <v>1</v>
      </c>
    </row>
    <row r="11" spans="1:7" x14ac:dyDescent="0.25">
      <c r="A11">
        <v>4</v>
      </c>
      <c r="B11" t="s">
        <v>145</v>
      </c>
      <c r="C11" t="s">
        <v>29</v>
      </c>
      <c r="D11" t="s">
        <v>9</v>
      </c>
      <c r="E11">
        <v>2</v>
      </c>
      <c r="F11">
        <v>73</v>
      </c>
      <c r="G11">
        <v>1</v>
      </c>
    </row>
    <row r="12" spans="1:7" x14ac:dyDescent="0.25">
      <c r="A12">
        <v>5</v>
      </c>
      <c r="B12" t="s">
        <v>147</v>
      </c>
      <c r="C12" t="s">
        <v>29</v>
      </c>
      <c r="D12" t="s">
        <v>9</v>
      </c>
      <c r="E12">
        <v>2</v>
      </c>
      <c r="F12">
        <v>49</v>
      </c>
      <c r="G12">
        <v>1</v>
      </c>
    </row>
    <row r="13" spans="1:7" x14ac:dyDescent="0.25">
      <c r="A13">
        <v>6</v>
      </c>
      <c r="B13" t="s">
        <v>98</v>
      </c>
      <c r="C13" t="s">
        <v>29</v>
      </c>
      <c r="D13" t="s">
        <v>9</v>
      </c>
      <c r="E13">
        <v>2</v>
      </c>
      <c r="F13">
        <v>370</v>
      </c>
      <c r="G13">
        <v>1</v>
      </c>
    </row>
    <row r="14" spans="1:7" x14ac:dyDescent="0.25">
      <c r="A14">
        <v>1</v>
      </c>
      <c r="B14" t="s">
        <v>120</v>
      </c>
      <c r="C14" t="s">
        <v>52</v>
      </c>
      <c r="D14" t="s">
        <v>28</v>
      </c>
      <c r="E14">
        <v>1</v>
      </c>
      <c r="F14">
        <v>574</v>
      </c>
      <c r="G14">
        <v>2</v>
      </c>
    </row>
    <row r="15" spans="1:7" x14ac:dyDescent="0.25">
      <c r="A15">
        <v>2</v>
      </c>
      <c r="B15" t="s">
        <v>119</v>
      </c>
      <c r="C15" s="2" t="s">
        <v>52</v>
      </c>
      <c r="D15" t="s">
        <v>28</v>
      </c>
      <c r="E15">
        <v>1</v>
      </c>
      <c r="F15" s="2">
        <v>234</v>
      </c>
      <c r="G15">
        <v>2</v>
      </c>
    </row>
    <row r="16" spans="1:7" x14ac:dyDescent="0.25">
      <c r="A16">
        <v>3</v>
      </c>
      <c r="B16" t="s">
        <v>133</v>
      </c>
      <c r="C16" s="2" t="s">
        <v>52</v>
      </c>
      <c r="D16" t="s">
        <v>28</v>
      </c>
      <c r="E16">
        <v>1</v>
      </c>
      <c r="F16" s="2">
        <v>35</v>
      </c>
      <c r="G16">
        <v>2</v>
      </c>
    </row>
    <row r="17" spans="1:7" x14ac:dyDescent="0.25">
      <c r="A17">
        <v>4</v>
      </c>
      <c r="B17" t="s">
        <v>145</v>
      </c>
      <c r="C17" s="2" t="s">
        <v>52</v>
      </c>
      <c r="D17" t="s">
        <v>28</v>
      </c>
      <c r="E17">
        <v>1</v>
      </c>
      <c r="F17" s="2">
        <v>39</v>
      </c>
      <c r="G17">
        <v>2</v>
      </c>
    </row>
    <row r="18" spans="1:7" x14ac:dyDescent="0.25">
      <c r="A18">
        <v>5</v>
      </c>
      <c r="B18" t="s">
        <v>147</v>
      </c>
      <c r="C18" s="2" t="s">
        <v>52</v>
      </c>
      <c r="D18" t="s">
        <v>28</v>
      </c>
      <c r="E18">
        <v>1</v>
      </c>
      <c r="F18" s="2">
        <v>52</v>
      </c>
      <c r="G18">
        <v>2</v>
      </c>
    </row>
    <row r="19" spans="1:7" x14ac:dyDescent="0.25">
      <c r="A19">
        <v>6</v>
      </c>
      <c r="B19" t="s">
        <v>98</v>
      </c>
      <c r="C19" s="2" t="s">
        <v>52</v>
      </c>
      <c r="D19" t="s">
        <v>28</v>
      </c>
      <c r="E19">
        <v>1</v>
      </c>
      <c r="F19" s="2">
        <v>406</v>
      </c>
      <c r="G19">
        <v>2</v>
      </c>
    </row>
    <row r="20" spans="1:7" x14ac:dyDescent="0.25">
      <c r="A20">
        <v>1</v>
      </c>
      <c r="B20" t="s">
        <v>120</v>
      </c>
      <c r="C20" s="2" t="s">
        <v>52</v>
      </c>
      <c r="D20" t="s">
        <v>9</v>
      </c>
      <c r="E20">
        <v>2</v>
      </c>
      <c r="F20" s="2">
        <v>1650</v>
      </c>
      <c r="G20">
        <v>2</v>
      </c>
    </row>
    <row r="21" spans="1:7" x14ac:dyDescent="0.25">
      <c r="A21">
        <v>2</v>
      </c>
      <c r="B21" t="s">
        <v>119</v>
      </c>
      <c r="C21" s="2" t="s">
        <v>52</v>
      </c>
      <c r="D21" t="s">
        <v>9</v>
      </c>
      <c r="E21">
        <v>2</v>
      </c>
      <c r="F21" s="2">
        <v>332</v>
      </c>
      <c r="G21">
        <v>2</v>
      </c>
    </row>
    <row r="22" spans="1:7" x14ac:dyDescent="0.25">
      <c r="A22">
        <v>3</v>
      </c>
      <c r="B22" t="s">
        <v>133</v>
      </c>
      <c r="C22" s="2" t="s">
        <v>52</v>
      </c>
      <c r="D22" t="s">
        <v>9</v>
      </c>
      <c r="E22">
        <v>2</v>
      </c>
      <c r="F22" s="2">
        <v>77</v>
      </c>
      <c r="G22">
        <v>2</v>
      </c>
    </row>
    <row r="23" spans="1:7" x14ac:dyDescent="0.25">
      <c r="A23">
        <v>4</v>
      </c>
      <c r="B23" t="s">
        <v>145</v>
      </c>
      <c r="C23" s="2" t="s">
        <v>52</v>
      </c>
      <c r="D23" t="s">
        <v>9</v>
      </c>
      <c r="E23">
        <v>2</v>
      </c>
      <c r="F23" s="2">
        <v>75</v>
      </c>
      <c r="G23">
        <v>2</v>
      </c>
    </row>
    <row r="24" spans="1:7" x14ac:dyDescent="0.25">
      <c r="A24">
        <v>5</v>
      </c>
      <c r="B24" t="s">
        <v>147</v>
      </c>
      <c r="C24" s="2" t="s">
        <v>52</v>
      </c>
      <c r="D24" t="s">
        <v>9</v>
      </c>
      <c r="E24">
        <v>2</v>
      </c>
      <c r="F24" s="2">
        <v>52</v>
      </c>
      <c r="G24">
        <v>2</v>
      </c>
    </row>
    <row r="25" spans="1:7" x14ac:dyDescent="0.25">
      <c r="A25">
        <v>6</v>
      </c>
      <c r="B25" t="s">
        <v>98</v>
      </c>
      <c r="C25" s="2" t="s">
        <v>52</v>
      </c>
      <c r="D25" t="s">
        <v>9</v>
      </c>
      <c r="E25">
        <v>2</v>
      </c>
      <c r="F25" s="2">
        <v>505</v>
      </c>
      <c r="G25">
        <v>2</v>
      </c>
    </row>
    <row r="26" spans="1:7" x14ac:dyDescent="0.25">
      <c r="A26">
        <v>1</v>
      </c>
      <c r="B26" t="s">
        <v>120</v>
      </c>
      <c r="C26" t="s">
        <v>99</v>
      </c>
      <c r="D26" t="s">
        <v>28</v>
      </c>
      <c r="E26">
        <v>1</v>
      </c>
      <c r="F26">
        <v>61</v>
      </c>
      <c r="G26">
        <v>3</v>
      </c>
    </row>
    <row r="27" spans="1:7" x14ac:dyDescent="0.25">
      <c r="A27">
        <v>2</v>
      </c>
      <c r="B27" t="s">
        <v>119</v>
      </c>
      <c r="C27" t="s">
        <v>99</v>
      </c>
      <c r="D27" t="s">
        <v>28</v>
      </c>
      <c r="E27">
        <v>1</v>
      </c>
      <c r="F27">
        <v>10</v>
      </c>
      <c r="G27">
        <v>3</v>
      </c>
    </row>
    <row r="28" spans="1:7" x14ac:dyDescent="0.25">
      <c r="A28">
        <v>3</v>
      </c>
      <c r="B28" t="s">
        <v>133</v>
      </c>
      <c r="C28" t="s">
        <v>99</v>
      </c>
      <c r="D28" t="s">
        <v>28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145</v>
      </c>
      <c r="C29" t="s">
        <v>99</v>
      </c>
      <c r="D29" t="s">
        <v>28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147</v>
      </c>
      <c r="C30" t="s">
        <v>99</v>
      </c>
      <c r="D30" t="s">
        <v>28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98</v>
      </c>
      <c r="C31" t="s">
        <v>99</v>
      </c>
      <c r="D31" t="s">
        <v>28</v>
      </c>
      <c r="E31">
        <v>1</v>
      </c>
      <c r="F31">
        <v>14</v>
      </c>
      <c r="G31">
        <v>3</v>
      </c>
    </row>
    <row r="32" spans="1:7" x14ac:dyDescent="0.25">
      <c r="A32">
        <v>1</v>
      </c>
      <c r="B32" t="s">
        <v>120</v>
      </c>
      <c r="C32" t="s">
        <v>99</v>
      </c>
      <c r="D32" t="s">
        <v>9</v>
      </c>
      <c r="E32">
        <v>2</v>
      </c>
      <c r="F32">
        <v>208</v>
      </c>
      <c r="G32">
        <v>3</v>
      </c>
    </row>
    <row r="33" spans="1:7" x14ac:dyDescent="0.25">
      <c r="A33">
        <v>2</v>
      </c>
      <c r="B33" t="s">
        <v>119</v>
      </c>
      <c r="C33" t="s">
        <v>99</v>
      </c>
      <c r="D33" t="s">
        <v>9</v>
      </c>
      <c r="E33">
        <v>2</v>
      </c>
      <c r="F33">
        <v>12</v>
      </c>
      <c r="G33">
        <v>3</v>
      </c>
    </row>
    <row r="34" spans="1:7" x14ac:dyDescent="0.25">
      <c r="A34">
        <v>3</v>
      </c>
      <c r="B34" t="s">
        <v>133</v>
      </c>
      <c r="C34" t="s">
        <v>99</v>
      </c>
      <c r="D34" t="s">
        <v>9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145</v>
      </c>
      <c r="C35" t="s">
        <v>99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147</v>
      </c>
      <c r="C36" t="s">
        <v>99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98</v>
      </c>
      <c r="C37" t="s">
        <v>99</v>
      </c>
      <c r="D37" t="s">
        <v>9</v>
      </c>
      <c r="E37">
        <v>2</v>
      </c>
      <c r="F37">
        <v>24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54</v>
      </c>
      <c r="D1" t="s">
        <v>100</v>
      </c>
      <c r="E1" t="s">
        <v>51</v>
      </c>
    </row>
    <row r="2" spans="1:5" x14ac:dyDescent="0.25">
      <c r="A2">
        <v>1</v>
      </c>
      <c r="B2" t="s">
        <v>121</v>
      </c>
      <c r="C2">
        <v>1367</v>
      </c>
      <c r="D2">
        <v>1181</v>
      </c>
      <c r="E2">
        <v>393</v>
      </c>
    </row>
    <row r="3" spans="1:5" x14ac:dyDescent="0.25">
      <c r="A3">
        <v>2</v>
      </c>
      <c r="B3" t="s">
        <v>122</v>
      </c>
      <c r="C3">
        <v>853</v>
      </c>
      <c r="D3">
        <v>558</v>
      </c>
      <c r="E3">
        <v>38</v>
      </c>
    </row>
    <row r="4" spans="1:5" x14ac:dyDescent="0.25">
      <c r="A4">
        <v>3</v>
      </c>
      <c r="B4" t="s">
        <v>135</v>
      </c>
      <c r="C4">
        <v>157</v>
      </c>
      <c r="D4">
        <v>124</v>
      </c>
      <c r="E4">
        <v>1</v>
      </c>
    </row>
    <row r="5" spans="1:5" x14ac:dyDescent="0.25">
      <c r="A5" s="2">
        <v>4</v>
      </c>
      <c r="B5" s="2" t="s">
        <v>148</v>
      </c>
      <c r="C5" s="2">
        <v>137</v>
      </c>
      <c r="D5" s="2">
        <v>122</v>
      </c>
      <c r="E5" s="2">
        <v>14</v>
      </c>
    </row>
    <row r="6" spans="1:5" x14ac:dyDescent="0.25">
      <c r="A6" s="2">
        <v>5</v>
      </c>
      <c r="B6" s="2" t="s">
        <v>136</v>
      </c>
      <c r="C6" s="2">
        <v>129</v>
      </c>
      <c r="D6" s="2">
        <v>107</v>
      </c>
      <c r="E6" s="2">
        <v>31</v>
      </c>
    </row>
    <row r="7" spans="1:5" x14ac:dyDescent="0.25">
      <c r="A7" s="2">
        <v>6</v>
      </c>
      <c r="B7" s="2" t="s">
        <v>98</v>
      </c>
      <c r="C7" s="2">
        <v>257</v>
      </c>
      <c r="D7" s="2">
        <v>194</v>
      </c>
      <c r="E7" s="2">
        <v>62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91</v>
      </c>
      <c r="B1" t="s">
        <v>0</v>
      </c>
      <c r="C1" t="s">
        <v>56</v>
      </c>
      <c r="D1" t="s">
        <v>100</v>
      </c>
      <c r="E1" t="s">
        <v>51</v>
      </c>
    </row>
    <row r="2" spans="1:5" x14ac:dyDescent="0.25">
      <c r="A2" s="2">
        <v>1</v>
      </c>
      <c r="B2" s="2" t="s">
        <v>121</v>
      </c>
      <c r="C2" s="2">
        <v>31</v>
      </c>
      <c r="D2" s="2">
        <v>31</v>
      </c>
      <c r="E2" s="2">
        <v>19</v>
      </c>
    </row>
    <row r="3" spans="1:5" x14ac:dyDescent="0.25">
      <c r="A3" s="2">
        <v>2</v>
      </c>
      <c r="B3" s="2" t="s">
        <v>149</v>
      </c>
      <c r="C3" s="2">
        <v>29</v>
      </c>
      <c r="D3" s="2">
        <v>7</v>
      </c>
      <c r="E3" s="2">
        <v>2</v>
      </c>
    </row>
    <row r="4" spans="1:5" x14ac:dyDescent="0.25">
      <c r="A4" s="2">
        <v>3</v>
      </c>
      <c r="B4" s="2" t="s">
        <v>122</v>
      </c>
      <c r="C4" s="2">
        <v>21</v>
      </c>
      <c r="D4" s="2">
        <v>14</v>
      </c>
      <c r="E4" s="2">
        <v>4</v>
      </c>
    </row>
    <row r="5" spans="1:5" x14ac:dyDescent="0.25">
      <c r="A5" s="2">
        <v>4</v>
      </c>
      <c r="B5" s="2" t="s">
        <v>150</v>
      </c>
      <c r="C5" s="2">
        <v>17</v>
      </c>
      <c r="D5" s="2">
        <v>17</v>
      </c>
      <c r="E5" s="2">
        <v>8</v>
      </c>
    </row>
    <row r="6" spans="1:5" x14ac:dyDescent="0.25">
      <c r="A6" s="2">
        <v>5</v>
      </c>
      <c r="B6" s="2" t="s">
        <v>137</v>
      </c>
      <c r="C6" s="2">
        <v>8</v>
      </c>
      <c r="D6" s="2">
        <v>9</v>
      </c>
      <c r="E6" s="2">
        <v>3</v>
      </c>
    </row>
    <row r="7" spans="1:5" x14ac:dyDescent="0.25">
      <c r="A7" s="2">
        <v>6</v>
      </c>
      <c r="B7" s="2" t="s">
        <v>98</v>
      </c>
      <c r="C7" s="2">
        <v>47</v>
      </c>
      <c r="D7" s="2">
        <v>39</v>
      </c>
      <c r="E7" s="2">
        <v>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s="1" t="s">
        <v>142</v>
      </c>
      <c r="B2" s="1" t="s">
        <v>143</v>
      </c>
      <c r="C2" s="1" t="s">
        <v>144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96</v>
      </c>
      <c r="B1" t="s">
        <v>114</v>
      </c>
      <c r="C1" t="s">
        <v>106</v>
      </c>
      <c r="D1" t="s">
        <v>91</v>
      </c>
    </row>
    <row r="2" spans="1:4" x14ac:dyDescent="0.25">
      <c r="A2">
        <v>0</v>
      </c>
      <c r="B2" t="s">
        <v>85</v>
      </c>
      <c r="C2" t="s">
        <v>62</v>
      </c>
      <c r="D2">
        <v>1</v>
      </c>
    </row>
    <row r="3" spans="1:4" x14ac:dyDescent="0.25">
      <c r="A3">
        <v>0</v>
      </c>
      <c r="B3" t="s">
        <v>85</v>
      </c>
      <c r="C3" t="s">
        <v>87</v>
      </c>
      <c r="D3">
        <v>2</v>
      </c>
    </row>
    <row r="4" spans="1:4" x14ac:dyDescent="0.25">
      <c r="A4">
        <v>0</v>
      </c>
      <c r="B4" t="s">
        <v>85</v>
      </c>
      <c r="C4" t="s">
        <v>61</v>
      </c>
      <c r="D4">
        <v>3</v>
      </c>
    </row>
    <row r="5" spans="1:4" x14ac:dyDescent="0.25">
      <c r="A5">
        <v>0</v>
      </c>
      <c r="B5" t="s">
        <v>85</v>
      </c>
      <c r="C5" t="s">
        <v>86</v>
      </c>
      <c r="D5">
        <v>4</v>
      </c>
    </row>
    <row r="6" spans="1:4" x14ac:dyDescent="0.25">
      <c r="A6">
        <v>899</v>
      </c>
      <c r="B6" t="s">
        <v>48</v>
      </c>
      <c r="C6" t="s">
        <v>62</v>
      </c>
      <c r="D6">
        <v>1</v>
      </c>
    </row>
    <row r="7" spans="1:4" x14ac:dyDescent="0.25">
      <c r="A7">
        <v>9</v>
      </c>
      <c r="B7" t="s">
        <v>48</v>
      </c>
      <c r="C7" t="s">
        <v>87</v>
      </c>
      <c r="D7">
        <v>2</v>
      </c>
    </row>
    <row r="8" spans="1:4" x14ac:dyDescent="0.25">
      <c r="A8">
        <v>0</v>
      </c>
      <c r="B8" t="s">
        <v>48</v>
      </c>
      <c r="C8" t="s">
        <v>61</v>
      </c>
      <c r="D8">
        <v>3</v>
      </c>
    </row>
    <row r="9" spans="1:4" x14ac:dyDescent="0.25">
      <c r="A9">
        <v>3</v>
      </c>
      <c r="B9" t="s">
        <v>48</v>
      </c>
      <c r="C9" t="s">
        <v>86</v>
      </c>
      <c r="D9">
        <v>4</v>
      </c>
    </row>
    <row r="10" spans="1:4" x14ac:dyDescent="0.25">
      <c r="A10">
        <v>358</v>
      </c>
      <c r="B10" t="s">
        <v>49</v>
      </c>
      <c r="C10" t="s">
        <v>62</v>
      </c>
      <c r="D10">
        <v>1</v>
      </c>
    </row>
    <row r="11" spans="1:4" x14ac:dyDescent="0.25">
      <c r="A11">
        <v>2</v>
      </c>
      <c r="B11" t="s">
        <v>49</v>
      </c>
      <c r="C11" t="s">
        <v>87</v>
      </c>
      <c r="D11">
        <v>2</v>
      </c>
    </row>
    <row r="12" spans="1:4" x14ac:dyDescent="0.25">
      <c r="A12">
        <v>5</v>
      </c>
      <c r="B12" t="s">
        <v>49</v>
      </c>
      <c r="C12" t="s">
        <v>61</v>
      </c>
      <c r="D12">
        <v>3</v>
      </c>
    </row>
    <row r="13" spans="1:4" x14ac:dyDescent="0.25">
      <c r="A13">
        <v>2</v>
      </c>
      <c r="B13" t="s">
        <v>49</v>
      </c>
      <c r="C13" t="s">
        <v>86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2019-10-17T13:31:32Z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