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2\MONITORING\PORTAL\GOV.PL\Budżet państwa\2 Wykonanie budżetu państwa\2 Operatywka\2020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44" r:id="rId6"/>
    <sheet name="TABLICA 4 " sheetId="21" r:id="rId7"/>
    <sheet name="TABLICA 5" sheetId="3" r:id="rId8"/>
    <sheet name="TABLICA 6" sheetId="33" r:id="rId9"/>
    <sheet name="TABLICA 7" sheetId="9" r:id="rId10"/>
    <sheet name="TABLICA 8 " sheetId="6" r:id="rId11"/>
    <sheet name="TABLICA 9 " sheetId="5" r:id="rId12"/>
    <sheet name="TABLICA 10 " sheetId="8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67" r:id="rId21"/>
    <sheet name="TABLICA 18" sheetId="68" r:id="rId22"/>
    <sheet name="TABLICA 19" sheetId="69" r:id="rId23"/>
    <sheet name="TABLICA 20" sheetId="70" r:id="rId24"/>
    <sheet name="WYKRES1" sheetId="71" r:id="rId25"/>
    <sheet name="WYKRES2" sheetId="72" r:id="rId26"/>
    <sheet name="WYKRES3" sheetId="73" r:id="rId27"/>
    <sheet name="WYKRES4" sheetId="75" r:id="rId28"/>
    <sheet name="WYKRES5" sheetId="77" r:id="rId29"/>
    <sheet name="WYKRES6" sheetId="76" r:id="rId30"/>
    <sheet name="WYKRES7" sheetId="74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7">#REF!</definedName>
    <definedName name="_______________Ver2" localSheetId="4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3">#REF!</definedName>
    <definedName name="______________Ver2" localSheetId="17">#REF!</definedName>
    <definedName name="______________Ver2" localSheetId="4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7">#REF!</definedName>
    <definedName name="____________Ver2" localSheetId="4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3">#REF!</definedName>
    <definedName name="___________Ver2" localSheetId="17">#REF!</definedName>
    <definedName name="___________Ver2" localSheetId="4">#REF!</definedName>
    <definedName name="___________Ver2" localSheetId="6">#REF!</definedName>
    <definedName name="___________Ver2">#REF!</definedName>
    <definedName name="__________Ver2" localSheetId="3">#REF!</definedName>
    <definedName name="__________Ver2" localSheetId="17">#REF!</definedName>
    <definedName name="__________Ver2" localSheetId="4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7">#REF!</definedName>
    <definedName name="________Ver2" localSheetId="4">#REF!</definedName>
    <definedName name="________Ver2" localSheetId="6">#REF!</definedName>
    <definedName name="________Ver2">#REF!</definedName>
    <definedName name="_______Ver2" localSheetId="3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3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7">#REF!</definedName>
    <definedName name="_____tab6" localSheetId="4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7">#REF!</definedName>
    <definedName name="____tab6" localSheetId="4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7">#REF!</definedName>
    <definedName name="___tab6" localSheetId="4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7">#REF!</definedName>
    <definedName name="__tab6" localSheetId="4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18'!$A$6:$HV$59</definedName>
    <definedName name="_xlnm._FilterDatabase" localSheetId="22" hidden="1">'TABLICA 19'!$A$6:$M$202</definedName>
    <definedName name="_xlnm._FilterDatabase" localSheetId="23" hidden="1">'TABLICA 20'!$A$11:$N$83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7">#REF!</definedName>
    <definedName name="_tab6" localSheetId="4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7">#REF!</definedName>
    <definedName name="DOVH" localSheetId="4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7">#REF!</definedName>
    <definedName name="marekt6" localSheetId="4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3">'TABLICA 1'!$A$1:$H$32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12'!$A$1:$G$95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16'!$A$1:$E$30</definedName>
    <definedName name="_xlnm.Print_Area" localSheetId="20">'TABLICA 17'!$A$1:$H$19</definedName>
    <definedName name="_xlnm.Print_Area" localSheetId="21">'TABLICA 18'!$A$1:$D$40</definedName>
    <definedName name="_xlnm.Print_Area" localSheetId="22">'TABLICA 19'!$A$1:$L$203</definedName>
    <definedName name="_xlnm.Print_Area" localSheetId="4">'TABLICA 2'!$A$1:$H$21</definedName>
    <definedName name="_xlnm.Print_Area" localSheetId="23">'TABLICA 20'!$A$1:$N$84</definedName>
    <definedName name="_xlnm.Print_Area" localSheetId="5">'TABLICA 3'!$A$1:$L$46</definedName>
    <definedName name="_xlnm.Print_Area" localSheetId="6">'TABLICA 4 '!$A$9:$E$96</definedName>
    <definedName name="_xlnm.Print_Area" localSheetId="7">'TABLICA 5'!$A$1:$D$26</definedName>
    <definedName name="_xlnm.Print_Area" localSheetId="8">'TABLICA 6'!$B$1:$L$36</definedName>
    <definedName name="_xlnm.Print_Area" localSheetId="9">'TABLICA 7'!$A$12:$L$190</definedName>
    <definedName name="_xlnm.Print_Area" localSheetId="10">'TABLICA 8 '!$A$12:$L$433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6">'TABLICA 4 '!$B$1:$E$71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7">#REF!</definedName>
    <definedName name="t11e" localSheetId="4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7">#REF!</definedName>
    <definedName name="TAB" localSheetId="4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7">#REF!</definedName>
    <definedName name="TAB16ELA" localSheetId="4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F155" i="69" l="1"/>
  <c r="J155" i="69"/>
  <c r="N83" i="70" l="1"/>
  <c r="M83" i="70"/>
  <c r="L83" i="70"/>
  <c r="K83" i="70"/>
  <c r="J83" i="70"/>
  <c r="I83" i="70"/>
  <c r="H83" i="70"/>
  <c r="G83" i="70"/>
  <c r="F83" i="70"/>
  <c r="E83" i="70"/>
  <c r="D83" i="70"/>
  <c r="I202" i="69"/>
  <c r="K202" i="69" s="1"/>
  <c r="H202" i="69"/>
  <c r="G202" i="69"/>
  <c r="E202" i="69"/>
  <c r="J201" i="69"/>
  <c r="F201" i="69"/>
  <c r="J199" i="69"/>
  <c r="F199" i="69"/>
  <c r="J197" i="69"/>
  <c r="F197" i="69"/>
  <c r="J195" i="69"/>
  <c r="F195" i="69"/>
  <c r="J194" i="69"/>
  <c r="F194" i="69"/>
  <c r="J193" i="69"/>
  <c r="F193" i="69"/>
  <c r="F190" i="69"/>
  <c r="K189" i="69"/>
  <c r="K188" i="69"/>
  <c r="K187" i="69"/>
  <c r="J187" i="69"/>
  <c r="F187" i="69"/>
  <c r="J185" i="69"/>
  <c r="F185" i="69"/>
  <c r="J184" i="69"/>
  <c r="F184" i="69"/>
  <c r="K182" i="69"/>
  <c r="J182" i="69"/>
  <c r="F182" i="69"/>
  <c r="K181" i="69"/>
  <c r="J181" i="69"/>
  <c r="F181" i="69"/>
  <c r="K180" i="69"/>
  <c r="J180" i="69"/>
  <c r="F180" i="69"/>
  <c r="K179" i="69"/>
  <c r="J178" i="69"/>
  <c r="F178" i="69"/>
  <c r="K177" i="69"/>
  <c r="J177" i="69"/>
  <c r="F177" i="69"/>
  <c r="K176" i="69"/>
  <c r="K175" i="69"/>
  <c r="K173" i="69"/>
  <c r="K172" i="69"/>
  <c r="J172" i="69"/>
  <c r="F172" i="69"/>
  <c r="K171" i="69"/>
  <c r="J169" i="69"/>
  <c r="F169" i="69"/>
  <c r="J167" i="69"/>
  <c r="F167" i="69"/>
  <c r="K166" i="69"/>
  <c r="K164" i="69"/>
  <c r="J164" i="69"/>
  <c r="F164" i="69"/>
  <c r="K163" i="69"/>
  <c r="K162" i="69"/>
  <c r="K161" i="69"/>
  <c r="K158" i="69"/>
  <c r="K157" i="69"/>
  <c r="K156" i="69"/>
  <c r="K154" i="69"/>
  <c r="K153" i="69"/>
  <c r="J151" i="69"/>
  <c r="F151" i="69"/>
  <c r="K143" i="69"/>
  <c r="J143" i="69"/>
  <c r="F143" i="69"/>
  <c r="K142" i="69"/>
  <c r="K140" i="69"/>
  <c r="K139" i="69"/>
  <c r="K136" i="69"/>
  <c r="K135" i="69"/>
  <c r="K132" i="69"/>
  <c r="K129" i="69"/>
  <c r="J129" i="69"/>
  <c r="F129" i="69"/>
  <c r="K128" i="69"/>
  <c r="J128" i="69"/>
  <c r="F128" i="69"/>
  <c r="K127" i="69"/>
  <c r="K126" i="69"/>
  <c r="K125" i="69"/>
  <c r="J124" i="69"/>
  <c r="F124" i="69"/>
  <c r="K123" i="69"/>
  <c r="K122" i="69"/>
  <c r="K119" i="69"/>
  <c r="J118" i="69"/>
  <c r="F118" i="69"/>
  <c r="K117" i="69"/>
  <c r="K114" i="69"/>
  <c r="K113" i="69"/>
  <c r="K112" i="69"/>
  <c r="K111" i="69"/>
  <c r="K110" i="69"/>
  <c r="K109" i="69"/>
  <c r="K108" i="69"/>
  <c r="K107" i="69"/>
  <c r="K106" i="69"/>
  <c r="K105" i="69"/>
  <c r="K104" i="69"/>
  <c r="K103" i="69"/>
  <c r="K102" i="69"/>
  <c r="K101" i="69"/>
  <c r="K100" i="69"/>
  <c r="K99" i="69"/>
  <c r="K98" i="69"/>
  <c r="K97" i="69"/>
  <c r="K96" i="69"/>
  <c r="K92" i="69"/>
  <c r="K91" i="69"/>
  <c r="K90" i="69"/>
  <c r="K89" i="69"/>
  <c r="J87" i="69"/>
  <c r="F87" i="69"/>
  <c r="K86" i="69"/>
  <c r="J86" i="69"/>
  <c r="F86" i="69"/>
  <c r="K83" i="69"/>
  <c r="K81" i="69"/>
  <c r="K76" i="69"/>
  <c r="K73" i="69"/>
  <c r="J71" i="69"/>
  <c r="F71" i="69"/>
  <c r="K54" i="69"/>
  <c r="K51" i="69"/>
  <c r="K50" i="69"/>
  <c r="J49" i="69"/>
  <c r="F49" i="69"/>
  <c r="K48" i="69"/>
  <c r="J47" i="69"/>
  <c r="F47" i="69"/>
  <c r="K46" i="69"/>
  <c r="K45" i="69"/>
  <c r="K44" i="69"/>
  <c r="K43" i="69"/>
  <c r="K41" i="69"/>
  <c r="J41" i="69"/>
  <c r="F41" i="69"/>
  <c r="K40" i="69"/>
  <c r="J40" i="69"/>
  <c r="F40" i="69"/>
  <c r="K39" i="69"/>
  <c r="K38" i="69"/>
  <c r="K34" i="69"/>
  <c r="K29" i="69"/>
  <c r="J27" i="69"/>
  <c r="F27" i="69"/>
  <c r="K25" i="69"/>
  <c r="K24" i="69"/>
  <c r="K23" i="69"/>
  <c r="K22" i="69"/>
  <c r="K21" i="69"/>
  <c r="J21" i="69"/>
  <c r="F21" i="69"/>
  <c r="K20" i="69"/>
  <c r="K19" i="69"/>
  <c r="K18" i="69"/>
  <c r="K16" i="69"/>
  <c r="J16" i="69"/>
  <c r="F16" i="69"/>
  <c r="J13" i="69"/>
  <c r="F13" i="69"/>
  <c r="K12" i="69"/>
  <c r="K11" i="69"/>
  <c r="J11" i="69"/>
  <c r="F11" i="69"/>
  <c r="K10" i="69"/>
  <c r="J10" i="69"/>
  <c r="F10" i="69"/>
  <c r="K9" i="69"/>
  <c r="J8" i="69"/>
  <c r="F8" i="69"/>
  <c r="J7" i="69"/>
  <c r="J202" i="69" s="1"/>
  <c r="F7" i="69"/>
  <c r="F202" i="69" s="1"/>
  <c r="D35" i="68"/>
  <c r="C32" i="68"/>
  <c r="C36" i="68" s="1"/>
  <c r="D31" i="68"/>
  <c r="D29" i="68"/>
  <c r="D28" i="68"/>
  <c r="C28" i="68"/>
  <c r="B28" i="68"/>
  <c r="B32" i="68" s="1"/>
  <c r="B36" i="68" s="1"/>
  <c r="D27" i="68"/>
  <c r="D26" i="68"/>
  <c r="D25" i="68"/>
  <c r="D24" i="68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36" i="68" l="1"/>
  <c r="D32" i="68"/>
  <c r="G31" i="59" l="1"/>
  <c r="H36" i="47" l="1"/>
  <c r="F36" i="47"/>
  <c r="E36" i="47"/>
  <c r="D36" i="47"/>
  <c r="G36" i="47" l="1"/>
  <c r="F182" i="5"/>
  <c r="F185" i="5" s="1"/>
  <c r="L182" i="5" l="1"/>
  <c r="K182" i="5"/>
  <c r="J182" i="5"/>
  <c r="I182" i="5"/>
  <c r="H182" i="5" l="1"/>
  <c r="G182" i="5"/>
  <c r="F184" i="5"/>
  <c r="F183" i="5"/>
  <c r="F186" i="5" s="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H183" i="5"/>
  <c r="H186" i="5" s="1"/>
  <c r="G183" i="5"/>
  <c r="G186" i="5" s="1"/>
  <c r="E182" i="5"/>
  <c r="E185" i="5" s="1"/>
  <c r="G185" i="5"/>
  <c r="H185" i="5"/>
  <c r="I185" i="5"/>
  <c r="J185" i="5"/>
  <c r="K185" i="5"/>
  <c r="L185" i="5"/>
  <c r="I186" i="5" l="1"/>
  <c r="E184" i="5"/>
  <c r="E183" i="5"/>
  <c r="E186" i="5" s="1"/>
</calcChain>
</file>

<file path=xl/sharedStrings.xml><?xml version="1.0" encoding="utf-8"?>
<sst xmlns="http://schemas.openxmlformats.org/spreadsheetml/2006/main" count="4098" uniqueCount="881">
  <si>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</si>
  <si>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</si>
  <si>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</si>
  <si>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</si>
  <si>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</si>
  <si>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</si>
  <si>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</si>
  <si>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</si>
  <si>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</si>
  <si>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</si>
  <si>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</si>
  <si>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</si>
  <si>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</si>
  <si>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</si>
  <si>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</si>
  <si>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</si>
  <si>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</si>
  <si>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</si>
  <si>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</si>
  <si>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</si>
  <si>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</si>
  <si>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</si>
  <si>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</si>
  <si>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</si>
  <si>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</si>
  <si>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</si>
  <si>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</si>
  <si>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</si>
  <si>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</si>
  <si>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</si>
  <si>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</si>
  <si>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</si>
  <si>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</si>
  <si>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</si>
  <si>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</si>
  <si>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</si>
  <si>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</si>
  <si>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</si>
  <si>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</si>
  <si>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</si>
  <si>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</si>
  <si>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</si>
  <si>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</si>
  <si>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</si>
  <si>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</si>
  <si>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</si>
  <si>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</si>
  <si>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</si>
  <si>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</si>
  <si>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</si>
  <si>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</si>
  <si>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</si>
  <si>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</si>
  <si>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</si>
  <si>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</si>
  <si>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</si>
  <si>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</si>
  <si>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</si>
  <si>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</si>
  <si>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</si>
  <si>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</si>
  <si>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</si>
  <si>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</si>
  <si>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</si>
  <si>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</si>
  <si>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</si>
  <si>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</si>
  <si>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</si>
  <si>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</si>
  <si>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</si>
  <si>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</si>
  <si>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</si>
  <si>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</si>
  <si>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</si>
  <si>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</si>
  <si>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</si>
  <si>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</si>
  <si>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</si>
  <si>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</si>
  <si>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</si>
  <si>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</si>
  <si>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</si>
  <si>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</si>
  <si>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</si>
  <si>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</si>
  <si>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</si>
  <si>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</si>
  <si>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</si>
  <si>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</si>
  <si>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</si>
  <si>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</si>
  <si>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</si>
  <si>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</si>
  <si>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</si>
  <si>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</si>
  <si>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</si>
  <si>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</si>
  <si>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</si>
  <si>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</si>
  <si>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</si>
  <si>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</si>
  <si>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</si>
  <si>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</si>
  <si>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</si>
  <si>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</si>
  <si>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</si>
  <si>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</si>
  <si>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</si>
  <si>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</si>
  <si>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</si>
  <si>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</si>
  <si>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</si>
  <si>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</si>
  <si>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</si>
  <si>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</si>
  <si>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</si>
  <si>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</si>
  <si>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</si>
  <si>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</si>
  <si>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</si>
  <si>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</si>
  <si>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</si>
  <si>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</si>
  <si>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</si>
  <si>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</si>
  <si>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</si>
  <si>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</si>
  <si>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</si>
  <si>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</si>
  <si>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</si>
  <si>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</si>
  <si>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</si>
  <si>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</si>
  <si>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</si>
  <si>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</si>
  <si>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</si>
  <si>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</si>
  <si>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</si>
  <si>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</si>
  <si>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</si>
  <si>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</si>
  <si>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</si>
  <si>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</si>
  <si>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</si>
  <si>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</si>
  <si>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</si>
  <si>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</si>
  <si>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</si>
  <si>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</si>
  <si>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</si>
  <si>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</si>
  <si>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</si>
  <si>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</si>
  <si>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</si>
  <si>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</si>
  <si>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</si>
  <si>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</si>
  <si>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</si>
  <si>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</si>
  <si>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</si>
  <si>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</si>
  <si>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</si>
  <si>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</si>
  <si>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</si>
  <si>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</si>
  <si>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</si>
  <si>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</si>
  <si>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</si>
  <si>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</si>
  <si>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</si>
  <si>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</si>
  <si>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</si>
  <si>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</si>
  <si>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</si>
  <si>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</si>
  <si>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</si>
  <si>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</si>
  <si>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</si>
  <si>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</si>
  <si>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</si>
  <si>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</si>
  <si>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</si>
  <si>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</si>
  <si>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</si>
  <si>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</si>
  <si>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</si>
  <si>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</si>
  <si>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</si>
  <si>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</si>
  <si>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</si>
  <si>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</si>
  <si>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</si>
  <si>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</si>
  <si>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</si>
  <si>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</si>
  <si>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</si>
  <si>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</si>
  <si>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</si>
  <si>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</si>
  <si>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</si>
  <si>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</si>
  <si>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</si>
  <si>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</si>
  <si>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</si>
  <si>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</si>
  <si>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</si>
  <si>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</si>
  <si>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</si>
  <si>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</si>
  <si>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</si>
  <si>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</si>
  <si>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</si>
  <si>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</si>
  <si>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</si>
  <si>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</si>
  <si>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</si>
  <si>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</si>
  <si>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</si>
  <si>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</si>
  <si>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</si>
  <si>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</si>
  <si>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</si>
  <si>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</si>
  <si>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</si>
  <si>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</si>
  <si>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</si>
  <si>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</si>
  <si>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</si>
  <si>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</si>
  <si>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</si>
  <si>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</si>
  <si>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</si>
  <si>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</si>
  <si>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</si>
  <si>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</si>
  <si>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</si>
  <si>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</si>
  <si>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</si>
  <si>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</si>
  <si>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</si>
  <si>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</si>
  <si>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</si>
  <si>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</si>
  <si>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</si>
  <si>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</si>
  <si>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</si>
  <si>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</si>
  <si>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</si>
  <si>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</si>
  <si>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</si>
  <si>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</si>
  <si>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</si>
  <si>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</si>
  <si>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</si>
  <si>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</si>
  <si>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</si>
  <si>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</si>
  <si>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</si>
  <si>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</si>
  <si>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</si>
  <si>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</si>
  <si>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</si>
  <si>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</si>
  <si>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</si>
  <si>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</si>
  <si>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</si>
  <si>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</si>
  <si>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</si>
  <si>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</si>
  <si>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</si>
  <si>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</si>
  <si>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</si>
  <si>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</si>
  <si>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</si>
  <si>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</si>
  <si>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</si>
  <si>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</si>
  <si>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</si>
  <si>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</si>
  <si>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</si>
  <si>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</si>
  <si>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</si>
  <si>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</si>
  <si>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</si>
  <si>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</si>
  <si>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</si>
  <si>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</si>
  <si>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</si>
  <si>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</si>
  <si>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</si>
  <si>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</si>
  <si>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</si>
  <si>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</si>
  <si>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</si>
  <si>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</si>
  <si>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</si>
  <si>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</si>
  <si>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</si>
  <si>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</si>
  <si>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</si>
  <si>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</si>
  <si>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</si>
  <si>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</si>
  <si>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</si>
  <si>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</si>
  <si>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</si>
  <si>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</si>
  <si>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</si>
  <si>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</si>
  <si>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</si>
  <si>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</si>
  <si>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</si>
  <si>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</si>
  <si>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</si>
  <si>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</si>
  <si>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</si>
  <si>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</si>
  <si>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</si>
  <si>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</si>
  <si>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</si>
  <si>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</si>
  <si>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</si>
  <si>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</si>
  <si>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</si>
  <si>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</si>
  <si>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</si>
  <si>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</si>
  <si>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</si>
  <si>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</si>
  <si>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</si>
  <si>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</si>
  <si>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</si>
  <si>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</si>
  <si>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</si>
  <si>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</si>
  <si>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</si>
  <si>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</si>
  <si>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</si>
  <si>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</si>
  <si>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</si>
  <si>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</si>
  <si>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</si>
  <si>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</si>
  <si>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</si>
  <si>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</si>
  <si>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</si>
  <si>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</si>
  <si>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</si>
  <si>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</si>
  <si>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</si>
  <si>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</si>
  <si>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</si>
  <si>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</si>
  <si>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</si>
  <si>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</si>
  <si>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</si>
  <si>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</si>
  <si>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</si>
  <si>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</si>
  <si>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</si>
  <si>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</si>
  <si>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</si>
  <si>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</si>
  <si>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</si>
  <si>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</si>
  <si>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</si>
  <si>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</si>
  <si>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</si>
  <si>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</si>
  <si>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</si>
  <si>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</si>
  <si>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</si>
  <si>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</si>
  <si>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</si>
  <si>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</si>
  <si>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</si>
  <si>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</si>
  <si>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</si>
  <si>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</si>
  <si>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</si>
  <si>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</si>
  <si>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</si>
  <si>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</si>
  <si>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</si>
  <si>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</si>
  <si>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</si>
  <si>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</si>
  <si>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</si>
  <si>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</si>
  <si>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</si>
  <si>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</si>
  <si>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</si>
  <si>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</si>
  <si>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</si>
  <si>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</si>
  <si>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</si>
  <si>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</si>
  <si>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</si>
  <si>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</si>
  <si>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</si>
  <si>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</si>
  <si>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</si>
  <si>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</si>
  <si>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</si>
  <si>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</si>
  <si>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</si>
  <si>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</si>
  <si>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</si>
  <si>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</si>
  <si>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</si>
  <si>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</si>
  <si>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</si>
  <si>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</si>
  <si>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</si>
  <si>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</si>
  <si>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</si>
  <si>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</si>
  <si>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</si>
  <si>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</si>
  <si>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</si>
  <si>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</si>
  <si>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</si>
  <si>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</si>
  <si>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</si>
  <si>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</si>
  <si>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</si>
  <si>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</si>
  <si>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</si>
  <si>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</si>
  <si>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</si>
  <si>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</si>
  <si>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</si>
  <si>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</si>
  <si>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</si>
  <si>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</si>
  <si>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</si>
  <si>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</si>
  <si>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</si>
  <si>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</si>
  <si>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</si>
  <si>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</si>
  <si>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</si>
  <si>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</si>
  <si>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</si>
  <si>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</si>
  <si>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</si>
  <si>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</si>
  <si>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</si>
  <si>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</si>
  <si>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</si>
  <si>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</si>
  <si>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</si>
  <si>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</si>
  <si>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</si>
  <si>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</si>
  <si>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</si>
  <si>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</si>
  <si>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</si>
  <si>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</si>
  <si>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</si>
  <si>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</si>
  <si>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</si>
  <si>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</si>
  <si>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</si>
  <si>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</si>
  <si>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</si>
  <si>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</si>
  <si>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</si>
  <si>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</si>
  <si>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</si>
  <si>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</si>
  <si>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</si>
  <si>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</si>
  <si>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</si>
  <si>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</si>
  <si>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</si>
  <si>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</si>
  <si>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</si>
  <si>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</si>
  <si>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</si>
  <si>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</si>
  <si>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</si>
  <si>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</si>
  <si>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</si>
  <si>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</si>
  <si>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</si>
  <si>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</si>
  <si>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</si>
  <si>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</si>
  <si>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</si>
  <si>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</si>
  <si>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</si>
  <si>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</si>
  <si>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</si>
  <si>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</si>
  <si>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</si>
  <si>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</si>
  <si>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</si>
  <si>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</si>
  <si>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</si>
  <si>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</si>
  <si>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</si>
  <si>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</si>
  <si>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</si>
  <si>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</si>
  <si>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</si>
  <si>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</si>
  <si>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</si>
  <si>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</si>
  <si>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</si>
  <si>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</si>
  <si>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</si>
  <si>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</si>
  <si>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</si>
  <si>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</si>
  <si>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</si>
  <si>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</si>
  <si>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</si>
  <si>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</si>
  <si>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</si>
  <si>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</si>
  <si>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</si>
  <si>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</si>
  <si>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</si>
  <si>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</si>
  <si>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</si>
  <si>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</si>
  <si>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</si>
  <si>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</si>
  <si>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</si>
  <si>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</si>
  <si>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</si>
  <si>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</si>
  <si>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</si>
  <si>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</si>
  <si>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</si>
  <si>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</si>
  <si>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</si>
  <si>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</si>
  <si>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</si>
  <si>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</si>
  <si>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</si>
  <si>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</si>
  <si>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</si>
  <si>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</si>
  <si>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</si>
  <si>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</si>
  <si>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</si>
  <si>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</si>
  <si>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</si>
  <si>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</si>
  <si>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</si>
  <si>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</si>
  <si>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</si>
  <si>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</si>
  <si>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</si>
  <si>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</si>
  <si>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</si>
  <si>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</si>
  <si>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</si>
  <si>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</si>
  <si>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</si>
  <si>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</si>
  <si>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</si>
  <si>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</si>
  <si>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</si>
  <si>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</si>
  <si>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</si>
  <si>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</si>
  <si>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</si>
  <si>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</si>
  <si>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</si>
  <si>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</si>
  <si>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</si>
  <si>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</si>
  <si>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</si>
  <si>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</si>
  <si>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</si>
  <si>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</si>
  <si>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</si>
  <si>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</si>
  <si>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</si>
  <si>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</si>
  <si>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</si>
  <si>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</si>
  <si>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</si>
  <si>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</si>
  <si>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</si>
  <si>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</si>
  <si>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</si>
  <si>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</si>
  <si>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</si>
  <si>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</si>
  <si>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</si>
  <si>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</si>
  <si>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</si>
  <si>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</si>
  <si>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</si>
  <si>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</si>
  <si>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</si>
  <si>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</si>
  <si>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</si>
  <si>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</si>
  <si>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</si>
  <si>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</si>
  <si>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</si>
  <si>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</si>
  <si>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</si>
  <si>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</si>
  <si>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</si>
  <si>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</si>
  <si>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</si>
  <si>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</si>
  <si>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</si>
  <si>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</si>
  <si>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</si>
  <si>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</si>
  <si>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</si>
  <si>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</si>
  <si>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</si>
  <si>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</si>
  <si>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</si>
  <si>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</si>
  <si>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</si>
  <si>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</si>
  <si>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</si>
  <si>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</si>
  <si>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</si>
  <si>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</si>
  <si>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</si>
  <si>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</si>
  <si>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</si>
  <si>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</si>
  <si>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</si>
  <si>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</si>
  <si>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</si>
  <si>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</si>
  <si>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</si>
  <si>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</si>
  <si>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</si>
  <si>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</si>
  <si>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</si>
  <si>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</si>
  <si>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</si>
  <si>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</si>
  <si>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</si>
  <si>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</si>
  <si>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</si>
  <si>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</si>
  <si>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</si>
  <si>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</si>
  <si>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</si>
  <si>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</si>
  <si>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</si>
  <si>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</si>
  <si>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</si>
  <si>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</si>
  <si>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</si>
  <si>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</si>
  <si>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</si>
  <si>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</si>
  <si>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</si>
  <si>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</si>
  <si>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</si>
  <si>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</si>
  <si>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</si>
  <si>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</si>
  <si>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</si>
  <si>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</si>
  <si>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</si>
  <si>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</si>
  <si>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</si>
  <si>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</si>
  <si>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</si>
  <si>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</si>
  <si>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</si>
  <si>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</si>
  <si>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</si>
  <si>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</si>
  <si>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</si>
  <si>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</si>
  <si>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</si>
  <si>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</si>
  <si>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</si>
  <si>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</si>
  <si>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</si>
  <si>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</si>
  <si>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</si>
  <si>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</si>
  <si>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</si>
  <si>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</si>
  <si>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</si>
  <si>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</si>
  <si>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</si>
  <si>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</si>
  <si>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</si>
  <si>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</si>
  <si>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</si>
  <si>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</si>
  <si>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</si>
  <si>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</si>
  <si>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</si>
  <si>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</si>
  <si>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</si>
  <si>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</si>
  <si>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</si>
  <si>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</si>
  <si>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</si>
  <si>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</si>
  <si>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</si>
  <si>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</si>
  <si>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</si>
  <si>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</si>
  <si>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</si>
  <si>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</si>
  <si>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</si>
  <si>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</si>
  <si>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</si>
  <si>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</si>
  <si>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</si>
  <si>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</si>
  <si>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</si>
  <si>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</si>
  <si>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</si>
  <si>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</si>
  <si>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</si>
  <si>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</si>
  <si>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</si>
  <si>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</si>
  <si>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</si>
  <si>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</si>
  <si>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</si>
  <si>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</si>
  <si>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</si>
  <si>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</si>
  <si>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</si>
  <si>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t xml:space="preserve">Szkolnictwo wyższe </t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</si>
  <si>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</si>
  <si>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</si>
  <si>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</si>
  <si>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</si>
  <si>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</si>
  <si>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 xml:space="preserve">Sprawozdanie operatywne z wykonania budżetu państwa uwzględnia przepisy: </t>
  </si>
  <si>
    <t>Wytwarzanie i zaopatrywanie w energię elektryczną,  gaz i wodę</t>
  </si>
  <si>
    <t>R o k     2 0 2 0</t>
  </si>
  <si>
    <t>I</t>
  </si>
  <si>
    <t>W  LATACH  2019 - 2020</t>
  </si>
  <si>
    <t>na dzień 31-01-2020 r.</t>
  </si>
  <si>
    <t>ZA STYCZEŃ 2020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</si>
  <si>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marzec </t>
    </r>
    <r>
      <rPr>
        <b/>
        <sz val="14"/>
        <color indexed="22"/>
        <rFont val="Arial"/>
        <family val="2"/>
        <charset val="238"/>
      </rPr>
      <t>2020 r.</t>
    </r>
  </si>
  <si>
    <t xml:space="preserve">  Zestawienie  ogólne - porównanie  wykonania  budżetu  państwa  w  latach  2019 - 2020</t>
  </si>
  <si>
    <r>
      <rPr>
        <vertAlign val="superscript"/>
        <sz val="12"/>
        <rFont val="Arial"/>
        <family val="2"/>
        <charset val="238"/>
      </rPr>
      <t>x)</t>
    </r>
    <r>
      <rPr>
        <sz val="12"/>
        <rFont val="Arial"/>
        <family val="2"/>
        <charset val="238"/>
      </rPr>
      <t xml:space="preserve">  projekt ustawy budżetowej na 2020 rok przedłożony Sejmowi w dniu 23 grudnia 2019 r.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</si>
  <si>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>x)</t>
    </r>
  </si>
  <si>
    <r>
      <t xml:space="preserve">budżetowa </t>
    </r>
    <r>
      <rPr>
        <b/>
        <vertAlign val="superscript"/>
        <sz val="11"/>
        <rFont val="Arial"/>
        <family val="2"/>
        <charset val="238"/>
      </rPr>
      <t>x)</t>
    </r>
  </si>
  <si>
    <r>
      <t xml:space="preserve">na 2020 rok </t>
    </r>
    <r>
      <rPr>
        <b/>
        <vertAlign val="superscript"/>
        <sz val="12"/>
        <rFont val="Arial"/>
        <family val="2"/>
        <charset val="238"/>
      </rPr>
      <t>x)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</si>
  <si>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 xml:space="preserve">x) </t>
    </r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</si>
  <si>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>x)</t>
    </r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</si>
  <si>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x)</t>
    </r>
  </si>
  <si>
    <r>
      <t xml:space="preserve">Ustawa budżetowa na 2020 </t>
    </r>
    <r>
      <rPr>
        <b/>
        <vertAlign val="superscript"/>
        <sz val="12"/>
        <rFont val="Arial"/>
        <family val="2"/>
        <charset val="238"/>
      </rPr>
      <t>x)</t>
    </r>
  </si>
  <si>
    <t>1.11. Pozostałe dochody podatkowe</t>
  </si>
  <si>
    <t>1.10. Podatki zniesione</t>
  </si>
  <si>
    <t>1. 9. Podatek tonażowy</t>
  </si>
  <si>
    <t>1. 8. Podatek od sprzedaży detalicznej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</si>
  <si>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</si>
  <si>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</si>
  <si>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</si>
  <si>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</si>
  <si>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>6:2</t>
  </si>
  <si>
    <t>ZESTAWIENIE  OGÓLNE  Z  WYKONANIA  BUDŻETU  ŚRODKÓW  EUROPEJSKICH</t>
  </si>
  <si>
    <t xml:space="preserve">Ustawa </t>
  </si>
  <si>
    <r>
      <t>na 2020 rok</t>
    </r>
    <r>
      <rPr>
        <b/>
        <vertAlign val="superscript"/>
        <sz val="11"/>
        <rFont val="Arial"/>
        <family val="2"/>
        <charset val="238"/>
      </rPr>
      <t xml:space="preserve"> </t>
    </r>
  </si>
  <si>
    <t>Tablica 18</t>
  </si>
  <si>
    <t xml:space="preserve"> Dochody budżetu środków europejskich w 2020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</si>
  <si>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</si>
  <si>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</si>
  <si>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</si>
  <si>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</si>
  <si>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</si>
  <si>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</si>
  <si>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</si>
  <si>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</si>
  <si>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</si>
  <si>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</si>
  <si>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</si>
  <si>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</si>
  <si>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</si>
  <si>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</si>
  <si>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</si>
  <si>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</si>
  <si>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</si>
  <si>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</si>
  <si>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</si>
  <si>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</si>
  <si>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</si>
  <si>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</si>
  <si>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</si>
  <si>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</si>
  <si>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</si>
  <si>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</si>
  <si>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</si>
  <si>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</si>
  <si>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</si>
  <si>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</si>
  <si>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</si>
  <si>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</si>
  <si>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</si>
  <si>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</si>
  <si>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</si>
  <si>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</si>
  <si>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</si>
  <si>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2020 r.</t>
  </si>
  <si>
    <t>Budżet po zmianach</t>
  </si>
  <si>
    <t>Wydatki z budżetu środków europejskich</t>
  </si>
  <si>
    <t>Razem część</t>
  </si>
  <si>
    <t>9:5</t>
  </si>
  <si>
    <t>9:7</t>
  </si>
  <si>
    <t>15/08</t>
  </si>
  <si>
    <t>Mechanizm Finansowy EOG 2014 - 2021</t>
  </si>
  <si>
    <t>Norweski Mechanizm Finansowy 2014 - 2021</t>
  </si>
  <si>
    <t>Regionalny Program Operacyjny - Lubuskie 2020</t>
  </si>
  <si>
    <t>Wspólna polityka rolna</t>
  </si>
  <si>
    <t>Program Operacyjny Polska Wschodnia 2014-2020</t>
  </si>
  <si>
    <t>poz. 98  Finansowanie programów z budżetu środków europejskich</t>
  </si>
  <si>
    <t>poz. 99  Finansowanie wynagrodzeń w ramach budżetu środków europejskich</t>
  </si>
  <si>
    <t>85/06</t>
  </si>
  <si>
    <t>85/10</t>
  </si>
  <si>
    <t>85/12</t>
  </si>
  <si>
    <t>85/14</t>
  </si>
  <si>
    <t>85/18</t>
  </si>
  <si>
    <t>85/20</t>
  </si>
  <si>
    <t>85/24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</si>
  <si>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</si>
  <si>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</si>
  <si>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</si>
  <si>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</si>
  <si>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</si>
  <si>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 2020r.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</si>
  <si>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</si>
  <si>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</si>
  <si>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</si>
  <si>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</si>
  <si>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</si>
  <si>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</si>
  <si>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</si>
  <si>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</si>
  <si>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</si>
  <si>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</si>
  <si>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</si>
  <si>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</si>
  <si>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</si>
  <si>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</si>
  <si>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</si>
  <si>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</si>
  <si>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</si>
  <si>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</si>
  <si>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</si>
  <si>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</si>
  <si>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</si>
  <si>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</si>
  <si>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</si>
  <si>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</si>
  <si>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</si>
  <si>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</si>
  <si>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</si>
  <si>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</si>
  <si>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</si>
  <si>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>85/16</t>
  </si>
  <si>
    <t xml:space="preserve">
34</t>
  </si>
  <si>
    <t xml:space="preserve">
758</t>
  </si>
  <si>
    <t xml:space="preserve">                 swap  oraz innych tytułów  płatne do końca 2020 r.</t>
  </si>
  <si>
    <t xml:space="preserve">               9 965 271 tys. zł - zobowiązania części 79 z tytułu odsetek, dyskonta i opłat od kredytów otrzymanych, wyemitowanych obligacji Skarbu Państwa i transakcji</t>
  </si>
  <si>
    <t>*)</t>
  </si>
  <si>
    <t>*) wskaźnik powyżej 1000</t>
  </si>
  <si>
    <t xml:space="preserve">           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</si>
  <si>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</si>
  <si>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</si>
  <si>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>wg ustawy</t>
  </si>
  <si>
    <r>
      <t xml:space="preserve">   budżetowej </t>
    </r>
    <r>
      <rPr>
        <b/>
        <vertAlign val="superscript"/>
        <sz val="11"/>
        <rFont val="Arial"/>
        <family val="2"/>
        <charset val="238"/>
      </rPr>
      <t>x)</t>
    </r>
  </si>
  <si>
    <t xml:space="preserve">         oraz innych tytułów płatne do końca 2020 r. w kwocie 9 965 271 tys. zł. Pozostałe zobowiazania płatne w latach następnych.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</si>
  <si>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luty</t>
    </r>
    <r>
      <rPr>
        <sz val="11"/>
        <rFont val="Arial"/>
        <family val="2"/>
        <charset val="238"/>
      </rPr>
      <t xml:space="preserve"> 3.810.526</t>
    </r>
    <r>
      <rPr>
        <sz val="11"/>
        <color theme="1"/>
        <rFont val="Arial"/>
        <family val="2"/>
        <charset val="238"/>
      </rPr>
      <t xml:space="preserve"> tys. zł</t>
    </r>
  </si>
  <si>
    <t xml:space="preserve">        - wpłaty z zysku od przedsiębiorstw państwowych i jednoosobowych spółek Skarbu Państwa.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</si>
</sst>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#,##0.00;[Red]&quot;-&quot;#,##0.00"/>
    <numFmt numFmtId="174" formatCode="#,###&quot; &quot;;&quot;-&quot;#,###&quot; &quot;;&quot;- &quot;"/>
    <numFmt numFmtId="175" formatCode="0&quot; &quot;;;&quot;- &quot;"/>
    <numFmt numFmtId="176" formatCode="#,##0.0"/>
    <numFmt numFmtId="177" formatCode="#,###,"/>
    <numFmt numFmtId="178" formatCode="#,##0,&quot; &quot;;;&quot; -&quot;"/>
    <numFmt numFmtId="179" formatCode="#,##0,;\ \-#,###,;&quot;-&quot;"/>
    <numFmt numFmtId="180" formatCode="#,##0,&quot; &quot;"/>
    <numFmt numFmtId="181" formatCode="#,###.0,,"/>
    <numFmt numFmtId="182" formatCode="0.0%;;&quot;&quot;"/>
    <numFmt numFmtId="183" formatCode="#,##0.0_);\(#,##0.0\)"/>
    <numFmt numFmtId="184" formatCode="#,##0,;\ \-#,##0,;&quot;-&quot;"/>
    <numFmt numFmtId="185" formatCode="#,##0.0,,"/>
    <numFmt numFmtId="186" formatCode="\ #,###,"/>
    <numFmt numFmtId="187" formatCode="_-* #,##0.0\ _z_ł_-;\-* #,##0.0\ _z_ł_-;_-* &quot;-&quot;?\ _z_ł_-;_-@_-"/>
    <numFmt numFmtId="188" formatCode="_-* #,##0.0000\ _z_ł_-;\-* #,##0.0000\ _z_ł_-;_-* &quot;-&quot;??\ _z_ł_-;_-@_-"/>
    <numFmt numFmtId="189" formatCode="#,0##,"/>
    <numFmt numFmtId="190" formatCode="000"/>
    <numFmt numFmtId="191" formatCode="#,##0,;\ #,##0,;&quot;-&quot;"/>
  </numFmts>
  <fonts count="15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8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"/>
      <family val="2"/>
      <charset val="238"/>
    </font>
    <font>
      <b/>
      <sz val="12"/>
      <color rgb="FFFF0000"/>
      <name val="Arial CE"/>
      <charset val="238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8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0" fontId="31" fillId="7" borderId="1" applyNumberFormat="0" applyAlignment="0" applyProtection="0"/>
    <xf numFmtId="0" fontId="32" fillId="7" borderId="1" applyNumberFormat="0" applyAlignment="0" applyProtection="0"/>
    <xf numFmtId="0" fontId="31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1" fillId="7" borderId="1" applyNumberFormat="0" applyAlignment="0" applyProtection="0"/>
    <xf numFmtId="0" fontId="33" fillId="20" borderId="3" applyNumberFormat="0" applyAlignment="0" applyProtection="0"/>
    <xf numFmtId="0" fontId="34" fillId="20" borderId="3" applyNumberFormat="0" applyAlignment="0" applyProtection="0"/>
    <xf numFmtId="0" fontId="33" fillId="20" borderId="3" applyNumberFormat="0" applyAlignment="0" applyProtection="0"/>
    <xf numFmtId="0" fontId="34" fillId="20" borderId="3" applyNumberFormat="0" applyAlignment="0" applyProtection="0"/>
    <xf numFmtId="0" fontId="34" fillId="20" borderId="3" applyNumberFormat="0" applyAlignment="0" applyProtection="0"/>
    <xf numFmtId="0" fontId="34" fillId="20" borderId="3" applyNumberFormat="0" applyAlignment="0" applyProtection="0"/>
    <xf numFmtId="0" fontId="33" fillId="20" borderId="3" applyNumberFormat="0" applyAlignment="0" applyProtection="0"/>
    <xf numFmtId="0" fontId="36" fillId="4" borderId="0" applyNumberFormat="0" applyBorder="0" applyAlignment="0" applyProtection="0"/>
    <xf numFmtId="0" fontId="35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7" borderId="1" applyNumberFormat="0" applyAlignment="0" applyProtection="0"/>
    <xf numFmtId="0" fontId="42" fillId="0" borderId="7" applyNumberFormat="0" applyFill="0" applyAlignment="0" applyProtection="0"/>
    <xf numFmtId="0" fontId="43" fillId="0" borderId="7" applyNumberFormat="0" applyFill="0" applyAlignment="0" applyProtection="0"/>
    <xf numFmtId="0" fontId="42" fillId="0" borderId="7" applyNumberFormat="0" applyFill="0" applyAlignment="0" applyProtection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42" fillId="0" borderId="7" applyNumberFormat="0" applyFill="0" applyAlignment="0" applyProtection="0"/>
    <xf numFmtId="0" fontId="44" fillId="21" borderId="2" applyNumberFormat="0" applyAlignment="0" applyProtection="0"/>
    <xf numFmtId="0" fontId="30" fillId="21" borderId="2" applyNumberFormat="0" applyAlignment="0" applyProtection="0"/>
    <xf numFmtId="0" fontId="44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44" fillId="21" borderId="2" applyNumberFormat="0" applyAlignment="0" applyProtection="0"/>
    <xf numFmtId="0" fontId="43" fillId="0" borderId="7" applyNumberFormat="0" applyFill="0" applyAlignment="0" applyProtection="0"/>
    <xf numFmtId="0" fontId="45" fillId="0" borderId="4" applyNumberFormat="0" applyFill="0" applyAlignment="0" applyProtection="0"/>
    <xf numFmtId="0" fontId="39" fillId="0" borderId="4" applyNumberFormat="0" applyFill="0" applyAlignment="0" applyProtection="0"/>
    <xf numFmtId="0" fontId="45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0" fillId="0" borderId="5" applyNumberFormat="0" applyFill="0" applyAlignment="0" applyProtection="0"/>
    <xf numFmtId="0" fontId="46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1" fillId="0" borderId="6" applyNumberFormat="0" applyFill="0" applyAlignment="0" applyProtection="0"/>
    <xf numFmtId="0" fontId="47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50" fillId="0" borderId="0"/>
    <xf numFmtId="0" fontId="24" fillId="0" borderId="0"/>
    <xf numFmtId="0" fontId="24" fillId="0" borderId="0"/>
    <xf numFmtId="165" fontId="50" fillId="0" borderId="0"/>
    <xf numFmtId="165" fontId="50" fillId="0" borderId="0"/>
    <xf numFmtId="165" fontId="50" fillId="0" borderId="0"/>
    <xf numFmtId="0" fontId="51" fillId="0" borderId="0"/>
    <xf numFmtId="167" fontId="50" fillId="0" borderId="0"/>
    <xf numFmtId="0" fontId="51" fillId="0" borderId="0"/>
    <xf numFmtId="167" fontId="50" fillId="0" borderId="0"/>
    <xf numFmtId="0" fontId="37" fillId="0" borderId="0"/>
    <xf numFmtId="0" fontId="25" fillId="0" borderId="0"/>
    <xf numFmtId="167" fontId="50" fillId="0" borderId="0"/>
    <xf numFmtId="0" fontId="25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1" fillId="0" borderId="0"/>
    <xf numFmtId="0" fontId="52" fillId="0" borderId="0"/>
    <xf numFmtId="0" fontId="37" fillId="0" borderId="0"/>
    <xf numFmtId="0" fontId="23" fillId="0" borderId="0"/>
    <xf numFmtId="0" fontId="52" fillId="0" borderId="0"/>
    <xf numFmtId="0" fontId="23" fillId="0" borderId="0"/>
    <xf numFmtId="0" fontId="24" fillId="0" borderId="0"/>
    <xf numFmtId="165" fontId="50" fillId="0" borderId="0"/>
    <xf numFmtId="0" fontId="25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165" fontId="50" fillId="0" borderId="0"/>
    <xf numFmtId="165" fontId="50" fillId="0" borderId="0"/>
    <xf numFmtId="165" fontId="50" fillId="0" borderId="0"/>
    <xf numFmtId="165" fontId="50" fillId="0" borderId="0" applyFill="0"/>
    <xf numFmtId="0" fontId="23" fillId="0" borderId="0"/>
    <xf numFmtId="165" fontId="50" fillId="0" borderId="0" applyFill="0"/>
    <xf numFmtId="165" fontId="50" fillId="0" borderId="0" applyFill="0"/>
    <xf numFmtId="165" fontId="50" fillId="0" borderId="0"/>
    <xf numFmtId="0" fontId="51" fillId="23" borderId="8" applyNumberFormat="0" applyFont="0" applyAlignment="0" applyProtection="0"/>
    <xf numFmtId="0" fontId="51" fillId="23" borderId="8" applyNumberFormat="0" applyFont="0" applyAlignment="0" applyProtection="0"/>
    <xf numFmtId="0" fontId="51" fillId="23" borderId="8" applyNumberFormat="0" applyFont="0" applyAlignment="0" applyProtection="0"/>
    <xf numFmtId="0" fontId="53" fillId="20" borderId="1" applyNumberFormat="0" applyAlignment="0" applyProtection="0"/>
    <xf numFmtId="0" fontId="29" fillId="20" borderId="1" applyNumberFormat="0" applyAlignment="0" applyProtection="0"/>
    <xf numFmtId="0" fontId="53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53" fillId="20" borderId="1" applyNumberFormat="0" applyAlignment="0" applyProtection="0"/>
    <xf numFmtId="0" fontId="34" fillId="20" borderId="3" applyNumberFormat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9" applyNumberFormat="0" applyFill="0" applyAlignment="0" applyProtection="0"/>
    <xf numFmtId="0" fontId="56" fillId="0" borderId="9" applyNumberFormat="0" applyFill="0" applyAlignment="0" applyProtection="0"/>
    <xf numFmtId="0" fontId="55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5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5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3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61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50" fillId="0" borderId="0"/>
    <xf numFmtId="0" fontId="97" fillId="0" borderId="0"/>
    <xf numFmtId="9" fontId="25" fillId="0" borderId="0" applyFont="0" applyFill="0" applyBorder="0" applyAlignment="0" applyProtection="0"/>
    <xf numFmtId="0" fontId="22" fillId="0" borderId="0"/>
    <xf numFmtId="0" fontId="97" fillId="0" borderId="0"/>
    <xf numFmtId="0" fontId="23" fillId="0" borderId="0"/>
    <xf numFmtId="0" fontId="98" fillId="0" borderId="0"/>
    <xf numFmtId="0" fontId="51" fillId="0" borderId="0"/>
    <xf numFmtId="0" fontId="21" fillId="0" borderId="0"/>
    <xf numFmtId="9" fontId="21" fillId="0" borderId="0" applyFont="0" applyFill="0" applyBorder="0" applyAlignment="0" applyProtection="0"/>
    <xf numFmtId="0" fontId="10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01" fillId="0" borderId="0"/>
    <xf numFmtId="165" fontId="50" fillId="0" borderId="0"/>
    <xf numFmtId="165" fontId="50" fillId="0" borderId="0"/>
    <xf numFmtId="0" fontId="102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74" fontId="50" fillId="0" borderId="0"/>
    <xf numFmtId="0" fontId="52" fillId="0" borderId="0"/>
    <xf numFmtId="174" fontId="50" fillId="0" borderId="0"/>
    <xf numFmtId="174" fontId="50" fillId="0" borderId="0"/>
    <xf numFmtId="0" fontId="37" fillId="0" borderId="0"/>
    <xf numFmtId="0" fontId="2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7" fillId="0" borderId="0"/>
    <xf numFmtId="0" fontId="51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83" fontId="5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97">
    <xf numFmtId="0" fontId="0" fillId="0" borderId="0" xfId="0"/>
    <xf numFmtId="0" fontId="62" fillId="0" borderId="0" xfId="343" applyFont="1" applyFill="1" applyAlignment="1">
      <alignment vertical="center"/>
    </xf>
    <xf numFmtId="0" fontId="63" fillId="0" borderId="0" xfId="343" applyFont="1" applyFill="1" applyAlignment="1">
      <alignment vertical="center"/>
    </xf>
    <xf numFmtId="0" fontId="62" fillId="0" borderId="0" xfId="343" applyFont="1" applyFill="1" applyAlignment="1" applyProtection="1">
      <alignment horizontal="centerContinuous" vertical="center"/>
      <protection locked="0"/>
    </xf>
    <xf numFmtId="0" fontId="63" fillId="0" borderId="0" xfId="343" applyFont="1" applyFill="1" applyAlignment="1">
      <alignment horizontal="centerContinuous" vertical="center"/>
    </xf>
    <xf numFmtId="168" fontId="63" fillId="0" borderId="0" xfId="343" applyNumberFormat="1" applyFont="1" applyFill="1" applyAlignment="1">
      <alignment horizontal="centerContinuous" vertical="center"/>
    </xf>
    <xf numFmtId="168" fontId="62" fillId="0" borderId="0" xfId="343" applyNumberFormat="1" applyFont="1" applyFill="1" applyAlignment="1">
      <alignment vertical="center"/>
    </xf>
    <xf numFmtId="168" fontId="62" fillId="0" borderId="0" xfId="343" applyNumberFormat="1" applyFont="1" applyFill="1" applyAlignment="1">
      <alignment horizontal="left" vertical="center"/>
    </xf>
    <xf numFmtId="0" fontId="62" fillId="0" borderId="0" xfId="343" applyFont="1" applyFill="1" applyAlignment="1">
      <alignment horizontal="left" vertical="center"/>
    </xf>
    <xf numFmtId="0" fontId="65" fillId="0" borderId="0" xfId="343" applyFont="1" applyFill="1" applyAlignment="1">
      <alignment horizontal="right" vertical="center"/>
    </xf>
    <xf numFmtId="0" fontId="68" fillId="0" borderId="10" xfId="343" applyFont="1" applyFill="1" applyBorder="1" applyAlignment="1">
      <alignment vertical="center"/>
    </xf>
    <xf numFmtId="0" fontId="68" fillId="0" borderId="11" xfId="343" applyFont="1" applyFill="1" applyBorder="1" applyAlignment="1">
      <alignment vertical="center"/>
    </xf>
    <xf numFmtId="0" fontId="65" fillId="0" borderId="11" xfId="343" applyFont="1" applyFill="1" applyBorder="1" applyAlignment="1">
      <alignment vertical="center"/>
    </xf>
    <xf numFmtId="0" fontId="69" fillId="0" borderId="12" xfId="343" applyFont="1" applyFill="1" applyBorder="1" applyAlignment="1">
      <alignment vertical="center"/>
    </xf>
    <xf numFmtId="0" fontId="69" fillId="0" borderId="13" xfId="343" applyFont="1" applyFill="1" applyBorder="1" applyAlignment="1">
      <alignment horizontal="left" vertical="center"/>
    </xf>
    <xf numFmtId="0" fontId="69" fillId="0" borderId="13" xfId="343" applyFont="1" applyFill="1" applyBorder="1" applyAlignment="1">
      <alignment horizontal="centerContinuous" vertical="center"/>
    </xf>
    <xf numFmtId="165" fontId="62" fillId="0" borderId="15" xfId="342" applyFont="1" applyFill="1" applyBorder="1" applyAlignment="1">
      <alignment horizontal="left" vertical="center"/>
    </xf>
    <xf numFmtId="165" fontId="62" fillId="0" borderId="12" xfId="342" applyFont="1" applyFill="1" applyBorder="1" applyAlignment="1">
      <alignment horizontal="left" vertical="center"/>
    </xf>
    <xf numFmtId="165" fontId="62" fillId="0" borderId="16" xfId="342" applyFont="1" applyFill="1" applyBorder="1" applyAlignment="1">
      <alignment horizontal="left" vertical="center"/>
    </xf>
    <xf numFmtId="165" fontId="62" fillId="0" borderId="17" xfId="342" applyFont="1" applyFill="1" applyBorder="1" applyAlignment="1">
      <alignment horizontal="left" vertical="center"/>
    </xf>
    <xf numFmtId="165" fontId="62" fillId="0" borderId="0" xfId="342" applyFont="1" applyFill="1" applyAlignment="1">
      <alignment vertical="center"/>
    </xf>
    <xf numFmtId="0" fontId="63" fillId="0" borderId="18" xfId="343" applyFont="1" applyFill="1" applyBorder="1" applyAlignment="1">
      <alignment vertical="center"/>
    </xf>
    <xf numFmtId="0" fontId="63" fillId="0" borderId="0" xfId="343" applyFont="1" applyFill="1" applyBorder="1" applyAlignment="1">
      <alignment vertical="center"/>
    </xf>
    <xf numFmtId="165" fontId="70" fillId="0" borderId="0" xfId="342" applyFont="1" applyFill="1" applyBorder="1" applyAlignment="1" applyProtection="1">
      <alignment horizontal="left" vertical="center"/>
      <protection locked="0"/>
    </xf>
    <xf numFmtId="0" fontId="69" fillId="0" borderId="0" xfId="343" applyFont="1" applyFill="1" applyBorder="1" applyAlignment="1">
      <alignment vertical="center"/>
    </xf>
    <xf numFmtId="0" fontId="69" fillId="0" borderId="19" xfId="343" applyFont="1" applyFill="1" applyBorder="1" applyAlignment="1">
      <alignment horizontal="left" vertical="center"/>
    </xf>
    <xf numFmtId="0" fontId="65" fillId="0" borderId="19" xfId="343" applyFont="1" applyFill="1" applyBorder="1" applyAlignment="1">
      <alignment horizontal="center" vertical="center"/>
    </xf>
    <xf numFmtId="165" fontId="65" fillId="0" borderId="20" xfId="342" applyFont="1" applyFill="1" applyBorder="1" applyAlignment="1">
      <alignment horizontal="centerContinuous" vertical="top"/>
    </xf>
    <xf numFmtId="165" fontId="65" fillId="0" borderId="0" xfId="342" applyFont="1" applyFill="1" applyAlignment="1">
      <alignment horizontal="center" vertical="center"/>
    </xf>
    <xf numFmtId="165" fontId="65" fillId="0" borderId="21" xfId="342" applyFont="1" applyFill="1" applyBorder="1" applyAlignment="1">
      <alignment horizontal="center" vertical="center"/>
    </xf>
    <xf numFmtId="165" fontId="65" fillId="0" borderId="21" xfId="342" applyFont="1" applyFill="1" applyBorder="1" applyAlignment="1">
      <alignment horizontal="centerContinuous" vertical="top"/>
    </xf>
    <xf numFmtId="165" fontId="63" fillId="0" borderId="0" xfId="342" applyFont="1" applyFill="1" applyAlignment="1">
      <alignment vertical="center"/>
    </xf>
    <xf numFmtId="0" fontId="70" fillId="0" borderId="0" xfId="343" applyFont="1" applyFill="1" applyBorder="1" applyAlignment="1" applyProtection="1">
      <alignment horizontal="left" vertical="center"/>
      <protection locked="0"/>
    </xf>
    <xf numFmtId="0" fontId="69" fillId="0" borderId="0" xfId="343" applyFont="1" applyFill="1" applyAlignment="1">
      <alignment vertical="center"/>
    </xf>
    <xf numFmtId="0" fontId="65" fillId="0" borderId="19" xfId="343" applyFont="1" applyFill="1" applyBorder="1" applyAlignment="1">
      <alignment horizontal="center" vertical="top"/>
    </xf>
    <xf numFmtId="165" fontId="65" fillId="0" borderId="20" xfId="342" applyFont="1" applyFill="1" applyBorder="1" applyAlignment="1">
      <alignment horizontal="centerContinuous" vertical="center"/>
    </xf>
    <xf numFmtId="165" fontId="65" fillId="0" borderId="21" xfId="342" applyFont="1" applyFill="1" applyBorder="1" applyAlignment="1">
      <alignment horizontal="center" vertical="top"/>
    </xf>
    <xf numFmtId="0" fontId="65" fillId="0" borderId="21" xfId="343" applyFont="1" applyFill="1" applyBorder="1" applyAlignment="1">
      <alignment horizontal="left" vertical="center"/>
    </xf>
    <xf numFmtId="0" fontId="65" fillId="0" borderId="0" xfId="343" applyFont="1" applyFill="1" applyBorder="1" applyAlignment="1">
      <alignment horizontal="centerContinuous" vertical="center"/>
    </xf>
    <xf numFmtId="0" fontId="69" fillId="0" borderId="22" xfId="343" applyFont="1" applyFill="1" applyBorder="1" applyAlignment="1">
      <alignment vertical="center"/>
    </xf>
    <xf numFmtId="0" fontId="69" fillId="0" borderId="23" xfId="343" applyFont="1" applyFill="1" applyBorder="1" applyAlignment="1">
      <alignment vertical="center"/>
    </xf>
    <xf numFmtId="0" fontId="69" fillId="0" borderId="0" xfId="343" applyFont="1" applyFill="1" applyBorder="1" applyAlignment="1">
      <alignment horizontal="centerContinuous" vertical="center"/>
    </xf>
    <xf numFmtId="165" fontId="65" fillId="0" borderId="23" xfId="342" applyFont="1" applyFill="1" applyBorder="1" applyAlignment="1">
      <alignment vertical="center"/>
    </xf>
    <xf numFmtId="165" fontId="65" fillId="0" borderId="24" xfId="342" applyFont="1" applyFill="1" applyBorder="1" applyAlignment="1">
      <alignment vertical="center"/>
    </xf>
    <xf numFmtId="165" fontId="65" fillId="0" borderId="25" xfId="342" applyFont="1" applyFill="1" applyBorder="1" applyAlignment="1">
      <alignment vertical="center"/>
    </xf>
    <xf numFmtId="165" fontId="65" fillId="0" borderId="22" xfId="342" applyFont="1" applyFill="1" applyBorder="1" applyAlignment="1">
      <alignment vertical="center"/>
    </xf>
    <xf numFmtId="165" fontId="65" fillId="0" borderId="26" xfId="342" applyFont="1" applyFill="1" applyBorder="1" applyAlignment="1">
      <alignment vertical="center"/>
    </xf>
    <xf numFmtId="0" fontId="63" fillId="0" borderId="27" xfId="343" applyFont="1" applyFill="1" applyBorder="1" applyAlignment="1">
      <alignment vertical="center"/>
    </xf>
    <xf numFmtId="0" fontId="63" fillId="0" borderId="28" xfId="343" applyFont="1" applyFill="1" applyBorder="1" applyAlignment="1">
      <alignment vertical="center"/>
    </xf>
    <xf numFmtId="0" fontId="71" fillId="0" borderId="28" xfId="343" applyFont="1" applyFill="1" applyBorder="1" applyAlignment="1">
      <alignment horizontal="centerContinuous" vertical="center"/>
    </xf>
    <xf numFmtId="0" fontId="71" fillId="0" borderId="29" xfId="343" applyFont="1" applyFill="1" applyBorder="1" applyAlignment="1">
      <alignment horizontal="centerContinuous" vertical="center"/>
    </xf>
    <xf numFmtId="0" fontId="71" fillId="0" borderId="27" xfId="343" applyFont="1" applyFill="1" applyBorder="1" applyAlignment="1">
      <alignment horizontal="center" vertical="center"/>
    </xf>
    <xf numFmtId="165" fontId="67" fillId="0" borderId="30" xfId="342" applyFont="1" applyFill="1" applyBorder="1" applyAlignment="1">
      <alignment horizontal="center" vertical="center"/>
    </xf>
    <xf numFmtId="165" fontId="67" fillId="0" borderId="31" xfId="342" applyFont="1" applyFill="1" applyBorder="1" applyAlignment="1">
      <alignment horizontal="center" vertical="center"/>
    </xf>
    <xf numFmtId="165" fontId="67" fillId="0" borderId="32" xfId="342" applyFont="1" applyFill="1" applyBorder="1" applyAlignment="1">
      <alignment horizontal="center" vertical="center"/>
    </xf>
    <xf numFmtId="165" fontId="67" fillId="0" borderId="33" xfId="342" applyFont="1" applyFill="1" applyBorder="1" applyAlignment="1">
      <alignment horizontal="center" vertical="center"/>
    </xf>
    <xf numFmtId="165" fontId="67" fillId="0" borderId="34" xfId="342" applyFont="1" applyFill="1" applyBorder="1" applyAlignment="1">
      <alignment horizontal="center" vertical="center"/>
    </xf>
    <xf numFmtId="0" fontId="62" fillId="0" borderId="0" xfId="343" applyFont="1" applyFill="1" applyBorder="1" applyAlignment="1" applyProtection="1">
      <alignment horizontal="left"/>
    </xf>
    <xf numFmtId="0" fontId="65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3" fillId="0" borderId="0" xfId="343" applyFont="1" applyFill="1"/>
    <xf numFmtId="0" fontId="62" fillId="0" borderId="0" xfId="343" quotePrefix="1" applyFont="1" applyFill="1" applyBorder="1" applyAlignment="1" applyProtection="1">
      <alignment horizontal="left"/>
    </xf>
    <xf numFmtId="0" fontId="65" fillId="0" borderId="35" xfId="343" applyFont="1" applyFill="1" applyBorder="1" applyAlignment="1">
      <alignment horizontal="centerContinuous" vertical="center"/>
    </xf>
    <xf numFmtId="165" fontId="73" fillId="0" borderId="0" xfId="342" applyFont="1" applyFill="1" applyBorder="1" applyAlignment="1" applyProtection="1">
      <alignment horizontal="right"/>
    </xf>
    <xf numFmtId="0" fontId="63" fillId="0" borderId="36" xfId="343" applyFont="1" applyFill="1" applyBorder="1" applyAlignment="1">
      <alignment vertical="center"/>
    </xf>
    <xf numFmtId="0" fontId="63" fillId="0" borderId="29" xfId="343" applyFont="1" applyFill="1" applyBorder="1" applyAlignment="1">
      <alignment vertical="center"/>
    </xf>
    <xf numFmtId="0" fontId="62" fillId="0" borderId="29" xfId="343" quotePrefix="1" applyFont="1" applyFill="1" applyBorder="1" applyAlignment="1" applyProtection="1">
      <alignment horizontal="left"/>
    </xf>
    <xf numFmtId="0" fontId="63" fillId="0" borderId="18" xfId="343" quotePrefix="1" applyFont="1" applyFill="1" applyBorder="1" applyAlignment="1">
      <alignment horizontal="right"/>
    </xf>
    <xf numFmtId="0" fontId="63" fillId="0" borderId="0" xfId="343" applyFont="1" applyFill="1" applyBorder="1" applyAlignment="1"/>
    <xf numFmtId="1" fontId="63" fillId="0" borderId="0" xfId="343" applyNumberFormat="1" applyFont="1" applyFill="1" applyBorder="1"/>
    <xf numFmtId="0" fontId="68" fillId="0" borderId="14" xfId="343" applyFont="1" applyFill="1" applyBorder="1" applyAlignment="1">
      <alignment horizontal="centerContinuous"/>
    </xf>
    <xf numFmtId="172" fontId="74" fillId="0" borderId="0" xfId="343" applyNumberFormat="1" applyFont="1" applyFill="1" applyBorder="1" applyAlignment="1" applyProtection="1">
      <alignment vertical="center"/>
    </xf>
    <xf numFmtId="0" fontId="63" fillId="0" borderId="18" xfId="343" applyFont="1" applyFill="1" applyBorder="1" applyAlignment="1">
      <alignment horizontal="right"/>
    </xf>
    <xf numFmtId="0" fontId="68" fillId="0" borderId="35" xfId="343" applyFont="1" applyFill="1" applyBorder="1" applyAlignment="1">
      <alignment horizontal="centerContinuous"/>
    </xf>
    <xf numFmtId="0" fontId="63" fillId="0" borderId="36" xfId="343" applyFont="1" applyFill="1" applyBorder="1" applyAlignment="1">
      <alignment horizontal="right"/>
    </xf>
    <xf numFmtId="0" fontId="63" fillId="0" borderId="29" xfId="343" applyFont="1" applyFill="1" applyBorder="1" applyAlignment="1"/>
    <xf numFmtId="1" fontId="63" fillId="0" borderId="29" xfId="343" applyNumberFormat="1" applyFont="1" applyFill="1" applyBorder="1"/>
    <xf numFmtId="0" fontId="68" fillId="0" borderId="37" xfId="343" applyFont="1" applyFill="1" applyBorder="1" applyAlignment="1">
      <alignment horizontal="centerContinuous"/>
    </xf>
    <xf numFmtId="0" fontId="68" fillId="0" borderId="38" xfId="343" applyFont="1" applyFill="1" applyBorder="1" applyAlignment="1">
      <alignment horizontal="centerContinuous"/>
    </xf>
    <xf numFmtId="0" fontId="68" fillId="0" borderId="39" xfId="343" applyFont="1" applyFill="1" applyBorder="1" applyAlignment="1">
      <alignment horizontal="centerContinuous"/>
    </xf>
    <xf numFmtId="0" fontId="68" fillId="0" borderId="40" xfId="343" applyFont="1" applyFill="1" applyBorder="1" applyAlignment="1">
      <alignment horizontal="centerContinuous"/>
    </xf>
    <xf numFmtId="0" fontId="68" fillId="0" borderId="41" xfId="343" applyFont="1" applyFill="1" applyBorder="1" applyAlignment="1">
      <alignment horizontal="centerContinuous"/>
    </xf>
    <xf numFmtId="0" fontId="63" fillId="0" borderId="0" xfId="343" quotePrefix="1" applyFont="1" applyFill="1" applyBorder="1" applyAlignment="1"/>
    <xf numFmtId="0" fontId="64" fillId="0" borderId="0" xfId="343" applyFont="1" applyFill="1" applyBorder="1" applyAlignment="1"/>
    <xf numFmtId="0" fontId="64" fillId="0" borderId="18" xfId="343" applyFont="1" applyFill="1" applyBorder="1" applyAlignment="1">
      <alignment horizontal="right"/>
    </xf>
    <xf numFmtId="0" fontId="63" fillId="0" borderId="18" xfId="343" quotePrefix="1" applyNumberFormat="1" applyFont="1" applyFill="1" applyBorder="1" applyAlignment="1">
      <alignment horizontal="right"/>
    </xf>
    <xf numFmtId="0" fontId="63" fillId="0" borderId="18" xfId="343" quotePrefix="1" applyFont="1" applyFill="1" applyBorder="1" applyAlignment="1"/>
    <xf numFmtId="0" fontId="63" fillId="0" borderId="11" xfId="343" applyFont="1" applyFill="1" applyBorder="1" applyAlignment="1"/>
    <xf numFmtId="0" fontId="63" fillId="0" borderId="0" xfId="0" applyFont="1"/>
    <xf numFmtId="165" fontId="62" fillId="0" borderId="0" xfId="340" applyFont="1" applyAlignment="1" applyProtection="1">
      <alignment horizontal="left"/>
    </xf>
    <xf numFmtId="165" fontId="63" fillId="0" borderId="0" xfId="340" applyFont="1"/>
    <xf numFmtId="165" fontId="79" fillId="0" borderId="0" xfId="340" applyFont="1"/>
    <xf numFmtId="165" fontId="80" fillId="0" borderId="0" xfId="340" applyFont="1"/>
    <xf numFmtId="165" fontId="81" fillId="0" borderId="0" xfId="340" applyFont="1" applyAlignment="1" applyProtection="1">
      <alignment horizontal="centerContinuous"/>
    </xf>
    <xf numFmtId="165" fontId="80" fillId="0" borderId="0" xfId="340" applyFont="1" applyAlignment="1">
      <alignment horizontal="centerContinuous"/>
    </xf>
    <xf numFmtId="165" fontId="80" fillId="0" borderId="29" xfId="340" applyFont="1" applyBorder="1"/>
    <xf numFmtId="165" fontId="65" fillId="0" borderId="0" xfId="340" applyFont="1" applyAlignment="1" applyProtection="1">
      <alignment horizontal="right"/>
    </xf>
    <xf numFmtId="165" fontId="80" fillId="0" borderId="15" xfId="340" applyFont="1" applyBorder="1"/>
    <xf numFmtId="165" fontId="65" fillId="0" borderId="15" xfId="340" applyFont="1" applyBorder="1" applyAlignment="1">
      <alignment horizontal="center"/>
    </xf>
    <xf numFmtId="165" fontId="65" fillId="0" borderId="20" xfId="340" applyFont="1" applyBorder="1" applyAlignment="1">
      <alignment horizontal="center"/>
    </xf>
    <xf numFmtId="165" fontId="65" fillId="0" borderId="20" xfId="340" applyFont="1" applyBorder="1" applyAlignment="1" applyProtection="1">
      <alignment horizontal="center" vertical="center"/>
    </xf>
    <xf numFmtId="165" fontId="80" fillId="0" borderId="23" xfId="340" applyFont="1" applyBorder="1"/>
    <xf numFmtId="165" fontId="65" fillId="0" borderId="23" xfId="340" applyFont="1" applyBorder="1" applyAlignment="1" applyProtection="1">
      <alignment horizontal="center" vertical="center"/>
    </xf>
    <xf numFmtId="165" fontId="83" fillId="0" borderId="23" xfId="340" applyFont="1" applyBorder="1" applyAlignment="1">
      <alignment horizontal="center" vertical="center"/>
    </xf>
    <xf numFmtId="165" fontId="83" fillId="0" borderId="42" xfId="340" quotePrefix="1" applyFont="1" applyBorder="1" applyAlignment="1" applyProtection="1">
      <alignment horizontal="center" vertical="center"/>
    </xf>
    <xf numFmtId="165" fontId="80" fillId="0" borderId="0" xfId="340" applyFont="1" applyAlignment="1">
      <alignment horizontal="center" vertical="center"/>
    </xf>
    <xf numFmtId="165" fontId="80" fillId="0" borderId="0" xfId="340" applyFont="1" applyBorder="1"/>
    <xf numFmtId="4" fontId="80" fillId="0" borderId="0" xfId="340" applyNumberFormat="1" applyFont="1"/>
    <xf numFmtId="165" fontId="62" fillId="0" borderId="0" xfId="341" applyFont="1" applyAlignment="1" applyProtection="1">
      <alignment horizontal="left"/>
    </xf>
    <xf numFmtId="165" fontId="63" fillId="0" borderId="0" xfId="341" applyFont="1"/>
    <xf numFmtId="165" fontId="62" fillId="0" borderId="0" xfId="341" applyFont="1" applyAlignment="1" applyProtection="1">
      <alignment horizontal="centerContinuous"/>
    </xf>
    <xf numFmtId="165" fontId="63" fillId="0" borderId="0" xfId="341" applyFont="1" applyAlignment="1">
      <alignment horizontal="centerContinuous"/>
    </xf>
    <xf numFmtId="165" fontId="62" fillId="0" borderId="0" xfId="341" applyFont="1"/>
    <xf numFmtId="165" fontId="65" fillId="0" borderId="0" xfId="341" applyFont="1" applyAlignment="1" applyProtection="1">
      <alignment horizontal="right"/>
    </xf>
    <xf numFmtId="165" fontId="68" fillId="0" borderId="15" xfId="341" applyFont="1" applyBorder="1"/>
    <xf numFmtId="165" fontId="65" fillId="0" borderId="39" xfId="341" applyFont="1" applyBorder="1" applyAlignment="1">
      <alignment horizontal="center"/>
    </xf>
    <xf numFmtId="165" fontId="65" fillId="0" borderId="43" xfId="341" applyFont="1" applyBorder="1" applyAlignment="1">
      <alignment vertical="center"/>
    </xf>
    <xf numFmtId="165" fontId="65" fillId="0" borderId="20" xfId="341" applyFont="1" applyBorder="1" applyAlignment="1">
      <alignment horizontal="center"/>
    </xf>
    <xf numFmtId="165" fontId="65" fillId="0" borderId="38" xfId="341" applyFont="1" applyBorder="1" applyAlignment="1" applyProtection="1">
      <alignment horizontal="center" vertical="center"/>
    </xf>
    <xf numFmtId="165" fontId="65" fillId="0" borderId="35" xfId="341" applyFont="1" applyBorder="1" applyAlignment="1" applyProtection="1">
      <alignment horizontal="centerContinuous" vertical="center"/>
    </xf>
    <xf numFmtId="165" fontId="68" fillId="0" borderId="23" xfId="341" applyFont="1" applyBorder="1"/>
    <xf numFmtId="165" fontId="65" fillId="0" borderId="40" xfId="341" applyFont="1" applyBorder="1" applyAlignment="1">
      <alignment horizontal="center"/>
    </xf>
    <xf numFmtId="165" fontId="65" fillId="0" borderId="22" xfId="341" applyFont="1" applyBorder="1" applyAlignment="1">
      <alignment vertical="center"/>
    </xf>
    <xf numFmtId="165" fontId="67" fillId="0" borderId="23" xfId="341" applyFont="1" applyBorder="1" applyAlignment="1">
      <alignment horizontal="center" vertical="center"/>
    </xf>
    <xf numFmtId="165" fontId="67" fillId="0" borderId="40" xfId="341" quotePrefix="1" applyFont="1" applyBorder="1" applyAlignment="1" applyProtection="1">
      <alignment horizontal="center" vertical="center"/>
    </xf>
    <xf numFmtId="165" fontId="67" fillId="0" borderId="22" xfId="341" applyFont="1" applyBorder="1" applyAlignment="1" applyProtection="1">
      <alignment horizontal="center" vertical="center"/>
    </xf>
    <xf numFmtId="165" fontId="63" fillId="0" borderId="0" xfId="341" applyFont="1" applyAlignment="1">
      <alignment horizontal="center" vertical="center"/>
    </xf>
    <xf numFmtId="165" fontId="62" fillId="0" borderId="15" xfId="341" applyFont="1" applyBorder="1" applyAlignment="1" applyProtection="1">
      <alignment horizontal="left"/>
    </xf>
    <xf numFmtId="1" fontId="63" fillId="0" borderId="20" xfId="341" applyNumberFormat="1" applyFont="1" applyBorder="1"/>
    <xf numFmtId="170" fontId="62" fillId="0" borderId="0" xfId="341" applyNumberFormat="1" applyFont="1"/>
    <xf numFmtId="170" fontId="63" fillId="0" borderId="0" xfId="341" applyNumberFormat="1" applyFont="1"/>
    <xf numFmtId="2" fontId="63" fillId="0" borderId="0" xfId="341" applyNumberFormat="1" applyFont="1"/>
    <xf numFmtId="1" fontId="63" fillId="0" borderId="23" xfId="341" applyNumberFormat="1" applyFont="1" applyBorder="1"/>
    <xf numFmtId="165" fontId="62" fillId="0" borderId="0" xfId="342" applyFont="1" applyFill="1" applyAlignment="1">
      <alignment horizontal="left" vertical="center"/>
    </xf>
    <xf numFmtId="165" fontId="62" fillId="0" borderId="0" xfId="345" applyFont="1" applyFill="1" applyAlignment="1">
      <alignment horizontal="left" vertical="center"/>
    </xf>
    <xf numFmtId="165" fontId="62" fillId="0" borderId="0" xfId="345" applyFont="1" applyFill="1" applyAlignment="1">
      <alignment vertical="center"/>
    </xf>
    <xf numFmtId="165" fontId="63" fillId="0" borderId="0" xfId="345" applyFont="1" applyFill="1" applyAlignment="1">
      <alignment vertical="center"/>
    </xf>
    <xf numFmtId="165" fontId="62" fillId="0" borderId="0" xfId="345" applyFont="1" applyFill="1" applyAlignment="1" applyProtection="1">
      <alignment horizontal="centerContinuous" vertical="center"/>
      <protection locked="0"/>
    </xf>
    <xf numFmtId="165" fontId="62" fillId="0" borderId="0" xfId="345" applyFont="1" applyFill="1" applyAlignment="1">
      <alignment horizontal="centerContinuous" vertical="center"/>
    </xf>
    <xf numFmtId="165" fontId="62" fillId="0" borderId="0" xfId="345" applyFont="1" applyFill="1" applyBorder="1" applyAlignment="1">
      <alignment vertical="center"/>
    </xf>
    <xf numFmtId="165" fontId="65" fillId="0" borderId="0" xfId="345" applyFont="1" applyFill="1" applyAlignment="1">
      <alignment horizontal="right" vertical="center"/>
    </xf>
    <xf numFmtId="165" fontId="62" fillId="0" borderId="10" xfId="345" applyFont="1" applyFill="1" applyBorder="1" applyAlignment="1">
      <alignment vertical="center"/>
    </xf>
    <xf numFmtId="165" fontId="69" fillId="0" borderId="11" xfId="345" applyFont="1" applyFill="1" applyBorder="1" applyAlignment="1">
      <alignment vertical="center"/>
    </xf>
    <xf numFmtId="165" fontId="65" fillId="0" borderId="11" xfId="345" applyFont="1" applyFill="1" applyBorder="1" applyAlignment="1">
      <alignment vertical="center"/>
    </xf>
    <xf numFmtId="165" fontId="62" fillId="0" borderId="12" xfId="342" applyFont="1" applyFill="1" applyBorder="1" applyAlignment="1">
      <alignment horizontal="centerContinuous" vertical="center"/>
    </xf>
    <xf numFmtId="165" fontId="69" fillId="0" borderId="0" xfId="345" applyFont="1" applyFill="1" applyBorder="1" applyAlignment="1">
      <alignment horizontal="left" vertical="center"/>
    </xf>
    <xf numFmtId="165" fontId="69" fillId="0" borderId="18" xfId="345" applyFont="1" applyFill="1" applyBorder="1" applyAlignment="1">
      <alignment vertical="center"/>
    </xf>
    <xf numFmtId="165" fontId="69" fillId="0" borderId="0" xfId="345" applyFont="1" applyFill="1" applyBorder="1" applyAlignment="1">
      <alignment vertical="center"/>
    </xf>
    <xf numFmtId="165" fontId="70" fillId="0" borderId="0" xfId="345" applyFont="1" applyFill="1" applyBorder="1" applyAlignment="1" applyProtection="1">
      <alignment horizontal="left" vertical="center"/>
      <protection locked="0"/>
    </xf>
    <xf numFmtId="165" fontId="62" fillId="0" borderId="21" xfId="342" applyFont="1" applyFill="1" applyBorder="1" applyAlignment="1">
      <alignment horizontal="left" vertical="center"/>
    </xf>
    <xf numFmtId="165" fontId="65" fillId="0" borderId="0" xfId="342" applyFont="1" applyFill="1" applyAlignment="1">
      <alignment horizontal="centerContinuous" vertical="center"/>
    </xf>
    <xf numFmtId="165" fontId="62" fillId="0" borderId="18" xfId="345" applyFont="1" applyFill="1" applyBorder="1" applyAlignment="1">
      <alignment horizontal="center" vertical="center"/>
    </xf>
    <xf numFmtId="165" fontId="62" fillId="0" borderId="0" xfId="345" applyFont="1" applyFill="1" applyBorder="1" applyAlignment="1">
      <alignment horizontal="center" vertical="center"/>
    </xf>
    <xf numFmtId="165" fontId="69" fillId="0" borderId="18" xfId="345" applyFont="1" applyFill="1" applyBorder="1" applyAlignment="1">
      <alignment horizontal="left" vertical="center"/>
    </xf>
    <xf numFmtId="165" fontId="65" fillId="0" borderId="21" xfId="342" applyFont="1" applyFill="1" applyBorder="1" applyAlignment="1">
      <alignment horizontal="left" vertical="center"/>
    </xf>
    <xf numFmtId="165" fontId="69" fillId="0" borderId="35" xfId="345" applyFont="1" applyFill="1" applyBorder="1" applyAlignment="1">
      <alignment vertical="center"/>
    </xf>
    <xf numFmtId="165" fontId="65" fillId="0" borderId="24" xfId="342" applyFont="1" applyFill="1" applyBorder="1" applyAlignment="1">
      <alignment horizontal="centerContinuous" vertical="center"/>
    </xf>
    <xf numFmtId="165" fontId="67" fillId="0" borderId="27" xfId="344" applyFont="1" applyFill="1" applyBorder="1" applyAlignment="1">
      <alignment horizontal="centerContinuous" vertical="center"/>
    </xf>
    <xf numFmtId="165" fontId="67" fillId="0" borderId="28" xfId="344" applyFont="1" applyFill="1" applyBorder="1" applyAlignment="1">
      <alignment horizontal="centerContinuous" vertical="center"/>
    </xf>
    <xf numFmtId="165" fontId="67" fillId="0" borderId="45" xfId="344" applyFont="1" applyFill="1" applyBorder="1" applyAlignment="1">
      <alignment horizontal="centerContinuous" vertical="center"/>
    </xf>
    <xf numFmtId="165" fontId="67" fillId="0" borderId="34" xfId="342" applyFont="1" applyFill="1" applyBorder="1" applyAlignment="1">
      <alignment horizontal="centerContinuous" vertical="center"/>
    </xf>
    <xf numFmtId="165" fontId="62" fillId="0" borderId="18" xfId="345" applyFont="1" applyFill="1" applyBorder="1" applyAlignment="1" applyProtection="1">
      <alignment horizontal="left"/>
    </xf>
    <xf numFmtId="165" fontId="62" fillId="0" borderId="0" xfId="345" applyFont="1" applyFill="1" applyBorder="1" applyAlignment="1" applyProtection="1">
      <alignment horizontal="left"/>
    </xf>
    <xf numFmtId="165" fontId="65" fillId="0" borderId="35" xfId="345" applyFont="1" applyFill="1" applyBorder="1" applyAlignment="1">
      <alignment horizontal="centerContinuous" vertical="center"/>
    </xf>
    <xf numFmtId="165" fontId="63" fillId="0" borderId="0" xfId="345" applyFont="1" applyFill="1"/>
    <xf numFmtId="165" fontId="62" fillId="0" borderId="18" xfId="345" quotePrefix="1" applyFont="1" applyFill="1" applyBorder="1" applyAlignment="1" applyProtection="1">
      <alignment horizontal="left"/>
    </xf>
    <xf numFmtId="165" fontId="62" fillId="0" borderId="0" xfId="345" quotePrefix="1" applyFont="1" applyFill="1" applyBorder="1" applyAlignment="1" applyProtection="1">
      <alignment horizontal="left"/>
    </xf>
    <xf numFmtId="165" fontId="65" fillId="0" borderId="0" xfId="342" applyFont="1" applyFill="1" applyBorder="1" applyAlignment="1" applyProtection="1">
      <alignment horizontal="right"/>
    </xf>
    <xf numFmtId="165" fontId="62" fillId="0" borderId="36" xfId="345" quotePrefix="1" applyFont="1" applyFill="1" applyBorder="1" applyAlignment="1" applyProtection="1">
      <alignment horizontal="left"/>
    </xf>
    <xf numFmtId="165" fontId="62" fillId="0" borderId="29" xfId="345" quotePrefix="1" applyFont="1" applyFill="1" applyBorder="1" applyAlignment="1" applyProtection="1">
      <alignment horizontal="left"/>
    </xf>
    <xf numFmtId="165" fontId="62" fillId="0" borderId="29" xfId="345" applyFont="1" applyFill="1" applyBorder="1" applyAlignment="1" applyProtection="1">
      <alignment horizontal="left"/>
    </xf>
    <xf numFmtId="165" fontId="65" fillId="0" borderId="37" xfId="345" applyFont="1" applyFill="1" applyBorder="1" applyAlignment="1">
      <alignment horizontal="centerContinuous" vertical="center"/>
    </xf>
    <xf numFmtId="165" fontId="63" fillId="0" borderId="18" xfId="345" quotePrefix="1" applyFont="1" applyFill="1" applyBorder="1" applyAlignment="1" applyProtection="1">
      <alignment horizontal="left"/>
    </xf>
    <xf numFmtId="165" fontId="63" fillId="0" borderId="0" xfId="345" quotePrefix="1" applyFont="1" applyFill="1" applyBorder="1" applyAlignment="1" applyProtection="1">
      <alignment horizontal="left"/>
    </xf>
    <xf numFmtId="1" fontId="63" fillId="0" borderId="0" xfId="345" applyNumberFormat="1" applyFont="1" applyFill="1" applyBorder="1"/>
    <xf numFmtId="165" fontId="68" fillId="0" borderId="38" xfId="345" applyFont="1" applyFill="1" applyBorder="1" applyAlignment="1">
      <alignment horizontal="centerContinuous"/>
    </xf>
    <xf numFmtId="165" fontId="63" fillId="0" borderId="36" xfId="345" quotePrefix="1" applyFont="1" applyFill="1" applyBorder="1" applyAlignment="1" applyProtection="1">
      <alignment horizontal="left"/>
    </xf>
    <xf numFmtId="165" fontId="63" fillId="0" borderId="29" xfId="345" quotePrefix="1" applyFont="1" applyFill="1" applyBorder="1" applyAlignment="1" applyProtection="1">
      <alignment horizontal="left"/>
    </xf>
    <xf numFmtId="165" fontId="68" fillId="0" borderId="40" xfId="345" applyFont="1" applyFill="1" applyBorder="1" applyAlignment="1">
      <alignment horizontal="centerContinuous"/>
    </xf>
    <xf numFmtId="165" fontId="63" fillId="0" borderId="0" xfId="345" applyFont="1" applyFill="1" applyBorder="1" applyAlignment="1">
      <alignment vertical="center"/>
    </xf>
    <xf numFmtId="1" fontId="63" fillId="0" borderId="11" xfId="345" applyNumberFormat="1" applyFont="1" applyFill="1" applyBorder="1"/>
    <xf numFmtId="165" fontId="68" fillId="0" borderId="39" xfId="345" applyFont="1" applyFill="1" applyBorder="1" applyAlignment="1">
      <alignment horizontal="centerContinuous"/>
    </xf>
    <xf numFmtId="165" fontId="63" fillId="0" borderId="18" xfId="345" applyFont="1" applyFill="1" applyBorder="1" applyAlignment="1" applyProtection="1">
      <alignment horizontal="left"/>
    </xf>
    <xf numFmtId="165" fontId="68" fillId="0" borderId="41" xfId="345" applyFont="1" applyFill="1" applyBorder="1" applyAlignment="1">
      <alignment horizontal="centerContinuous"/>
    </xf>
    <xf numFmtId="1" fontId="63" fillId="0" borderId="29" xfId="345" applyNumberFormat="1" applyFont="1" applyFill="1" applyBorder="1"/>
    <xf numFmtId="165" fontId="63" fillId="0" borderId="10" xfId="345" quotePrefix="1" applyFont="1" applyFill="1" applyBorder="1" applyAlignment="1" applyProtection="1">
      <alignment horizontal="left"/>
    </xf>
    <xf numFmtId="165" fontId="63" fillId="0" borderId="11" xfId="345" quotePrefix="1" applyFont="1" applyFill="1" applyBorder="1" applyAlignment="1" applyProtection="1">
      <alignment horizontal="left"/>
    </xf>
    <xf numFmtId="165" fontId="68" fillId="0" borderId="46" xfId="345" applyFont="1" applyFill="1" applyBorder="1" applyAlignment="1">
      <alignment horizontal="centerContinuous"/>
    </xf>
    <xf numFmtId="165" fontId="63" fillId="0" borderId="36" xfId="345" applyFont="1" applyFill="1" applyBorder="1" applyAlignment="1" applyProtection="1">
      <alignment horizontal="left"/>
    </xf>
    <xf numFmtId="165" fontId="63" fillId="0" borderId="29" xfId="345" applyFont="1" applyFill="1" applyBorder="1" applyAlignment="1" applyProtection="1">
      <alignment horizontal="left"/>
    </xf>
    <xf numFmtId="165" fontId="63" fillId="0" borderId="0" xfId="345" quotePrefix="1" applyFont="1" applyFill="1" applyBorder="1" applyAlignment="1" applyProtection="1">
      <alignment horizontal="left"/>
      <protection locked="0"/>
    </xf>
    <xf numFmtId="165" fontId="63" fillId="0" borderId="0" xfId="345" applyFont="1" applyFill="1" applyBorder="1" applyAlignment="1" applyProtection="1">
      <alignment horizontal="left"/>
      <protection locked="0"/>
    </xf>
    <xf numFmtId="165" fontId="63" fillId="0" borderId="29" xfId="345" quotePrefix="1" applyFont="1" applyFill="1" applyBorder="1" applyAlignment="1" applyProtection="1">
      <alignment horizontal="left"/>
      <protection locked="0"/>
    </xf>
    <xf numFmtId="171" fontId="74" fillId="0" borderId="0" xfId="342" applyNumberFormat="1" applyFont="1" applyFill="1" applyBorder="1" applyAlignment="1" applyProtection="1">
      <alignment horizontal="right" vertical="center"/>
    </xf>
    <xf numFmtId="165" fontId="88" fillId="0" borderId="0" xfId="345" applyFont="1" applyFill="1" applyAlignment="1">
      <alignment vertical="center"/>
    </xf>
    <xf numFmtId="165" fontId="62" fillId="0" borderId="0" xfId="342" applyFont="1" applyFill="1" applyAlignment="1" applyProtection="1">
      <alignment horizontal="centerContinuous" vertical="center"/>
      <protection locked="0"/>
    </xf>
    <xf numFmtId="165" fontId="62" fillId="0" borderId="0" xfId="342" applyFont="1" applyFill="1" applyAlignment="1">
      <alignment horizontal="centerContinuous" vertical="center"/>
    </xf>
    <xf numFmtId="165" fontId="62" fillId="0" borderId="29" xfId="342" applyFont="1" applyFill="1" applyBorder="1" applyAlignment="1">
      <alignment vertical="center"/>
    </xf>
    <xf numFmtId="165" fontId="65" fillId="0" borderId="0" xfId="342" applyFont="1" applyFill="1" applyAlignment="1">
      <alignment horizontal="right" vertical="center"/>
    </xf>
    <xf numFmtId="165" fontId="62" fillId="0" borderId="47" xfId="342" applyFont="1" applyFill="1" applyBorder="1" applyAlignment="1">
      <alignment vertical="center"/>
    </xf>
    <xf numFmtId="165" fontId="65" fillId="0" borderId="0" xfId="342" applyFont="1" applyFill="1" applyBorder="1" applyAlignment="1">
      <alignment vertical="center"/>
    </xf>
    <xf numFmtId="165" fontId="62" fillId="0" borderId="12" xfId="342" applyFont="1" applyFill="1" applyBorder="1" applyAlignment="1">
      <alignment vertical="center"/>
    </xf>
    <xf numFmtId="165" fontId="62" fillId="0" borderId="18" xfId="342" applyFont="1" applyFill="1" applyBorder="1" applyAlignment="1">
      <alignment vertical="center"/>
    </xf>
    <xf numFmtId="165" fontId="62" fillId="0" borderId="0" xfId="342" applyFont="1" applyFill="1" applyBorder="1" applyAlignment="1">
      <alignment vertical="center"/>
    </xf>
    <xf numFmtId="165" fontId="62" fillId="0" borderId="18" xfId="342" applyFont="1" applyFill="1" applyBorder="1" applyAlignment="1">
      <alignment horizontal="center" vertical="center"/>
    </xf>
    <xf numFmtId="165" fontId="62" fillId="0" borderId="0" xfId="342" applyFont="1" applyFill="1" applyBorder="1" applyAlignment="1">
      <alignment horizontal="center" vertical="center"/>
    </xf>
    <xf numFmtId="165" fontId="62" fillId="0" borderId="18" xfId="342" applyFont="1" applyFill="1" applyBorder="1" applyAlignment="1">
      <alignment horizontal="left" vertical="center"/>
    </xf>
    <xf numFmtId="165" fontId="62" fillId="0" borderId="0" xfId="342" applyFont="1" applyFill="1" applyBorder="1" applyAlignment="1">
      <alignment horizontal="left" vertical="center"/>
    </xf>
    <xf numFmtId="165" fontId="62" fillId="0" borderId="35" xfId="342" applyFont="1" applyFill="1" applyBorder="1" applyAlignment="1">
      <alignment vertical="center"/>
    </xf>
    <xf numFmtId="165" fontId="65" fillId="0" borderId="0" xfId="342" applyFont="1" applyFill="1" applyBorder="1" applyAlignment="1">
      <alignment horizontal="centerContinuous" vertical="center"/>
    </xf>
    <xf numFmtId="165" fontId="65" fillId="0" borderId="20" xfId="342" applyFont="1" applyFill="1" applyBorder="1" applyAlignment="1">
      <alignment vertical="center"/>
    </xf>
    <xf numFmtId="165" fontId="65" fillId="0" borderId="21" xfId="342" applyFont="1" applyFill="1" applyBorder="1" applyAlignment="1">
      <alignment vertical="center"/>
    </xf>
    <xf numFmtId="165" fontId="65" fillId="0" borderId="35" xfId="342" applyFont="1" applyFill="1" applyBorder="1" applyAlignment="1">
      <alignment vertical="center"/>
    </xf>
    <xf numFmtId="165" fontId="67" fillId="0" borderId="27" xfId="342" applyFont="1" applyFill="1" applyBorder="1" applyAlignment="1">
      <alignment horizontal="centerContinuous" vertical="center"/>
    </xf>
    <xf numFmtId="165" fontId="67" fillId="0" borderId="28" xfId="342" applyFont="1" applyFill="1" applyBorder="1" applyAlignment="1">
      <alignment horizontal="centerContinuous" vertical="center"/>
    </xf>
    <xf numFmtId="165" fontId="67" fillId="0" borderId="42" xfId="342" applyFont="1" applyFill="1" applyBorder="1" applyAlignment="1">
      <alignment horizontal="centerContinuous" vertical="center"/>
    </xf>
    <xf numFmtId="165" fontId="67" fillId="0" borderId="48" xfId="342" applyFont="1" applyFill="1" applyBorder="1" applyAlignment="1">
      <alignment horizontal="center" vertical="center"/>
    </xf>
    <xf numFmtId="165" fontId="67" fillId="0" borderId="28" xfId="342" applyFont="1" applyFill="1" applyBorder="1" applyAlignment="1">
      <alignment horizontal="center" vertical="center"/>
    </xf>
    <xf numFmtId="165" fontId="67" fillId="0" borderId="49" xfId="342" applyFont="1" applyFill="1" applyBorder="1" applyAlignment="1">
      <alignment horizontal="center" vertical="center"/>
    </xf>
    <xf numFmtId="165" fontId="67" fillId="0" borderId="42" xfId="342" applyFont="1" applyFill="1" applyBorder="1" applyAlignment="1">
      <alignment horizontal="center" vertical="center"/>
    </xf>
    <xf numFmtId="165" fontId="67" fillId="0" borderId="50" xfId="342" applyFont="1" applyFill="1" applyBorder="1" applyAlignment="1">
      <alignment horizontal="center" vertical="center"/>
    </xf>
    <xf numFmtId="165" fontId="63" fillId="0" borderId="0" xfId="342" applyFont="1" applyFill="1" applyAlignment="1">
      <alignment horizontal="center" vertical="center"/>
    </xf>
    <xf numFmtId="165" fontId="62" fillId="0" borderId="10" xfId="342" applyFont="1" applyFill="1" applyBorder="1"/>
    <xf numFmtId="165" fontId="62" fillId="0" borderId="11" xfId="342" applyFont="1" applyFill="1" applyBorder="1"/>
    <xf numFmtId="165" fontId="62" fillId="0" borderId="11" xfId="342" applyFont="1" applyFill="1" applyBorder="1" applyAlignment="1" applyProtection="1">
      <alignment horizontal="left"/>
    </xf>
    <xf numFmtId="165" fontId="65" fillId="0" borderId="14" xfId="342" applyFont="1" applyFill="1" applyBorder="1" applyAlignment="1">
      <alignment horizontal="centerContinuous" vertical="center"/>
    </xf>
    <xf numFmtId="165" fontId="62" fillId="0" borderId="18" xfId="342" applyFont="1" applyFill="1" applyBorder="1"/>
    <xf numFmtId="165" fontId="62" fillId="0" borderId="0" xfId="342" applyFont="1" applyFill="1" applyBorder="1"/>
    <xf numFmtId="165" fontId="62" fillId="0" borderId="0" xfId="342" applyFont="1" applyFill="1" applyBorder="1" applyAlignment="1" applyProtection="1">
      <alignment horizontal="left"/>
    </xf>
    <xf numFmtId="165" fontId="62" fillId="0" borderId="36" xfId="342" applyFont="1" applyFill="1" applyBorder="1"/>
    <xf numFmtId="165" fontId="62" fillId="0" borderId="29" xfId="342" applyFont="1" applyFill="1" applyBorder="1"/>
    <xf numFmtId="165" fontId="62" fillId="0" borderId="29" xfId="342" applyFont="1" applyFill="1" applyBorder="1" applyAlignment="1" applyProtection="1">
      <alignment horizontal="left"/>
    </xf>
    <xf numFmtId="165" fontId="63" fillId="0" borderId="18" xfId="342" quotePrefix="1" applyFont="1" applyFill="1" applyBorder="1" applyAlignment="1" applyProtection="1">
      <alignment horizontal="left"/>
    </xf>
    <xf numFmtId="165" fontId="63" fillId="0" borderId="0" xfId="342" quotePrefix="1" applyFont="1" applyFill="1" applyBorder="1" applyAlignment="1" applyProtection="1">
      <alignment horizontal="left"/>
    </xf>
    <xf numFmtId="165" fontId="63" fillId="0" borderId="0" xfId="342" applyFont="1" applyFill="1" applyBorder="1" applyAlignment="1" applyProtection="1">
      <alignment horizontal="left"/>
    </xf>
    <xf numFmtId="165" fontId="68" fillId="0" borderId="12" xfId="342" applyFont="1" applyFill="1" applyBorder="1" applyAlignment="1">
      <alignment horizontal="centerContinuous" vertical="center"/>
    </xf>
    <xf numFmtId="165" fontId="63" fillId="0" borderId="18" xfId="342" applyFont="1" applyFill="1" applyBorder="1" applyAlignment="1" applyProtection="1">
      <alignment horizontal="left"/>
    </xf>
    <xf numFmtId="165" fontId="68" fillId="0" borderId="0" xfId="342" applyFont="1" applyFill="1" applyBorder="1" applyAlignment="1">
      <alignment horizontal="centerContinuous" vertical="center"/>
    </xf>
    <xf numFmtId="165" fontId="63" fillId="0" borderId="36" xfId="342" applyFont="1" applyFill="1" applyBorder="1" applyAlignment="1" applyProtection="1">
      <alignment horizontal="left"/>
    </xf>
    <xf numFmtId="165" fontId="63" fillId="0" borderId="29" xfId="342" applyFont="1" applyFill="1" applyBorder="1" applyAlignment="1" applyProtection="1">
      <alignment horizontal="left"/>
    </xf>
    <xf numFmtId="165" fontId="68" fillId="0" borderId="29" xfId="342" applyFont="1" applyFill="1" applyBorder="1" applyAlignment="1">
      <alignment horizontal="centerContinuous" vertical="center"/>
    </xf>
    <xf numFmtId="165" fontId="63" fillId="0" borderId="0" xfId="342" applyFont="1" applyFill="1" applyBorder="1" applyAlignment="1">
      <alignment vertical="center"/>
    </xf>
    <xf numFmtId="165" fontId="68" fillId="0" borderId="24" xfId="342" applyFont="1" applyFill="1" applyBorder="1" applyAlignment="1">
      <alignment horizontal="centerContinuous" vertical="center"/>
    </xf>
    <xf numFmtId="165" fontId="68" fillId="0" borderId="37" xfId="342" applyFont="1" applyFill="1" applyBorder="1" applyAlignment="1">
      <alignment horizontal="centerContinuous" vertical="center"/>
    </xf>
    <xf numFmtId="165" fontId="74" fillId="0" borderId="10" xfId="342" quotePrefix="1" applyFont="1" applyFill="1" applyBorder="1" applyAlignment="1" applyProtection="1">
      <alignment horizontal="left"/>
    </xf>
    <xf numFmtId="165" fontId="63" fillId="0" borderId="11" xfId="342" quotePrefix="1" applyFont="1" applyFill="1" applyBorder="1" applyAlignment="1" applyProtection="1">
      <alignment horizontal="left"/>
    </xf>
    <xf numFmtId="1" fontId="63" fillId="0" borderId="11" xfId="342" applyNumberFormat="1" applyFont="1" applyFill="1" applyBorder="1"/>
    <xf numFmtId="165" fontId="68" fillId="0" borderId="11" xfId="342" applyFont="1" applyFill="1" applyBorder="1" applyAlignment="1">
      <alignment horizontal="centerContinuous" vertical="center"/>
    </xf>
    <xf numFmtId="165" fontId="68" fillId="0" borderId="14" xfId="342" applyFont="1" applyFill="1" applyBorder="1" applyAlignment="1">
      <alignment horizontal="centerContinuous" vertical="center"/>
    </xf>
    <xf numFmtId="165" fontId="63" fillId="0" borderId="10" xfId="342" quotePrefix="1" applyFont="1" applyFill="1" applyBorder="1" applyAlignment="1" applyProtection="1">
      <alignment horizontal="left"/>
    </xf>
    <xf numFmtId="165" fontId="63" fillId="0" borderId="11" xfId="342" applyFont="1" applyFill="1" applyBorder="1" applyAlignment="1" applyProtection="1">
      <alignment horizontal="left"/>
    </xf>
    <xf numFmtId="165" fontId="63" fillId="0" borderId="36" xfId="342" quotePrefix="1" applyFont="1" applyFill="1" applyBorder="1" applyAlignment="1" applyProtection="1">
      <alignment horizontal="left"/>
    </xf>
    <xf numFmtId="165" fontId="74" fillId="0" borderId="0" xfId="342" applyFont="1" applyFill="1" applyAlignment="1">
      <alignment vertical="center"/>
    </xf>
    <xf numFmtId="1" fontId="63" fillId="0" borderId="10" xfId="343" applyNumberFormat="1" applyFont="1" applyFill="1" applyBorder="1"/>
    <xf numFmtId="0" fontId="63" fillId="0" borderId="10" xfId="343" quotePrefix="1" applyFont="1" applyFill="1" applyBorder="1" applyAlignment="1">
      <alignment horizontal="right"/>
    </xf>
    <xf numFmtId="1" fontId="63" fillId="0" borderId="11" xfId="340" applyNumberFormat="1" applyFont="1" applyBorder="1"/>
    <xf numFmtId="165" fontId="67" fillId="0" borderId="51" xfId="342" applyFont="1" applyFill="1" applyBorder="1" applyAlignment="1">
      <alignment horizontal="center" vertical="center"/>
    </xf>
    <xf numFmtId="171" fontId="74" fillId="0" borderId="0" xfId="343" applyNumberFormat="1" applyFont="1" applyFill="1" applyBorder="1" applyAlignment="1" applyProtection="1">
      <alignment horizontal="right" vertical="center"/>
    </xf>
    <xf numFmtId="171" fontId="74" fillId="0" borderId="29" xfId="343" applyNumberFormat="1" applyFont="1" applyFill="1" applyBorder="1" applyAlignment="1" applyProtection="1">
      <alignment horizontal="right" vertical="center"/>
    </xf>
    <xf numFmtId="165" fontId="62" fillId="0" borderId="0" xfId="339" applyFont="1" applyAlignment="1" applyProtection="1">
      <alignment horizontal="left"/>
    </xf>
    <xf numFmtId="0" fontId="62" fillId="0" borderId="0" xfId="449" applyFont="1" applyAlignment="1"/>
    <xf numFmtId="3" fontId="63" fillId="0" borderId="0" xfId="449" applyNumberFormat="1" applyFont="1" applyAlignment="1"/>
    <xf numFmtId="3" fontId="63" fillId="0" borderId="0" xfId="449" applyNumberFormat="1" applyFont="1"/>
    <xf numFmtId="0" fontId="51" fillId="0" borderId="0" xfId="449" applyFont="1"/>
    <xf numFmtId="0" fontId="63" fillId="0" borderId="0" xfId="449" quotePrefix="1" applyFont="1" applyAlignment="1"/>
    <xf numFmtId="0" fontId="62" fillId="0" borderId="0" xfId="449" applyFont="1" applyAlignment="1">
      <alignment horizontal="centerContinuous" vertical="center"/>
    </xf>
    <xf numFmtId="0" fontId="63" fillId="0" borderId="0" xfId="449" quotePrefix="1" applyFont="1" applyAlignment="1">
      <alignment horizontal="centerContinuous"/>
    </xf>
    <xf numFmtId="3" fontId="63" fillId="0" borderId="0" xfId="449" applyNumberFormat="1" applyFont="1" applyAlignment="1">
      <alignment horizontal="centerContinuous"/>
    </xf>
    <xf numFmtId="0" fontId="63" fillId="0" borderId="0" xfId="449" applyFont="1"/>
    <xf numFmtId="3" fontId="63" fillId="0" borderId="29" xfId="449" applyNumberFormat="1" applyFont="1" applyBorder="1"/>
    <xf numFmtId="3" fontId="62" fillId="0" borderId="0" xfId="449" applyNumberFormat="1" applyFont="1" applyAlignment="1">
      <alignment horizontal="centerContinuous"/>
    </xf>
    <xf numFmtId="3" fontId="65" fillId="0" borderId="0" xfId="449" applyNumberFormat="1" applyFont="1" applyAlignment="1">
      <alignment horizontal="centerContinuous"/>
    </xf>
    <xf numFmtId="0" fontId="68" fillId="0" borderId="15" xfId="449" applyFont="1" applyBorder="1"/>
    <xf numFmtId="0" fontId="65" fillId="0" borderId="15" xfId="449" applyFont="1" applyBorder="1" applyAlignment="1">
      <alignment horizontal="centerContinuous" vertical="top"/>
    </xf>
    <xf numFmtId="3" fontId="65" fillId="0" borderId="29" xfId="449" applyNumberFormat="1" applyFont="1" applyBorder="1" applyAlignment="1">
      <alignment horizontal="centerContinuous" vertical="top"/>
    </xf>
    <xf numFmtId="3" fontId="65" fillId="0" borderId="28" xfId="449" applyNumberFormat="1" applyFont="1" applyBorder="1" applyAlignment="1">
      <alignment horizontal="centerContinuous"/>
    </xf>
    <xf numFmtId="3" fontId="65" fillId="0" borderId="45" xfId="449" applyNumberFormat="1" applyFont="1" applyBorder="1" applyAlignment="1">
      <alignment horizontal="centerContinuous"/>
    </xf>
    <xf numFmtId="3" fontId="65" fillId="0" borderId="28" xfId="449" applyNumberFormat="1" applyFont="1" applyBorder="1" applyAlignment="1">
      <alignment horizontal="centerContinuous" vertical="top"/>
    </xf>
    <xf numFmtId="0" fontId="65" fillId="0" borderId="20" xfId="449" applyFont="1" applyBorder="1" applyAlignment="1">
      <alignment horizontal="center"/>
    </xf>
    <xf numFmtId="0" fontId="65" fillId="0" borderId="20" xfId="449" applyFont="1" applyBorder="1" applyAlignment="1">
      <alignment horizontal="centerContinuous"/>
    </xf>
    <xf numFmtId="3" fontId="65" fillId="0" borderId="35" xfId="449" applyNumberFormat="1" applyFont="1" applyBorder="1" applyAlignment="1">
      <alignment horizontal="center"/>
    </xf>
    <xf numFmtId="3" fontId="65" fillId="0" borderId="35" xfId="449" quotePrefix="1" applyNumberFormat="1" applyFont="1" applyBorder="1" applyAlignment="1">
      <alignment horizontal="center"/>
    </xf>
    <xf numFmtId="0" fontId="65" fillId="0" borderId="23" xfId="449" applyFont="1" applyBorder="1"/>
    <xf numFmtId="0" fontId="65" fillId="0" borderId="23" xfId="449" applyFont="1" applyBorder="1" applyAlignment="1">
      <alignment horizontal="centerContinuous"/>
    </xf>
    <xf numFmtId="0" fontId="69" fillId="0" borderId="0" xfId="449" applyFont="1"/>
    <xf numFmtId="0" fontId="67" fillId="0" borderId="23" xfId="449" quotePrefix="1" applyFont="1" applyBorder="1" applyAlignment="1">
      <alignment horizontal="center" vertical="center"/>
    </xf>
    <xf numFmtId="0" fontId="67" fillId="0" borderId="42" xfId="449" quotePrefix="1" applyFont="1" applyBorder="1" applyAlignment="1">
      <alignment horizontal="center" vertical="center"/>
    </xf>
    <xf numFmtId="3" fontId="67" fillId="0" borderId="45" xfId="449" quotePrefix="1" applyNumberFormat="1" applyFont="1" applyBorder="1" applyAlignment="1">
      <alignment horizontal="center" vertical="center"/>
    </xf>
    <xf numFmtId="0" fontId="51" fillId="0" borderId="0" xfId="449" applyFont="1" applyAlignment="1">
      <alignment horizontal="center" vertical="center"/>
    </xf>
    <xf numFmtId="0" fontId="62" fillId="0" borderId="23" xfId="449" applyFont="1" applyBorder="1"/>
    <xf numFmtId="0" fontId="62" fillId="0" borderId="42" xfId="449" applyFont="1" applyBorder="1"/>
    <xf numFmtId="3" fontId="69" fillId="0" borderId="0" xfId="449" applyNumberFormat="1" applyFont="1" applyBorder="1"/>
    <xf numFmtId="0" fontId="62" fillId="0" borderId="15" xfId="449" applyFont="1" applyBorder="1"/>
    <xf numFmtId="0" fontId="62" fillId="0" borderId="23" xfId="449" quotePrefix="1" applyFont="1" applyBorder="1"/>
    <xf numFmtId="0" fontId="62" fillId="0" borderId="20" xfId="449" applyFont="1" applyBorder="1"/>
    <xf numFmtId="0" fontId="63" fillId="0" borderId="20" xfId="449" quotePrefix="1" applyFont="1" applyBorder="1"/>
    <xf numFmtId="0" fontId="68" fillId="0" borderId="20" xfId="449" quotePrefix="1" applyFont="1" applyBorder="1"/>
    <xf numFmtId="0" fontId="63" fillId="0" borderId="23" xfId="449" applyFont="1" applyBorder="1"/>
    <xf numFmtId="165" fontId="69" fillId="0" borderId="0" xfId="339" applyFont="1" applyAlignment="1" applyProtection="1">
      <alignment horizontal="left"/>
    </xf>
    <xf numFmtId="165" fontId="51" fillId="0" borderId="0" xfId="339" applyFont="1"/>
    <xf numFmtId="165" fontId="62" fillId="0" borderId="0" xfId="339" applyFont="1" applyAlignment="1" applyProtection="1">
      <alignment horizontal="centerContinuous"/>
    </xf>
    <xf numFmtId="165" fontId="69" fillId="0" borderId="0" xfId="339" applyFont="1" applyAlignment="1" applyProtection="1">
      <alignment horizontal="centerContinuous"/>
    </xf>
    <xf numFmtId="165" fontId="65" fillId="0" borderId="0" xfId="339" applyFont="1" applyAlignment="1" applyProtection="1">
      <alignment horizontal="right"/>
    </xf>
    <xf numFmtId="165" fontId="63" fillId="0" borderId="16" xfId="339" applyFont="1" applyBorder="1"/>
    <xf numFmtId="0" fontId="62" fillId="0" borderId="0" xfId="449" quotePrefix="1" applyFont="1" applyFill="1" applyBorder="1"/>
    <xf numFmtId="165" fontId="69" fillId="0" borderId="0" xfId="339" applyFont="1" applyFill="1"/>
    <xf numFmtId="165" fontId="51" fillId="0" borderId="0" xfId="339" applyFont="1" applyFill="1"/>
    <xf numFmtId="165" fontId="65" fillId="0" borderId="21" xfId="339" applyFont="1" applyBorder="1" applyAlignment="1" applyProtection="1">
      <alignment horizontal="center"/>
    </xf>
    <xf numFmtId="165" fontId="65" fillId="0" borderId="17" xfId="339" applyFont="1" applyBorder="1" applyAlignment="1" applyProtection="1">
      <alignment horizontal="center"/>
    </xf>
    <xf numFmtId="165" fontId="65" fillId="0" borderId="35" xfId="339" applyFont="1" applyBorder="1" applyAlignment="1" applyProtection="1">
      <alignment horizontal="center"/>
    </xf>
    <xf numFmtId="165" fontId="65" fillId="0" borderId="35" xfId="339" applyFont="1" applyBorder="1" applyAlignment="1" applyProtection="1">
      <alignment horizontal="left"/>
    </xf>
    <xf numFmtId="165" fontId="65" fillId="0" borderId="15" xfId="339" applyFont="1" applyBorder="1" applyAlignment="1" applyProtection="1">
      <alignment horizontal="left"/>
    </xf>
    <xf numFmtId="165" fontId="62" fillId="0" borderId="25" xfId="339" applyFont="1" applyBorder="1"/>
    <xf numFmtId="165" fontId="65" fillId="0" borderId="26" xfId="339" applyFont="1" applyBorder="1" applyAlignment="1">
      <alignment horizontal="center"/>
    </xf>
    <xf numFmtId="0" fontId="65" fillId="0" borderId="22" xfId="339" quotePrefix="1" applyNumberFormat="1" applyFont="1" applyBorder="1" applyAlignment="1" applyProtection="1">
      <alignment horizontal="center"/>
    </xf>
    <xf numFmtId="165" fontId="65" fillId="0" borderId="23" xfId="339" quotePrefix="1" applyFont="1" applyBorder="1" applyAlignment="1" applyProtection="1">
      <alignment horizontal="center"/>
    </xf>
    <xf numFmtId="165" fontId="67" fillId="0" borderId="55" xfId="339" applyFont="1" applyBorder="1" applyAlignment="1" applyProtection="1">
      <alignment horizontal="center" vertical="center"/>
    </xf>
    <xf numFmtId="165" fontId="67" fillId="0" borderId="40" xfId="339" applyFont="1" applyBorder="1" applyAlignment="1" applyProtection="1">
      <alignment horizontal="center" vertical="center"/>
    </xf>
    <xf numFmtId="165" fontId="67" fillId="0" borderId="26" xfId="339" applyFont="1" applyBorder="1" applyAlignment="1" applyProtection="1">
      <alignment horizontal="center" vertical="center"/>
    </xf>
    <xf numFmtId="165" fontId="67" fillId="0" borderId="22" xfId="339" applyFont="1" applyBorder="1" applyAlignment="1" applyProtection="1">
      <alignment horizontal="center" vertical="center"/>
    </xf>
    <xf numFmtId="165" fontId="67" fillId="0" borderId="0" xfId="339" applyFont="1"/>
    <xf numFmtId="165" fontId="62" fillId="0" borderId="0" xfId="339" applyFont="1" applyFill="1"/>
    <xf numFmtId="165" fontId="71" fillId="0" borderId="0" xfId="339" applyFont="1" applyFill="1"/>
    <xf numFmtId="165" fontId="67" fillId="0" borderId="0" xfId="339" applyFont="1" applyFill="1"/>
    <xf numFmtId="165" fontId="63" fillId="0" borderId="21" xfId="339" quotePrefix="1" applyFont="1" applyBorder="1" applyAlignment="1" applyProtection="1">
      <alignment horizontal="left"/>
    </xf>
    <xf numFmtId="165" fontId="62" fillId="0" borderId="0" xfId="339" quotePrefix="1" applyFont="1" applyFill="1" applyBorder="1" applyAlignment="1" applyProtection="1">
      <alignment horizontal="left"/>
    </xf>
    <xf numFmtId="165" fontId="69" fillId="0" borderId="0" xfId="339" applyFont="1"/>
    <xf numFmtId="165" fontId="63" fillId="0" borderId="25" xfId="339" applyFont="1" applyBorder="1"/>
    <xf numFmtId="165" fontId="62" fillId="0" borderId="0" xfId="339" applyFont="1"/>
    <xf numFmtId="0" fontId="92" fillId="0" borderId="0" xfId="0" applyFont="1" applyAlignment="1"/>
    <xf numFmtId="0" fontId="84" fillId="0" borderId="0" xfId="0" applyFont="1"/>
    <xf numFmtId="0" fontId="95" fillId="0" borderId="0" xfId="0" applyFont="1"/>
    <xf numFmtId="165" fontId="62" fillId="0" borderId="0" xfId="451" applyFont="1" applyAlignment="1">
      <alignment horizontal="centerContinuous"/>
    </xf>
    <xf numFmtId="165" fontId="63" fillId="0" borderId="0" xfId="451" applyFont="1" applyAlignment="1">
      <alignment horizontal="centerContinuous"/>
    </xf>
    <xf numFmtId="165" fontId="63" fillId="0" borderId="0" xfId="451" applyFont="1" applyAlignment="1"/>
    <xf numFmtId="165" fontId="63" fillId="0" borderId="0" xfId="451" applyFont="1"/>
    <xf numFmtId="165" fontId="63" fillId="0" borderId="0" xfId="451" applyFont="1" applyAlignment="1" applyProtection="1">
      <alignment horizontal="centerContinuous"/>
    </xf>
    <xf numFmtId="165" fontId="63" fillId="0" borderId="0" xfId="451" applyFont="1" applyAlignment="1">
      <alignment horizontal="right"/>
    </xf>
    <xf numFmtId="165" fontId="63" fillId="0" borderId="0" xfId="451" applyFont="1" applyAlignment="1" applyProtection="1">
      <alignment horizontal="right"/>
    </xf>
    <xf numFmtId="165" fontId="62" fillId="0" borderId="0" xfId="451" applyFont="1" applyAlignment="1" applyProtection="1">
      <alignment horizontal="left"/>
    </xf>
    <xf numFmtId="165" fontId="63" fillId="0" borderId="0" xfId="451" applyFont="1" applyAlignment="1" applyProtection="1">
      <alignment horizontal="left"/>
    </xf>
    <xf numFmtId="0" fontId="63" fillId="0" borderId="0" xfId="0" applyFont="1" applyAlignment="1" applyProtection="1">
      <alignment horizontal="right"/>
    </xf>
    <xf numFmtId="0" fontId="63" fillId="0" borderId="0" xfId="0" applyFont="1" applyAlignment="1" applyProtection="1">
      <alignment horizontal="left"/>
    </xf>
    <xf numFmtId="165" fontId="62" fillId="0" borderId="0" xfId="451" applyFont="1"/>
    <xf numFmtId="0" fontId="81" fillId="0" borderId="0" xfId="0" applyFont="1" applyAlignment="1" applyProtection="1">
      <alignment horizontal="left"/>
    </xf>
    <xf numFmtId="0" fontId="80" fillId="0" borderId="0" xfId="0" applyFont="1"/>
    <xf numFmtId="165" fontId="63" fillId="0" borderId="0" xfId="451" applyFont="1" applyFill="1"/>
    <xf numFmtId="0" fontId="63" fillId="0" borderId="0" xfId="0" applyFont="1" applyFill="1" applyAlignment="1" applyProtection="1">
      <alignment horizontal="right"/>
    </xf>
    <xf numFmtId="0" fontId="81" fillId="0" borderId="0" xfId="0" applyFont="1"/>
    <xf numFmtId="0" fontId="80" fillId="0" borderId="0" xfId="0" applyFont="1" applyAlignment="1" applyProtection="1">
      <alignment horizontal="left"/>
    </xf>
    <xf numFmtId="165" fontId="80" fillId="0" borderId="0" xfId="451" applyFont="1"/>
    <xf numFmtId="0" fontId="80" fillId="0" borderId="0" xfId="0" applyFont="1" applyAlignment="1" applyProtection="1">
      <alignment horizontal="right"/>
    </xf>
    <xf numFmtId="0" fontId="81" fillId="0" borderId="0" xfId="0" applyFont="1" applyFill="1" applyAlignment="1" applyProtection="1">
      <alignment horizontal="left"/>
    </xf>
    <xf numFmtId="171" fontId="72" fillId="0" borderId="0" xfId="343" applyNumberFormat="1" applyFont="1" applyFill="1" applyBorder="1" applyAlignment="1" applyProtection="1">
      <alignment horizontal="right" vertical="center"/>
    </xf>
    <xf numFmtId="171" fontId="72" fillId="0" borderId="35" xfId="343" applyNumberFormat="1" applyFont="1" applyFill="1" applyBorder="1" applyAlignment="1" applyProtection="1">
      <alignment horizontal="right" vertical="center"/>
    </xf>
    <xf numFmtId="171" fontId="72" fillId="0" borderId="29" xfId="343" applyNumberFormat="1" applyFont="1" applyFill="1" applyBorder="1" applyAlignment="1" applyProtection="1">
      <alignment horizontal="right" vertical="center"/>
    </xf>
    <xf numFmtId="171" fontId="72" fillId="0" borderId="37" xfId="343" applyNumberFormat="1" applyFont="1" applyFill="1" applyBorder="1" applyAlignment="1" applyProtection="1">
      <alignment horizontal="right" vertical="center"/>
    </xf>
    <xf numFmtId="171" fontId="74" fillId="0" borderId="35" xfId="343" applyNumberFormat="1" applyFont="1" applyFill="1" applyBorder="1" applyAlignment="1" applyProtection="1">
      <alignment horizontal="right" vertical="center"/>
    </xf>
    <xf numFmtId="171" fontId="74" fillId="0" borderId="37" xfId="343" applyNumberFormat="1" applyFont="1" applyFill="1" applyBorder="1" applyAlignment="1" applyProtection="1">
      <alignment horizontal="right" vertical="center"/>
    </xf>
    <xf numFmtId="171" fontId="74" fillId="0" borderId="36" xfId="343" applyNumberFormat="1" applyFont="1" applyFill="1" applyBorder="1" applyAlignment="1" applyProtection="1">
      <alignment horizontal="right" vertical="center"/>
    </xf>
    <xf numFmtId="171" fontId="72" fillId="0" borderId="18" xfId="342" applyNumberFormat="1" applyFont="1" applyFill="1" applyBorder="1" applyAlignment="1" applyProtection="1">
      <alignment horizontal="right" vertical="center"/>
    </xf>
    <xf numFmtId="171" fontId="72" fillId="0" borderId="0" xfId="342" applyNumberFormat="1" applyFont="1" applyFill="1" applyBorder="1" applyAlignment="1" applyProtection="1">
      <alignment horizontal="right" vertical="center"/>
    </xf>
    <xf numFmtId="171" fontId="72" fillId="0" borderId="35" xfId="342" applyNumberFormat="1" applyFont="1" applyFill="1" applyBorder="1" applyAlignment="1" applyProtection="1">
      <alignment horizontal="right" vertical="center"/>
    </xf>
    <xf numFmtId="171" fontId="72" fillId="0" borderId="36" xfId="342" applyNumberFormat="1" applyFont="1" applyFill="1" applyBorder="1" applyAlignment="1" applyProtection="1">
      <alignment horizontal="right" vertical="center"/>
    </xf>
    <xf numFmtId="171" fontId="72" fillId="0" borderId="29" xfId="342" applyNumberFormat="1" applyFont="1" applyFill="1" applyBorder="1" applyAlignment="1" applyProtection="1">
      <alignment horizontal="right" vertical="center"/>
    </xf>
    <xf numFmtId="171" fontId="72" fillId="0" borderId="37" xfId="342" applyNumberFormat="1" applyFont="1" applyFill="1" applyBorder="1" applyAlignment="1" applyProtection="1">
      <alignment horizontal="right" vertical="center"/>
    </xf>
    <xf numFmtId="171" fontId="74" fillId="0" borderId="18" xfId="342" applyNumberFormat="1" applyFont="1" applyFill="1" applyBorder="1" applyAlignment="1" applyProtection="1">
      <alignment horizontal="right" vertical="center"/>
    </xf>
    <xf numFmtId="171" fontId="74" fillId="0" borderId="35" xfId="342" applyNumberFormat="1" applyFont="1" applyFill="1" applyBorder="1" applyAlignment="1" applyProtection="1">
      <alignment horizontal="right" vertical="center"/>
    </xf>
    <xf numFmtId="171" fontId="74" fillId="0" borderId="36" xfId="342" applyNumberFormat="1" applyFont="1" applyFill="1" applyBorder="1" applyAlignment="1" applyProtection="1">
      <alignment horizontal="right" vertical="center"/>
    </xf>
    <xf numFmtId="171" fontId="74" fillId="0" borderId="29" xfId="342" applyNumberFormat="1" applyFont="1" applyFill="1" applyBorder="1" applyAlignment="1" applyProtection="1">
      <alignment horizontal="right" vertical="center"/>
    </xf>
    <xf numFmtId="171" fontId="74" fillId="0" borderId="37" xfId="342" applyNumberFormat="1" applyFont="1" applyFill="1" applyBorder="1" applyAlignment="1" applyProtection="1">
      <alignment horizontal="right" vertical="center"/>
    </xf>
    <xf numFmtId="167" fontId="63" fillId="0" borderId="0" xfId="449" applyNumberFormat="1" applyFont="1" applyFill="1" applyBorder="1"/>
    <xf numFmtId="0" fontId="51" fillId="0" borderId="0" xfId="449" applyFont="1" applyFill="1" applyBorder="1"/>
    <xf numFmtId="165" fontId="80" fillId="0" borderId="0" xfId="340" applyFont="1" applyFill="1" applyBorder="1"/>
    <xf numFmtId="167" fontId="62" fillId="0" borderId="37" xfId="449" applyNumberFormat="1" applyFont="1" applyFill="1" applyBorder="1"/>
    <xf numFmtId="167" fontId="63" fillId="0" borderId="35" xfId="449" applyNumberFormat="1" applyFont="1" applyFill="1" applyBorder="1"/>
    <xf numFmtId="167" fontId="63" fillId="0" borderId="20" xfId="449" applyNumberFormat="1" applyFont="1" applyFill="1" applyBorder="1"/>
    <xf numFmtId="167" fontId="63" fillId="0" borderId="35" xfId="450" applyNumberFormat="1" applyFont="1" applyFill="1" applyBorder="1" applyProtection="1"/>
    <xf numFmtId="165" fontId="51" fillId="0" borderId="0" xfId="339" applyFont="1" applyFill="1" applyBorder="1"/>
    <xf numFmtId="167" fontId="63" fillId="0" borderId="22" xfId="0" applyNumberFormat="1" applyFont="1" applyFill="1" applyBorder="1" applyProtection="1"/>
    <xf numFmtId="165" fontId="65" fillId="0" borderId="56" xfId="340" quotePrefix="1" applyFont="1" applyBorder="1" applyAlignment="1" applyProtection="1">
      <alignment horizontal="center" vertical="center"/>
    </xf>
    <xf numFmtId="165" fontId="65" fillId="0" borderId="57" xfId="340" applyFont="1" applyBorder="1" applyAlignment="1" applyProtection="1">
      <alignment horizontal="center" vertical="center"/>
    </xf>
    <xf numFmtId="165" fontId="65" fillId="0" borderId="44" xfId="340" applyFont="1" applyBorder="1" applyAlignment="1">
      <alignment horizontal="center" vertical="center"/>
    </xf>
    <xf numFmtId="165" fontId="62" fillId="0" borderId="0" xfId="466" applyFont="1" applyAlignment="1">
      <alignment horizontal="left"/>
    </xf>
    <xf numFmtId="165" fontId="68" fillId="0" borderId="0" xfId="467" applyFont="1"/>
    <xf numFmtId="165" fontId="65" fillId="0" borderId="0" xfId="467" applyFont="1" applyAlignment="1">
      <alignment horizontal="centerContinuous"/>
    </xf>
    <xf numFmtId="165" fontId="68" fillId="0" borderId="0" xfId="467" applyFont="1" applyAlignment="1">
      <alignment horizontal="centerContinuous"/>
    </xf>
    <xf numFmtId="165" fontId="68" fillId="0" borderId="47" xfId="467" applyFont="1" applyBorder="1"/>
    <xf numFmtId="165" fontId="65" fillId="0" borderId="12" xfId="467" applyFont="1" applyBorder="1"/>
    <xf numFmtId="165" fontId="65" fillId="0" borderId="15" xfId="467" applyFont="1" applyBorder="1" applyAlignment="1" applyProtection="1">
      <alignment horizontal="center"/>
    </xf>
    <xf numFmtId="165" fontId="65" fillId="0" borderId="17" xfId="467" applyFont="1" applyBorder="1" applyAlignment="1" applyProtection="1">
      <alignment horizontal="center"/>
    </xf>
    <xf numFmtId="165" fontId="68" fillId="0" borderId="18" xfId="467" applyFont="1" applyBorder="1"/>
    <xf numFmtId="165" fontId="65" fillId="0" borderId="0" xfId="467" applyFont="1" applyBorder="1" applyAlignment="1" applyProtection="1">
      <alignment horizontal="centerContinuous"/>
    </xf>
    <xf numFmtId="165" fontId="65" fillId="0" borderId="20" xfId="467" applyFont="1" applyBorder="1" applyAlignment="1" applyProtection="1">
      <alignment horizontal="center"/>
    </xf>
    <xf numFmtId="165" fontId="68" fillId="0" borderId="58" xfId="467" applyFont="1" applyBorder="1"/>
    <xf numFmtId="165" fontId="65" fillId="0" borderId="24" xfId="467" applyFont="1" applyBorder="1"/>
    <xf numFmtId="165" fontId="67" fillId="0" borderId="42" xfId="467" applyFont="1" applyBorder="1" applyAlignment="1" applyProtection="1">
      <alignment horizontal="center" vertical="center"/>
    </xf>
    <xf numFmtId="165" fontId="67" fillId="0" borderId="45" xfId="467" applyFont="1" applyBorder="1" applyAlignment="1" applyProtection="1">
      <alignment horizontal="center" vertical="center"/>
    </xf>
    <xf numFmtId="165" fontId="67" fillId="0" borderId="0" xfId="467" applyFont="1" applyBorder="1" applyAlignment="1">
      <alignment horizontal="centerContinuous"/>
    </xf>
    <xf numFmtId="165" fontId="63" fillId="0" borderId="19" xfId="467" quotePrefix="1" applyFont="1" applyBorder="1" applyAlignment="1" applyProtection="1">
      <alignment horizontal="left"/>
    </xf>
    <xf numFmtId="165" fontId="63" fillId="0" borderId="0" xfId="467" quotePrefix="1" applyFont="1" applyBorder="1" applyAlignment="1" applyProtection="1">
      <alignment horizontal="left"/>
    </xf>
    <xf numFmtId="167" fontId="63" fillId="25" borderId="23" xfId="467" applyNumberFormat="1" applyFont="1" applyFill="1" applyBorder="1" applyAlignment="1" applyProtection="1">
      <alignment horizontal="right"/>
    </xf>
    <xf numFmtId="167" fontId="63" fillId="0" borderId="29" xfId="467" applyNumberFormat="1" applyFont="1" applyFill="1" applyBorder="1" applyAlignment="1" applyProtection="1">
      <alignment horizontal="right"/>
    </xf>
    <xf numFmtId="167" fontId="63" fillId="0" borderId="26" xfId="467" applyNumberFormat="1" applyFont="1" applyFill="1" applyBorder="1" applyAlignment="1" applyProtection="1">
      <alignment horizontal="right"/>
    </xf>
    <xf numFmtId="165" fontId="68" fillId="0" borderId="0" xfId="467" applyFont="1" applyBorder="1" applyAlignment="1" applyProtection="1">
      <alignment horizontal="left"/>
    </xf>
    <xf numFmtId="167" fontId="68" fillId="0" borderId="0" xfId="467" applyNumberFormat="1" applyFont="1" applyBorder="1" applyAlignment="1" applyProtection="1">
      <alignment horizontal="left"/>
    </xf>
    <xf numFmtId="167" fontId="68" fillId="0" borderId="0" xfId="467" applyNumberFormat="1" applyFont="1" applyBorder="1" applyProtection="1"/>
    <xf numFmtId="165" fontId="68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3" fillId="0" borderId="0" xfId="0" applyFont="1" applyFill="1"/>
    <xf numFmtId="165" fontId="83" fillId="0" borderId="34" xfId="340" quotePrefix="1" applyFont="1" applyBorder="1" applyAlignment="1" applyProtection="1">
      <alignment horizontal="center" vertical="center"/>
    </xf>
    <xf numFmtId="165" fontId="67" fillId="0" borderId="34" xfId="341" quotePrefix="1" applyFont="1" applyBorder="1" applyAlignment="1" applyProtection="1">
      <alignment horizontal="center" vertical="center"/>
    </xf>
    <xf numFmtId="165" fontId="65" fillId="0" borderId="43" xfId="341" applyFont="1" applyBorder="1" applyAlignment="1" applyProtection="1">
      <alignment horizontal="center" vertical="center"/>
    </xf>
    <xf numFmtId="165" fontId="65" fillId="0" borderId="20" xfId="341" applyFont="1" applyBorder="1" applyAlignment="1" applyProtection="1">
      <alignment horizontal="center" vertical="center"/>
    </xf>
    <xf numFmtId="165" fontId="65" fillId="0" borderId="22" xfId="341" quotePrefix="1" applyFont="1" applyBorder="1" applyAlignment="1" applyProtection="1">
      <alignment horizontal="center" vertical="center"/>
    </xf>
    <xf numFmtId="165" fontId="104" fillId="0" borderId="0" xfId="342" applyFont="1" applyFill="1" applyAlignment="1">
      <alignment vertical="center"/>
    </xf>
    <xf numFmtId="165" fontId="68" fillId="0" borderId="0" xfId="342" applyFont="1" applyFill="1" applyAlignment="1">
      <alignment vertical="center"/>
    </xf>
    <xf numFmtId="165" fontId="67" fillId="0" borderId="27" xfId="467" applyFont="1" applyBorder="1" applyAlignment="1" applyProtection="1">
      <alignment horizontal="center" vertical="center"/>
    </xf>
    <xf numFmtId="165" fontId="65" fillId="0" borderId="18" xfId="467" applyFont="1" applyBorder="1" applyAlignment="1" applyProtection="1">
      <alignment horizontal="center"/>
    </xf>
    <xf numFmtId="165" fontId="65" fillId="0" borderId="17" xfId="467" applyFont="1" applyBorder="1" applyAlignment="1" applyProtection="1">
      <alignment horizontal="centerContinuous"/>
    </xf>
    <xf numFmtId="165" fontId="65" fillId="0" borderId="20" xfId="467" applyFont="1" applyBorder="1" applyAlignment="1" applyProtection="1">
      <alignment horizontal="centerContinuous"/>
    </xf>
    <xf numFmtId="167" fontId="63" fillId="0" borderId="23" xfId="467" applyNumberFormat="1" applyFont="1" applyFill="1" applyBorder="1" applyProtection="1"/>
    <xf numFmtId="165" fontId="65" fillId="0" borderId="10" xfId="467" applyFont="1" applyBorder="1" applyAlignment="1" applyProtection="1">
      <alignment horizontal="center"/>
    </xf>
    <xf numFmtId="165" fontId="65" fillId="0" borderId="0" xfId="467" applyFont="1" applyAlignment="1" applyProtection="1">
      <alignment horizontal="right"/>
    </xf>
    <xf numFmtId="0" fontId="62" fillId="0" borderId="0" xfId="313" applyFont="1" applyFill="1"/>
    <xf numFmtId="0" fontId="63" fillId="0" borderId="0" xfId="313" applyFont="1" applyFill="1" applyBorder="1"/>
    <xf numFmtId="0" fontId="63" fillId="0" borderId="0" xfId="313" applyFont="1" applyFill="1"/>
    <xf numFmtId="0" fontId="37" fillId="0" borderId="0" xfId="313" applyFill="1"/>
    <xf numFmtId="0" fontId="51" fillId="0" borderId="0" xfId="313" applyFont="1" applyFill="1"/>
    <xf numFmtId="0" fontId="63" fillId="0" borderId="0" xfId="313" applyFont="1" applyFill="1" applyBorder="1" applyAlignment="1">
      <alignment horizontal="center"/>
    </xf>
    <xf numFmtId="0" fontId="63" fillId="0" borderId="0" xfId="313" applyFont="1" applyFill="1" applyAlignment="1">
      <alignment horizontal="center"/>
    </xf>
    <xf numFmtId="0" fontId="51" fillId="0" borderId="0" xfId="313" applyFont="1" applyFill="1" applyBorder="1" applyAlignment="1">
      <alignment horizontal="center"/>
    </xf>
    <xf numFmtId="0" fontId="51" fillId="0" borderId="29" xfId="313" applyFont="1" applyFill="1" applyBorder="1"/>
    <xf numFmtId="0" fontId="62" fillId="0" borderId="0" xfId="313" applyFont="1" applyFill="1" applyAlignment="1">
      <alignment horizontal="right" vertical="center"/>
    </xf>
    <xf numFmtId="0" fontId="63" fillId="0" borderId="15" xfId="313" applyFont="1" applyFill="1" applyBorder="1"/>
    <xf numFmtId="0" fontId="62" fillId="0" borderId="10" xfId="313" applyFont="1" applyFill="1" applyBorder="1" applyAlignment="1">
      <alignment horizontal="center"/>
    </xf>
    <xf numFmtId="0" fontId="62" fillId="0" borderId="35" xfId="313" applyFont="1" applyFill="1" applyBorder="1" applyAlignment="1">
      <alignment horizontal="center" vertical="center"/>
    </xf>
    <xf numFmtId="0" fontId="62" fillId="0" borderId="20" xfId="313" applyFont="1" applyFill="1" applyBorder="1" applyAlignment="1">
      <alignment horizontal="center"/>
    </xf>
    <xf numFmtId="0" fontId="62" fillId="0" borderId="18" xfId="313" applyFont="1" applyFill="1" applyBorder="1" applyAlignment="1">
      <alignment horizontal="center" vertical="center"/>
    </xf>
    <xf numFmtId="0" fontId="62" fillId="0" borderId="0" xfId="313" applyFont="1" applyFill="1" applyBorder="1" applyAlignment="1">
      <alignment horizontal="center"/>
    </xf>
    <xf numFmtId="0" fontId="62" fillId="0" borderId="35" xfId="313" applyFont="1" applyFill="1" applyBorder="1" applyAlignment="1">
      <alignment horizontal="center"/>
    </xf>
    <xf numFmtId="0" fontId="62" fillId="0" borderId="15" xfId="313" applyFont="1" applyFill="1" applyBorder="1" applyAlignment="1">
      <alignment horizontal="center"/>
    </xf>
    <xf numFmtId="0" fontId="62" fillId="0" borderId="14" xfId="313" applyFont="1" applyFill="1" applyBorder="1" applyAlignment="1">
      <alignment horizontal="center"/>
    </xf>
    <xf numFmtId="0" fontId="63" fillId="0" borderId="20" xfId="313" applyFont="1" applyFill="1" applyBorder="1"/>
    <xf numFmtId="0" fontId="62" fillId="0" borderId="36" xfId="313" applyFont="1" applyFill="1" applyBorder="1" applyAlignment="1">
      <alignment horizontal="center" vertical="center"/>
    </xf>
    <xf numFmtId="0" fontId="107" fillId="0" borderId="35" xfId="313" applyFont="1" applyFill="1" applyBorder="1" applyAlignment="1">
      <alignment horizontal="left" vertical="center"/>
    </xf>
    <xf numFmtId="0" fontId="62" fillId="0" borderId="36" xfId="313" quotePrefix="1" applyFont="1" applyFill="1" applyBorder="1" applyAlignment="1">
      <alignment horizontal="center" vertical="center"/>
    </xf>
    <xf numFmtId="0" fontId="62" fillId="0" borderId="37" xfId="313" quotePrefix="1" applyFont="1" applyFill="1" applyBorder="1" applyAlignment="1">
      <alignment horizontal="center" vertical="center"/>
    </xf>
    <xf numFmtId="0" fontId="62" fillId="0" borderId="37" xfId="313" applyFont="1" applyFill="1" applyBorder="1" applyAlignment="1">
      <alignment horizontal="center" vertical="center"/>
    </xf>
    <xf numFmtId="0" fontId="62" fillId="0" borderId="23" xfId="313" quotePrefix="1" applyFont="1" applyFill="1" applyBorder="1" applyAlignment="1">
      <alignment horizontal="center" vertical="center"/>
    </xf>
    <xf numFmtId="20" fontId="62" fillId="0" borderId="37" xfId="313" quotePrefix="1" applyNumberFormat="1" applyFont="1" applyFill="1" applyBorder="1" applyAlignment="1">
      <alignment horizontal="center" vertical="center"/>
    </xf>
    <xf numFmtId="0" fontId="67" fillId="0" borderId="42" xfId="313" applyFont="1" applyFill="1" applyBorder="1" applyAlignment="1">
      <alignment horizontal="center" vertical="center"/>
    </xf>
    <xf numFmtId="0" fontId="67" fillId="0" borderId="27" xfId="313" applyFont="1" applyFill="1" applyBorder="1" applyAlignment="1">
      <alignment horizontal="center" vertical="center"/>
    </xf>
    <xf numFmtId="0" fontId="67" fillId="0" borderId="45" xfId="313" applyFont="1" applyFill="1" applyBorder="1" applyAlignment="1">
      <alignment horizontal="center" vertical="center"/>
    </xf>
    <xf numFmtId="0" fontId="67" fillId="0" borderId="11" xfId="313" applyFont="1" applyFill="1" applyBorder="1" applyAlignment="1">
      <alignment horizontal="center" vertical="center"/>
    </xf>
    <xf numFmtId="0" fontId="51" fillId="0" borderId="0" xfId="313" applyFont="1" applyFill="1" applyAlignment="1">
      <alignment vertical="center"/>
    </xf>
    <xf numFmtId="0" fontId="63" fillId="0" borderId="0" xfId="313" applyFont="1" applyFill="1" applyAlignment="1">
      <alignment vertical="center"/>
    </xf>
    <xf numFmtId="0" fontId="62" fillId="0" borderId="20" xfId="313" applyFont="1" applyFill="1" applyBorder="1" applyAlignment="1">
      <alignment vertical="center"/>
    </xf>
    <xf numFmtId="3" fontId="62" fillId="0" borderId="14" xfId="313" applyNumberFormat="1" applyFont="1" applyFill="1" applyBorder="1" applyAlignment="1">
      <alignment vertical="center"/>
    </xf>
    <xf numFmtId="166" fontId="62" fillId="0" borderId="35" xfId="233" applyNumberFormat="1" applyFont="1" applyFill="1" applyBorder="1" applyAlignment="1">
      <alignment vertical="center"/>
    </xf>
    <xf numFmtId="0" fontId="37" fillId="0" borderId="0" xfId="313" applyFill="1" applyAlignment="1">
      <alignment vertical="center"/>
    </xf>
    <xf numFmtId="0" fontId="69" fillId="0" borderId="20" xfId="313" applyFont="1" applyFill="1" applyBorder="1" applyAlignment="1">
      <alignment vertical="center"/>
    </xf>
    <xf numFmtId="166" fontId="62" fillId="0" borderId="35" xfId="313" applyNumberFormat="1" applyFont="1" applyFill="1" applyBorder="1" applyAlignment="1">
      <alignment vertical="center"/>
    </xf>
    <xf numFmtId="0" fontId="63" fillId="0" borderId="20" xfId="313" applyFont="1" applyFill="1" applyBorder="1" applyAlignment="1">
      <alignment vertical="center"/>
    </xf>
    <xf numFmtId="166" fontId="63" fillId="0" borderId="35" xfId="233" applyNumberFormat="1" applyFont="1" applyFill="1" applyBorder="1" applyAlignment="1">
      <alignment vertical="center"/>
    </xf>
    <xf numFmtId="0" fontId="51" fillId="0" borderId="20" xfId="313" applyFont="1" applyFill="1" applyBorder="1" applyAlignment="1">
      <alignment vertical="center"/>
    </xf>
    <xf numFmtId="0" fontId="63" fillId="0" borderId="20" xfId="313" applyFont="1" applyFill="1" applyBorder="1" applyAlignment="1">
      <alignment horizontal="left" vertical="center"/>
    </xf>
    <xf numFmtId="0" fontId="63" fillId="0" borderId="20" xfId="313" quotePrefix="1" applyFont="1" applyFill="1" applyBorder="1" applyAlignment="1">
      <alignment vertical="center"/>
    </xf>
    <xf numFmtId="0" fontId="62" fillId="0" borderId="23" xfId="313" applyFont="1" applyFill="1" applyBorder="1" applyAlignment="1">
      <alignment vertical="center"/>
    </xf>
    <xf numFmtId="166" fontId="62" fillId="0" borderId="23" xfId="233" applyNumberFormat="1" applyFont="1" applyFill="1" applyBorder="1" applyAlignment="1">
      <alignment vertical="center"/>
    </xf>
    <xf numFmtId="165" fontId="63" fillId="25" borderId="0" xfId="483" applyNumberFormat="1" applyFont="1" applyFill="1"/>
    <xf numFmtId="165" fontId="63" fillId="25" borderId="0" xfId="483" applyNumberFormat="1" applyFont="1" applyFill="1" applyBorder="1"/>
    <xf numFmtId="165" fontId="80" fillId="25" borderId="0" xfId="483" applyNumberFormat="1" applyFont="1" applyFill="1"/>
    <xf numFmtId="165" fontId="62" fillId="25" borderId="0" xfId="483" applyNumberFormat="1" applyFont="1" applyFill="1" applyAlignment="1" applyProtection="1">
      <alignment horizontal="centerContinuous"/>
    </xf>
    <xf numFmtId="165" fontId="63" fillId="25" borderId="0" xfId="483" applyNumberFormat="1" applyFont="1" applyFill="1" applyAlignment="1">
      <alignment horizontal="centerContinuous"/>
    </xf>
    <xf numFmtId="165" fontId="63" fillId="25" borderId="0" xfId="483" applyNumberFormat="1" applyFont="1" applyFill="1" applyBorder="1" applyAlignment="1">
      <alignment horizontal="centerContinuous"/>
    </xf>
    <xf numFmtId="165" fontId="63" fillId="25" borderId="29" xfId="483" applyNumberFormat="1" applyFont="1" applyFill="1" applyBorder="1"/>
    <xf numFmtId="165" fontId="65" fillId="25" borderId="29" xfId="483" applyNumberFormat="1" applyFont="1" applyFill="1" applyBorder="1" applyAlignment="1">
      <alignment horizontal="right"/>
    </xf>
    <xf numFmtId="165" fontId="63" fillId="25" borderId="10" xfId="483" applyNumberFormat="1" applyFont="1" applyFill="1" applyBorder="1"/>
    <xf numFmtId="165" fontId="63" fillId="25" borderId="14" xfId="483" applyNumberFormat="1" applyFont="1" applyFill="1" applyBorder="1"/>
    <xf numFmtId="165" fontId="63" fillId="25" borderId="18" xfId="483" applyNumberFormat="1" applyFont="1" applyFill="1" applyBorder="1"/>
    <xf numFmtId="165" fontId="62" fillId="25" borderId="35" xfId="483" applyNumberFormat="1" applyFont="1" applyFill="1" applyBorder="1" applyAlignment="1" applyProtection="1">
      <alignment horizontal="centerContinuous"/>
    </xf>
    <xf numFmtId="165" fontId="80" fillId="25" borderId="0" xfId="483" applyNumberFormat="1" applyFont="1" applyFill="1" applyAlignment="1" applyProtection="1">
      <alignment horizontal="center"/>
    </xf>
    <xf numFmtId="165" fontId="62" fillId="25" borderId="35" xfId="483" applyNumberFormat="1" applyFont="1" applyFill="1" applyBorder="1" applyAlignment="1" applyProtection="1">
      <alignment horizontal="center"/>
    </xf>
    <xf numFmtId="165" fontId="65" fillId="25" borderId="18" xfId="483" applyNumberFormat="1" applyFont="1" applyFill="1" applyBorder="1" applyAlignment="1">
      <alignment horizontal="centerContinuous"/>
    </xf>
    <xf numFmtId="165" fontId="65" fillId="25" borderId="11" xfId="483" applyNumberFormat="1" applyFont="1" applyFill="1" applyBorder="1" applyAlignment="1">
      <alignment horizontal="centerContinuous"/>
    </xf>
    <xf numFmtId="165" fontId="108" fillId="25" borderId="28" xfId="483" applyNumberFormat="1" applyFont="1" applyFill="1" applyBorder="1" applyAlignment="1">
      <alignment horizontal="left"/>
    </xf>
    <xf numFmtId="165" fontId="108" fillId="25" borderId="37" xfId="483" applyNumberFormat="1" applyFont="1" applyFill="1" applyBorder="1" applyAlignment="1">
      <alignment horizontal="left"/>
    </xf>
    <xf numFmtId="165" fontId="109" fillId="25" borderId="0" xfId="483" applyNumberFormat="1" applyFont="1" applyFill="1" applyBorder="1" applyAlignment="1" applyProtection="1">
      <alignment horizontal="center"/>
      <protection locked="0"/>
    </xf>
    <xf numFmtId="165" fontId="69" fillId="25" borderId="15" xfId="483" applyNumberFormat="1" applyFont="1" applyFill="1" applyBorder="1" applyAlignment="1">
      <alignment horizontal="center"/>
    </xf>
    <xf numFmtId="165" fontId="62" fillId="25" borderId="35" xfId="483" applyNumberFormat="1" applyFont="1" applyFill="1" applyBorder="1" applyAlignment="1" applyProtection="1">
      <alignment horizontal="left"/>
    </xf>
    <xf numFmtId="165" fontId="62" fillId="25" borderId="18" xfId="483" applyNumberFormat="1" applyFont="1" applyFill="1" applyBorder="1" applyAlignment="1" applyProtection="1">
      <alignment horizontal="center"/>
    </xf>
    <xf numFmtId="165" fontId="65" fillId="25" borderId="10" xfId="483" applyNumberFormat="1" applyFont="1" applyFill="1" applyBorder="1" applyAlignment="1"/>
    <xf numFmtId="165" fontId="108" fillId="25" borderId="29" xfId="483" applyNumberFormat="1" applyFont="1" applyFill="1" applyBorder="1" applyAlignment="1">
      <alignment horizontal="left"/>
    </xf>
    <xf numFmtId="165" fontId="69" fillId="25" borderId="18" xfId="483" applyNumberFormat="1" applyFont="1" applyFill="1" applyBorder="1" applyAlignment="1" applyProtection="1">
      <alignment horizontal="center"/>
    </xf>
    <xf numFmtId="165" fontId="69" fillId="25" borderId="20" xfId="483" applyNumberFormat="1" applyFont="1" applyFill="1" applyBorder="1" applyAlignment="1">
      <alignment horizontal="center"/>
    </xf>
    <xf numFmtId="165" fontId="51" fillId="25" borderId="35" xfId="483" applyNumberFormat="1" applyFont="1" applyFill="1" applyBorder="1" applyAlignment="1" applyProtection="1">
      <alignment horizontal="left"/>
      <protection locked="0"/>
    </xf>
    <xf numFmtId="165" fontId="62" fillId="25" borderId="0" xfId="483" applyNumberFormat="1" applyFont="1" applyFill="1" applyBorder="1" applyAlignment="1" applyProtection="1">
      <alignment horizontal="center"/>
    </xf>
    <xf numFmtId="165" fontId="62" fillId="25" borderId="20" xfId="483" applyNumberFormat="1" applyFont="1" applyFill="1" applyBorder="1" applyAlignment="1" applyProtection="1">
      <alignment horizontal="center"/>
    </xf>
    <xf numFmtId="165" fontId="69" fillId="25" borderId="35" xfId="483" applyNumberFormat="1" applyFont="1" applyFill="1" applyBorder="1" applyAlignment="1" applyProtection="1">
      <alignment horizontal="center"/>
    </xf>
    <xf numFmtId="165" fontId="63" fillId="25" borderId="36" xfId="483" applyNumberFormat="1" applyFont="1" applyFill="1" applyBorder="1"/>
    <xf numFmtId="165" fontId="51" fillId="25" borderId="22" xfId="483" applyNumberFormat="1" applyFont="1" applyFill="1" applyBorder="1" applyAlignment="1">
      <alignment horizontal="left"/>
    </xf>
    <xf numFmtId="165" fontId="70" fillId="25" borderId="58" xfId="483" quotePrefix="1" applyNumberFormat="1" applyFont="1" applyFill="1" applyBorder="1" applyAlignment="1" applyProtection="1">
      <alignment horizontal="center"/>
    </xf>
    <xf numFmtId="165" fontId="70" fillId="25" borderId="22" xfId="483" quotePrefix="1" applyNumberFormat="1" applyFont="1" applyFill="1" applyBorder="1" applyAlignment="1" applyProtection="1">
      <alignment horizontal="center"/>
    </xf>
    <xf numFmtId="165" fontId="70" fillId="25" borderId="26" xfId="483" quotePrefix="1" applyNumberFormat="1" applyFont="1" applyFill="1" applyBorder="1" applyAlignment="1" applyProtection="1">
      <alignment horizontal="center"/>
    </xf>
    <xf numFmtId="165" fontId="69" fillId="25" borderId="36" xfId="483" applyNumberFormat="1" applyFont="1" applyFill="1" applyBorder="1" applyAlignment="1" applyProtection="1">
      <alignment horizontal="centerContinuous"/>
    </xf>
    <xf numFmtId="165" fontId="108" fillId="25" borderId="23" xfId="483" applyNumberFormat="1" applyFont="1" applyFill="1" applyBorder="1" applyAlignment="1" applyProtection="1">
      <alignment horizontal="center"/>
    </xf>
    <xf numFmtId="165" fontId="63" fillId="25" borderId="27" xfId="483" applyNumberFormat="1" applyFont="1" applyFill="1" applyBorder="1"/>
    <xf numFmtId="165" fontId="63" fillId="25" borderId="28" xfId="483" applyNumberFormat="1" applyFont="1" applyFill="1" applyBorder="1"/>
    <xf numFmtId="165" fontId="110" fillId="25" borderId="33" xfId="483" applyNumberFormat="1" applyFont="1" applyFill="1" applyBorder="1" applyAlignment="1" applyProtection="1">
      <alignment horizontal="centerContinuous" vertical="center"/>
    </xf>
    <xf numFmtId="165" fontId="110" fillId="25" borderId="36" xfId="483" applyNumberFormat="1" applyFont="1" applyFill="1" applyBorder="1" applyAlignment="1" applyProtection="1">
      <alignment horizontal="center"/>
    </xf>
    <xf numFmtId="165" fontId="110" fillId="25" borderId="29" xfId="483" applyNumberFormat="1" applyFont="1" applyFill="1" applyBorder="1" applyAlignment="1" applyProtection="1">
      <alignment horizontal="center"/>
    </xf>
    <xf numFmtId="165" fontId="110" fillId="25" borderId="33" xfId="483" applyNumberFormat="1" applyFont="1" applyFill="1" applyBorder="1" applyAlignment="1" applyProtection="1">
      <alignment horizontal="center"/>
    </xf>
    <xf numFmtId="165" fontId="110" fillId="25" borderId="27" xfId="483" applyNumberFormat="1" applyFont="1" applyFill="1" applyBorder="1" applyAlignment="1" applyProtection="1">
      <alignment horizontal="center"/>
    </xf>
    <xf numFmtId="165" fontId="110" fillId="25" borderId="42" xfId="483" applyNumberFormat="1" applyFont="1" applyFill="1" applyBorder="1" applyAlignment="1" applyProtection="1">
      <alignment horizontal="center"/>
    </xf>
    <xf numFmtId="165" fontId="63" fillId="25" borderId="11" xfId="483" applyNumberFormat="1" applyFont="1" applyFill="1" applyBorder="1"/>
    <xf numFmtId="165" fontId="72" fillId="25" borderId="14" xfId="483" applyNumberFormat="1" applyFont="1" applyFill="1" applyBorder="1" applyAlignment="1" applyProtection="1">
      <alignment horizontal="center"/>
    </xf>
    <xf numFmtId="174" fontId="72" fillId="25" borderId="0" xfId="483" applyNumberFormat="1" applyFont="1" applyFill="1" applyBorder="1"/>
    <xf numFmtId="174" fontId="72" fillId="25" borderId="14" xfId="483" applyNumberFormat="1" applyFont="1" applyFill="1" applyBorder="1"/>
    <xf numFmtId="174" fontId="72" fillId="25" borderId="15" xfId="483" applyNumberFormat="1" applyFont="1" applyFill="1" applyBorder="1"/>
    <xf numFmtId="174" fontId="72" fillId="25" borderId="0" xfId="483" applyNumberFormat="1" applyFont="1" applyFill="1" applyBorder="1" applyProtection="1"/>
    <xf numFmtId="174" fontId="72" fillId="25" borderId="35" xfId="483" applyNumberFormat="1" applyFont="1" applyFill="1" applyBorder="1" applyProtection="1"/>
    <xf numFmtId="165" fontId="81" fillId="25" borderId="0" xfId="483" applyNumberFormat="1" applyFont="1" applyFill="1"/>
    <xf numFmtId="165" fontId="81" fillId="25" borderId="0" xfId="483" applyNumberFormat="1" applyFont="1" applyFill="1" applyBorder="1"/>
    <xf numFmtId="49" fontId="63" fillId="25" borderId="18" xfId="483" applyNumberFormat="1" applyFont="1" applyFill="1" applyBorder="1" applyAlignment="1">
      <alignment vertical="center"/>
    </xf>
    <xf numFmtId="165" fontId="63" fillId="25" borderId="0" xfId="483" quotePrefix="1" applyNumberFormat="1" applyFont="1" applyFill="1" applyBorder="1" applyAlignment="1" applyProtection="1">
      <alignment horizontal="center" vertical="center"/>
    </xf>
    <xf numFmtId="165" fontId="63" fillId="25" borderId="35" xfId="483" applyNumberFormat="1" applyFont="1" applyFill="1" applyBorder="1" applyAlignment="1" applyProtection="1">
      <alignment horizontal="left" vertical="center" wrapText="1"/>
    </xf>
    <xf numFmtId="165" fontId="80" fillId="25" borderId="0" xfId="483" applyNumberFormat="1" applyFont="1" applyFill="1" applyBorder="1"/>
    <xf numFmtId="165" fontId="63" fillId="25" borderId="35" xfId="483" applyNumberFormat="1" applyFont="1" applyFill="1" applyBorder="1" applyAlignment="1">
      <alignment vertical="center" wrapText="1"/>
    </xf>
    <xf numFmtId="49" fontId="63" fillId="25" borderId="61" xfId="483" applyNumberFormat="1" applyFont="1" applyFill="1" applyBorder="1" applyAlignment="1">
      <alignment vertical="center"/>
    </xf>
    <xf numFmtId="49" fontId="63" fillId="25" borderId="36" xfId="483" applyNumberFormat="1" applyFont="1" applyFill="1" applyBorder="1" applyAlignment="1">
      <alignment vertical="center"/>
    </xf>
    <xf numFmtId="165" fontId="63" fillId="25" borderId="29" xfId="483" quotePrefix="1" applyNumberFormat="1" applyFont="1" applyFill="1" applyBorder="1" applyAlignment="1" applyProtection="1">
      <alignment horizontal="center" vertical="center"/>
    </xf>
    <xf numFmtId="165" fontId="63" fillId="25" borderId="37" xfId="483" applyNumberFormat="1" applyFont="1" applyFill="1" applyBorder="1" applyAlignment="1">
      <alignment vertical="center"/>
    </xf>
    <xf numFmtId="165" fontId="63" fillId="0" borderId="0" xfId="483" applyNumberFormat="1" applyFont="1" applyFill="1"/>
    <xf numFmtId="165" fontId="80" fillId="0" borderId="0" xfId="483" applyNumberFormat="1" applyFont="1" applyFill="1" applyAlignment="1" applyProtection="1">
      <alignment horizontal="center"/>
    </xf>
    <xf numFmtId="165" fontId="80" fillId="0" borderId="0" xfId="483" applyNumberFormat="1" applyFont="1" applyFill="1"/>
    <xf numFmtId="165" fontId="62" fillId="0" borderId="0" xfId="485" applyNumberFormat="1" applyFont="1"/>
    <xf numFmtId="165" fontId="63" fillId="0" borderId="0" xfId="485" applyNumberFormat="1" applyFont="1"/>
    <xf numFmtId="165" fontId="63" fillId="0" borderId="0" xfId="485" applyNumberFormat="1" applyFont="1" applyBorder="1"/>
    <xf numFmtId="165" fontId="80" fillId="0" borderId="0" xfId="485" applyNumberFormat="1" applyFont="1"/>
    <xf numFmtId="165" fontId="62" fillId="0" borderId="0" xfId="485" applyNumberFormat="1" applyFont="1" applyAlignment="1" applyProtection="1">
      <alignment horizontal="centerContinuous"/>
    </xf>
    <xf numFmtId="165" fontId="63" fillId="0" borderId="0" xfId="485" applyNumberFormat="1" applyFont="1" applyAlignment="1">
      <alignment horizontal="centerContinuous"/>
    </xf>
    <xf numFmtId="165" fontId="63" fillId="0" borderId="0" xfId="485" applyNumberFormat="1" applyFont="1" applyBorder="1" applyAlignment="1">
      <alignment horizontal="centerContinuous"/>
    </xf>
    <xf numFmtId="165" fontId="65" fillId="0" borderId="29" xfId="485" applyNumberFormat="1" applyFont="1" applyBorder="1" applyAlignment="1">
      <alignment horizontal="right"/>
    </xf>
    <xf numFmtId="165" fontId="63" fillId="0" borderId="15" xfId="485" applyNumberFormat="1" applyFont="1" applyBorder="1"/>
    <xf numFmtId="165" fontId="62" fillId="0" borderId="20" xfId="485" applyNumberFormat="1" applyFont="1" applyBorder="1" applyAlignment="1" applyProtection="1">
      <alignment horizontal="centerContinuous"/>
    </xf>
    <xf numFmtId="165" fontId="80" fillId="0" borderId="0" xfId="485" applyNumberFormat="1" applyFont="1" applyAlignment="1" applyProtection="1">
      <alignment horizontal="center"/>
    </xf>
    <xf numFmtId="165" fontId="62" fillId="0" borderId="20" xfId="485" applyNumberFormat="1" applyFont="1" applyBorder="1" applyAlignment="1" applyProtection="1">
      <alignment horizontal="center"/>
    </xf>
    <xf numFmtId="165" fontId="65" fillId="0" borderId="18" xfId="485" applyNumberFormat="1" applyFont="1" applyBorder="1" applyAlignment="1">
      <alignment horizontal="centerContinuous"/>
    </xf>
    <xf numFmtId="165" fontId="65" fillId="0" borderId="11" xfId="485" applyNumberFormat="1" applyFont="1" applyBorder="1" applyAlignment="1">
      <alignment horizontal="centerContinuous"/>
    </xf>
    <xf numFmtId="165" fontId="108" fillId="0" borderId="28" xfId="485" applyNumberFormat="1" applyFont="1" applyBorder="1" applyAlignment="1">
      <alignment horizontal="left"/>
    </xf>
    <xf numFmtId="165" fontId="108" fillId="0" borderId="37" xfId="485" applyNumberFormat="1" applyFont="1" applyBorder="1" applyAlignment="1">
      <alignment horizontal="left"/>
    </xf>
    <xf numFmtId="165" fontId="109" fillId="0" borderId="35" xfId="485" applyNumberFormat="1" applyFont="1" applyBorder="1" applyAlignment="1" applyProtection="1">
      <alignment horizontal="center"/>
      <protection locked="0"/>
    </xf>
    <xf numFmtId="165" fontId="69" fillId="0" borderId="35" xfId="485" applyNumberFormat="1" applyFont="1" applyBorder="1" applyAlignment="1">
      <alignment horizontal="center"/>
    </xf>
    <xf numFmtId="165" fontId="62" fillId="0" borderId="20" xfId="485" applyNumberFormat="1" applyFont="1" applyBorder="1" applyAlignment="1" applyProtection="1">
      <alignment horizontal="left"/>
    </xf>
    <xf numFmtId="165" fontId="62" fillId="0" borderId="18" xfId="485" applyNumberFormat="1" applyFont="1" applyBorder="1" applyAlignment="1" applyProtection="1">
      <alignment horizontal="center"/>
    </xf>
    <xf numFmtId="165" fontId="62" fillId="0" borderId="0" xfId="485" applyNumberFormat="1" applyFont="1" applyBorder="1" applyAlignment="1" applyProtection="1">
      <alignment horizontal="center"/>
    </xf>
    <xf numFmtId="165" fontId="65" fillId="0" borderId="10" xfId="485" applyNumberFormat="1" applyFont="1" applyBorder="1" applyAlignment="1"/>
    <xf numFmtId="165" fontId="108" fillId="0" borderId="29" xfId="485" applyNumberFormat="1" applyFont="1" applyBorder="1" applyAlignment="1">
      <alignment horizontal="left"/>
    </xf>
    <xf numFmtId="165" fontId="69" fillId="0" borderId="20" xfId="485" applyNumberFormat="1" applyFont="1" applyBorder="1" applyAlignment="1" applyProtection="1">
      <alignment horizontal="center"/>
    </xf>
    <xf numFmtId="165" fontId="81" fillId="0" borderId="0" xfId="485" applyNumberFormat="1" applyFont="1" applyBorder="1" applyAlignment="1" applyProtection="1">
      <alignment horizontal="centerContinuous"/>
      <protection locked="0"/>
    </xf>
    <xf numFmtId="165" fontId="51" fillId="0" borderId="20" xfId="485" applyNumberFormat="1" applyFont="1" applyBorder="1" applyAlignment="1" applyProtection="1">
      <alignment horizontal="left"/>
      <protection locked="0"/>
    </xf>
    <xf numFmtId="165" fontId="69" fillId="0" borderId="35" xfId="485" applyNumberFormat="1" applyFont="1" applyBorder="1" applyAlignment="1" applyProtection="1">
      <alignment horizontal="center"/>
    </xf>
    <xf numFmtId="165" fontId="51" fillId="0" borderId="26" xfId="485" applyNumberFormat="1" applyFont="1" applyBorder="1" applyAlignment="1">
      <alignment horizontal="left"/>
    </xf>
    <xf numFmtId="165" fontId="70" fillId="0" borderId="58" xfId="485" quotePrefix="1" applyNumberFormat="1" applyFont="1" applyBorder="1" applyAlignment="1" applyProtection="1">
      <alignment horizontal="center"/>
    </xf>
    <xf numFmtId="165" fontId="70" fillId="0" borderId="22" xfId="485" quotePrefix="1" applyNumberFormat="1" applyFont="1" applyBorder="1" applyAlignment="1" applyProtection="1">
      <alignment horizontal="center"/>
    </xf>
    <xf numFmtId="165" fontId="70" fillId="0" borderId="26" xfId="485" quotePrefix="1" applyNumberFormat="1" applyFont="1" applyBorder="1" applyAlignment="1" applyProtection="1">
      <alignment horizontal="center"/>
    </xf>
    <xf numFmtId="165" fontId="69" fillId="0" borderId="23" xfId="485" applyNumberFormat="1" applyFont="1" applyBorder="1" applyAlignment="1" applyProtection="1">
      <alignment horizontal="centerContinuous"/>
    </xf>
    <xf numFmtId="165" fontId="108" fillId="0" borderId="37" xfId="485" applyNumberFormat="1" applyFont="1" applyBorder="1" applyAlignment="1" applyProtection="1">
      <alignment horizontal="center"/>
    </xf>
    <xf numFmtId="165" fontId="114" fillId="0" borderId="0" xfId="485" applyNumberFormat="1" applyFont="1" applyBorder="1" applyAlignment="1">
      <alignment horizontal="left"/>
    </xf>
    <xf numFmtId="165" fontId="110" fillId="0" borderId="34" xfId="485" applyNumberFormat="1" applyFont="1" applyBorder="1" applyAlignment="1" applyProtection="1">
      <alignment horizontal="centerContinuous" vertical="center"/>
    </xf>
    <xf numFmtId="165" fontId="110" fillId="0" borderId="36" xfId="485" applyNumberFormat="1" applyFont="1" applyBorder="1" applyAlignment="1" applyProtection="1">
      <alignment horizontal="center"/>
    </xf>
    <xf numFmtId="165" fontId="110" fillId="0" borderId="29" xfId="485" applyNumberFormat="1" applyFont="1" applyBorder="1" applyAlignment="1" applyProtection="1">
      <alignment horizontal="center"/>
    </xf>
    <xf numFmtId="165" fontId="110" fillId="0" borderId="33" xfId="485" applyNumberFormat="1" applyFont="1" applyBorder="1" applyAlignment="1" applyProtection="1">
      <alignment horizontal="center"/>
    </xf>
    <xf numFmtId="165" fontId="110" fillId="0" borderId="42" xfId="485" applyNumberFormat="1" applyFont="1" applyBorder="1" applyAlignment="1" applyProtection="1">
      <alignment horizontal="center"/>
    </xf>
    <xf numFmtId="165" fontId="110" fillId="0" borderId="45" xfId="485" applyNumberFormat="1" applyFont="1" applyBorder="1" applyAlignment="1" applyProtection="1">
      <alignment horizontal="center"/>
    </xf>
    <xf numFmtId="165" fontId="72" fillId="0" borderId="20" xfId="485" applyNumberFormat="1" applyFont="1" applyBorder="1" applyAlignment="1" applyProtection="1">
      <alignment horizontal="center"/>
    </xf>
    <xf numFmtId="165" fontId="81" fillId="0" borderId="0" xfId="485" applyNumberFormat="1" applyFont="1"/>
    <xf numFmtId="1" fontId="63" fillId="0" borderId="20" xfId="485" applyNumberFormat="1" applyFont="1" applyBorder="1" applyAlignment="1">
      <alignment vertical="center" wrapText="1"/>
    </xf>
    <xf numFmtId="165" fontId="81" fillId="0" borderId="0" xfId="485" applyNumberFormat="1" applyFont="1" applyBorder="1"/>
    <xf numFmtId="165" fontId="80" fillId="0" borderId="0" xfId="485" applyNumberFormat="1" applyFont="1" applyBorder="1"/>
    <xf numFmtId="1" fontId="63" fillId="0" borderId="23" xfId="485" applyNumberFormat="1" applyFont="1" applyBorder="1" applyAlignment="1">
      <alignment vertical="center"/>
    </xf>
    <xf numFmtId="165" fontId="99" fillId="0" borderId="0" xfId="485" applyNumberFormat="1" applyFont="1" applyBorder="1"/>
    <xf numFmtId="165" fontId="68" fillId="25" borderId="0" xfId="483" quotePrefix="1" applyNumberFormat="1" applyFont="1" applyFill="1"/>
    <xf numFmtId="3" fontId="80" fillId="0" borderId="0" xfId="485" applyNumberFormat="1" applyFont="1"/>
    <xf numFmtId="165" fontId="63" fillId="25" borderId="0" xfId="310" applyNumberFormat="1" applyFont="1" applyFill="1"/>
    <xf numFmtId="165" fontId="63" fillId="25" borderId="0" xfId="310" applyNumberFormat="1" applyFont="1" applyFill="1" applyBorder="1"/>
    <xf numFmtId="165" fontId="80" fillId="25" borderId="0" xfId="310" applyNumberFormat="1" applyFont="1" applyFill="1"/>
    <xf numFmtId="165" fontId="62" fillId="25" borderId="0" xfId="310" applyNumberFormat="1" applyFont="1" applyFill="1" applyAlignment="1" applyProtection="1">
      <alignment horizontal="centerContinuous"/>
    </xf>
    <xf numFmtId="165" fontId="63" fillId="25" borderId="0" xfId="310" applyNumberFormat="1" applyFont="1" applyFill="1" applyAlignment="1">
      <alignment horizontal="centerContinuous"/>
    </xf>
    <xf numFmtId="165" fontId="63" fillId="25" borderId="0" xfId="310" applyNumberFormat="1" applyFont="1" applyFill="1" applyBorder="1" applyAlignment="1">
      <alignment horizontal="centerContinuous"/>
    </xf>
    <xf numFmtId="165" fontId="63" fillId="25" borderId="29" xfId="310" applyNumberFormat="1" applyFont="1" applyFill="1" applyBorder="1"/>
    <xf numFmtId="165" fontId="65" fillId="25" borderId="29" xfId="310" applyNumberFormat="1" applyFont="1" applyFill="1" applyBorder="1" applyAlignment="1">
      <alignment horizontal="right"/>
    </xf>
    <xf numFmtId="165" fontId="63" fillId="25" borderId="10" xfId="310" applyNumberFormat="1" applyFont="1" applyFill="1" applyBorder="1"/>
    <xf numFmtId="165" fontId="63" fillId="25" borderId="14" xfId="310" applyNumberFormat="1" applyFont="1" applyFill="1" applyBorder="1"/>
    <xf numFmtId="165" fontId="63" fillId="25" borderId="18" xfId="310" applyNumberFormat="1" applyFont="1" applyFill="1" applyBorder="1"/>
    <xf numFmtId="165" fontId="62" fillId="25" borderId="35" xfId="310" applyNumberFormat="1" applyFont="1" applyFill="1" applyBorder="1" applyAlignment="1" applyProtection="1">
      <alignment horizontal="centerContinuous"/>
    </xf>
    <xf numFmtId="165" fontId="62" fillId="25" borderId="35" xfId="310" applyNumberFormat="1" applyFont="1" applyFill="1" applyBorder="1" applyAlignment="1" applyProtection="1">
      <alignment horizontal="center"/>
    </xf>
    <xf numFmtId="165" fontId="65" fillId="25" borderId="18" xfId="310" applyNumberFormat="1" applyFont="1" applyFill="1" applyBorder="1" applyAlignment="1">
      <alignment horizontal="centerContinuous"/>
    </xf>
    <xf numFmtId="165" fontId="108" fillId="25" borderId="28" xfId="310" applyNumberFormat="1" applyFont="1" applyFill="1" applyBorder="1" applyAlignment="1">
      <alignment horizontal="left"/>
    </xf>
    <xf numFmtId="165" fontId="108" fillId="25" borderId="37" xfId="310" applyNumberFormat="1" applyFont="1" applyFill="1" applyBorder="1" applyAlignment="1">
      <alignment horizontal="left"/>
    </xf>
    <xf numFmtId="165" fontId="109" fillId="25" borderId="35" xfId="310" applyNumberFormat="1" applyFont="1" applyFill="1" applyBorder="1" applyAlignment="1" applyProtection="1">
      <alignment horizontal="center"/>
      <protection locked="0"/>
    </xf>
    <xf numFmtId="165" fontId="69" fillId="25" borderId="35" xfId="310" applyNumberFormat="1" applyFont="1" applyFill="1" applyBorder="1" applyAlignment="1">
      <alignment horizontal="center"/>
    </xf>
    <xf numFmtId="165" fontId="62" fillId="25" borderId="35" xfId="310" applyNumberFormat="1" applyFont="1" applyFill="1" applyBorder="1" applyAlignment="1" applyProtection="1">
      <alignment horizontal="left"/>
    </xf>
    <xf numFmtId="165" fontId="62" fillId="25" borderId="18" xfId="310" applyNumberFormat="1" applyFont="1" applyFill="1" applyBorder="1" applyAlignment="1" applyProtection="1">
      <alignment horizontal="center"/>
    </xf>
    <xf numFmtId="165" fontId="65" fillId="25" borderId="10" xfId="310" applyNumberFormat="1" applyFont="1" applyFill="1" applyBorder="1" applyAlignment="1"/>
    <xf numFmtId="165" fontId="108" fillId="25" borderId="29" xfId="310" applyNumberFormat="1" applyFont="1" applyFill="1" applyBorder="1" applyAlignment="1">
      <alignment horizontal="left"/>
    </xf>
    <xf numFmtId="165" fontId="69" fillId="25" borderId="20" xfId="310" applyNumberFormat="1" applyFont="1" applyFill="1" applyBorder="1" applyAlignment="1" applyProtection="1">
      <alignment horizontal="center"/>
    </xf>
    <xf numFmtId="165" fontId="51" fillId="25" borderId="35" xfId="310" applyNumberFormat="1" applyFont="1" applyFill="1" applyBorder="1" applyAlignment="1" applyProtection="1">
      <alignment horizontal="left"/>
      <protection locked="0"/>
    </xf>
    <xf numFmtId="165" fontId="62" fillId="25" borderId="0" xfId="310" applyNumberFormat="1" applyFont="1" applyFill="1" applyBorder="1" applyAlignment="1" applyProtection="1">
      <alignment horizontal="center"/>
    </xf>
    <xf numFmtId="165" fontId="62" fillId="25" borderId="20" xfId="310" applyNumberFormat="1" applyFont="1" applyFill="1" applyBorder="1" applyAlignment="1" applyProtection="1">
      <alignment horizontal="center"/>
    </xf>
    <xf numFmtId="165" fontId="69" fillId="25" borderId="35" xfId="310" applyNumberFormat="1" applyFont="1" applyFill="1" applyBorder="1" applyAlignment="1" applyProtection="1">
      <alignment horizontal="center"/>
    </xf>
    <xf numFmtId="165" fontId="63" fillId="25" borderId="36" xfId="310" applyNumberFormat="1" applyFont="1" applyFill="1" applyBorder="1"/>
    <xf numFmtId="165" fontId="51" fillId="25" borderId="22" xfId="310" applyNumberFormat="1" applyFont="1" applyFill="1" applyBorder="1" applyAlignment="1">
      <alignment horizontal="left"/>
    </xf>
    <xf numFmtId="165" fontId="70" fillId="25" borderId="58" xfId="310" quotePrefix="1" applyNumberFormat="1" applyFont="1" applyFill="1" applyBorder="1" applyAlignment="1" applyProtection="1">
      <alignment horizontal="center"/>
    </xf>
    <xf numFmtId="165" fontId="70" fillId="25" borderId="26" xfId="310" quotePrefix="1" applyNumberFormat="1" applyFont="1" applyFill="1" applyBorder="1" applyAlignment="1" applyProtection="1">
      <alignment horizontal="center"/>
    </xf>
    <xf numFmtId="165" fontId="69" fillId="25" borderId="23" xfId="310" applyNumberFormat="1" applyFont="1" applyFill="1" applyBorder="1" applyAlignment="1" applyProtection="1">
      <alignment horizontal="centerContinuous"/>
    </xf>
    <xf numFmtId="165" fontId="108" fillId="25" borderId="37" xfId="310" applyNumberFormat="1" applyFont="1" applyFill="1" applyBorder="1" applyAlignment="1" applyProtection="1">
      <alignment horizontal="center"/>
    </xf>
    <xf numFmtId="165" fontId="63" fillId="25" borderId="27" xfId="310" applyNumberFormat="1" applyFont="1" applyFill="1" applyBorder="1"/>
    <xf numFmtId="165" fontId="63" fillId="25" borderId="28" xfId="310" applyNumberFormat="1" applyFont="1" applyFill="1" applyBorder="1"/>
    <xf numFmtId="165" fontId="110" fillId="25" borderId="33" xfId="310" applyNumberFormat="1" applyFont="1" applyFill="1" applyBorder="1" applyAlignment="1" applyProtection="1">
      <alignment horizontal="centerContinuous" vertical="center"/>
    </xf>
    <xf numFmtId="165" fontId="110" fillId="25" borderId="36" xfId="310" applyNumberFormat="1" applyFont="1" applyFill="1" applyBorder="1" applyAlignment="1" applyProtection="1">
      <alignment horizontal="center"/>
    </xf>
    <xf numFmtId="165" fontId="110" fillId="25" borderId="33" xfId="310" applyNumberFormat="1" applyFont="1" applyFill="1" applyBorder="1" applyAlignment="1" applyProtection="1">
      <alignment horizontal="center"/>
    </xf>
    <xf numFmtId="165" fontId="110" fillId="25" borderId="42" xfId="310" applyNumberFormat="1" applyFont="1" applyFill="1" applyBorder="1" applyAlignment="1" applyProtection="1">
      <alignment horizontal="center"/>
    </xf>
    <xf numFmtId="165" fontId="110" fillId="25" borderId="45" xfId="310" applyNumberFormat="1" applyFont="1" applyFill="1" applyBorder="1" applyAlignment="1" applyProtection="1">
      <alignment horizontal="center"/>
    </xf>
    <xf numFmtId="165" fontId="63" fillId="25" borderId="11" xfId="310" applyNumberFormat="1" applyFont="1" applyFill="1" applyBorder="1"/>
    <xf numFmtId="165" fontId="72" fillId="25" borderId="14" xfId="310" applyNumberFormat="1" applyFont="1" applyFill="1" applyBorder="1" applyAlignment="1" applyProtection="1">
      <alignment horizontal="center"/>
    </xf>
    <xf numFmtId="165" fontId="81" fillId="25" borderId="0" xfId="310" applyNumberFormat="1" applyFont="1" applyFill="1"/>
    <xf numFmtId="165" fontId="80" fillId="0" borderId="0" xfId="310" applyNumberFormat="1" applyFont="1" applyFill="1"/>
    <xf numFmtId="165" fontId="81" fillId="0" borderId="0" xfId="310" applyNumberFormat="1" applyFont="1" applyFill="1"/>
    <xf numFmtId="165" fontId="81" fillId="0" borderId="0" xfId="310" applyNumberFormat="1" applyFont="1" applyFill="1" applyBorder="1"/>
    <xf numFmtId="165" fontId="80" fillId="0" borderId="0" xfId="310" applyNumberFormat="1" applyFont="1" applyFill="1" applyBorder="1"/>
    <xf numFmtId="165" fontId="80" fillId="25" borderId="0" xfId="310" applyNumberFormat="1" applyFont="1" applyFill="1" applyBorder="1"/>
    <xf numFmtId="165" fontId="80" fillId="25" borderId="29" xfId="310" applyNumberFormat="1" applyFont="1" applyFill="1" applyBorder="1"/>
    <xf numFmtId="165" fontId="63" fillId="25" borderId="0" xfId="310" applyNumberFormat="1" applyFont="1" applyFill="1" applyBorder="1" applyAlignment="1" applyProtection="1">
      <alignment horizontal="center"/>
    </xf>
    <xf numFmtId="165" fontId="63" fillId="25" borderId="36" xfId="310" quotePrefix="1" applyNumberFormat="1" applyFont="1" applyFill="1" applyBorder="1" applyAlignment="1" applyProtection="1">
      <alignment horizontal="left" vertical="center"/>
    </xf>
    <xf numFmtId="165" fontId="63" fillId="25" borderId="29" xfId="310" applyNumberFormat="1" applyFont="1" applyFill="1" applyBorder="1" applyAlignment="1" applyProtection="1">
      <alignment horizontal="center" vertical="center"/>
    </xf>
    <xf numFmtId="165" fontId="63" fillId="25" borderId="11" xfId="310" applyNumberFormat="1" applyFont="1" applyFill="1" applyBorder="1" applyAlignment="1" applyProtection="1">
      <alignment horizontal="left"/>
    </xf>
    <xf numFmtId="165" fontId="63" fillId="25" borderId="11" xfId="310" applyNumberFormat="1" applyFont="1" applyFill="1" applyBorder="1" applyAlignment="1" applyProtection="1">
      <alignment horizontal="center"/>
    </xf>
    <xf numFmtId="174" fontId="63" fillId="25" borderId="11" xfId="310" applyNumberFormat="1" applyFont="1" applyFill="1" applyBorder="1"/>
    <xf numFmtId="174" fontId="74" fillId="25" borderId="11" xfId="310" applyNumberFormat="1" applyFont="1" applyFill="1" applyBorder="1" applyProtection="1"/>
    <xf numFmtId="165" fontId="63" fillId="25" borderId="0" xfId="310" quotePrefix="1" applyNumberFormat="1" applyFont="1" applyFill="1" applyBorder="1" applyAlignment="1" applyProtection="1">
      <alignment horizontal="left"/>
    </xf>
    <xf numFmtId="165" fontId="63" fillId="25" borderId="0" xfId="310" applyNumberFormat="1" applyFont="1" applyFill="1" applyBorder="1" applyAlignment="1" applyProtection="1">
      <alignment horizontal="left"/>
    </xf>
    <xf numFmtId="175" fontId="63" fillId="25" borderId="0" xfId="310" applyNumberFormat="1" applyFont="1" applyFill="1" applyBorder="1"/>
    <xf numFmtId="174" fontId="63" fillId="25" borderId="0" xfId="310" applyNumberFormat="1" applyFont="1" applyFill="1" applyBorder="1"/>
    <xf numFmtId="175" fontId="74" fillId="25" borderId="0" xfId="310" applyNumberFormat="1" applyFont="1" applyFill="1" applyBorder="1" applyProtection="1"/>
    <xf numFmtId="169" fontId="111" fillId="25" borderId="0" xfId="326" applyNumberFormat="1" applyFont="1" applyFill="1" applyBorder="1"/>
    <xf numFmtId="165" fontId="99" fillId="25" borderId="0" xfId="310" applyNumberFormat="1" applyFont="1" applyFill="1"/>
    <xf numFmtId="165" fontId="81" fillId="25" borderId="0" xfId="310" applyNumberFormat="1" applyFont="1" applyFill="1" applyAlignment="1">
      <alignment horizontal="center"/>
    </xf>
    <xf numFmtId="167" fontId="80" fillId="25" borderId="0" xfId="310" applyNumberFormat="1" applyFont="1" applyFill="1"/>
    <xf numFmtId="3" fontId="80" fillId="25" borderId="0" xfId="310" applyNumberFormat="1" applyFont="1" applyFill="1"/>
    <xf numFmtId="165" fontId="63" fillId="25" borderId="0" xfId="315" applyNumberFormat="1" applyFont="1" applyFill="1"/>
    <xf numFmtId="165" fontId="63" fillId="25" borderId="0" xfId="315" applyNumberFormat="1" applyFont="1" applyFill="1" applyBorder="1"/>
    <xf numFmtId="165" fontId="80" fillId="25" borderId="0" xfId="315" applyNumberFormat="1" applyFont="1" applyFill="1"/>
    <xf numFmtId="165" fontId="62" fillId="25" borderId="0" xfId="315" applyNumberFormat="1" applyFont="1" applyFill="1" applyAlignment="1" applyProtection="1">
      <alignment horizontal="centerContinuous"/>
    </xf>
    <xf numFmtId="165" fontId="63" fillId="25" borderId="0" xfId="315" applyNumberFormat="1" applyFont="1" applyFill="1" applyAlignment="1">
      <alignment horizontal="centerContinuous"/>
    </xf>
    <xf numFmtId="165" fontId="63" fillId="25" borderId="0" xfId="315" applyNumberFormat="1" applyFont="1" applyFill="1" applyBorder="1" applyAlignment="1">
      <alignment horizontal="centerContinuous"/>
    </xf>
    <xf numFmtId="165" fontId="63" fillId="25" borderId="29" xfId="315" applyNumberFormat="1" applyFont="1" applyFill="1" applyBorder="1"/>
    <xf numFmtId="165" fontId="65" fillId="25" borderId="29" xfId="315" applyNumberFormat="1" applyFont="1" applyFill="1" applyBorder="1" applyAlignment="1">
      <alignment horizontal="right"/>
    </xf>
    <xf numFmtId="165" fontId="63" fillId="25" borderId="10" xfId="315" applyNumberFormat="1" applyFont="1" applyFill="1" applyBorder="1"/>
    <xf numFmtId="165" fontId="63" fillId="25" borderId="14" xfId="315" applyNumberFormat="1" applyFont="1" applyFill="1" applyBorder="1"/>
    <xf numFmtId="165" fontId="63" fillId="25" borderId="18" xfId="315" applyNumberFormat="1" applyFont="1" applyFill="1" applyBorder="1"/>
    <xf numFmtId="165" fontId="62" fillId="25" borderId="35" xfId="315" applyNumberFormat="1" applyFont="1" applyFill="1" applyBorder="1" applyAlignment="1" applyProtection="1">
      <alignment horizontal="centerContinuous"/>
    </xf>
    <xf numFmtId="165" fontId="80" fillId="25" borderId="0" xfId="315" applyNumberFormat="1" applyFont="1" applyFill="1" applyAlignment="1" applyProtection="1">
      <alignment horizontal="center"/>
    </xf>
    <xf numFmtId="165" fontId="62" fillId="25" borderId="35" xfId="315" applyNumberFormat="1" applyFont="1" applyFill="1" applyBorder="1" applyAlignment="1" applyProtection="1">
      <alignment horizontal="center"/>
    </xf>
    <xf numFmtId="165" fontId="65" fillId="25" borderId="18" xfId="315" applyNumberFormat="1" applyFont="1" applyFill="1" applyBorder="1" applyAlignment="1">
      <alignment horizontal="centerContinuous"/>
    </xf>
    <xf numFmtId="165" fontId="108" fillId="25" borderId="28" xfId="315" applyNumberFormat="1" applyFont="1" applyFill="1" applyBorder="1" applyAlignment="1">
      <alignment horizontal="left"/>
    </xf>
    <xf numFmtId="165" fontId="108" fillId="25" borderId="45" xfId="315" applyNumberFormat="1" applyFont="1" applyFill="1" applyBorder="1" applyAlignment="1">
      <alignment horizontal="left"/>
    </xf>
    <xf numFmtId="165" fontId="109" fillId="25" borderId="20" xfId="315" applyNumberFormat="1" applyFont="1" applyFill="1" applyBorder="1" applyAlignment="1" applyProtection="1">
      <alignment horizontal="center"/>
      <protection locked="0"/>
    </xf>
    <xf numFmtId="165" fontId="69" fillId="25" borderId="35" xfId="315" applyNumberFormat="1" applyFont="1" applyFill="1" applyBorder="1" applyAlignment="1">
      <alignment horizontal="center"/>
    </xf>
    <xf numFmtId="165" fontId="62" fillId="25" borderId="35" xfId="315" applyNumberFormat="1" applyFont="1" applyFill="1" applyBorder="1" applyAlignment="1" applyProtection="1">
      <alignment horizontal="left"/>
    </xf>
    <xf numFmtId="165" fontId="62" fillId="25" borderId="18" xfId="315" applyNumberFormat="1" applyFont="1" applyFill="1" applyBorder="1" applyAlignment="1" applyProtection="1">
      <alignment horizontal="center"/>
    </xf>
    <xf numFmtId="165" fontId="65" fillId="25" borderId="10" xfId="315" applyNumberFormat="1" applyFont="1" applyFill="1" applyBorder="1" applyAlignment="1"/>
    <xf numFmtId="165" fontId="108" fillId="25" borderId="29" xfId="315" applyNumberFormat="1" applyFont="1" applyFill="1" applyBorder="1" applyAlignment="1">
      <alignment horizontal="left"/>
    </xf>
    <xf numFmtId="165" fontId="69" fillId="25" borderId="20" xfId="315" applyNumberFormat="1" applyFont="1" applyFill="1" applyBorder="1" applyAlignment="1" applyProtection="1">
      <alignment horizontal="center"/>
    </xf>
    <xf numFmtId="165" fontId="51" fillId="25" borderId="35" xfId="315" applyNumberFormat="1" applyFont="1" applyFill="1" applyBorder="1" applyAlignment="1" applyProtection="1">
      <alignment horizontal="left"/>
      <protection locked="0"/>
    </xf>
    <xf numFmtId="165" fontId="62" fillId="25" borderId="0" xfId="315" applyNumberFormat="1" applyFont="1" applyFill="1" applyBorder="1" applyAlignment="1" applyProtection="1">
      <alignment horizontal="center"/>
    </xf>
    <xf numFmtId="165" fontId="62" fillId="25" borderId="20" xfId="315" applyNumberFormat="1" applyFont="1" applyFill="1" applyBorder="1" applyAlignment="1" applyProtection="1">
      <alignment horizontal="center"/>
    </xf>
    <xf numFmtId="165" fontId="69" fillId="25" borderId="35" xfId="315" applyNumberFormat="1" applyFont="1" applyFill="1" applyBorder="1" applyAlignment="1" applyProtection="1">
      <alignment horizontal="center"/>
    </xf>
    <xf numFmtId="165" fontId="63" fillId="25" borderId="36" xfId="315" applyNumberFormat="1" applyFont="1" applyFill="1" applyBorder="1"/>
    <xf numFmtId="165" fontId="51" fillId="25" borderId="22" xfId="315" applyNumberFormat="1" applyFont="1" applyFill="1" applyBorder="1" applyAlignment="1">
      <alignment horizontal="left"/>
    </xf>
    <xf numFmtId="165" fontId="70" fillId="25" borderId="58" xfId="315" quotePrefix="1" applyNumberFormat="1" applyFont="1" applyFill="1" applyBorder="1" applyAlignment="1" applyProtection="1">
      <alignment horizontal="center"/>
    </xf>
    <xf numFmtId="165" fontId="70" fillId="25" borderId="26" xfId="315" quotePrefix="1" applyNumberFormat="1" applyFont="1" applyFill="1" applyBorder="1" applyAlignment="1" applyProtection="1">
      <alignment horizontal="center"/>
    </xf>
    <xf numFmtId="165" fontId="69" fillId="25" borderId="23" xfId="315" applyNumberFormat="1" applyFont="1" applyFill="1" applyBorder="1" applyAlignment="1" applyProtection="1">
      <alignment horizontal="centerContinuous"/>
    </xf>
    <xf numFmtId="165" fontId="108" fillId="25" borderId="37" xfId="315" applyNumberFormat="1" applyFont="1" applyFill="1" applyBorder="1" applyAlignment="1" applyProtection="1">
      <alignment horizontal="center"/>
    </xf>
    <xf numFmtId="165" fontId="63" fillId="25" borderId="27" xfId="315" applyNumberFormat="1" applyFont="1" applyFill="1" applyBorder="1"/>
    <xf numFmtId="165" fontId="63" fillId="25" borderId="28" xfId="315" applyNumberFormat="1" applyFont="1" applyFill="1" applyBorder="1"/>
    <xf numFmtId="165" fontId="110" fillId="25" borderId="33" xfId="315" applyNumberFormat="1" applyFont="1" applyFill="1" applyBorder="1" applyAlignment="1" applyProtection="1">
      <alignment horizontal="centerContinuous" vertical="center"/>
    </xf>
    <xf numFmtId="165" fontId="110" fillId="25" borderId="36" xfId="315" applyNumberFormat="1" applyFont="1" applyFill="1" applyBorder="1" applyAlignment="1" applyProtection="1">
      <alignment horizontal="center"/>
    </xf>
    <xf numFmtId="165" fontId="110" fillId="25" borderId="33" xfId="315" applyNumberFormat="1" applyFont="1" applyFill="1" applyBorder="1" applyAlignment="1" applyProtection="1">
      <alignment horizontal="center"/>
    </xf>
    <xf numFmtId="165" fontId="110" fillId="25" borderId="42" xfId="315" applyNumberFormat="1" applyFont="1" applyFill="1" applyBorder="1" applyAlignment="1" applyProtection="1">
      <alignment horizontal="center"/>
    </xf>
    <xf numFmtId="165" fontId="110" fillId="25" borderId="45" xfId="315" applyNumberFormat="1" applyFont="1" applyFill="1" applyBorder="1" applyAlignment="1" applyProtection="1">
      <alignment horizontal="center"/>
    </xf>
    <xf numFmtId="165" fontId="63" fillId="25" borderId="11" xfId="315" applyNumberFormat="1" applyFont="1" applyFill="1" applyBorder="1"/>
    <xf numFmtId="165" fontId="72" fillId="25" borderId="14" xfId="315" applyNumberFormat="1" applyFont="1" applyFill="1" applyBorder="1" applyAlignment="1" applyProtection="1">
      <alignment horizontal="center"/>
    </xf>
    <xf numFmtId="174" fontId="72" fillId="25" borderId="0" xfId="315" applyNumberFormat="1" applyFont="1" applyFill="1" applyBorder="1"/>
    <xf numFmtId="174" fontId="72" fillId="25" borderId="14" xfId="315" applyNumberFormat="1" applyFont="1" applyFill="1" applyBorder="1"/>
    <xf numFmtId="174" fontId="72" fillId="25" borderId="15" xfId="315" applyNumberFormat="1" applyFont="1" applyFill="1" applyBorder="1"/>
    <xf numFmtId="174" fontId="72" fillId="25" borderId="18" xfId="315" applyNumberFormat="1" applyFont="1" applyFill="1" applyBorder="1" applyProtection="1"/>
    <xf numFmtId="174" fontId="72" fillId="25" borderId="14" xfId="315" applyNumberFormat="1" applyFont="1" applyFill="1" applyBorder="1" applyProtection="1"/>
    <xf numFmtId="165" fontId="68" fillId="25" borderId="0" xfId="315" quotePrefix="1" applyNumberFormat="1" applyFont="1" applyFill="1" applyBorder="1" applyAlignment="1" applyProtection="1">
      <alignment horizontal="left"/>
    </xf>
    <xf numFmtId="1" fontId="63" fillId="25" borderId="35" xfId="315" applyNumberFormat="1" applyFont="1" applyFill="1" applyBorder="1" applyAlignment="1">
      <alignment horizontal="left"/>
    </xf>
    <xf numFmtId="165" fontId="81" fillId="25" borderId="0" xfId="315" applyNumberFormat="1" applyFont="1" applyFill="1"/>
    <xf numFmtId="165" fontId="81" fillId="25" borderId="0" xfId="315" applyNumberFormat="1" applyFont="1" applyFill="1" applyBorder="1"/>
    <xf numFmtId="165" fontId="80" fillId="25" borderId="0" xfId="315" applyNumberFormat="1" applyFont="1" applyFill="1" applyBorder="1"/>
    <xf numFmtId="165" fontId="63" fillId="25" borderId="11" xfId="315" applyNumberFormat="1" applyFont="1" applyFill="1" applyBorder="1" applyAlignment="1" applyProtection="1">
      <alignment horizontal="left"/>
    </xf>
    <xf numFmtId="165" fontId="63" fillId="25" borderId="11" xfId="315" applyNumberFormat="1" applyFont="1" applyFill="1" applyBorder="1" applyAlignment="1" applyProtection="1">
      <alignment horizontal="center"/>
    </xf>
    <xf numFmtId="174" fontId="63" fillId="25" borderId="11" xfId="315" applyNumberFormat="1" applyFont="1" applyFill="1" applyBorder="1"/>
    <xf numFmtId="174" fontId="74" fillId="25" borderId="11" xfId="315" applyNumberFormat="1" applyFont="1" applyFill="1" applyBorder="1" applyProtection="1"/>
    <xf numFmtId="167" fontId="80" fillId="25" borderId="0" xfId="315" applyNumberFormat="1" applyFont="1" applyFill="1"/>
    <xf numFmtId="3" fontId="80" fillId="25" borderId="0" xfId="315" applyNumberFormat="1" applyFont="1" applyFill="1"/>
    <xf numFmtId="0" fontId="51" fillId="0" borderId="0" xfId="449" applyFont="1" applyAlignment="1">
      <alignment horizontal="center"/>
    </xf>
    <xf numFmtId="3" fontId="62" fillId="0" borderId="0" xfId="449" applyNumberFormat="1" applyFont="1" applyAlignment="1">
      <alignment horizontal="right"/>
    </xf>
    <xf numFmtId="0" fontId="63" fillId="0" borderId="15" xfId="449" applyFont="1" applyBorder="1"/>
    <xf numFmtId="0" fontId="63" fillId="0" borderId="14" xfId="449" applyFont="1" applyBorder="1"/>
    <xf numFmtId="3" fontId="62" fillId="0" borderId="15" xfId="449" applyNumberFormat="1" applyFont="1" applyBorder="1" applyAlignment="1">
      <alignment horizontal="center"/>
    </xf>
    <xf numFmtId="0" fontId="62" fillId="0" borderId="35" xfId="449" applyFont="1" applyBorder="1" applyAlignment="1">
      <alignment horizontal="center"/>
    </xf>
    <xf numFmtId="3" fontId="62" fillId="0" borderId="20" xfId="449" applyNumberFormat="1" applyFont="1" applyBorder="1" applyAlignment="1">
      <alignment horizontal="center"/>
    </xf>
    <xf numFmtId="0" fontId="63" fillId="0" borderId="20" xfId="449" applyFont="1" applyBorder="1"/>
    <xf numFmtId="0" fontId="62" fillId="0" borderId="37" xfId="449" applyFont="1" applyBorder="1"/>
    <xf numFmtId="3" fontId="62" fillId="0" borderId="35" xfId="449" quotePrefix="1" applyNumberFormat="1" applyFont="1" applyBorder="1" applyAlignment="1">
      <alignment horizontal="center"/>
    </xf>
    <xf numFmtId="0" fontId="67" fillId="0" borderId="27" xfId="449" quotePrefix="1" applyFont="1" applyBorder="1" applyAlignment="1">
      <alignment horizontal="center" vertical="center"/>
    </xf>
    <xf numFmtId="0" fontId="62" fillId="0" borderId="15" xfId="449" applyFont="1" applyBorder="1" applyAlignment="1">
      <alignment horizontal="center"/>
    </xf>
    <xf numFmtId="0" fontId="62" fillId="0" borderId="15" xfId="449" quotePrefix="1" applyFont="1" applyBorder="1"/>
    <xf numFmtId="0" fontId="51" fillId="0" borderId="20" xfId="449" applyFont="1" applyBorder="1"/>
    <xf numFmtId="0" fontId="68" fillId="0" borderId="20" xfId="487" applyFont="1" applyBorder="1" applyAlignment="1">
      <alignment vertical="center"/>
    </xf>
    <xf numFmtId="0" fontId="69" fillId="0" borderId="20" xfId="449" applyFont="1" applyBorder="1"/>
    <xf numFmtId="0" fontId="62" fillId="0" borderId="20" xfId="487" quotePrefix="1" applyFont="1" applyBorder="1" applyAlignment="1">
      <alignment vertical="center"/>
    </xf>
    <xf numFmtId="0" fontId="63" fillId="0" borderId="20" xfId="487" quotePrefix="1" applyFont="1" applyBorder="1" applyAlignment="1"/>
    <xf numFmtId="0" fontId="63" fillId="0" borderId="20" xfId="487" quotePrefix="1" applyFont="1" applyBorder="1" applyAlignment="1">
      <alignment vertical="center"/>
    </xf>
    <xf numFmtId="0" fontId="62" fillId="0" borderId="20" xfId="449" applyFont="1" applyBorder="1" applyAlignment="1">
      <alignment horizontal="center"/>
    </xf>
    <xf numFmtId="0" fontId="62" fillId="0" borderId="20" xfId="449" quotePrefix="1" applyFont="1" applyBorder="1"/>
    <xf numFmtId="0" fontId="63" fillId="0" borderId="20" xfId="488" quotePrefix="1" applyFont="1" applyBorder="1" applyAlignment="1" applyProtection="1">
      <alignment horizontal="left" vertical="center"/>
      <protection locked="0" hidden="1"/>
    </xf>
    <xf numFmtId="0" fontId="63" fillId="0" borderId="20" xfId="488" quotePrefix="1" applyFont="1" applyBorder="1" applyAlignment="1" applyProtection="1">
      <alignment vertical="center"/>
      <protection locked="0" hidden="1"/>
    </xf>
    <xf numFmtId="0" fontId="51" fillId="0" borderId="23" xfId="449" applyFont="1" applyBorder="1"/>
    <xf numFmtId="0" fontId="63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8" fillId="0" borderId="0" xfId="0" applyFont="1" applyProtection="1">
      <protection locked="0" hidden="1"/>
    </xf>
    <xf numFmtId="0" fontId="119" fillId="0" borderId="0" xfId="0" applyFont="1" applyProtection="1">
      <protection locked="0" hidden="1"/>
    </xf>
    <xf numFmtId="0" fontId="118" fillId="0" borderId="0" xfId="0" applyFont="1" applyBorder="1" applyProtection="1">
      <protection locked="0" hidden="1"/>
    </xf>
    <xf numFmtId="0" fontId="66" fillId="0" borderId="0" xfId="0" applyFont="1" applyAlignment="1" applyProtection="1">
      <alignment horizontal="center"/>
      <protection locked="0" hidden="1"/>
    </xf>
    <xf numFmtId="0" fontId="118" fillId="0" borderId="10" xfId="0" applyFont="1" applyBorder="1" applyProtection="1">
      <protection locked="0" hidden="1"/>
    </xf>
    <xf numFmtId="0" fontId="118" fillId="0" borderId="11" xfId="0" applyFont="1" applyBorder="1" applyProtection="1">
      <protection locked="0" hidden="1"/>
    </xf>
    <xf numFmtId="0" fontId="118" fillId="0" borderId="14" xfId="0" applyFont="1" applyBorder="1" applyProtection="1">
      <protection locked="0" hidden="1"/>
    </xf>
    <xf numFmtId="0" fontId="119" fillId="0" borderId="28" xfId="0" applyFont="1" applyBorder="1" applyAlignment="1" applyProtection="1">
      <alignment horizontal="centerContinuous" vertical="center"/>
      <protection locked="0" hidden="1"/>
    </xf>
    <xf numFmtId="0" fontId="119" fillId="0" borderId="45" xfId="0" applyFont="1" applyBorder="1" applyAlignment="1" applyProtection="1">
      <alignment horizontal="centerContinuous" vertical="center"/>
      <protection locked="0" hidden="1"/>
    </xf>
    <xf numFmtId="0" fontId="119" fillId="0" borderId="14" xfId="0" applyFont="1" applyBorder="1" applyAlignment="1" applyProtection="1">
      <alignment horizontal="centerContinuous" vertical="center"/>
      <protection locked="0" hidden="1"/>
    </xf>
    <xf numFmtId="0" fontId="119" fillId="0" borderId="18" xfId="0" applyFont="1" applyBorder="1" applyAlignment="1" applyProtection="1">
      <alignment horizontal="centerContinuous"/>
      <protection locked="0" hidden="1"/>
    </xf>
    <xf numFmtId="0" fontId="119" fillId="0" borderId="0" xfId="0" applyFont="1" applyBorder="1" applyAlignment="1" applyProtection="1">
      <alignment horizontal="centerContinuous"/>
      <protection locked="0" hidden="1"/>
    </xf>
    <xf numFmtId="0" fontId="120" fillId="0" borderId="35" xfId="0" applyFont="1" applyBorder="1" applyAlignment="1" applyProtection="1">
      <alignment horizontal="centerContinuous"/>
      <protection locked="0" hidden="1"/>
    </xf>
    <xf numFmtId="0" fontId="119" fillId="0" borderId="20" xfId="0" applyFont="1" applyBorder="1" applyAlignment="1" applyProtection="1">
      <alignment horizontal="center" vertical="center"/>
      <protection locked="0" hidden="1"/>
    </xf>
    <xf numFmtId="0" fontId="119" fillId="0" borderId="15" xfId="0" applyFont="1" applyBorder="1" applyAlignment="1" applyProtection="1">
      <alignment horizontal="center"/>
      <protection locked="0" hidden="1"/>
    </xf>
    <xf numFmtId="0" fontId="118" fillId="0" borderId="18" xfId="0" applyFont="1" applyBorder="1" applyProtection="1">
      <protection locked="0" hidden="1"/>
    </xf>
    <xf numFmtId="0" fontId="118" fillId="0" borderId="35" xfId="0" applyFont="1" applyBorder="1" applyProtection="1">
      <protection locked="0" hidden="1"/>
    </xf>
    <xf numFmtId="0" fontId="119" fillId="0" borderId="20" xfId="0" quotePrefix="1" applyFont="1" applyBorder="1" applyAlignment="1" applyProtection="1">
      <alignment horizontal="centerContinuous" vertical="center"/>
      <protection locked="0" hidden="1"/>
    </xf>
    <xf numFmtId="0" fontId="119" fillId="0" borderId="20" xfId="0" applyFont="1" applyBorder="1" applyAlignment="1" applyProtection="1">
      <alignment horizontal="centerContinuous" vertical="center"/>
      <protection locked="0" hidden="1"/>
    </xf>
    <xf numFmtId="0" fontId="121" fillId="0" borderId="0" xfId="0" applyFont="1" applyProtection="1">
      <protection locked="0" hidden="1"/>
    </xf>
    <xf numFmtId="0" fontId="122" fillId="0" borderId="18" xfId="0" applyFont="1" applyBorder="1" applyAlignment="1" applyProtection="1">
      <alignment horizontal="center" vertical="center"/>
      <protection locked="0" hidden="1"/>
    </xf>
    <xf numFmtId="0" fontId="122" fillId="0" borderId="0" xfId="0" applyFont="1" applyBorder="1" applyAlignment="1" applyProtection="1">
      <alignment horizontal="center" vertical="center"/>
      <protection locked="0" hidden="1"/>
    </xf>
    <xf numFmtId="0" fontId="122" fillId="0" borderId="37" xfId="0" applyFont="1" applyBorder="1" applyAlignment="1" applyProtection="1">
      <alignment horizontal="center" vertical="center"/>
      <protection locked="0" hidden="1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Continuous" vertical="center"/>
      <protection locked="0" hidden="1"/>
    </xf>
    <xf numFmtId="0" fontId="118" fillId="0" borderId="0" xfId="0" applyFont="1" applyAlignment="1" applyProtection="1">
      <alignment horizontal="center" vertical="top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166" fontId="62" fillId="0" borderId="20" xfId="0" applyNumberFormat="1" applyFont="1" applyFill="1" applyBorder="1" applyAlignment="1" applyProtection="1">
      <alignment vertical="center"/>
      <protection locked="0" hidden="1"/>
    </xf>
    <xf numFmtId="0" fontId="124" fillId="0" borderId="18" xfId="0" applyFont="1" applyBorder="1" applyAlignment="1" applyProtection="1">
      <alignment vertical="center"/>
      <protection locked="0" hidden="1"/>
    </xf>
    <xf numFmtId="0" fontId="124" fillId="0" borderId="0" xfId="0" applyFont="1" applyBorder="1" applyAlignment="1" applyProtection="1">
      <alignment vertical="center"/>
      <protection locked="0" hidden="1"/>
    </xf>
    <xf numFmtId="166" fontId="63" fillId="0" borderId="20" xfId="0" applyNumberFormat="1" applyFont="1" applyFill="1" applyBorder="1" applyAlignment="1" applyProtection="1">
      <alignment vertical="center"/>
      <protection locked="0" hidden="1"/>
    </xf>
    <xf numFmtId="0" fontId="119" fillId="0" borderId="18" xfId="0" quotePrefix="1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alignment horizontal="left"/>
      <protection locked="0" hidden="1"/>
    </xf>
    <xf numFmtId="0" fontId="119" fillId="0" borderId="35" xfId="0" quotePrefix="1" applyFont="1" applyBorder="1" applyAlignment="1" applyProtection="1">
      <alignment horizontal="center"/>
      <protection locked="0" hidden="1"/>
    </xf>
    <xf numFmtId="0" fontId="118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18" fillId="0" borderId="35" xfId="0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8" fillId="0" borderId="18" xfId="0" applyFont="1" applyBorder="1" applyAlignment="1" applyProtection="1">
      <alignment horizontal="left" vertical="center"/>
      <protection locked="0" hidden="1"/>
    </xf>
    <xf numFmtId="0" fontId="118" fillId="0" borderId="35" xfId="0" applyFont="1" applyBorder="1" applyAlignment="1" applyProtection="1">
      <alignment horizontal="left" vertical="center"/>
      <protection locked="0" hidden="1"/>
    </xf>
    <xf numFmtId="2" fontId="118" fillId="0" borderId="0" xfId="0" applyNumberFormat="1" applyFont="1" applyBorder="1" applyAlignment="1" applyProtection="1">
      <alignment horizontal="center" vertical="top" wrapText="1"/>
      <protection locked="0" hidden="1"/>
    </xf>
    <xf numFmtId="2" fontId="118" fillId="0" borderId="0" xfId="0" applyNumberFormat="1" applyFont="1" applyBorder="1" applyAlignment="1" applyProtection="1">
      <alignment vertical="top" wrapText="1"/>
      <protection locked="0" hidden="1"/>
    </xf>
    <xf numFmtId="2" fontId="118" fillId="0" borderId="35" xfId="0" applyNumberFormat="1" applyFont="1" applyBorder="1" applyAlignment="1" applyProtection="1">
      <alignment vertical="center" wrapText="1"/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2" fontId="118" fillId="0" borderId="35" xfId="0" applyNumberFormat="1" applyFont="1" applyBorder="1" applyAlignment="1" applyProtection="1">
      <alignment vertical="top" wrapText="1"/>
      <protection locked="0" hidden="1"/>
    </xf>
    <xf numFmtId="0" fontId="118" fillId="0" borderId="0" xfId="0" applyFont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protection locked="0" hidden="1"/>
    </xf>
    <xf numFmtId="0" fontId="119" fillId="0" borderId="35" xfId="0" applyFont="1" applyBorder="1" applyAlignment="1" applyProtection="1">
      <protection locked="0" hidden="1"/>
    </xf>
    <xf numFmtId="0" fontId="119" fillId="0" borderId="36" xfId="0" applyFont="1" applyBorder="1" applyAlignment="1" applyProtection="1">
      <alignment horizontal="center" vertical="center"/>
      <protection locked="0" hidden="1"/>
    </xf>
    <xf numFmtId="0" fontId="119" fillId="0" borderId="29" xfId="0" applyFont="1" applyBorder="1" applyAlignment="1" applyProtection="1">
      <alignment vertical="center"/>
      <protection locked="0" hidden="1"/>
    </xf>
    <xf numFmtId="0" fontId="119" fillId="0" borderId="37" xfId="0" applyFont="1" applyBorder="1" applyAlignment="1" applyProtection="1">
      <alignment vertical="center"/>
      <protection locked="0" hidden="1"/>
    </xf>
    <xf numFmtId="166" fontId="62" fillId="0" borderId="23" xfId="0" applyNumberFormat="1" applyFont="1" applyFill="1" applyBorder="1" applyAlignment="1" applyProtection="1">
      <alignment vertical="center"/>
      <protection locked="0" hidden="1"/>
    </xf>
    <xf numFmtId="0" fontId="119" fillId="0" borderId="0" xfId="0" applyFont="1" applyAlignment="1" applyProtection="1">
      <alignment horizontal="center"/>
      <protection locked="0" hidden="1"/>
    </xf>
    <xf numFmtId="178" fontId="86" fillId="0" borderId="29" xfId="340" applyNumberFormat="1" applyFont="1" applyFill="1" applyBorder="1" applyAlignment="1" applyProtection="1"/>
    <xf numFmtId="177" fontId="119" fillId="0" borderId="15" xfId="0" applyNumberFormat="1" applyFont="1" applyFill="1" applyBorder="1" applyAlignment="1" applyProtection="1">
      <alignment vertical="center"/>
      <protection locked="0" hidden="1"/>
    </xf>
    <xf numFmtId="177" fontId="119" fillId="0" borderId="20" xfId="0" applyNumberFormat="1" applyFont="1" applyFill="1" applyBorder="1" applyAlignment="1" applyProtection="1">
      <alignment vertical="center"/>
      <protection locked="0" hidden="1"/>
    </xf>
    <xf numFmtId="177" fontId="118" fillId="0" borderId="20" xfId="0" applyNumberFormat="1" applyFont="1" applyFill="1" applyBorder="1" applyAlignment="1" applyProtection="1">
      <alignment vertical="center"/>
      <protection locked="0" hidden="1"/>
    </xf>
    <xf numFmtId="177" fontId="118" fillId="0" borderId="35" xfId="0" applyNumberFormat="1" applyFont="1" applyFill="1" applyBorder="1" applyAlignment="1" applyProtection="1">
      <alignment horizontal="right" vertical="center"/>
      <protection locked="0" hidden="1"/>
    </xf>
    <xf numFmtId="177" fontId="119" fillId="0" borderId="23" xfId="0" applyNumberFormat="1" applyFont="1" applyFill="1" applyBorder="1" applyAlignment="1" applyProtection="1">
      <alignment vertical="center"/>
      <protection locked="0" hidden="1"/>
    </xf>
    <xf numFmtId="177" fontId="119" fillId="0" borderId="10" xfId="0" applyNumberFormat="1" applyFont="1" applyBorder="1" applyAlignment="1" applyProtection="1">
      <alignment vertical="center"/>
      <protection locked="0" hidden="1"/>
    </xf>
    <xf numFmtId="177" fontId="119" fillId="0" borderId="18" xfId="0" applyNumberFormat="1" applyFont="1" applyBorder="1" applyAlignment="1" applyProtection="1">
      <alignment vertical="center"/>
      <protection locked="0" hidden="1"/>
    </xf>
    <xf numFmtId="177" fontId="118" fillId="0" borderId="18" xfId="0" applyNumberFormat="1" applyFont="1" applyBorder="1" applyAlignment="1" applyProtection="1">
      <alignment vertical="center"/>
      <protection locked="0" hidden="1"/>
    </xf>
    <xf numFmtId="166" fontId="62" fillId="0" borderId="15" xfId="0" applyNumberFormat="1" applyFont="1" applyFill="1" applyBorder="1" applyAlignment="1" applyProtection="1">
      <alignment vertical="center"/>
      <protection locked="0" hidden="1"/>
    </xf>
    <xf numFmtId="165" fontId="77" fillId="0" borderId="0" xfId="342" applyFont="1" applyFill="1" applyAlignment="1">
      <alignment vertical="center"/>
    </xf>
    <xf numFmtId="0" fontId="0" fillId="25" borderId="0" xfId="0" applyFill="1"/>
    <xf numFmtId="0" fontId="68" fillId="25" borderId="0" xfId="0" applyFont="1" applyFill="1"/>
    <xf numFmtId="0" fontId="68" fillId="0" borderId="0" xfId="0" applyFont="1"/>
    <xf numFmtId="177" fontId="119" fillId="25" borderId="20" xfId="0" applyNumberFormat="1" applyFont="1" applyFill="1" applyBorder="1" applyAlignment="1" applyProtection="1">
      <alignment vertical="center"/>
      <protection locked="0" hidden="1"/>
    </xf>
    <xf numFmtId="165" fontId="63" fillId="0" borderId="0" xfId="339" quotePrefix="1" applyFont="1" applyBorder="1" applyAlignment="1" applyProtection="1">
      <alignment horizontal="left"/>
    </xf>
    <xf numFmtId="171" fontId="74" fillId="25" borderId="35" xfId="343" applyNumberFormat="1" applyFont="1" applyFill="1" applyBorder="1" applyAlignment="1" applyProtection="1">
      <alignment horizontal="right" vertical="center"/>
    </xf>
    <xf numFmtId="171" fontId="74" fillId="25" borderId="37" xfId="343" applyNumberFormat="1" applyFont="1" applyFill="1" applyBorder="1" applyAlignment="1" applyProtection="1">
      <alignment horizontal="right" vertical="center"/>
    </xf>
    <xf numFmtId="165" fontId="51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3" fillId="0" borderId="0" xfId="339" quotePrefix="1" applyFont="1" applyFill="1" applyBorder="1" applyAlignment="1" applyProtection="1">
      <alignment horizontal="left"/>
    </xf>
    <xf numFmtId="165" fontId="80" fillId="0" borderId="0" xfId="340" applyFont="1" applyAlignment="1"/>
    <xf numFmtId="165" fontId="68" fillId="0" borderId="0" xfId="340" applyFont="1" applyAlignment="1"/>
    <xf numFmtId="4" fontId="51" fillId="0" borderId="0" xfId="449" applyNumberFormat="1" applyFont="1"/>
    <xf numFmtId="4" fontId="69" fillId="0" borderId="0" xfId="449" applyNumberFormat="1" applyFont="1"/>
    <xf numFmtId="177" fontId="118" fillId="0" borderId="0" xfId="0" applyNumberFormat="1" applyFont="1" applyProtection="1">
      <protection locked="0" hidden="1"/>
    </xf>
    <xf numFmtId="165" fontId="80" fillId="25" borderId="0" xfId="340" applyFont="1" applyFill="1"/>
    <xf numFmtId="165" fontId="105" fillId="25" borderId="0" xfId="340" applyFont="1" applyFill="1" applyAlignment="1">
      <alignment horizontal="center"/>
    </xf>
    <xf numFmtId="165" fontId="80" fillId="25" borderId="0" xfId="340" applyFont="1" applyFill="1" applyAlignment="1">
      <alignment horizontal="center" vertical="center"/>
    </xf>
    <xf numFmtId="165" fontId="85" fillId="25" borderId="0" xfId="340" applyFont="1" applyFill="1" applyAlignment="1">
      <alignment horizontal="center" vertical="center"/>
    </xf>
    <xf numFmtId="1" fontId="80" fillId="25" borderId="0" xfId="340" applyNumberFormat="1" applyFont="1" applyFill="1"/>
    <xf numFmtId="3" fontId="80" fillId="25" borderId="0" xfId="340" applyNumberFormat="1" applyFont="1" applyFill="1"/>
    <xf numFmtId="1" fontId="85" fillId="25" borderId="0" xfId="340" applyNumberFormat="1" applyFont="1" applyFill="1"/>
    <xf numFmtId="165" fontId="80" fillId="25" borderId="0" xfId="340" applyFont="1" applyFill="1" applyBorder="1"/>
    <xf numFmtId="1" fontId="80" fillId="25" borderId="0" xfId="340" applyNumberFormat="1" applyFont="1" applyFill="1" applyBorder="1"/>
    <xf numFmtId="3" fontId="80" fillId="25" borderId="0" xfId="340" applyNumberFormat="1" applyFont="1" applyFill="1" applyBorder="1"/>
    <xf numFmtId="177" fontId="118" fillId="0" borderId="20" xfId="0" applyNumberFormat="1" applyFont="1" applyBorder="1" applyAlignment="1" applyProtection="1">
      <alignment vertical="center"/>
      <protection locked="0" hidden="1"/>
    </xf>
    <xf numFmtId="177" fontId="119" fillId="0" borderId="20" xfId="0" applyNumberFormat="1" applyFont="1" applyBorder="1" applyAlignment="1" applyProtection="1">
      <alignment vertical="center"/>
      <protection locked="0" hidden="1"/>
    </xf>
    <xf numFmtId="177" fontId="119" fillId="0" borderId="23" xfId="0" applyNumberFormat="1" applyFont="1" applyBorder="1" applyAlignment="1" applyProtection="1">
      <alignment vertical="center"/>
      <protection locked="0" hidden="1"/>
    </xf>
    <xf numFmtId="171" fontId="74" fillId="25" borderId="0" xfId="342" applyNumberFormat="1" applyFont="1" applyFill="1" applyBorder="1" applyAlignment="1" applyProtection="1">
      <alignment horizontal="right" vertical="center"/>
    </xf>
    <xf numFmtId="171" fontId="74" fillId="25" borderId="35" xfId="342" applyNumberFormat="1" applyFont="1" applyFill="1" applyBorder="1" applyAlignment="1" applyProtection="1">
      <alignment horizontal="right" vertical="center"/>
    </xf>
    <xf numFmtId="179" fontId="74" fillId="0" borderId="0" xfId="342" applyNumberFormat="1" applyFont="1" applyFill="1" applyBorder="1" applyAlignment="1" applyProtection="1">
      <alignment vertical="center"/>
    </xf>
    <xf numFmtId="179" fontId="72" fillId="0" borderId="0" xfId="342" applyNumberFormat="1" applyFont="1" applyFill="1" applyBorder="1" applyAlignment="1" applyProtection="1">
      <alignment vertical="center"/>
    </xf>
    <xf numFmtId="179" fontId="72" fillId="0" borderId="14" xfId="342" applyNumberFormat="1" applyFont="1" applyFill="1" applyBorder="1" applyAlignment="1" applyProtection="1">
      <alignment vertical="center"/>
    </xf>
    <xf numFmtId="179" fontId="72" fillId="0" borderId="18" xfId="342" applyNumberFormat="1" applyFont="1" applyFill="1" applyBorder="1" applyAlignment="1" applyProtection="1">
      <alignment vertical="center"/>
    </xf>
    <xf numFmtId="179" fontId="72" fillId="0" borderId="35" xfId="342" applyNumberFormat="1" applyFont="1" applyFill="1" applyBorder="1" applyAlignment="1" applyProtection="1">
      <alignment vertical="center"/>
    </xf>
    <xf numFmtId="179" fontId="74" fillId="0" borderId="10" xfId="342" applyNumberFormat="1" applyFont="1" applyFill="1" applyBorder="1" applyAlignment="1" applyProtection="1">
      <alignment vertical="center"/>
    </xf>
    <xf numFmtId="179" fontId="74" fillId="0" borderId="11" xfId="342" applyNumberFormat="1" applyFont="1" applyFill="1" applyBorder="1" applyAlignment="1" applyProtection="1">
      <alignment vertical="center"/>
    </xf>
    <xf numFmtId="179" fontId="74" fillId="25" borderId="11" xfId="342" applyNumberFormat="1" applyFont="1" applyFill="1" applyBorder="1" applyAlignment="1" applyProtection="1">
      <alignment vertical="center"/>
    </xf>
    <xf numFmtId="179" fontId="74" fillId="0" borderId="18" xfId="342" applyNumberFormat="1" applyFont="1" applyFill="1" applyBorder="1" applyAlignment="1" applyProtection="1">
      <alignment vertical="center"/>
    </xf>
    <xf numFmtId="179" fontId="74" fillId="0" borderId="35" xfId="342" applyNumberFormat="1" applyFont="1" applyFill="1" applyBorder="1" applyAlignment="1" applyProtection="1">
      <alignment vertical="center"/>
    </xf>
    <xf numFmtId="179" fontId="72" fillId="0" borderId="10" xfId="343" applyNumberFormat="1" applyFont="1" applyFill="1" applyBorder="1" applyAlignment="1" applyProtection="1">
      <alignment vertical="center"/>
    </xf>
    <xf numFmtId="179" fontId="62" fillId="0" borderId="0" xfId="343" applyNumberFormat="1" applyFont="1" applyFill="1" applyBorder="1" applyAlignment="1" applyProtection="1">
      <alignment vertical="center"/>
    </xf>
    <xf numFmtId="179" fontId="62" fillId="0" borderId="14" xfId="343" applyNumberFormat="1" applyFont="1" applyFill="1" applyBorder="1" applyAlignment="1" applyProtection="1">
      <alignment vertical="center"/>
    </xf>
    <xf numFmtId="179" fontId="72" fillId="0" borderId="0" xfId="343" applyNumberFormat="1" applyFont="1" applyFill="1" applyBorder="1" applyAlignment="1" applyProtection="1">
      <alignment vertical="center"/>
    </xf>
    <xf numFmtId="179" fontId="62" fillId="0" borderId="35" xfId="343" applyNumberFormat="1" applyFont="1" applyFill="1" applyBorder="1" applyAlignment="1" applyProtection="1">
      <alignment vertical="center"/>
    </xf>
    <xf numFmtId="179" fontId="74" fillId="0" borderId="0" xfId="343" applyNumberFormat="1" applyFont="1" applyFill="1" applyBorder="1" applyAlignment="1" applyProtection="1">
      <alignment vertical="center"/>
    </xf>
    <xf numFmtId="179" fontId="74" fillId="0" borderId="14" xfId="342" applyNumberFormat="1" applyFont="1" applyFill="1" applyBorder="1" applyAlignment="1" applyProtection="1">
      <alignment vertical="center"/>
    </xf>
    <xf numFmtId="179" fontId="74" fillId="0" borderId="35" xfId="343" applyNumberFormat="1" applyFont="1" applyFill="1" applyBorder="1" applyAlignment="1" applyProtection="1">
      <alignment vertical="center"/>
    </xf>
    <xf numFmtId="179" fontId="74" fillId="0" borderId="10" xfId="343" applyNumberFormat="1" applyFont="1" applyFill="1" applyBorder="1" applyAlignment="1" applyProtection="1">
      <alignment vertical="center"/>
    </xf>
    <xf numFmtId="179" fontId="72" fillId="0" borderId="10" xfId="342" applyNumberFormat="1" applyFont="1" applyFill="1" applyBorder="1" applyAlignment="1" applyProtection="1">
      <alignment vertical="center"/>
    </xf>
    <xf numFmtId="179" fontId="72" fillId="0" borderId="11" xfId="342" applyNumberFormat="1" applyFont="1" applyFill="1" applyBorder="1" applyAlignment="1" applyProtection="1">
      <alignment vertical="center"/>
    </xf>
    <xf numFmtId="171" fontId="74" fillId="25" borderId="18" xfId="342" applyNumberFormat="1" applyFont="1" applyFill="1" applyBorder="1" applyAlignment="1" applyProtection="1">
      <alignment horizontal="right" vertical="center"/>
    </xf>
    <xf numFmtId="171" fontId="126" fillId="0" borderId="0" xfId="342" applyNumberFormat="1" applyFont="1" applyFill="1" applyBorder="1" applyAlignment="1" applyProtection="1">
      <alignment horizontal="right" vertical="center"/>
    </xf>
    <xf numFmtId="171" fontId="126" fillId="0" borderId="35" xfId="342" applyNumberFormat="1" applyFont="1" applyFill="1" applyBorder="1" applyAlignment="1" applyProtection="1">
      <alignment horizontal="right" vertical="center"/>
    </xf>
    <xf numFmtId="171" fontId="126" fillId="0" borderId="29" xfId="342" applyNumberFormat="1" applyFont="1" applyFill="1" applyBorder="1" applyAlignment="1" applyProtection="1">
      <alignment horizontal="right" vertical="center"/>
    </xf>
    <xf numFmtId="171" fontId="126" fillId="0" borderId="37" xfId="342" applyNumberFormat="1" applyFont="1" applyFill="1" applyBorder="1" applyAlignment="1" applyProtection="1">
      <alignment horizontal="right" vertical="center"/>
    </xf>
    <xf numFmtId="171" fontId="104" fillId="0" borderId="0" xfId="342" applyNumberFormat="1" applyFont="1" applyFill="1" applyBorder="1" applyAlignment="1" applyProtection="1">
      <alignment horizontal="right" vertical="center"/>
    </xf>
    <xf numFmtId="171" fontId="104" fillId="25" borderId="0" xfId="342" applyNumberFormat="1" applyFont="1" applyFill="1" applyBorder="1" applyAlignment="1" applyProtection="1">
      <alignment horizontal="right" vertical="center"/>
    </xf>
    <xf numFmtId="171" fontId="104" fillId="0" borderId="35" xfId="342" applyNumberFormat="1" applyFont="1" applyFill="1" applyBorder="1" applyAlignment="1" applyProtection="1">
      <alignment horizontal="right" vertical="center"/>
    </xf>
    <xf numFmtId="171" fontId="104" fillId="0" borderId="29" xfId="342" applyNumberFormat="1" applyFont="1" applyFill="1" applyBorder="1" applyAlignment="1" applyProtection="1">
      <alignment horizontal="right" vertical="center"/>
    </xf>
    <xf numFmtId="171" fontId="104" fillId="0" borderId="37" xfId="342" applyNumberFormat="1" applyFont="1" applyFill="1" applyBorder="1" applyAlignment="1" applyProtection="1">
      <alignment horizontal="right" vertical="center"/>
    </xf>
    <xf numFmtId="179" fontId="126" fillId="0" borderId="0" xfId="345" applyNumberFormat="1" applyFont="1" applyFill="1" applyBorder="1" applyAlignment="1" applyProtection="1">
      <alignment horizontal="right" vertical="center"/>
    </xf>
    <xf numFmtId="179" fontId="126" fillId="0" borderId="14" xfId="345" applyNumberFormat="1" applyFont="1" applyFill="1" applyBorder="1" applyAlignment="1" applyProtection="1">
      <alignment horizontal="right" vertical="center"/>
    </xf>
    <xf numFmtId="179" fontId="126" fillId="0" borderId="35" xfId="345" applyNumberFormat="1" applyFont="1" applyFill="1" applyBorder="1" applyAlignment="1" applyProtection="1">
      <alignment horizontal="right" vertical="center"/>
    </xf>
    <xf numFmtId="171" fontId="65" fillId="0" borderId="0" xfId="0" applyNumberFormat="1" applyFont="1" applyFill="1" applyBorder="1" applyAlignment="1" applyProtection="1">
      <alignment horizontal="right" vertical="center"/>
    </xf>
    <xf numFmtId="179" fontId="104" fillId="0" borderId="0" xfId="345" applyNumberFormat="1" applyFont="1" applyFill="1" applyBorder="1" applyAlignment="1" applyProtection="1">
      <alignment horizontal="right" vertical="center"/>
    </xf>
    <xf numFmtId="179" fontId="104" fillId="0" borderId="35" xfId="345" applyNumberFormat="1" applyFont="1" applyFill="1" applyBorder="1" applyAlignment="1" applyProtection="1">
      <alignment horizontal="right" vertical="center"/>
    </xf>
    <xf numFmtId="171" fontId="68" fillId="0" borderId="0" xfId="0" applyNumberFormat="1" applyFont="1" applyFill="1" applyBorder="1" applyAlignment="1" applyProtection="1">
      <alignment horizontal="right" vertical="center"/>
    </xf>
    <xf numFmtId="179" fontId="104" fillId="0" borderId="52" xfId="345" applyNumberFormat="1" applyFont="1" applyFill="1" applyBorder="1" applyAlignment="1" applyProtection="1">
      <alignment horizontal="right" vertical="center"/>
    </xf>
    <xf numFmtId="179" fontId="104" fillId="0" borderId="19" xfId="345" applyNumberFormat="1" applyFont="1" applyFill="1" applyBorder="1" applyAlignment="1" applyProtection="1">
      <alignment horizontal="right" vertical="center"/>
    </xf>
    <xf numFmtId="179" fontId="104" fillId="0" borderId="0" xfId="345" applyNumberFormat="1" applyFont="1" applyFill="1" applyAlignment="1" applyProtection="1">
      <alignment horizontal="right" vertical="center"/>
    </xf>
    <xf numFmtId="179" fontId="104" fillId="0" borderId="11" xfId="342" applyNumberFormat="1" applyFont="1" applyFill="1" applyBorder="1" applyAlignment="1" applyProtection="1">
      <alignment horizontal="right" vertical="center"/>
    </xf>
    <xf numFmtId="180" fontId="62" fillId="0" borderId="20" xfId="467" applyNumberFormat="1" applyFont="1" applyBorder="1" applyAlignment="1" applyProtection="1">
      <alignment horizontal="right"/>
    </xf>
    <xf numFmtId="180" fontId="62" fillId="0" borderId="18" xfId="467" applyNumberFormat="1" applyFont="1" applyFill="1" applyBorder="1" applyAlignment="1" applyProtection="1">
      <alignment horizontal="right"/>
    </xf>
    <xf numFmtId="180" fontId="62" fillId="0" borderId="20" xfId="467" applyNumberFormat="1" applyFont="1" applyFill="1" applyBorder="1" applyAlignment="1" applyProtection="1">
      <alignment horizontal="right"/>
    </xf>
    <xf numFmtId="180" fontId="63" fillId="0" borderId="20" xfId="467" applyNumberFormat="1" applyFont="1" applyBorder="1" applyAlignment="1" applyProtection="1">
      <alignment horizontal="right"/>
    </xf>
    <xf numFmtId="180" fontId="63" fillId="0" borderId="18" xfId="467" applyNumberFormat="1" applyFont="1" applyFill="1" applyBorder="1" applyAlignment="1" applyProtection="1">
      <alignment horizontal="right"/>
    </xf>
    <xf numFmtId="180" fontId="63" fillId="0" borderId="20" xfId="467" applyNumberFormat="1" applyFont="1" applyFill="1" applyBorder="1" applyAlignment="1" applyProtection="1">
      <alignment horizontal="right"/>
    </xf>
    <xf numFmtId="171" fontId="74" fillId="25" borderId="0" xfId="343" applyNumberFormat="1" applyFont="1" applyFill="1" applyBorder="1" applyAlignment="1" applyProtection="1">
      <alignment horizontal="right" vertical="center"/>
    </xf>
    <xf numFmtId="171" fontId="128" fillId="0" borderId="35" xfId="340" applyNumberFormat="1" applyFont="1" applyFill="1" applyBorder="1" applyAlignment="1" applyProtection="1">
      <alignment horizontal="right"/>
    </xf>
    <xf numFmtId="171" fontId="128" fillId="0" borderId="37" xfId="340" applyNumberFormat="1" applyFont="1" applyFill="1" applyBorder="1" applyAlignment="1" applyProtection="1">
      <alignment horizontal="right"/>
    </xf>
    <xf numFmtId="0" fontId="122" fillId="0" borderId="23" xfId="0" applyFont="1" applyBorder="1" applyAlignment="1" applyProtection="1">
      <alignment horizontal="center" vertical="center"/>
      <protection locked="0" hidden="1"/>
    </xf>
    <xf numFmtId="0" fontId="63" fillId="0" borderId="0" xfId="0" applyFont="1" applyFill="1" applyAlignment="1">
      <alignment horizontal="left"/>
    </xf>
    <xf numFmtId="0" fontId="63" fillId="0" borderId="0" xfId="0" quotePrefix="1" applyFont="1" applyFill="1" applyAlignment="1">
      <alignment horizontal="left"/>
    </xf>
    <xf numFmtId="0" fontId="63" fillId="0" borderId="0" xfId="0" applyFont="1" applyFill="1"/>
    <xf numFmtId="167" fontId="62" fillId="0" borderId="20" xfId="449" applyNumberFormat="1" applyFont="1" applyFill="1" applyBorder="1"/>
    <xf numFmtId="0" fontId="62" fillId="0" borderId="0" xfId="313" applyFont="1" applyFill="1" applyAlignment="1">
      <alignment horizontal="center"/>
    </xf>
    <xf numFmtId="167" fontId="62" fillId="0" borderId="23" xfId="449" applyNumberFormat="1" applyFont="1" applyFill="1" applyBorder="1"/>
    <xf numFmtId="167" fontId="62" fillId="0" borderId="42" xfId="449" applyNumberFormat="1" applyFont="1" applyFill="1" applyBorder="1"/>
    <xf numFmtId="167" fontId="62" fillId="0" borderId="15" xfId="449" applyNumberFormat="1" applyFont="1" applyFill="1" applyBorder="1"/>
    <xf numFmtId="167" fontId="62" fillId="0" borderId="14" xfId="449" applyNumberFormat="1" applyFont="1" applyFill="1" applyBorder="1"/>
    <xf numFmtId="3" fontId="63" fillId="0" borderId="23" xfId="449" applyNumberFormat="1" applyFont="1" applyFill="1" applyBorder="1"/>
    <xf numFmtId="3" fontId="63" fillId="0" borderId="37" xfId="449" applyNumberFormat="1" applyFont="1" applyFill="1" applyBorder="1"/>
    <xf numFmtId="0" fontId="119" fillId="0" borderId="0" xfId="0" applyFont="1" applyAlignment="1" applyProtection="1">
      <alignment horizontal="center"/>
      <protection locked="0" hidden="1"/>
    </xf>
    <xf numFmtId="165" fontId="65" fillId="0" borderId="20" xfId="339" applyFont="1" applyBorder="1" applyAlignment="1" applyProtection="1">
      <alignment horizontal="center"/>
    </xf>
    <xf numFmtId="165" fontId="65" fillId="0" borderId="53" xfId="339" applyFont="1" applyBorder="1" applyAlignment="1" applyProtection="1">
      <alignment horizontal="left"/>
    </xf>
    <xf numFmtId="0" fontId="65" fillId="0" borderId="22" xfId="0" applyFont="1" applyBorder="1" applyAlignment="1" applyProtection="1">
      <alignment horizontal="center"/>
    </xf>
    <xf numFmtId="165" fontId="65" fillId="0" borderId="66" xfId="339" quotePrefix="1" applyNumberFormat="1" applyFont="1" applyBorder="1" applyAlignment="1" applyProtection="1">
      <alignment horizontal="center"/>
    </xf>
    <xf numFmtId="167" fontId="63" fillId="0" borderId="15" xfId="450" applyNumberFormat="1" applyFont="1" applyFill="1" applyBorder="1" applyProtection="1"/>
    <xf numFmtId="167" fontId="63" fillId="0" borderId="26" xfId="339" applyNumberFormat="1" applyFont="1" applyFill="1" applyBorder="1" applyProtection="1"/>
    <xf numFmtId="165" fontId="51" fillId="0" borderId="0" xfId="339" applyFont="1" applyBorder="1"/>
    <xf numFmtId="167" fontId="51" fillId="0" borderId="0" xfId="339" applyNumberFormat="1" applyFont="1" applyBorder="1" applyProtection="1"/>
    <xf numFmtId="10" fontId="51" fillId="0" borderId="0" xfId="339" applyNumberFormat="1" applyFont="1" applyBorder="1" applyProtection="1"/>
    <xf numFmtId="3" fontId="106" fillId="0" borderId="0" xfId="313" applyNumberFormat="1" applyFont="1" applyFill="1" applyBorder="1" applyAlignment="1">
      <alignment vertical="center"/>
    </xf>
    <xf numFmtId="165" fontId="62" fillId="0" borderId="18" xfId="340" applyFont="1" applyBorder="1"/>
    <xf numFmtId="1" fontId="63" fillId="0" borderId="18" xfId="340" applyNumberFormat="1" applyFont="1" applyBorder="1"/>
    <xf numFmtId="1" fontId="63" fillId="0" borderId="18" xfId="340" applyNumberFormat="1" applyFont="1" applyFill="1" applyBorder="1"/>
    <xf numFmtId="1" fontId="63" fillId="0" borderId="18" xfId="346" applyNumberFormat="1" applyFont="1" applyBorder="1"/>
    <xf numFmtId="171" fontId="72" fillId="0" borderId="23" xfId="340" applyNumberFormat="1" applyFont="1" applyFill="1" applyBorder="1" applyAlignment="1" applyProtection="1">
      <alignment horizontal="right"/>
    </xf>
    <xf numFmtId="171" fontId="129" fillId="0" borderId="35" xfId="340" applyNumberFormat="1" applyFont="1" applyFill="1" applyBorder="1" applyAlignment="1" applyProtection="1">
      <alignment horizontal="right"/>
    </xf>
    <xf numFmtId="179" fontId="104" fillId="0" borderId="14" xfId="342" applyNumberFormat="1" applyFont="1" applyFill="1" applyBorder="1" applyAlignment="1" applyProtection="1">
      <alignment horizontal="right" vertical="center"/>
    </xf>
    <xf numFmtId="49" fontId="63" fillId="25" borderId="18" xfId="483" applyNumberFormat="1" applyFont="1" applyFill="1" applyBorder="1" applyAlignment="1" applyProtection="1">
      <alignment horizontal="left"/>
    </xf>
    <xf numFmtId="165" fontId="63" fillId="25" borderId="0" xfId="483" quotePrefix="1" applyNumberFormat="1" applyFont="1" applyFill="1" applyBorder="1" applyAlignment="1" applyProtection="1">
      <alignment horizontal="center"/>
    </xf>
    <xf numFmtId="165" fontId="63" fillId="25" borderId="35" xfId="483" applyNumberFormat="1" applyFont="1" applyFill="1" applyBorder="1" applyAlignment="1" applyProtection="1">
      <alignment horizontal="left"/>
    </xf>
    <xf numFmtId="3" fontId="111" fillId="0" borderId="0" xfId="326" applyNumberFormat="1" applyFont="1" applyFill="1"/>
    <xf numFmtId="169" fontId="111" fillId="0" borderId="0" xfId="326" applyNumberFormat="1" applyFont="1" applyFill="1"/>
    <xf numFmtId="49" fontId="63" fillId="25" borderId="18" xfId="483" applyNumberFormat="1" applyFont="1" applyFill="1" applyBorder="1"/>
    <xf numFmtId="165" fontId="63" fillId="25" borderId="35" xfId="483" applyNumberFormat="1" applyFont="1" applyFill="1" applyBorder="1"/>
    <xf numFmtId="49" fontId="63" fillId="25" borderId="18" xfId="483" quotePrefix="1" applyNumberFormat="1" applyFont="1" applyFill="1" applyBorder="1"/>
    <xf numFmtId="169" fontId="111" fillId="0" borderId="0" xfId="326" applyNumberFormat="1" applyFont="1" applyFill="1" applyAlignment="1">
      <alignment vertical="center"/>
    </xf>
    <xf numFmtId="165" fontId="112" fillId="25" borderId="0" xfId="483" applyNumberFormat="1" applyFont="1" applyFill="1"/>
    <xf numFmtId="165" fontId="63" fillId="25" borderId="35" xfId="483" applyNumberFormat="1" applyFont="1" applyFill="1" applyBorder="1" applyAlignment="1">
      <alignment wrapText="1"/>
    </xf>
    <xf numFmtId="165" fontId="63" fillId="25" borderId="62" xfId="483" applyNumberFormat="1" applyFont="1" applyFill="1" applyBorder="1" applyAlignment="1">
      <alignment horizontal="center"/>
    </xf>
    <xf numFmtId="165" fontId="68" fillId="25" borderId="63" xfId="483" applyNumberFormat="1" applyFont="1" applyFill="1" applyBorder="1"/>
    <xf numFmtId="49" fontId="96" fillId="25" borderId="0" xfId="483" applyNumberFormat="1" applyFont="1" applyFill="1"/>
    <xf numFmtId="165" fontId="68" fillId="25" borderId="0" xfId="483" applyNumberFormat="1" applyFont="1" applyFill="1"/>
    <xf numFmtId="165" fontId="62" fillId="0" borderId="0" xfId="483" applyNumberFormat="1" applyFont="1" applyFill="1" applyAlignment="1">
      <alignment horizontal="center"/>
    </xf>
    <xf numFmtId="174" fontId="72" fillId="0" borderId="0" xfId="485" applyNumberFormat="1" applyFont="1" applyBorder="1"/>
    <xf numFmtId="174" fontId="72" fillId="0" borderId="14" xfId="485" applyNumberFormat="1" applyFont="1" applyBorder="1"/>
    <xf numFmtId="174" fontId="72" fillId="0" borderId="15" xfId="485" applyNumberFormat="1" applyFont="1" applyBorder="1"/>
    <xf numFmtId="174" fontId="72" fillId="0" borderId="0" xfId="485" applyNumberFormat="1" applyFont="1" applyBorder="1" applyProtection="1"/>
    <xf numFmtId="174" fontId="72" fillId="0" borderId="35" xfId="485" applyNumberFormat="1" applyFont="1" applyBorder="1" applyProtection="1"/>
    <xf numFmtId="1" fontId="63" fillId="0" borderId="20" xfId="485" applyNumberFormat="1" applyFont="1" applyBorder="1"/>
    <xf numFmtId="0" fontId="23" fillId="0" borderId="0" xfId="326"/>
    <xf numFmtId="165" fontId="112" fillId="0" borderId="20" xfId="485" applyNumberFormat="1" applyFont="1" applyBorder="1"/>
    <xf numFmtId="1" fontId="63" fillId="0" borderId="20" xfId="485" applyNumberFormat="1" applyFont="1" applyBorder="1" applyAlignment="1">
      <alignment wrapText="1"/>
    </xf>
    <xf numFmtId="1" fontId="63" fillId="0" borderId="20" xfId="486" applyNumberFormat="1" applyFont="1" applyBorder="1"/>
    <xf numFmtId="49" fontId="63" fillId="0" borderId="61" xfId="485" applyNumberFormat="1" applyFont="1" applyBorder="1"/>
    <xf numFmtId="165" fontId="80" fillId="0" borderId="0" xfId="485" applyNumberFormat="1" applyFont="1" applyFill="1" applyBorder="1"/>
    <xf numFmtId="4" fontId="80" fillId="0" borderId="0" xfId="485" applyNumberFormat="1" applyFont="1"/>
    <xf numFmtId="174" fontId="72" fillId="0" borderId="0" xfId="310" applyNumberFormat="1" applyFont="1" applyFill="1" applyBorder="1"/>
    <xf numFmtId="174" fontId="72" fillId="0" borderId="14" xfId="310" applyNumberFormat="1" applyFont="1" applyFill="1" applyBorder="1"/>
    <xf numFmtId="174" fontId="72" fillId="0" borderId="15" xfId="310" applyNumberFormat="1" applyFont="1" applyFill="1" applyBorder="1"/>
    <xf numFmtId="174" fontId="72" fillId="25" borderId="0" xfId="310" applyNumberFormat="1" applyFont="1" applyFill="1" applyBorder="1" applyProtection="1"/>
    <xf numFmtId="174" fontId="72" fillId="25" borderId="35" xfId="310" applyNumberFormat="1" applyFont="1" applyFill="1" applyBorder="1" applyProtection="1"/>
    <xf numFmtId="165" fontId="63" fillId="25" borderId="18" xfId="310" quotePrefix="1" applyNumberFormat="1" applyFont="1" applyFill="1" applyBorder="1" applyAlignment="1" applyProtection="1">
      <alignment horizontal="left"/>
    </xf>
    <xf numFmtId="165" fontId="63" fillId="25" borderId="0" xfId="310" quotePrefix="1" applyNumberFormat="1" applyFont="1" applyFill="1" applyBorder="1" applyAlignment="1" applyProtection="1">
      <alignment horizontal="center"/>
    </xf>
    <xf numFmtId="165" fontId="63" fillId="25" borderId="35" xfId="310" applyNumberFormat="1" applyFont="1" applyFill="1" applyBorder="1" applyAlignment="1" applyProtection="1">
      <alignment horizontal="left"/>
    </xf>
    <xf numFmtId="165" fontId="63" fillId="0" borderId="18" xfId="310" quotePrefix="1" applyNumberFormat="1" applyFont="1" applyFill="1" applyBorder="1" applyAlignment="1" applyProtection="1">
      <alignment horizontal="left"/>
    </xf>
    <xf numFmtId="165" fontId="63" fillId="0" borderId="0" xfId="310" applyNumberFormat="1" applyFont="1" applyFill="1" applyBorder="1" applyAlignment="1" applyProtection="1">
      <alignment horizontal="center"/>
    </xf>
    <xf numFmtId="165" fontId="63" fillId="0" borderId="35" xfId="310" applyNumberFormat="1" applyFont="1" applyFill="1" applyBorder="1" applyAlignment="1" applyProtection="1">
      <alignment horizontal="left"/>
    </xf>
    <xf numFmtId="165" fontId="63" fillId="0" borderId="0" xfId="310" quotePrefix="1" applyNumberFormat="1" applyFont="1" applyFill="1" applyBorder="1" applyAlignment="1" applyProtection="1">
      <alignment horizontal="center"/>
    </xf>
    <xf numFmtId="165" fontId="63" fillId="25" borderId="37" xfId="310" applyNumberFormat="1" applyFont="1" applyFill="1" applyBorder="1" applyAlignment="1" applyProtection="1">
      <alignment horizontal="left" wrapText="1"/>
    </xf>
    <xf numFmtId="3" fontId="67" fillId="0" borderId="42" xfId="449" quotePrefix="1" applyNumberFormat="1" applyFont="1" applyBorder="1" applyAlignment="1">
      <alignment horizontal="center" vertical="center"/>
    </xf>
    <xf numFmtId="2" fontId="51" fillId="0" borderId="0" xfId="449" applyNumberFormat="1" applyFont="1"/>
    <xf numFmtId="4" fontId="131" fillId="0" borderId="0" xfId="449" applyNumberFormat="1" applyFont="1"/>
    <xf numFmtId="176" fontId="51" fillId="0" borderId="0" xfId="449" applyNumberFormat="1" applyFont="1"/>
    <xf numFmtId="167" fontId="63" fillId="0" borderId="23" xfId="449" applyNumberFormat="1" applyFont="1" applyFill="1" applyBorder="1"/>
    <xf numFmtId="0" fontId="62" fillId="0" borderId="18" xfId="449" applyFont="1" applyBorder="1"/>
    <xf numFmtId="167" fontId="62" fillId="0" borderId="35" xfId="449" applyNumberFormat="1" applyFont="1" applyFill="1" applyBorder="1"/>
    <xf numFmtId="0" fontId="133" fillId="0" borderId="0" xfId="0" applyFont="1" applyProtection="1">
      <protection locked="0" hidden="1"/>
    </xf>
    <xf numFmtId="0" fontId="133" fillId="0" borderId="0" xfId="0" applyFont="1" applyBorder="1" applyProtection="1">
      <protection locked="0" hidden="1"/>
    </xf>
    <xf numFmtId="0" fontId="68" fillId="0" borderId="0" xfId="313" applyFont="1" applyFill="1"/>
    <xf numFmtId="0" fontId="119" fillId="0" borderId="15" xfId="0" applyFont="1" applyBorder="1" applyAlignment="1" applyProtection="1">
      <alignment horizontal="centerContinuous"/>
      <protection locked="0" hidden="1"/>
    </xf>
    <xf numFmtId="0" fontId="119" fillId="0" borderId="20" xfId="0" quotePrefix="1" applyFont="1" applyBorder="1" applyAlignment="1" applyProtection="1">
      <alignment horizontal="center" vertical="center"/>
      <protection locked="0" hidden="1"/>
    </xf>
    <xf numFmtId="20" fontId="119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3" fillId="0" borderId="23" xfId="0" applyFont="1" applyBorder="1" applyAlignment="1" applyProtection="1">
      <alignment horizontal="center"/>
      <protection locked="0" hidden="1"/>
    </xf>
    <xf numFmtId="165" fontId="63" fillId="0" borderId="0" xfId="483" quotePrefix="1" applyNumberFormat="1" applyFont="1" applyFill="1"/>
    <xf numFmtId="165" fontId="62" fillId="0" borderId="0" xfId="467" applyFont="1" applyAlignment="1">
      <alignment horizontal="center"/>
    </xf>
    <xf numFmtId="178" fontId="115" fillId="0" borderId="0" xfId="0" applyNumberFormat="1" applyFont="1" applyAlignment="1">
      <alignment horizontal="right" vertical="center"/>
    </xf>
    <xf numFmtId="178" fontId="63" fillId="0" borderId="20" xfId="313" applyNumberFormat="1" applyFont="1" applyFill="1" applyBorder="1" applyAlignment="1">
      <alignment vertical="center"/>
    </xf>
    <xf numFmtId="178" fontId="72" fillId="25" borderId="0" xfId="341" applyNumberFormat="1" applyFont="1" applyFill="1" applyBorder="1" applyAlignment="1" applyProtection="1"/>
    <xf numFmtId="178" fontId="116" fillId="0" borderId="12" xfId="0" applyNumberFormat="1" applyFont="1" applyBorder="1" applyAlignment="1">
      <alignment horizontal="right" wrapText="1"/>
    </xf>
    <xf numFmtId="178" fontId="74" fillId="25" borderId="18" xfId="341" applyNumberFormat="1" applyFont="1" applyFill="1" applyBorder="1" applyAlignment="1" applyProtection="1"/>
    <xf numFmtId="178" fontId="115" fillId="0" borderId="0" xfId="0" applyNumberFormat="1" applyFont="1" applyBorder="1" applyAlignment="1">
      <alignment horizontal="right" wrapText="1"/>
    </xf>
    <xf numFmtId="178" fontId="74" fillId="25" borderId="36" xfId="341" applyNumberFormat="1" applyFont="1" applyFill="1" applyBorder="1" applyAlignment="1" applyProtection="1"/>
    <xf numFmtId="178" fontId="115" fillId="0" borderId="29" xfId="0" applyNumberFormat="1" applyFont="1" applyBorder="1" applyAlignment="1">
      <alignment horizontal="right" wrapText="1"/>
    </xf>
    <xf numFmtId="165" fontId="80" fillId="25" borderId="11" xfId="483" applyNumberFormat="1" applyFont="1" applyFill="1" applyBorder="1"/>
    <xf numFmtId="178" fontId="111" fillId="0" borderId="0" xfId="326" applyNumberFormat="1" applyFont="1" applyFill="1" applyAlignment="1">
      <alignment vertical="center"/>
    </xf>
    <xf numFmtId="178" fontId="111" fillId="0" borderId="0" xfId="326" applyNumberFormat="1" applyFont="1" applyFill="1"/>
    <xf numFmtId="178" fontId="111" fillId="0" borderId="35" xfId="326" applyNumberFormat="1" applyFont="1" applyFill="1" applyBorder="1"/>
    <xf numFmtId="178" fontId="63" fillId="0" borderId="35" xfId="483" applyNumberFormat="1" applyFont="1" applyFill="1" applyBorder="1" applyAlignment="1">
      <alignment vertical="center"/>
    </xf>
    <xf numFmtId="178" fontId="74" fillId="0" borderId="18" xfId="483" applyNumberFormat="1" applyFont="1" applyFill="1" applyBorder="1" applyAlignment="1" applyProtection="1">
      <alignment vertical="center"/>
    </xf>
    <xf numFmtId="178" fontId="111" fillId="0" borderId="35" xfId="326" applyNumberFormat="1" applyFont="1" applyFill="1" applyBorder="1" applyAlignment="1">
      <alignment vertical="center"/>
    </xf>
    <xf numFmtId="178" fontId="111" fillId="0" borderId="18" xfId="326" applyNumberFormat="1" applyFont="1" applyFill="1" applyBorder="1" applyAlignment="1">
      <alignment vertical="center"/>
    </xf>
    <xf numFmtId="178" fontId="111" fillId="0" borderId="63" xfId="326" applyNumberFormat="1" applyFont="1" applyFill="1" applyBorder="1"/>
    <xf numFmtId="178" fontId="113" fillId="0" borderId="29" xfId="326" applyNumberFormat="1" applyFont="1" applyFill="1" applyBorder="1"/>
    <xf numFmtId="178" fontId="63" fillId="0" borderId="37" xfId="483" applyNumberFormat="1" applyFont="1" applyFill="1" applyBorder="1" applyAlignment="1">
      <alignment vertical="center"/>
    </xf>
    <xf numFmtId="178" fontId="74" fillId="0" borderId="29" xfId="483" applyNumberFormat="1" applyFont="1" applyFill="1" applyBorder="1" applyAlignment="1" applyProtection="1">
      <alignment vertical="center"/>
    </xf>
    <xf numFmtId="178" fontId="111" fillId="0" borderId="37" xfId="326" applyNumberFormat="1" applyFont="1" applyFill="1" applyBorder="1" applyAlignment="1">
      <alignment vertical="center"/>
    </xf>
    <xf numFmtId="178" fontId="72" fillId="0" borderId="0" xfId="483" applyNumberFormat="1" applyFont="1" applyFill="1" applyBorder="1" applyAlignment="1">
      <alignment vertical="center"/>
    </xf>
    <xf numFmtId="178" fontId="72" fillId="0" borderId="20" xfId="483" applyNumberFormat="1" applyFont="1" applyFill="1" applyBorder="1" applyAlignment="1">
      <alignment vertical="center"/>
    </xf>
    <xf numFmtId="178" fontId="72" fillId="0" borderId="35" xfId="483" applyNumberFormat="1" applyFont="1" applyFill="1" applyBorder="1" applyAlignment="1">
      <alignment vertical="center"/>
    </xf>
    <xf numFmtId="178" fontId="81" fillId="0" borderId="0" xfId="483" applyNumberFormat="1" applyFont="1" applyFill="1" applyBorder="1" applyAlignment="1">
      <alignment vertical="center"/>
    </xf>
    <xf numFmtId="178" fontId="63" fillId="0" borderId="61" xfId="483" applyNumberFormat="1" applyFont="1" applyFill="1" applyBorder="1" applyAlignment="1">
      <alignment vertical="center"/>
    </xf>
    <xf numFmtId="178" fontId="63" fillId="0" borderId="62" xfId="483" applyNumberFormat="1" applyFont="1" applyFill="1" applyBorder="1" applyAlignment="1">
      <alignment vertical="center"/>
    </xf>
    <xf numFmtId="178" fontId="111" fillId="0" borderId="63" xfId="326" applyNumberFormat="1" applyFont="1" applyFill="1" applyBorder="1" applyAlignment="1">
      <alignment vertical="center"/>
    </xf>
    <xf numFmtId="178" fontId="63" fillId="0" borderId="63" xfId="483" applyNumberFormat="1" applyFont="1" applyFill="1" applyBorder="1" applyAlignment="1">
      <alignment vertical="center"/>
    </xf>
    <xf numFmtId="178" fontId="74" fillId="0" borderId="62" xfId="483" applyNumberFormat="1" applyFont="1" applyFill="1" applyBorder="1" applyAlignment="1" applyProtection="1">
      <alignment vertical="center"/>
    </xf>
    <xf numFmtId="178" fontId="74" fillId="0" borderId="36" xfId="484" applyNumberFormat="1" applyFont="1" applyFill="1" applyBorder="1" applyAlignment="1">
      <alignment horizontal="right" vertical="center" wrapText="1"/>
    </xf>
    <xf numFmtId="178" fontId="113" fillId="0" borderId="29" xfId="326" applyNumberFormat="1" applyFont="1" applyFill="1" applyBorder="1" applyAlignment="1">
      <alignment vertical="center"/>
    </xf>
    <xf numFmtId="169" fontId="111" fillId="0" borderId="0" xfId="326" applyNumberFormat="1" applyFont="1" applyFill="1" applyBorder="1"/>
    <xf numFmtId="169" fontId="111" fillId="0" borderId="0" xfId="326" applyNumberFormat="1" applyFont="1" applyFill="1" applyBorder="1" applyAlignment="1">
      <alignment vertical="center"/>
    </xf>
    <xf numFmtId="174" fontId="63" fillId="0" borderId="0" xfId="483" applyNumberFormat="1" applyFont="1" applyFill="1" applyBorder="1"/>
    <xf numFmtId="3" fontId="74" fillId="0" borderId="0" xfId="484" applyNumberFormat="1" applyFont="1" applyFill="1" applyBorder="1" applyAlignment="1">
      <alignment horizontal="right" wrapText="1"/>
    </xf>
    <xf numFmtId="165" fontId="80" fillId="0" borderId="0" xfId="483" applyNumberFormat="1" applyFont="1" applyFill="1" applyBorder="1" applyAlignment="1" applyProtection="1">
      <alignment horizontal="center"/>
    </xf>
    <xf numFmtId="178" fontId="72" fillId="0" borderId="0" xfId="485" applyNumberFormat="1" applyFont="1" applyFill="1" applyBorder="1"/>
    <xf numFmtId="178" fontId="72" fillId="0" borderId="35" xfId="485" applyNumberFormat="1" applyFont="1" applyFill="1" applyBorder="1"/>
    <xf numFmtId="178" fontId="63" fillId="0" borderId="35" xfId="485" applyNumberFormat="1" applyFont="1" applyFill="1" applyBorder="1"/>
    <xf numFmtId="178" fontId="74" fillId="0" borderId="18" xfId="485" applyNumberFormat="1" applyFont="1" applyFill="1" applyBorder="1" applyProtection="1"/>
    <xf numFmtId="178" fontId="74" fillId="0" borderId="18" xfId="485" applyNumberFormat="1" applyFont="1" applyFill="1" applyBorder="1" applyAlignment="1" applyProtection="1">
      <alignment vertical="center"/>
    </xf>
    <xf numFmtId="178" fontId="115" fillId="0" borderId="0" xfId="326" applyNumberFormat="1" applyFont="1" applyFill="1" applyBorder="1"/>
    <xf numFmtId="178" fontId="63" fillId="0" borderId="20" xfId="485" applyNumberFormat="1" applyFont="1" applyFill="1" applyBorder="1"/>
    <xf numFmtId="178" fontId="63" fillId="0" borderId="61" xfId="485" applyNumberFormat="1" applyFont="1" applyFill="1" applyBorder="1"/>
    <xf numFmtId="178" fontId="63" fillId="0" borderId="62" xfId="485" applyNumberFormat="1" applyFont="1" applyFill="1" applyBorder="1"/>
    <xf numFmtId="178" fontId="63" fillId="0" borderId="63" xfId="485" applyNumberFormat="1" applyFont="1" applyFill="1" applyBorder="1"/>
    <xf numFmtId="178" fontId="63" fillId="0" borderId="68" xfId="485" applyNumberFormat="1" applyFont="1" applyFill="1" applyBorder="1"/>
    <xf numFmtId="178" fontId="74" fillId="0" borderId="62" xfId="485" applyNumberFormat="1" applyFont="1" applyFill="1" applyBorder="1" applyProtection="1"/>
    <xf numFmtId="178" fontId="111" fillId="0" borderId="36" xfId="326" applyNumberFormat="1" applyFont="1" applyFill="1" applyBorder="1"/>
    <xf numFmtId="178" fontId="63" fillId="0" borderId="37" xfId="485" applyNumberFormat="1" applyFont="1" applyFill="1" applyBorder="1"/>
    <xf numFmtId="178" fontId="63" fillId="0" borderId="23" xfId="485" applyNumberFormat="1" applyFont="1" applyFill="1" applyBorder="1"/>
    <xf numFmtId="178" fontId="74" fillId="0" borderId="36" xfId="485" applyNumberFormat="1" applyFont="1" applyFill="1" applyBorder="1" applyAlignment="1" applyProtection="1">
      <alignment vertical="center"/>
    </xf>
    <xf numFmtId="178" fontId="111" fillId="0" borderId="37" xfId="326" applyNumberFormat="1" applyFont="1" applyFill="1" applyBorder="1"/>
    <xf numFmtId="178" fontId="72" fillId="0" borderId="0" xfId="310" applyNumberFormat="1" applyFont="1" applyFill="1" applyBorder="1" applyAlignment="1">
      <alignment vertical="center"/>
    </xf>
    <xf numFmtId="178" fontId="72" fillId="0" borderId="35" xfId="310" applyNumberFormat="1" applyFont="1" applyFill="1" applyBorder="1" applyAlignment="1">
      <alignment vertical="center"/>
    </xf>
    <xf numFmtId="178" fontId="72" fillId="25" borderId="0" xfId="310" applyNumberFormat="1" applyFont="1" applyFill="1" applyBorder="1" applyAlignment="1" applyProtection="1">
      <alignment vertical="center"/>
    </xf>
    <xf numFmtId="178" fontId="72" fillId="25" borderId="35" xfId="310" applyNumberFormat="1" applyFont="1" applyFill="1" applyBorder="1" applyAlignment="1" applyProtection="1">
      <alignment vertical="center"/>
    </xf>
    <xf numFmtId="178" fontId="115" fillId="0" borderId="0" xfId="310" applyNumberFormat="1" applyFont="1" applyFill="1" applyAlignment="1">
      <alignment vertical="center"/>
    </xf>
    <xf numFmtId="178" fontId="115" fillId="0" borderId="35" xfId="310" applyNumberFormat="1" applyFont="1" applyFill="1" applyBorder="1" applyAlignment="1">
      <alignment vertical="center"/>
    </xf>
    <xf numFmtId="178" fontId="115" fillId="0" borderId="18" xfId="310" applyNumberFormat="1" applyFont="1" applyFill="1" applyBorder="1" applyAlignment="1">
      <alignment vertical="center"/>
    </xf>
    <xf numFmtId="178" fontId="111" fillId="25" borderId="35" xfId="326" applyNumberFormat="1" applyFont="1" applyFill="1" applyBorder="1" applyAlignment="1">
      <alignment vertical="center"/>
    </xf>
    <xf numFmtId="178" fontId="74" fillId="25" borderId="18" xfId="310" applyNumberFormat="1" applyFont="1" applyFill="1" applyBorder="1" applyAlignment="1" applyProtection="1">
      <alignment vertical="center"/>
    </xf>
    <xf numFmtId="178" fontId="74" fillId="0" borderId="18" xfId="310" applyNumberFormat="1" applyFont="1" applyFill="1" applyBorder="1" applyAlignment="1" applyProtection="1">
      <alignment vertical="center"/>
    </xf>
    <xf numFmtId="178" fontId="74" fillId="25" borderId="36" xfId="310" applyNumberFormat="1" applyFont="1" applyFill="1" applyBorder="1" applyAlignment="1" applyProtection="1">
      <alignment vertical="center"/>
    </xf>
    <xf numFmtId="0" fontId="63" fillId="25" borderId="18" xfId="315" quotePrefix="1" applyNumberFormat="1" applyFont="1" applyFill="1" applyBorder="1" applyAlignment="1">
      <alignment horizontal="center"/>
    </xf>
    <xf numFmtId="178" fontId="116" fillId="0" borderId="0" xfId="315" applyNumberFormat="1" applyFont="1" applyFill="1"/>
    <xf numFmtId="178" fontId="72" fillId="0" borderId="35" xfId="315" applyNumberFormat="1" applyFont="1" applyFill="1" applyBorder="1"/>
    <xf numFmtId="178" fontId="72" fillId="25" borderId="18" xfId="315" applyNumberFormat="1" applyFont="1" applyFill="1" applyBorder="1" applyProtection="1"/>
    <xf numFmtId="178" fontId="117" fillId="25" borderId="35" xfId="326" applyNumberFormat="1" applyFont="1" applyFill="1" applyBorder="1" applyAlignment="1"/>
    <xf numFmtId="178" fontId="115" fillId="0" borderId="0" xfId="315" applyNumberFormat="1" applyFont="1" applyFill="1"/>
    <xf numFmtId="178" fontId="63" fillId="0" borderId="35" xfId="315" applyNumberFormat="1" applyFont="1" applyFill="1" applyBorder="1"/>
    <xf numFmtId="178" fontId="74" fillId="25" borderId="18" xfId="315" applyNumberFormat="1" applyFont="1" applyFill="1" applyBorder="1" applyProtection="1"/>
    <xf numFmtId="178" fontId="111" fillId="25" borderId="35" xfId="326" applyNumberFormat="1" applyFont="1" applyFill="1" applyBorder="1"/>
    <xf numFmtId="165" fontId="65" fillId="0" borderId="0" xfId="467" applyFont="1" applyBorder="1" applyAlignment="1" applyProtection="1">
      <alignment horizontal="center"/>
    </xf>
    <xf numFmtId="165" fontId="67" fillId="0" borderId="0" xfId="467" applyFont="1" applyBorder="1" applyAlignment="1" applyProtection="1">
      <alignment horizontal="center" vertical="center"/>
    </xf>
    <xf numFmtId="180" fontId="62" fillId="0" borderId="0" xfId="467" applyNumberFormat="1" applyFont="1" applyFill="1" applyBorder="1" applyAlignment="1" applyProtection="1">
      <alignment horizontal="right"/>
    </xf>
    <xf numFmtId="180" fontId="63" fillId="0" borderId="0" xfId="467" applyNumberFormat="1" applyFont="1" applyFill="1" applyBorder="1" applyAlignment="1" applyProtection="1">
      <alignment horizontal="right"/>
    </xf>
    <xf numFmtId="167" fontId="63" fillId="0" borderId="0" xfId="467" applyNumberFormat="1" applyFont="1" applyFill="1" applyBorder="1" applyAlignment="1" applyProtection="1">
      <alignment horizontal="right"/>
    </xf>
    <xf numFmtId="3" fontId="69" fillId="0" borderId="0" xfId="449" applyNumberFormat="1" applyFont="1"/>
    <xf numFmtId="166" fontId="62" fillId="0" borderId="14" xfId="449" applyNumberFormat="1" applyFont="1" applyBorder="1" applyAlignment="1">
      <alignment horizontal="right"/>
    </xf>
    <xf numFmtId="166" fontId="62" fillId="0" borderId="35" xfId="449" applyNumberFormat="1" applyFont="1" applyBorder="1" applyAlignment="1">
      <alignment horizontal="right"/>
    </xf>
    <xf numFmtId="166" fontId="63" fillId="0" borderId="35" xfId="449" applyNumberFormat="1" applyFont="1" applyBorder="1" applyAlignment="1">
      <alignment horizontal="right"/>
    </xf>
    <xf numFmtId="166" fontId="63" fillId="0" borderId="37" xfId="449" applyNumberFormat="1" applyFont="1" applyBorder="1" applyAlignment="1">
      <alignment horizontal="right"/>
    </xf>
    <xf numFmtId="181" fontId="62" fillId="0" borderId="0" xfId="449" applyNumberFormat="1" applyFont="1" applyAlignment="1">
      <alignment horizontal="right"/>
    </xf>
    <xf numFmtId="181" fontId="62" fillId="0" borderId="15" xfId="487" applyNumberFormat="1" applyFont="1" applyFill="1" applyBorder="1" applyAlignment="1">
      <alignment horizontal="right"/>
    </xf>
    <xf numFmtId="181" fontId="62" fillId="0" borderId="20" xfId="449" applyNumberFormat="1" applyFont="1" applyFill="1" applyBorder="1" applyAlignment="1">
      <alignment horizontal="right"/>
    </xf>
    <xf numFmtId="181" fontId="63" fillId="0" borderId="0" xfId="449" applyNumberFormat="1" applyFont="1" applyAlignment="1">
      <alignment horizontal="right"/>
    </xf>
    <xf numFmtId="181" fontId="63" fillId="0" borderId="20" xfId="449" applyNumberFormat="1" applyFont="1" applyFill="1" applyBorder="1" applyAlignment="1">
      <alignment horizontal="right"/>
    </xf>
    <xf numFmtId="181" fontId="63" fillId="0" borderId="23" xfId="449" applyNumberFormat="1" applyFont="1" applyFill="1" applyBorder="1" applyAlignment="1">
      <alignment horizontal="right"/>
    </xf>
    <xf numFmtId="0" fontId="51" fillId="0" borderId="0" xfId="449" applyFont="1" applyAlignment="1">
      <alignment horizontal="right"/>
    </xf>
    <xf numFmtId="0" fontId="112" fillId="25" borderId="18" xfId="483" applyNumberFormat="1" applyFont="1" applyFill="1" applyBorder="1" applyAlignment="1">
      <alignment horizontal="left"/>
    </xf>
    <xf numFmtId="165" fontId="112" fillId="25" borderId="0" xfId="483" applyNumberFormat="1" applyFont="1" applyFill="1" applyAlignment="1">
      <alignment horizontal="center"/>
    </xf>
    <xf numFmtId="166" fontId="134" fillId="0" borderId="11" xfId="339" applyNumberFormat="1" applyFont="1" applyFill="1" applyBorder="1" applyAlignment="1" applyProtection="1">
      <alignment horizontal="right"/>
    </xf>
    <xf numFmtId="182" fontId="62" fillId="0" borderId="37" xfId="449" applyNumberFormat="1" applyFont="1" applyFill="1" applyBorder="1"/>
    <xf numFmtId="182" fontId="62" fillId="0" borderId="14" xfId="449" applyNumberFormat="1" applyFont="1" applyFill="1" applyBorder="1"/>
    <xf numFmtId="182" fontId="62" fillId="0" borderId="35" xfId="449" applyNumberFormat="1" applyFont="1" applyFill="1" applyBorder="1"/>
    <xf numFmtId="182" fontId="62" fillId="0" borderId="10" xfId="449" applyNumberFormat="1" applyFont="1" applyFill="1" applyBorder="1"/>
    <xf numFmtId="182" fontId="62" fillId="0" borderId="15" xfId="449" applyNumberFormat="1" applyFont="1" applyFill="1" applyBorder="1"/>
    <xf numFmtId="182" fontId="63" fillId="0" borderId="35" xfId="449" applyNumberFormat="1" applyFont="1" applyFill="1" applyBorder="1"/>
    <xf numFmtId="182" fontId="63" fillId="0" borderId="20" xfId="449" applyNumberFormat="1" applyFont="1" applyFill="1" applyBorder="1"/>
    <xf numFmtId="182" fontId="63" fillId="0" borderId="37" xfId="449" applyNumberFormat="1" applyFont="1" applyFill="1" applyBorder="1"/>
    <xf numFmtId="182" fontId="63" fillId="0" borderId="20" xfId="339" applyNumberFormat="1" applyFont="1" applyFill="1" applyBorder="1" applyProtection="1"/>
    <xf numFmtId="182" fontId="63" fillId="0" borderId="38" xfId="339" applyNumberFormat="1" applyFont="1" applyFill="1" applyBorder="1" applyProtection="1"/>
    <xf numFmtId="182" fontId="63" fillId="0" borderId="23" xfId="339" applyNumberFormat="1" applyFont="1" applyFill="1" applyBorder="1" applyProtection="1"/>
    <xf numFmtId="182" fontId="63" fillId="0" borderId="22" xfId="339" applyNumberFormat="1" applyFont="1" applyFill="1" applyBorder="1" applyProtection="1"/>
    <xf numFmtId="182" fontId="76" fillId="0" borderId="22" xfId="339" applyNumberFormat="1" applyFont="1" applyFill="1" applyBorder="1" applyProtection="1"/>
    <xf numFmtId="181" fontId="51" fillId="0" borderId="0" xfId="449" applyNumberFormat="1" applyFont="1"/>
    <xf numFmtId="3" fontId="62" fillId="0" borderId="10" xfId="313" applyNumberFormat="1" applyFont="1" applyFill="1" applyBorder="1" applyAlignment="1">
      <alignment vertical="center"/>
    </xf>
    <xf numFmtId="3" fontId="62" fillId="0" borderId="11" xfId="313" applyNumberFormat="1" applyFont="1" applyFill="1" applyBorder="1" applyAlignment="1">
      <alignment vertical="center"/>
    </xf>
    <xf numFmtId="3" fontId="62" fillId="0" borderId="18" xfId="313" applyNumberFormat="1" applyFont="1" applyFill="1" applyBorder="1" applyAlignment="1">
      <alignment vertical="center"/>
    </xf>
    <xf numFmtId="3" fontId="62" fillId="0" borderId="0" xfId="313" applyNumberFormat="1" applyFont="1" applyFill="1" applyBorder="1" applyAlignment="1">
      <alignment vertical="center"/>
    </xf>
    <xf numFmtId="3" fontId="62" fillId="0" borderId="35" xfId="313" applyNumberFormat="1" applyFont="1" applyFill="1" applyBorder="1" applyAlignment="1">
      <alignment vertical="center"/>
    </xf>
    <xf numFmtId="3" fontId="63" fillId="0" borderId="18" xfId="313" applyNumberFormat="1" applyFont="1" applyFill="1" applyBorder="1" applyAlignment="1">
      <alignment vertical="center"/>
    </xf>
    <xf numFmtId="3" fontId="63" fillId="0" borderId="0" xfId="313" applyNumberFormat="1" applyFont="1" applyFill="1" applyBorder="1" applyAlignment="1">
      <alignment vertical="center"/>
    </xf>
    <xf numFmtId="3" fontId="63" fillId="0" borderId="35" xfId="313" applyNumberFormat="1" applyFont="1" applyFill="1" applyBorder="1" applyAlignment="1">
      <alignment vertical="center"/>
    </xf>
    <xf numFmtId="3" fontId="64" fillId="0" borderId="35" xfId="313" applyNumberFormat="1" applyFont="1" applyFill="1" applyBorder="1" applyAlignment="1">
      <alignment vertical="center"/>
    </xf>
    <xf numFmtId="3" fontId="62" fillId="0" borderId="36" xfId="313" applyNumberFormat="1" applyFont="1" applyFill="1" applyBorder="1" applyAlignment="1">
      <alignment vertical="center"/>
    </xf>
    <xf numFmtId="3" fontId="62" fillId="0" borderId="29" xfId="313" applyNumberFormat="1" applyFont="1" applyFill="1" applyBorder="1" applyAlignment="1">
      <alignment vertical="center"/>
    </xf>
    <xf numFmtId="3" fontId="62" fillId="0" borderId="37" xfId="313" applyNumberFormat="1" applyFont="1" applyFill="1" applyBorder="1" applyAlignment="1">
      <alignment vertical="center"/>
    </xf>
    <xf numFmtId="3" fontId="62" fillId="0" borderId="0" xfId="313" applyNumberFormat="1" applyFont="1" applyFill="1" applyAlignment="1">
      <alignment vertical="center"/>
    </xf>
    <xf numFmtId="3" fontId="63" fillId="0" borderId="0" xfId="313" applyNumberFormat="1" applyFont="1" applyFill="1" applyAlignment="1">
      <alignment vertical="center"/>
    </xf>
    <xf numFmtId="3" fontId="37" fillId="0" borderId="0" xfId="313" applyNumberFormat="1" applyFill="1" applyAlignment="1">
      <alignment vertical="center"/>
    </xf>
    <xf numFmtId="182" fontId="62" fillId="0" borderId="42" xfId="449" applyNumberFormat="1" applyFont="1" applyFill="1" applyBorder="1"/>
    <xf numFmtId="182" fontId="62" fillId="0" borderId="23" xfId="449" applyNumberFormat="1" applyFont="1" applyFill="1" applyBorder="1"/>
    <xf numFmtId="182" fontId="63" fillId="0" borderId="23" xfId="449" applyNumberFormat="1" applyFont="1" applyFill="1" applyBorder="1"/>
    <xf numFmtId="165" fontId="99" fillId="0" borderId="0" xfId="485" applyNumberFormat="1" applyFont="1" applyFill="1" applyBorder="1"/>
    <xf numFmtId="179" fontId="137" fillId="0" borderId="0" xfId="0" applyNumberFormat="1" applyFont="1" applyAlignment="1">
      <alignment horizontal="center" vertical="center"/>
    </xf>
    <xf numFmtId="165" fontId="68" fillId="0" borderId="0" xfId="340" applyFont="1"/>
    <xf numFmtId="182" fontId="51" fillId="0" borderId="20" xfId="449" applyNumberFormat="1" applyFont="1" applyBorder="1" applyAlignment="1">
      <alignment horizontal="right" vertical="top"/>
    </xf>
    <xf numFmtId="166" fontId="62" fillId="0" borderId="10" xfId="0" applyNumberFormat="1" applyFont="1" applyFill="1" applyBorder="1" applyAlignment="1" applyProtection="1">
      <alignment vertical="center"/>
      <protection locked="0" hidden="1"/>
    </xf>
    <xf numFmtId="166" fontId="62" fillId="0" borderId="18" xfId="0" applyNumberFormat="1" applyFont="1" applyFill="1" applyBorder="1" applyAlignment="1" applyProtection="1">
      <alignment vertical="center"/>
      <protection locked="0" hidden="1"/>
    </xf>
    <xf numFmtId="166" fontId="63" fillId="0" borderId="18" xfId="0" applyNumberFormat="1" applyFont="1" applyFill="1" applyBorder="1" applyAlignment="1" applyProtection="1">
      <alignment vertical="center"/>
      <protection locked="0" hidden="1"/>
    </xf>
    <xf numFmtId="166" fontId="62" fillId="0" borderId="35" xfId="0" applyNumberFormat="1" applyFont="1" applyFill="1" applyBorder="1" applyAlignment="1" applyProtection="1">
      <alignment vertical="center"/>
      <protection locked="0" hidden="1"/>
    </xf>
    <xf numFmtId="166" fontId="63" fillId="0" borderId="35" xfId="0" applyNumberFormat="1" applyFont="1" applyFill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horizontal="center" vertical="center"/>
      <protection locked="0" hidden="1"/>
    </xf>
    <xf numFmtId="167" fontId="63" fillId="0" borderId="20" xfId="339" applyNumberFormat="1" applyFont="1" applyFill="1" applyBorder="1" applyProtection="1"/>
    <xf numFmtId="167" fontId="63" fillId="0" borderId="10" xfId="450" applyNumberFormat="1" applyFont="1" applyBorder="1" applyAlignment="1" applyProtection="1"/>
    <xf numFmtId="167" fontId="63" fillId="0" borderId="20" xfId="450" applyNumberFormat="1" applyFont="1" applyFill="1" applyBorder="1" applyProtection="1"/>
    <xf numFmtId="167" fontId="63" fillId="0" borderId="35" xfId="339" applyNumberFormat="1" applyFont="1" applyFill="1" applyBorder="1" applyProtection="1"/>
    <xf numFmtId="167" fontId="63" fillId="0" borderId="40" xfId="339" applyNumberFormat="1" applyFont="1" applyFill="1" applyBorder="1" applyProtection="1"/>
    <xf numFmtId="178" fontId="63" fillId="0" borderId="23" xfId="313" applyNumberFormat="1" applyFont="1" applyFill="1" applyBorder="1" applyAlignment="1">
      <alignment vertical="center"/>
    </xf>
    <xf numFmtId="0" fontId="111" fillId="0" borderId="0" xfId="0" applyFont="1" applyFill="1" applyAlignment="1" applyProtection="1">
      <alignment horizontal="right"/>
    </xf>
    <xf numFmtId="0" fontId="111" fillId="0" borderId="0" xfId="0" applyFont="1" applyFill="1" applyAlignment="1" applyProtection="1">
      <alignment horizontal="left"/>
    </xf>
    <xf numFmtId="0" fontId="111" fillId="0" borderId="0" xfId="0" applyFont="1" applyFill="1"/>
    <xf numFmtId="0" fontId="135" fillId="0" borderId="0" xfId="0" applyFont="1" applyFill="1" applyAlignment="1" applyProtection="1">
      <alignment horizontal="right"/>
    </xf>
    <xf numFmtId="165" fontId="63" fillId="0" borderId="21" xfId="339" quotePrefix="1" applyFont="1" applyBorder="1" applyAlignment="1" applyProtection="1">
      <alignment horizontal="left" wrapText="1"/>
    </xf>
    <xf numFmtId="3" fontId="62" fillId="0" borderId="10" xfId="313" applyNumberFormat="1" applyFont="1" applyFill="1" applyBorder="1"/>
    <xf numFmtId="3" fontId="63" fillId="0" borderId="18" xfId="313" applyNumberFormat="1" applyFont="1" applyFill="1" applyBorder="1"/>
    <xf numFmtId="3" fontId="62" fillId="0" borderId="18" xfId="313" applyNumberFormat="1" applyFont="1" applyFill="1" applyBorder="1"/>
    <xf numFmtId="3" fontId="62" fillId="0" borderId="36" xfId="313" applyNumberFormat="1" applyFont="1" applyFill="1" applyBorder="1"/>
    <xf numFmtId="176" fontId="69" fillId="0" borderId="0" xfId="449" applyNumberFormat="1" applyFont="1"/>
    <xf numFmtId="165" fontId="68" fillId="0" borderId="0" xfId="483" quotePrefix="1" applyNumberFormat="1" applyFont="1" applyFill="1"/>
    <xf numFmtId="184" fontId="115" fillId="0" borderId="0" xfId="0" applyNumberFormat="1" applyFont="1" applyAlignment="1">
      <alignment horizontal="right" vertical="center"/>
    </xf>
    <xf numFmtId="184" fontId="86" fillId="0" borderId="29" xfId="340" applyNumberFormat="1" applyFont="1" applyFill="1" applyBorder="1" applyAlignment="1" applyProtection="1"/>
    <xf numFmtId="1" fontId="63" fillId="0" borderId="20" xfId="485" applyNumberFormat="1" applyFont="1" applyFill="1" applyBorder="1"/>
    <xf numFmtId="165" fontId="63" fillId="25" borderId="0" xfId="310" quotePrefix="1" applyNumberFormat="1" applyFont="1" applyFill="1" applyBorder="1" applyAlignment="1" applyProtection="1">
      <alignment horizontal="center" vertical="center"/>
    </xf>
    <xf numFmtId="165" fontId="63" fillId="25" borderId="0" xfId="483" quotePrefix="1" applyNumberFormat="1" applyFont="1" applyFill="1" applyBorder="1" applyAlignment="1" applyProtection="1">
      <alignment horizontal="center" vertical="center" wrapText="1"/>
    </xf>
    <xf numFmtId="165" fontId="63" fillId="25" borderId="35" xfId="483" applyNumberFormat="1" applyFont="1" applyFill="1" applyBorder="1" applyAlignment="1" applyProtection="1">
      <alignment wrapText="1"/>
    </xf>
    <xf numFmtId="49" fontId="63" fillId="25" borderId="18" xfId="483" applyNumberFormat="1" applyFont="1" applyFill="1" applyBorder="1" applyAlignment="1">
      <alignment vertical="center" wrapText="1"/>
    </xf>
    <xf numFmtId="165" fontId="63" fillId="25" borderId="18" xfId="310" quotePrefix="1" applyNumberFormat="1" applyFont="1" applyFill="1" applyBorder="1" applyAlignment="1" applyProtection="1">
      <alignment horizontal="left" vertical="center"/>
    </xf>
    <xf numFmtId="167" fontId="63" fillId="0" borderId="20" xfId="339" applyNumberFormat="1" applyFont="1" applyFill="1" applyBorder="1" applyProtection="1"/>
    <xf numFmtId="167" fontId="63" fillId="0" borderId="20" xfId="339" applyNumberFormat="1" applyFont="1" applyFill="1" applyBorder="1" applyProtection="1"/>
    <xf numFmtId="167" fontId="63" fillId="0" borderId="10" xfId="450" applyNumberFormat="1" applyFont="1" applyBorder="1" applyAlignment="1" applyProtection="1"/>
    <xf numFmtId="167" fontId="63" fillId="0" borderId="20" xfId="339" applyNumberFormat="1" applyFont="1" applyFill="1" applyBorder="1" applyProtection="1"/>
    <xf numFmtId="167" fontId="63" fillId="0" borderId="20" xfId="450" applyNumberFormat="1" applyFont="1" applyFill="1" applyBorder="1" applyProtection="1"/>
    <xf numFmtId="167" fontId="63" fillId="0" borderId="35" xfId="339" applyNumberFormat="1" applyFont="1" applyFill="1" applyBorder="1" applyProtection="1"/>
    <xf numFmtId="165" fontId="80" fillId="25" borderId="0" xfId="483" applyNumberFormat="1" applyFont="1" applyFill="1" applyAlignment="1" applyProtection="1">
      <alignment horizontal="center"/>
    </xf>
    <xf numFmtId="169" fontId="111" fillId="0" borderId="0" xfId="326" applyNumberFormat="1" applyFont="1" applyFill="1"/>
    <xf numFmtId="165" fontId="81" fillId="25" borderId="0" xfId="483" applyNumberFormat="1" applyFont="1" applyFill="1"/>
    <xf numFmtId="165" fontId="63" fillId="25" borderId="35" xfId="483" applyNumberFormat="1" applyFont="1" applyFill="1" applyBorder="1" applyAlignment="1" applyProtection="1">
      <alignment horizontal="left" vertical="center" wrapText="1"/>
    </xf>
    <xf numFmtId="165" fontId="80" fillId="25" borderId="0" xfId="310" applyNumberFormat="1" applyFont="1" applyFill="1"/>
    <xf numFmtId="165" fontId="81" fillId="25" borderId="0" xfId="310" applyNumberFormat="1" applyFont="1" applyFill="1"/>
    <xf numFmtId="177" fontId="119" fillId="0" borderId="15" xfId="0" applyNumberFormat="1" applyFont="1" applyBorder="1" applyAlignment="1" applyProtection="1">
      <alignment vertical="center"/>
      <protection locked="0" hidden="1"/>
    </xf>
    <xf numFmtId="0" fontId="71" fillId="0" borderId="49" xfId="343" applyFont="1" applyFill="1" applyBorder="1" applyAlignment="1">
      <alignment horizontal="center" vertical="center"/>
    </xf>
    <xf numFmtId="0" fontId="120" fillId="0" borderId="15" xfId="0" applyFont="1" applyBorder="1" applyAlignment="1" applyProtection="1">
      <alignment horizontal="center" vertical="center"/>
      <protection locked="0" hidden="1"/>
    </xf>
    <xf numFmtId="0" fontId="120" fillId="0" borderId="20" xfId="0" applyFont="1" applyBorder="1" applyAlignment="1" applyProtection="1">
      <alignment horizontal="center" vertical="center"/>
      <protection locked="0" hidden="1"/>
    </xf>
    <xf numFmtId="185" fontId="63" fillId="0" borderId="20" xfId="449" applyNumberFormat="1" applyFont="1" applyFill="1" applyBorder="1" applyAlignment="1">
      <alignment horizontal="right"/>
    </xf>
    <xf numFmtId="0" fontId="63" fillId="0" borderId="0" xfId="0" applyFont="1" applyAlignment="1">
      <alignment horizontal="left" vertical="center"/>
    </xf>
    <xf numFmtId="184" fontId="115" fillId="0" borderId="20" xfId="0" applyNumberFormat="1" applyFont="1" applyBorder="1" applyAlignment="1">
      <alignment horizontal="right" vertical="center"/>
    </xf>
    <xf numFmtId="0" fontId="62" fillId="0" borderId="0" xfId="449" applyFont="1" applyFill="1" applyAlignment="1"/>
    <xf numFmtId="3" fontId="63" fillId="0" borderId="0" xfId="449" applyNumberFormat="1" applyFont="1" applyFill="1" applyAlignment="1"/>
    <xf numFmtId="0" fontId="51" fillId="0" borderId="0" xfId="449" applyFont="1" applyFill="1"/>
    <xf numFmtId="0" fontId="63" fillId="0" borderId="0" xfId="449" quotePrefix="1" applyFont="1" applyFill="1" applyAlignment="1"/>
    <xf numFmtId="0" fontId="62" fillId="0" borderId="0" xfId="449" applyFont="1" applyFill="1" applyAlignment="1">
      <alignment horizontal="centerContinuous" vertical="center"/>
    </xf>
    <xf numFmtId="0" fontId="63" fillId="0" borderId="0" xfId="449" quotePrefix="1" applyFont="1" applyFill="1" applyAlignment="1">
      <alignment horizontal="centerContinuous"/>
    </xf>
    <xf numFmtId="3" fontId="63" fillId="0" borderId="0" xfId="449" applyNumberFormat="1" applyFont="1" applyFill="1" applyAlignment="1">
      <alignment horizontal="centerContinuous"/>
    </xf>
    <xf numFmtId="0" fontId="63" fillId="0" borderId="0" xfId="449" applyFont="1" applyFill="1"/>
    <xf numFmtId="3" fontId="63" fillId="0" borderId="0" xfId="449" applyNumberFormat="1" applyFont="1" applyFill="1" applyBorder="1"/>
    <xf numFmtId="3" fontId="63" fillId="0" borderId="0" xfId="449" applyNumberFormat="1" applyFont="1" applyFill="1"/>
    <xf numFmtId="3" fontId="62" fillId="0" borderId="0" xfId="449" applyNumberFormat="1" applyFont="1" applyFill="1" applyAlignment="1">
      <alignment horizontal="centerContinuous"/>
    </xf>
    <xf numFmtId="3" fontId="65" fillId="0" borderId="0" xfId="449" applyNumberFormat="1" applyFont="1" applyFill="1" applyAlignment="1">
      <alignment horizontal="centerContinuous"/>
    </xf>
    <xf numFmtId="0" fontId="68" fillId="0" borderId="15" xfId="449" applyFont="1" applyFill="1" applyBorder="1"/>
    <xf numFmtId="0" fontId="65" fillId="0" borderId="15" xfId="449" applyFont="1" applyFill="1" applyBorder="1" applyAlignment="1">
      <alignment horizontal="centerContinuous" vertical="top"/>
    </xf>
    <xf numFmtId="3" fontId="65" fillId="0" borderId="42" xfId="449" applyNumberFormat="1" applyFont="1" applyFill="1" applyBorder="1" applyAlignment="1">
      <alignment horizontal="centerContinuous" vertical="top"/>
    </xf>
    <xf numFmtId="3" fontId="65" fillId="0" borderId="42" xfId="449" applyNumberFormat="1" applyFont="1" applyFill="1" applyBorder="1" applyAlignment="1">
      <alignment horizontal="centerContinuous"/>
    </xf>
    <xf numFmtId="3" fontId="65" fillId="0" borderId="28" xfId="449" applyNumberFormat="1" applyFont="1" applyFill="1" applyBorder="1" applyAlignment="1">
      <alignment horizontal="centerContinuous" vertical="top"/>
    </xf>
    <xf numFmtId="3" fontId="65" fillId="0" borderId="28" xfId="449" applyNumberFormat="1" applyFont="1" applyFill="1" applyBorder="1" applyAlignment="1">
      <alignment horizontal="centerContinuous"/>
    </xf>
    <xf numFmtId="3" fontId="65" fillId="0" borderId="45" xfId="449" applyNumberFormat="1" applyFont="1" applyFill="1" applyBorder="1" applyAlignment="1">
      <alignment horizontal="centerContinuous"/>
    </xf>
    <xf numFmtId="0" fontId="65" fillId="0" borderId="20" xfId="449" applyFont="1" applyFill="1" applyBorder="1" applyAlignment="1">
      <alignment horizontal="center"/>
    </xf>
    <xf numFmtId="0" fontId="65" fillId="0" borderId="20" xfId="449" applyFont="1" applyFill="1" applyBorder="1" applyAlignment="1">
      <alignment horizontal="centerContinuous"/>
    </xf>
    <xf numFmtId="3" fontId="65" fillId="0" borderId="35" xfId="449" applyNumberFormat="1" applyFont="1" applyFill="1" applyBorder="1" applyAlignment="1">
      <alignment horizontal="center"/>
    </xf>
    <xf numFmtId="3" fontId="65" fillId="0" borderId="15" xfId="449" quotePrefix="1" applyNumberFormat="1" applyFont="1" applyFill="1" applyBorder="1" applyAlignment="1">
      <alignment horizontal="center"/>
    </xf>
    <xf numFmtId="0" fontId="65" fillId="0" borderId="23" xfId="449" applyFont="1" applyFill="1" applyBorder="1"/>
    <xf numFmtId="0" fontId="65" fillId="0" borderId="23" xfId="449" applyFont="1" applyFill="1" applyBorder="1" applyAlignment="1">
      <alignment horizontal="centerContinuous"/>
    </xf>
    <xf numFmtId="3" fontId="65" fillId="0" borderId="35" xfId="449" quotePrefix="1" applyNumberFormat="1" applyFont="1" applyFill="1" applyBorder="1" applyAlignment="1">
      <alignment horizontal="center"/>
    </xf>
    <xf numFmtId="3" fontId="65" fillId="0" borderId="20" xfId="449" quotePrefix="1" applyNumberFormat="1" applyFont="1" applyFill="1" applyBorder="1" applyAlignment="1">
      <alignment horizontal="center"/>
    </xf>
    <xf numFmtId="0" fontId="67" fillId="0" borderId="23" xfId="449" quotePrefix="1" applyFont="1" applyFill="1" applyBorder="1" applyAlignment="1">
      <alignment horizontal="center" vertical="center"/>
    </xf>
    <xf numFmtId="0" fontId="67" fillId="0" borderId="42" xfId="449" quotePrefix="1" applyFont="1" applyFill="1" applyBorder="1" applyAlignment="1">
      <alignment horizontal="center" vertical="center"/>
    </xf>
    <xf numFmtId="3" fontId="67" fillId="0" borderId="45" xfId="449" quotePrefix="1" applyNumberFormat="1" applyFont="1" applyFill="1" applyBorder="1" applyAlignment="1">
      <alignment horizontal="center" vertical="center"/>
    </xf>
    <xf numFmtId="3" fontId="67" fillId="0" borderId="42" xfId="449" quotePrefix="1" applyNumberFormat="1" applyFont="1" applyFill="1" applyBorder="1" applyAlignment="1">
      <alignment horizontal="center" vertical="center"/>
    </xf>
    <xf numFmtId="0" fontId="51" fillId="0" borderId="0" xfId="449" applyFont="1" applyFill="1" applyAlignment="1">
      <alignment horizontal="center" vertical="center"/>
    </xf>
    <xf numFmtId="0" fontId="51" fillId="0" borderId="0" xfId="449" applyFont="1" applyFill="1" applyBorder="1" applyAlignment="1">
      <alignment horizontal="center" vertical="center"/>
    </xf>
    <xf numFmtId="0" fontId="62" fillId="0" borderId="15" xfId="449" applyFont="1" applyFill="1" applyBorder="1"/>
    <xf numFmtId="167" fontId="63" fillId="0" borderId="20" xfId="449" applyNumberFormat="1" applyFont="1" applyFill="1" applyBorder="1" applyAlignment="1">
      <alignment horizontal="right"/>
    </xf>
    <xf numFmtId="166" fontId="63" fillId="0" borderId="15" xfId="449" applyNumberFormat="1" applyFont="1" applyFill="1" applyBorder="1"/>
    <xf numFmtId="0" fontId="62" fillId="0" borderId="20" xfId="449" applyFont="1" applyFill="1" applyBorder="1"/>
    <xf numFmtId="166" fontId="63" fillId="0" borderId="18" xfId="449" applyNumberFormat="1" applyFont="1" applyFill="1" applyBorder="1"/>
    <xf numFmtId="166" fontId="63" fillId="0" borderId="20" xfId="449" applyNumberFormat="1" applyFont="1" applyFill="1" applyBorder="1"/>
    <xf numFmtId="166" fontId="63" fillId="0" borderId="35" xfId="449" applyNumberFormat="1" applyFont="1" applyFill="1" applyBorder="1"/>
    <xf numFmtId="0" fontId="62" fillId="0" borderId="23" xfId="449" applyFont="1" applyFill="1" applyBorder="1"/>
    <xf numFmtId="167" fontId="63" fillId="0" borderId="37" xfId="449" applyNumberFormat="1" applyFont="1" applyFill="1" applyBorder="1"/>
    <xf numFmtId="166" fontId="63" fillId="0" borderId="23" xfId="449" applyNumberFormat="1" applyFont="1" applyFill="1" applyBorder="1"/>
    <xf numFmtId="166" fontId="63" fillId="0" borderId="36" xfId="449" applyNumberFormat="1" applyFont="1" applyFill="1" applyBorder="1"/>
    <xf numFmtId="0" fontId="97" fillId="0" borderId="0" xfId="452"/>
    <xf numFmtId="0" fontId="97" fillId="0" borderId="0" xfId="452" applyFill="1"/>
    <xf numFmtId="3" fontId="91" fillId="0" borderId="0" xfId="452" applyNumberFormat="1" applyFont="1" applyBorder="1" applyAlignment="1">
      <alignment horizontal="left" vertical="top" wrapText="1"/>
    </xf>
    <xf numFmtId="3" fontId="91" fillId="0" borderId="0" xfId="452" applyNumberFormat="1" applyFont="1" applyAlignment="1">
      <alignment vertical="top" wrapText="1"/>
    </xf>
    <xf numFmtId="3" fontId="63" fillId="0" borderId="0" xfId="452" applyNumberFormat="1" applyFont="1" applyAlignment="1">
      <alignment horizontal="right" vertical="top" wrapText="1"/>
    </xf>
    <xf numFmtId="3" fontId="88" fillId="0" borderId="29" xfId="452" applyNumberFormat="1" applyFont="1" applyBorder="1" applyAlignment="1">
      <alignment horizontal="center" vertical="top" wrapText="1"/>
    </xf>
    <xf numFmtId="3" fontId="91" fillId="0" borderId="29" xfId="452" applyNumberFormat="1" applyFont="1" applyBorder="1" applyAlignment="1">
      <alignment vertical="top" wrapText="1"/>
    </xf>
    <xf numFmtId="3" fontId="63" fillId="0" borderId="0" xfId="452" applyNumberFormat="1" applyFont="1" applyAlignment="1">
      <alignment horizontal="center" vertical="top" wrapText="1"/>
    </xf>
    <xf numFmtId="4" fontId="91" fillId="25" borderId="42" xfId="452" applyNumberFormat="1" applyFont="1" applyFill="1" applyBorder="1" applyAlignment="1">
      <alignment horizontal="center" vertical="center" wrapText="1"/>
    </xf>
    <xf numFmtId="3" fontId="91" fillId="0" borderId="42" xfId="452" applyNumberFormat="1" applyFont="1" applyBorder="1" applyAlignment="1">
      <alignment horizontal="center" vertical="center" wrapText="1"/>
    </xf>
    <xf numFmtId="3" fontId="62" fillId="0" borderId="0" xfId="452" applyNumberFormat="1" applyFont="1" applyAlignment="1">
      <alignment horizontal="center" vertical="top" wrapText="1"/>
    </xf>
    <xf numFmtId="4" fontId="63" fillId="25" borderId="42" xfId="452" applyNumberFormat="1" applyFont="1" applyFill="1" applyBorder="1" applyAlignment="1">
      <alignment horizontal="center" vertical="center" wrapText="1"/>
    </xf>
    <xf numFmtId="49" fontId="63" fillId="0" borderId="42" xfId="452" applyNumberFormat="1" applyFont="1" applyBorder="1" applyAlignment="1">
      <alignment horizontal="center" vertical="center" wrapText="1"/>
    </xf>
    <xf numFmtId="0" fontId="63" fillId="0" borderId="42" xfId="452" applyFont="1" applyBorder="1" applyAlignment="1">
      <alignment horizontal="center" vertical="center" wrapText="1"/>
    </xf>
    <xf numFmtId="3" fontId="63" fillId="0" borderId="42" xfId="452" applyNumberFormat="1" applyFont="1" applyFill="1" applyBorder="1" applyAlignment="1">
      <alignment horizontal="center" vertical="center" wrapText="1"/>
    </xf>
    <xf numFmtId="3" fontId="63" fillId="25" borderId="42" xfId="452" applyNumberFormat="1" applyFont="1" applyFill="1" applyBorder="1" applyAlignment="1">
      <alignment horizontal="center" vertical="center" wrapText="1"/>
    </xf>
    <xf numFmtId="0" fontId="63" fillId="0" borderId="42" xfId="452" applyFont="1" applyFill="1" applyBorder="1" applyAlignment="1">
      <alignment horizontal="left" vertical="center" wrapText="1" indent="1"/>
    </xf>
    <xf numFmtId="186" fontId="63" fillId="0" borderId="15" xfId="452" applyNumberFormat="1" applyFont="1" applyBorder="1" applyAlignment="1">
      <alignment horizontal="center" vertical="center"/>
    </xf>
    <xf numFmtId="186" fontId="63" fillId="25" borderId="42" xfId="452" applyNumberFormat="1" applyFont="1" applyFill="1" applyBorder="1" applyAlignment="1">
      <alignment horizontal="center" vertical="center" wrapText="1"/>
    </xf>
    <xf numFmtId="166" fontId="63" fillId="0" borderId="42" xfId="453" applyNumberFormat="1" applyFont="1" applyBorder="1" applyAlignment="1">
      <alignment horizontal="center" vertical="center"/>
    </xf>
    <xf numFmtId="3" fontId="63" fillId="0" borderId="0" xfId="452" applyNumberFormat="1" applyFont="1" applyFill="1" applyBorder="1" applyAlignment="1">
      <alignment vertical="center" wrapText="1"/>
    </xf>
    <xf numFmtId="3" fontId="63" fillId="0" borderId="0" xfId="452" applyNumberFormat="1" applyFont="1" applyFill="1" applyAlignment="1">
      <alignment vertical="center" wrapText="1"/>
    </xf>
    <xf numFmtId="186" fontId="63" fillId="0" borderId="42" xfId="452" applyNumberFormat="1" applyFont="1" applyBorder="1" applyAlignment="1">
      <alignment horizontal="center" vertical="center"/>
    </xf>
    <xf numFmtId="0" fontId="62" fillId="0" borderId="69" xfId="452" applyFont="1" applyFill="1" applyBorder="1" applyAlignment="1">
      <alignment horizontal="center" vertical="center" wrapText="1"/>
    </xf>
    <xf numFmtId="186" fontId="62" fillId="0" borderId="69" xfId="452" applyNumberFormat="1" applyFont="1" applyBorder="1" applyAlignment="1">
      <alignment horizontal="center" vertical="center"/>
    </xf>
    <xf numFmtId="186" fontId="62" fillId="25" borderId="69" xfId="452" applyNumberFormat="1" applyFont="1" applyFill="1" applyBorder="1" applyAlignment="1">
      <alignment horizontal="center" vertical="center"/>
    </xf>
    <xf numFmtId="166" fontId="62" fillId="0" borderId="69" xfId="453" applyNumberFormat="1" applyFont="1" applyBorder="1" applyAlignment="1">
      <alignment horizontal="center" vertical="center"/>
    </xf>
    <xf numFmtId="0" fontId="87" fillId="0" borderId="23" xfId="537" applyFont="1" applyFill="1" applyBorder="1" applyAlignment="1">
      <alignment horizontal="left" vertical="center" wrapText="1" indent="1"/>
    </xf>
    <xf numFmtId="177" fontId="87" fillId="0" borderId="42" xfId="537" applyNumberFormat="1" applyFont="1" applyBorder="1" applyAlignment="1">
      <alignment horizontal="center" vertical="center"/>
    </xf>
    <xf numFmtId="186" fontId="63" fillId="25" borderId="23" xfId="452" applyNumberFormat="1" applyFont="1" applyFill="1" applyBorder="1" applyAlignment="1">
      <alignment horizontal="center" vertical="center" wrapText="1"/>
    </xf>
    <xf numFmtId="0" fontId="87" fillId="0" borderId="42" xfId="537" applyFont="1" applyFill="1" applyBorder="1" applyAlignment="1">
      <alignment horizontal="left" vertical="center" wrapText="1" indent="1"/>
    </xf>
    <xf numFmtId="0" fontId="87" fillId="0" borderId="67" xfId="537" applyFont="1" applyFill="1" applyBorder="1" applyAlignment="1">
      <alignment horizontal="left" vertical="center" wrapText="1" indent="1"/>
    </xf>
    <xf numFmtId="177" fontId="87" fillId="0" borderId="67" xfId="537" applyNumberFormat="1" applyFont="1" applyBorder="1" applyAlignment="1">
      <alignment horizontal="center" vertical="center"/>
    </xf>
    <xf numFmtId="186" fontId="63" fillId="25" borderId="67" xfId="452" applyNumberFormat="1" applyFont="1" applyFill="1" applyBorder="1" applyAlignment="1">
      <alignment horizontal="center" vertical="center" wrapText="1"/>
    </xf>
    <xf numFmtId="166" fontId="111" fillId="0" borderId="67" xfId="453" applyNumberFormat="1" applyFont="1" applyBorder="1" applyAlignment="1">
      <alignment horizontal="center" vertical="center"/>
    </xf>
    <xf numFmtId="166" fontId="62" fillId="25" borderId="69" xfId="452" applyNumberFormat="1" applyFont="1" applyFill="1" applyBorder="1" applyAlignment="1">
      <alignment horizontal="center" vertical="center"/>
    </xf>
    <xf numFmtId="186" fontId="63" fillId="0" borderId="23" xfId="452" applyNumberFormat="1" applyFont="1" applyBorder="1" applyAlignment="1">
      <alignment horizontal="center" vertical="center"/>
    </xf>
    <xf numFmtId="0" fontId="63" fillId="0" borderId="67" xfId="452" applyFont="1" applyFill="1" applyBorder="1" applyAlignment="1">
      <alignment horizontal="left" vertical="center" wrapText="1" indent="1"/>
    </xf>
    <xf numFmtId="186" fontId="63" fillId="0" borderId="67" xfId="452" applyNumberFormat="1" applyFont="1" applyBorder="1" applyAlignment="1">
      <alignment horizontal="center" vertical="center"/>
    </xf>
    <xf numFmtId="3" fontId="62" fillId="0" borderId="70" xfId="452" applyNumberFormat="1" applyFont="1" applyFill="1" applyBorder="1" applyAlignment="1">
      <alignment horizontal="center" vertical="center" wrapText="1"/>
    </xf>
    <xf numFmtId="186" fontId="62" fillId="0" borderId="70" xfId="452" applyNumberFormat="1" applyFont="1" applyBorder="1" applyAlignment="1">
      <alignment horizontal="center" vertical="center"/>
    </xf>
    <xf numFmtId="186" fontId="62" fillId="25" borderId="70" xfId="452" applyNumberFormat="1" applyFont="1" applyFill="1" applyBorder="1" applyAlignment="1">
      <alignment horizontal="center" vertical="center"/>
    </xf>
    <xf numFmtId="166" fontId="62" fillId="0" borderId="70" xfId="452" applyNumberFormat="1" applyFont="1" applyBorder="1" applyAlignment="1">
      <alignment horizontal="center" vertical="center"/>
    </xf>
    <xf numFmtId="3" fontId="63" fillId="0" borderId="0" xfId="452" applyNumberFormat="1" applyFont="1" applyFill="1" applyBorder="1" applyAlignment="1">
      <alignment horizontal="right" vertical="center" wrapText="1"/>
    </xf>
    <xf numFmtId="3" fontId="63" fillId="0" borderId="0" xfId="452" applyNumberFormat="1" applyFont="1" applyFill="1" applyAlignment="1">
      <alignment horizontal="right" vertical="center" wrapText="1"/>
    </xf>
    <xf numFmtId="3" fontId="63" fillId="25" borderId="0" xfId="452" applyNumberFormat="1" applyFont="1" applyFill="1" applyBorder="1" applyAlignment="1">
      <alignment horizontal="right" vertical="top" wrapText="1"/>
    </xf>
    <xf numFmtId="3" fontId="63" fillId="0" borderId="0" xfId="452" applyNumberFormat="1" applyFont="1" applyBorder="1" applyAlignment="1">
      <alignment horizontal="right" vertical="top" wrapText="1"/>
    </xf>
    <xf numFmtId="3" fontId="63" fillId="0" borderId="0" xfId="452" applyNumberFormat="1" applyFont="1" applyAlignment="1">
      <alignment horizontal="left" vertical="top" wrapText="1"/>
    </xf>
    <xf numFmtId="3" fontId="63" fillId="25" borderId="0" xfId="452" applyNumberFormat="1" applyFont="1" applyFill="1" applyAlignment="1">
      <alignment horizontal="right" vertical="top" wrapText="1"/>
    </xf>
    <xf numFmtId="3" fontId="63" fillId="0" borderId="0" xfId="452" applyNumberFormat="1" applyFont="1" applyBorder="1" applyAlignment="1">
      <alignment horizontal="right" vertical="top" wrapText="1" indent="2"/>
    </xf>
    <xf numFmtId="167" fontId="136" fillId="25" borderId="0" xfId="455" applyNumberFormat="1" applyFont="1" applyFill="1" applyAlignment="1"/>
    <xf numFmtId="167" fontId="141" fillId="25" borderId="0" xfId="537" applyNumberFormat="1" applyFont="1" applyFill="1" applyAlignment="1">
      <alignment horizontal="center"/>
    </xf>
    <xf numFmtId="167" fontId="141" fillId="25" borderId="0" xfId="537" applyNumberFormat="1" applyFont="1" applyFill="1" applyBorder="1" applyAlignment="1">
      <alignment horizontal="left"/>
    </xf>
    <xf numFmtId="167" fontId="141" fillId="25" borderId="0" xfId="537" applyNumberFormat="1" applyFont="1" applyFill="1" applyAlignment="1">
      <alignment horizontal="left" indent="1"/>
    </xf>
    <xf numFmtId="167" fontId="141" fillId="25" borderId="0" xfId="537" applyNumberFormat="1" applyFont="1" applyFill="1" applyAlignment="1">
      <alignment horizontal="right" vertical="center"/>
    </xf>
    <xf numFmtId="167" fontId="141" fillId="0" borderId="0" xfId="537" applyNumberFormat="1" applyFont="1" applyFill="1" applyAlignment="1">
      <alignment horizontal="right" vertical="center"/>
    </xf>
    <xf numFmtId="4" fontId="142" fillId="0" borderId="0" xfId="537" applyNumberFormat="1" applyFont="1" applyFill="1" applyAlignment="1">
      <alignment horizontal="right" vertical="center"/>
    </xf>
    <xf numFmtId="177" fontId="142" fillId="0" borderId="0" xfId="537" applyNumberFormat="1" applyFont="1" applyFill="1" applyAlignment="1">
      <alignment horizontal="right" vertical="center"/>
    </xf>
    <xf numFmtId="43" fontId="142" fillId="0" borderId="0" xfId="537" applyNumberFormat="1" applyFont="1" applyFill="1" applyAlignment="1">
      <alignment horizontal="center" vertical="center"/>
    </xf>
    <xf numFmtId="0" fontId="142" fillId="0" borderId="0" xfId="537" applyFont="1" applyFill="1" applyAlignment="1">
      <alignment horizontal="center" vertical="center"/>
    </xf>
    <xf numFmtId="0" fontId="112" fillId="0" borderId="0" xfId="456" applyFont="1" applyFill="1"/>
    <xf numFmtId="167" fontId="145" fillId="25" borderId="0" xfId="537" applyNumberFormat="1" applyFont="1" applyFill="1" applyBorder="1" applyAlignment="1">
      <alignment horizontal="center" wrapText="1"/>
    </xf>
    <xf numFmtId="167" fontId="141" fillId="25" borderId="0" xfId="537" applyNumberFormat="1" applyFont="1" applyFill="1" applyBorder="1" applyAlignment="1">
      <alignment horizontal="center"/>
    </xf>
    <xf numFmtId="167" fontId="141" fillId="25" borderId="0" xfId="537" applyNumberFormat="1" applyFont="1" applyFill="1" applyBorder="1" applyAlignment="1">
      <alignment horizontal="left" indent="1"/>
    </xf>
    <xf numFmtId="167" fontId="141" fillId="0" borderId="0" xfId="537" applyNumberFormat="1" applyFont="1" applyFill="1" applyBorder="1" applyAlignment="1">
      <alignment horizontal="right" vertical="center"/>
    </xf>
    <xf numFmtId="167" fontId="146" fillId="25" borderId="42" xfId="456" applyNumberFormat="1" applyFont="1" applyFill="1" applyBorder="1" applyAlignment="1">
      <alignment horizontal="center" vertical="center" wrapText="1"/>
    </xf>
    <xf numFmtId="167" fontId="146" fillId="0" borderId="42" xfId="456" applyNumberFormat="1" applyFont="1" applyFill="1" applyBorder="1" applyAlignment="1">
      <alignment horizontal="center" vertical="center"/>
    </xf>
    <xf numFmtId="4" fontId="146" fillId="0" borderId="42" xfId="456" applyNumberFormat="1" applyFont="1" applyFill="1" applyBorder="1" applyAlignment="1">
      <alignment horizontal="center" vertical="center" wrapText="1"/>
    </xf>
    <xf numFmtId="177" fontId="146" fillId="0" borderId="42" xfId="456" applyNumberFormat="1" applyFont="1" applyFill="1" applyBorder="1" applyAlignment="1">
      <alignment horizontal="center" vertical="center" wrapText="1"/>
    </xf>
    <xf numFmtId="20" fontId="146" fillId="0" borderId="42" xfId="456" quotePrefix="1" applyNumberFormat="1" applyFont="1" applyFill="1" applyBorder="1" applyAlignment="1">
      <alignment horizontal="center" vertical="center" wrapText="1"/>
    </xf>
    <xf numFmtId="0" fontId="146" fillId="0" borderId="75" xfId="456" quotePrefix="1" applyFont="1" applyFill="1" applyBorder="1" applyAlignment="1">
      <alignment horizontal="center" vertical="center" wrapText="1"/>
    </xf>
    <xf numFmtId="167" fontId="147" fillId="25" borderId="76" xfId="456" applyNumberFormat="1" applyFont="1" applyFill="1" applyBorder="1" applyAlignment="1">
      <alignment horizontal="center" vertical="center" wrapText="1"/>
    </xf>
    <xf numFmtId="167" fontId="147" fillId="25" borderId="15" xfId="456" applyNumberFormat="1" applyFont="1" applyFill="1" applyBorder="1" applyAlignment="1">
      <alignment horizontal="center" vertical="center" wrapText="1"/>
    </xf>
    <xf numFmtId="0" fontId="147" fillId="25" borderId="15" xfId="456" applyFont="1" applyFill="1" applyBorder="1" applyAlignment="1">
      <alignment horizontal="center" vertical="center" wrapText="1"/>
    </xf>
    <xf numFmtId="0" fontId="147" fillId="0" borderId="15" xfId="456" applyFont="1" applyFill="1" applyBorder="1" applyAlignment="1">
      <alignment horizontal="center" vertical="center" wrapText="1"/>
    </xf>
    <xf numFmtId="167" fontId="147" fillId="0" borderId="14" xfId="456" applyNumberFormat="1" applyFont="1" applyFill="1" applyBorder="1" applyAlignment="1">
      <alignment horizontal="center" vertical="center" wrapText="1"/>
    </xf>
    <xf numFmtId="3" fontId="147" fillId="0" borderId="15" xfId="456" applyNumberFormat="1" applyFont="1" applyFill="1" applyBorder="1" applyAlignment="1">
      <alignment horizontal="center" vertical="center" wrapText="1"/>
    </xf>
    <xf numFmtId="167" fontId="147" fillId="0" borderId="76" xfId="456" applyNumberFormat="1" applyFont="1" applyFill="1" applyBorder="1" applyAlignment="1">
      <alignment horizontal="center" vertical="center" wrapText="1"/>
    </xf>
    <xf numFmtId="167" fontId="147" fillId="0" borderId="15" xfId="456" applyNumberFormat="1" applyFont="1" applyFill="1" applyBorder="1" applyAlignment="1">
      <alignment horizontal="center" vertical="center" wrapText="1"/>
    </xf>
    <xf numFmtId="0" fontId="147" fillId="0" borderId="77" xfId="456" applyFont="1" applyFill="1" applyBorder="1" applyAlignment="1">
      <alignment horizontal="center" vertical="center" wrapText="1"/>
    </xf>
    <xf numFmtId="0" fontId="112" fillId="0" borderId="0" xfId="456" applyFont="1" applyFill="1" applyAlignment="1">
      <alignment horizontal="center" vertical="center"/>
    </xf>
    <xf numFmtId="167" fontId="141" fillId="25" borderId="78" xfId="537" quotePrefix="1" applyNumberFormat="1" applyFont="1" applyFill="1" applyBorder="1" applyAlignment="1">
      <alignment horizontal="center" vertical="center"/>
    </xf>
    <xf numFmtId="49" fontId="141" fillId="25" borderId="79" xfId="537" quotePrefix="1" applyNumberFormat="1" applyFont="1" applyFill="1" applyBorder="1" applyAlignment="1">
      <alignment horizontal="center" vertical="center"/>
    </xf>
    <xf numFmtId="49" fontId="141" fillId="25" borderId="79" xfId="537" applyNumberFormat="1" applyFont="1" applyFill="1" applyBorder="1" applyAlignment="1">
      <alignment horizontal="left" vertical="center"/>
    </xf>
    <xf numFmtId="0" fontId="141" fillId="25" borderId="79" xfId="537" applyFont="1" applyFill="1" applyBorder="1" applyAlignment="1">
      <alignment horizontal="left" vertical="center" wrapText="1"/>
    </xf>
    <xf numFmtId="177" fontId="141" fillId="25" borderId="79" xfId="537" applyNumberFormat="1" applyFont="1" applyFill="1" applyBorder="1" applyAlignment="1">
      <alignment horizontal="right" vertical="center"/>
    </xf>
    <xf numFmtId="177" fontId="141" fillId="0" borderId="79" xfId="537" applyNumberFormat="1" applyFont="1" applyFill="1" applyBorder="1" applyAlignment="1">
      <alignment horizontal="right" vertical="center"/>
    </xf>
    <xf numFmtId="167" fontId="147" fillId="0" borderId="79" xfId="456" applyNumberFormat="1" applyFont="1" applyFill="1" applyBorder="1" applyAlignment="1">
      <alignment horizontal="right" vertical="center" wrapText="1"/>
    </xf>
    <xf numFmtId="3" fontId="147" fillId="0" borderId="79" xfId="456" applyNumberFormat="1" applyFont="1" applyFill="1" applyBorder="1" applyAlignment="1">
      <alignment horizontal="right" vertical="center" wrapText="1"/>
    </xf>
    <xf numFmtId="41" fontId="148" fillId="0" borderId="79" xfId="453" applyNumberFormat="1" applyFont="1" applyFill="1" applyBorder="1" applyAlignment="1">
      <alignment horizontal="right" vertical="center"/>
    </xf>
    <xf numFmtId="41" fontId="148" fillId="0" borderId="80" xfId="453" applyNumberFormat="1" applyFont="1" applyFill="1" applyBorder="1" applyAlignment="1">
      <alignment horizontal="right" vertical="center"/>
    </xf>
    <xf numFmtId="187" fontId="148" fillId="0" borderId="79" xfId="453" applyNumberFormat="1" applyFont="1" applyFill="1" applyBorder="1" applyAlignment="1">
      <alignment horizontal="right" vertical="center"/>
    </xf>
    <xf numFmtId="187" fontId="148" fillId="0" borderId="81" xfId="453" applyNumberFormat="1" applyFont="1" applyFill="1" applyBorder="1" applyAlignment="1">
      <alignment horizontal="right" vertical="center"/>
    </xf>
    <xf numFmtId="0" fontId="141" fillId="25" borderId="72" xfId="537" applyFont="1" applyFill="1" applyBorder="1" applyAlignment="1">
      <alignment horizontal="left" vertical="center" wrapText="1"/>
    </xf>
    <xf numFmtId="177" fontId="141" fillId="25" borderId="72" xfId="537" applyNumberFormat="1" applyFont="1" applyFill="1" applyBorder="1" applyAlignment="1">
      <alignment horizontal="right" vertical="center" wrapText="1"/>
    </xf>
    <xf numFmtId="187" fontId="148" fillId="0" borderId="72" xfId="453" applyNumberFormat="1" applyFont="1" applyFill="1" applyBorder="1" applyAlignment="1">
      <alignment horizontal="right" vertical="center"/>
    </xf>
    <xf numFmtId="41" fontId="148" fillId="0" borderId="72" xfId="453" applyNumberFormat="1" applyFont="1" applyFill="1" applyBorder="1" applyAlignment="1">
      <alignment horizontal="right" vertical="center"/>
    </xf>
    <xf numFmtId="187" fontId="148" fillId="0" borderId="73" xfId="453" applyNumberFormat="1" applyFont="1" applyFill="1" applyBorder="1" applyAlignment="1">
      <alignment horizontal="right" vertical="center"/>
    </xf>
    <xf numFmtId="0" fontId="141" fillId="25" borderId="83" xfId="537" applyFont="1" applyFill="1" applyBorder="1" applyAlignment="1">
      <alignment horizontal="left" vertical="center" wrapText="1"/>
    </xf>
    <xf numFmtId="177" fontId="141" fillId="25" borderId="83" xfId="537" applyNumberFormat="1" applyFont="1" applyFill="1" applyBorder="1" applyAlignment="1">
      <alignment horizontal="right" vertical="center" wrapText="1"/>
    </xf>
    <xf numFmtId="187" fontId="148" fillId="0" borderId="83" xfId="453" applyNumberFormat="1" applyFont="1" applyFill="1" applyBorder="1" applyAlignment="1">
      <alignment horizontal="right" vertical="center"/>
    </xf>
    <xf numFmtId="177" fontId="141" fillId="0" borderId="83" xfId="456" applyNumberFormat="1" applyFont="1" applyFill="1" applyBorder="1" applyAlignment="1">
      <alignment horizontal="right" vertical="center"/>
    </xf>
    <xf numFmtId="166" fontId="141" fillId="0" borderId="83" xfId="456" applyNumberFormat="1" applyFont="1" applyFill="1" applyBorder="1" applyAlignment="1">
      <alignment horizontal="right" vertical="center"/>
    </xf>
    <xf numFmtId="187" fontId="148" fillId="0" borderId="84" xfId="453" applyNumberFormat="1" applyFont="1" applyFill="1" applyBorder="1" applyAlignment="1">
      <alignment horizontal="right" vertical="center"/>
    </xf>
    <xf numFmtId="167" fontId="141" fillId="25" borderId="85" xfId="537" quotePrefix="1" applyNumberFormat="1" applyFont="1" applyFill="1" applyBorder="1" applyAlignment="1">
      <alignment horizontal="center" vertical="center"/>
    </xf>
    <xf numFmtId="167" fontId="141" fillId="25" borderId="80" xfId="537" quotePrefix="1" applyNumberFormat="1" applyFont="1" applyFill="1" applyBorder="1" applyAlignment="1">
      <alignment horizontal="center" vertical="center"/>
    </xf>
    <xf numFmtId="167" fontId="141" fillId="25" borderId="80" xfId="537" applyNumberFormat="1" applyFont="1" applyFill="1" applyBorder="1" applyAlignment="1">
      <alignment vertical="center" wrapText="1"/>
    </xf>
    <xf numFmtId="0" fontId="141" fillId="25" borderId="80" xfId="537" applyFont="1" applyFill="1" applyBorder="1" applyAlignment="1">
      <alignment horizontal="left" vertical="center" wrapText="1" indent="1"/>
    </xf>
    <xf numFmtId="177" fontId="141" fillId="25" borderId="80" xfId="537" applyNumberFormat="1" applyFont="1" applyFill="1" applyBorder="1" applyAlignment="1">
      <alignment horizontal="right" vertical="center"/>
    </xf>
    <xf numFmtId="177" fontId="141" fillId="0" borderId="80" xfId="537" applyNumberFormat="1" applyFont="1" applyFill="1" applyBorder="1" applyAlignment="1">
      <alignment horizontal="right" vertical="center"/>
    </xf>
    <xf numFmtId="187" fontId="148" fillId="0" borderId="80" xfId="453" applyNumberFormat="1" applyFont="1" applyFill="1" applyBorder="1" applyAlignment="1">
      <alignment horizontal="right" vertical="center"/>
    </xf>
    <xf numFmtId="177" fontId="141" fillId="0" borderId="80" xfId="456" applyNumberFormat="1" applyFont="1" applyFill="1" applyBorder="1" applyAlignment="1">
      <alignment horizontal="right" vertical="center"/>
    </xf>
    <xf numFmtId="166" fontId="141" fillId="0" borderId="80" xfId="456" applyNumberFormat="1" applyFont="1" applyFill="1" applyBorder="1" applyAlignment="1">
      <alignment horizontal="right" vertical="center"/>
    </xf>
    <xf numFmtId="187" fontId="148" fillId="0" borderId="86" xfId="453" applyNumberFormat="1" applyFont="1" applyFill="1" applyBorder="1" applyAlignment="1">
      <alignment horizontal="right" vertical="center"/>
    </xf>
    <xf numFmtId="167" fontId="141" fillId="25" borderId="72" xfId="537" applyNumberFormat="1" applyFont="1" applyFill="1" applyBorder="1" applyAlignment="1">
      <alignment horizontal="center" vertical="center" wrapText="1"/>
    </xf>
    <xf numFmtId="177" fontId="141" fillId="0" borderId="72" xfId="456" applyNumberFormat="1" applyFont="1" applyFill="1" applyBorder="1" applyAlignment="1">
      <alignment horizontal="right" vertical="center"/>
    </xf>
    <xf numFmtId="166" fontId="141" fillId="0" borderId="79" xfId="456" applyNumberFormat="1" applyFont="1" applyFill="1" applyBorder="1" applyAlignment="1">
      <alignment horizontal="right" vertical="center"/>
    </xf>
    <xf numFmtId="167" fontId="141" fillId="25" borderId="83" xfId="537" applyNumberFormat="1" applyFont="1" applyFill="1" applyBorder="1" applyAlignment="1">
      <alignment horizontal="center" vertical="center" wrapText="1"/>
    </xf>
    <xf numFmtId="0" fontId="141" fillId="25" borderId="42" xfId="537" applyFont="1" applyFill="1" applyBorder="1" applyAlignment="1">
      <alignment horizontal="left" vertical="center" wrapText="1"/>
    </xf>
    <xf numFmtId="177" fontId="141" fillId="25" borderId="42" xfId="537" applyNumberFormat="1" applyFont="1" applyFill="1" applyBorder="1" applyAlignment="1">
      <alignment horizontal="right" vertical="center" wrapText="1"/>
    </xf>
    <xf numFmtId="187" fontId="148" fillId="0" borderId="42" xfId="453" applyNumberFormat="1" applyFont="1" applyFill="1" applyBorder="1" applyAlignment="1">
      <alignment horizontal="right" vertical="center"/>
    </xf>
    <xf numFmtId="41" fontId="148" fillId="0" borderId="42" xfId="453" applyNumberFormat="1" applyFont="1" applyFill="1" applyBorder="1" applyAlignment="1">
      <alignment horizontal="right" vertical="center"/>
    </xf>
    <xf numFmtId="187" fontId="148" fillId="0" borderId="75" xfId="453" applyNumberFormat="1" applyFont="1" applyFill="1" applyBorder="1" applyAlignment="1">
      <alignment horizontal="right" vertical="center"/>
    </xf>
    <xf numFmtId="0" fontId="141" fillId="25" borderId="15" xfId="537" applyFont="1" applyFill="1" applyBorder="1" applyAlignment="1">
      <alignment horizontal="left" vertical="center" wrapText="1"/>
    </xf>
    <xf numFmtId="177" fontId="141" fillId="25" borderId="15" xfId="537" applyNumberFormat="1" applyFont="1" applyFill="1" applyBorder="1" applyAlignment="1">
      <alignment horizontal="right" vertical="center" wrapText="1"/>
    </xf>
    <xf numFmtId="187" fontId="148" fillId="0" borderId="15" xfId="453" applyNumberFormat="1" applyFont="1" applyFill="1" applyBorder="1" applyAlignment="1">
      <alignment horizontal="right" vertical="center"/>
    </xf>
    <xf numFmtId="41" fontId="148" fillId="0" borderId="15" xfId="453" applyNumberFormat="1" applyFont="1" applyFill="1" applyBorder="1" applyAlignment="1">
      <alignment horizontal="right" vertical="center"/>
    </xf>
    <xf numFmtId="187" fontId="148" fillId="0" borderId="77" xfId="453" applyNumberFormat="1" applyFont="1" applyFill="1" applyBorder="1" applyAlignment="1">
      <alignment horizontal="right" vertical="center"/>
    </xf>
    <xf numFmtId="166" fontId="141" fillId="0" borderId="72" xfId="456" applyNumberFormat="1" applyFont="1" applyFill="1" applyBorder="1" applyAlignment="1">
      <alignment horizontal="right" vertical="center"/>
    </xf>
    <xf numFmtId="0" fontId="85" fillId="0" borderId="0" xfId="456" applyFont="1" applyFill="1" applyAlignment="1">
      <alignment horizontal="center" vertical="center"/>
    </xf>
    <xf numFmtId="177" fontId="141" fillId="0" borderId="42" xfId="456" applyNumberFormat="1" applyFont="1" applyFill="1" applyBorder="1" applyAlignment="1">
      <alignment horizontal="right" vertical="center"/>
    </xf>
    <xf numFmtId="167" fontId="141" fillId="25" borderId="42" xfId="537" applyNumberFormat="1" applyFont="1" applyFill="1" applyBorder="1" applyAlignment="1">
      <alignment horizontal="center" vertical="center" wrapText="1"/>
    </xf>
    <xf numFmtId="166" fontId="141" fillId="0" borderId="42" xfId="456" applyNumberFormat="1" applyFont="1" applyFill="1" applyBorder="1" applyAlignment="1">
      <alignment horizontal="right" vertical="center"/>
    </xf>
    <xf numFmtId="0" fontId="141" fillId="25" borderId="23" xfId="537" applyFont="1" applyFill="1" applyBorder="1" applyAlignment="1">
      <alignment horizontal="left" vertical="center" wrapText="1"/>
    </xf>
    <xf numFmtId="187" fontId="148" fillId="0" borderId="23" xfId="453" applyNumberFormat="1" applyFont="1" applyFill="1" applyBorder="1" applyAlignment="1">
      <alignment horizontal="right" vertical="center"/>
    </xf>
    <xf numFmtId="187" fontId="148" fillId="0" borderId="88" xfId="453" applyNumberFormat="1" applyFont="1" applyFill="1" applyBorder="1" applyAlignment="1">
      <alignment horizontal="right" vertical="center"/>
    </xf>
    <xf numFmtId="177" fontId="148" fillId="0" borderId="42" xfId="453" applyNumberFormat="1" applyFont="1" applyFill="1" applyBorder="1" applyAlignment="1">
      <alignment horizontal="right" vertical="center"/>
    </xf>
    <xf numFmtId="187" fontId="148" fillId="25" borderId="72" xfId="453" applyNumberFormat="1" applyFont="1" applyFill="1" applyBorder="1" applyAlignment="1">
      <alignment horizontal="right" vertical="center"/>
    </xf>
    <xf numFmtId="187" fontId="148" fillId="25" borderId="73" xfId="453" applyNumberFormat="1" applyFont="1" applyFill="1" applyBorder="1" applyAlignment="1">
      <alignment horizontal="right" vertical="center"/>
    </xf>
    <xf numFmtId="187" fontId="148" fillId="25" borderId="42" xfId="453" applyNumberFormat="1" applyFont="1" applyFill="1" applyBorder="1" applyAlignment="1">
      <alignment horizontal="right" vertical="center"/>
    </xf>
    <xf numFmtId="187" fontId="148" fillId="25" borderId="75" xfId="453" applyNumberFormat="1" applyFont="1" applyFill="1" applyBorder="1" applyAlignment="1">
      <alignment horizontal="right" vertical="center"/>
    </xf>
    <xf numFmtId="177" fontId="149" fillId="0" borderId="42" xfId="456" applyNumberFormat="1" applyFont="1" applyFill="1" applyBorder="1" applyAlignment="1">
      <alignment horizontal="right" vertical="center"/>
    </xf>
    <xf numFmtId="0" fontId="150" fillId="0" borderId="0" xfId="456" applyFont="1" applyFill="1" applyAlignment="1">
      <alignment vertical="top"/>
    </xf>
    <xf numFmtId="167" fontId="141" fillId="25" borderId="89" xfId="537" quotePrefix="1" applyNumberFormat="1" applyFont="1" applyFill="1" applyBorder="1" applyAlignment="1">
      <alignment horizontal="center" vertical="center" wrapText="1"/>
    </xf>
    <xf numFmtId="167" fontId="141" fillId="25" borderId="20" xfId="537" applyNumberFormat="1" applyFont="1" applyFill="1" applyBorder="1" applyAlignment="1">
      <alignment horizontal="center" vertical="center" wrapText="1"/>
    </xf>
    <xf numFmtId="0" fontId="141" fillId="25" borderId="20" xfId="537" applyFont="1" applyFill="1" applyBorder="1" applyAlignment="1">
      <alignment horizontal="left" vertical="center" wrapText="1"/>
    </xf>
    <xf numFmtId="177" fontId="141" fillId="25" borderId="35" xfId="537" applyNumberFormat="1" applyFont="1" applyFill="1" applyBorder="1" applyAlignment="1">
      <alignment horizontal="right" vertical="center" wrapText="1"/>
    </xf>
    <xf numFmtId="177" fontId="141" fillId="0" borderId="20" xfId="537" applyNumberFormat="1" applyFont="1" applyFill="1" applyBorder="1" applyAlignment="1">
      <alignment horizontal="right" vertical="center"/>
    </xf>
    <xf numFmtId="187" fontId="148" fillId="0" borderId="20" xfId="453" applyNumberFormat="1" applyFont="1" applyFill="1" applyBorder="1" applyAlignment="1">
      <alignment horizontal="right" vertical="center"/>
    </xf>
    <xf numFmtId="177" fontId="141" fillId="0" borderId="20" xfId="456" applyNumberFormat="1" applyFont="1" applyFill="1" applyBorder="1" applyAlignment="1">
      <alignment horizontal="right" vertical="center"/>
    </xf>
    <xf numFmtId="166" fontId="141" fillId="0" borderId="20" xfId="456" applyNumberFormat="1" applyFont="1" applyFill="1" applyBorder="1" applyAlignment="1">
      <alignment horizontal="right" vertical="center"/>
    </xf>
    <xf numFmtId="187" fontId="148" fillId="0" borderId="91" xfId="453" applyNumberFormat="1" applyFont="1" applyFill="1" applyBorder="1" applyAlignment="1">
      <alignment horizontal="right" vertical="center"/>
    </xf>
    <xf numFmtId="177" fontId="141" fillId="0" borderId="15" xfId="456" applyNumberFormat="1" applyFont="1" applyFill="1" applyBorder="1" applyAlignment="1">
      <alignment horizontal="right" vertical="center"/>
    </xf>
    <xf numFmtId="166" fontId="141" fillId="0" borderId="15" xfId="456" applyNumberFormat="1" applyFont="1" applyFill="1" applyBorder="1" applyAlignment="1">
      <alignment horizontal="right" vertical="center"/>
    </xf>
    <xf numFmtId="177" fontId="141" fillId="25" borderId="72" xfId="537" applyNumberFormat="1" applyFont="1" applyFill="1" applyBorder="1" applyAlignment="1">
      <alignment horizontal="right" vertical="center"/>
    </xf>
    <xf numFmtId="177" fontId="141" fillId="25" borderId="42" xfId="537" applyNumberFormat="1" applyFont="1" applyFill="1" applyBorder="1" applyAlignment="1">
      <alignment horizontal="right" vertical="center"/>
    </xf>
    <xf numFmtId="41" fontId="148" fillId="0" borderId="75" xfId="453" applyNumberFormat="1" applyFont="1" applyFill="1" applyBorder="1" applyAlignment="1">
      <alignment horizontal="right" vertical="center"/>
    </xf>
    <xf numFmtId="177" fontId="141" fillId="25" borderId="15" xfId="537" applyNumberFormat="1" applyFont="1" applyFill="1" applyBorder="1" applyAlignment="1">
      <alignment horizontal="right" vertical="center"/>
    </xf>
    <xf numFmtId="167" fontId="141" fillId="25" borderId="72" xfId="537" quotePrefix="1" applyNumberFormat="1" applyFont="1" applyFill="1" applyBorder="1" applyAlignment="1">
      <alignment horizontal="center" vertical="center" wrapText="1"/>
    </xf>
    <xf numFmtId="0" fontId="141" fillId="25" borderId="42" xfId="537" applyFont="1" applyFill="1" applyBorder="1" applyAlignment="1">
      <alignment vertical="center" wrapText="1"/>
    </xf>
    <xf numFmtId="41" fontId="148" fillId="0" borderId="83" xfId="453" applyNumberFormat="1" applyFont="1" applyFill="1" applyBorder="1" applyAlignment="1">
      <alignment horizontal="right" vertical="center"/>
    </xf>
    <xf numFmtId="167" fontId="141" fillId="25" borderId="85" xfId="537" quotePrefix="1" applyNumberFormat="1" applyFont="1" applyFill="1" applyBorder="1" applyAlignment="1">
      <alignment horizontal="center" vertical="center" wrapText="1"/>
    </xf>
    <xf numFmtId="0" fontId="141" fillId="25" borderId="80" xfId="537" applyFont="1" applyFill="1" applyBorder="1" applyAlignment="1">
      <alignment vertical="center" wrapText="1"/>
    </xf>
    <xf numFmtId="177" fontId="149" fillId="0" borderId="80" xfId="456" applyNumberFormat="1" applyFont="1" applyFill="1" applyBorder="1" applyAlignment="1">
      <alignment horizontal="right" vertical="center"/>
    </xf>
    <xf numFmtId="177" fontId="141" fillId="25" borderId="23" xfId="537" applyNumberFormat="1" applyFont="1" applyFill="1" applyBorder="1" applyAlignment="1">
      <alignment horizontal="right" vertical="center"/>
    </xf>
    <xf numFmtId="41" fontId="148" fillId="0" borderId="23" xfId="453" applyNumberFormat="1" applyFont="1" applyFill="1" applyBorder="1" applyAlignment="1">
      <alignment horizontal="right" vertical="center"/>
    </xf>
    <xf numFmtId="187" fontId="148" fillId="25" borderId="23" xfId="453" applyNumberFormat="1" applyFont="1" applyFill="1" applyBorder="1" applyAlignment="1">
      <alignment horizontal="right" vertical="center"/>
    </xf>
    <xf numFmtId="166" fontId="141" fillId="25" borderId="42" xfId="456" applyNumberFormat="1" applyFont="1" applyFill="1" applyBorder="1" applyAlignment="1">
      <alignment horizontal="right" vertical="center"/>
    </xf>
    <xf numFmtId="167" fontId="141" fillId="25" borderId="15" xfId="537" applyNumberFormat="1" applyFont="1" applyFill="1" applyBorder="1" applyAlignment="1">
      <alignment horizontal="center" vertical="center" wrapText="1"/>
    </xf>
    <xf numFmtId="166" fontId="141" fillId="25" borderId="15" xfId="456" applyNumberFormat="1" applyFont="1" applyFill="1" applyBorder="1" applyAlignment="1">
      <alignment horizontal="right" vertical="center"/>
    </xf>
    <xf numFmtId="0" fontId="141" fillId="25" borderId="72" xfId="537" applyFont="1" applyFill="1" applyBorder="1" applyAlignment="1">
      <alignment vertical="center" wrapText="1"/>
    </xf>
    <xf numFmtId="177" fontId="141" fillId="25" borderId="83" xfId="537" applyNumberFormat="1" applyFont="1" applyFill="1" applyBorder="1" applyAlignment="1">
      <alignment horizontal="right" vertical="center"/>
    </xf>
    <xf numFmtId="166" fontId="141" fillId="25" borderId="83" xfId="456" applyNumberFormat="1" applyFont="1" applyFill="1" applyBorder="1" applyAlignment="1">
      <alignment horizontal="right" vertical="center"/>
    </xf>
    <xf numFmtId="0" fontId="141" fillId="25" borderId="83" xfId="537" applyFont="1" applyFill="1" applyBorder="1" applyAlignment="1">
      <alignment vertical="center" wrapText="1"/>
    </xf>
    <xf numFmtId="167" fontId="141" fillId="25" borderId="79" xfId="537" quotePrefix="1" applyNumberFormat="1" applyFont="1" applyFill="1" applyBorder="1" applyAlignment="1">
      <alignment horizontal="center" vertical="center"/>
    </xf>
    <xf numFmtId="167" fontId="141" fillId="25" borderId="79" xfId="537" applyNumberFormat="1" applyFont="1" applyFill="1" applyBorder="1" applyAlignment="1">
      <alignment horizontal="left" vertical="center"/>
    </xf>
    <xf numFmtId="0" fontId="141" fillId="25" borderId="79" xfId="537" applyFont="1" applyFill="1" applyBorder="1" applyAlignment="1">
      <alignment vertical="center" wrapText="1"/>
    </xf>
    <xf numFmtId="177" fontId="141" fillId="0" borderId="79" xfId="456" applyNumberFormat="1" applyFont="1" applyFill="1" applyBorder="1" applyAlignment="1">
      <alignment horizontal="right" vertical="center"/>
    </xf>
    <xf numFmtId="186" fontId="141" fillId="0" borderId="79" xfId="456" applyNumberFormat="1" applyFont="1" applyFill="1" applyBorder="1" applyAlignment="1">
      <alignment horizontal="right" vertical="center"/>
    </xf>
    <xf numFmtId="166" fontId="141" fillId="25" borderId="79" xfId="456" applyNumberFormat="1" applyFont="1" applyFill="1" applyBorder="1" applyAlignment="1">
      <alignment horizontal="right" vertical="center"/>
    </xf>
    <xf numFmtId="0" fontId="141" fillId="25" borderId="72" xfId="537" quotePrefix="1" applyFont="1" applyFill="1" applyBorder="1" applyAlignment="1">
      <alignment horizontal="center" vertical="center"/>
    </xf>
    <xf numFmtId="166" fontId="141" fillId="25" borderId="72" xfId="456" applyNumberFormat="1" applyFont="1" applyFill="1" applyBorder="1" applyAlignment="1">
      <alignment horizontal="right" vertical="center"/>
    </xf>
    <xf numFmtId="49" fontId="141" fillId="25" borderId="72" xfId="537" quotePrefix="1" applyNumberFormat="1" applyFont="1" applyFill="1" applyBorder="1" applyAlignment="1">
      <alignment horizontal="center" vertical="center"/>
    </xf>
    <xf numFmtId="49" fontId="141" fillId="25" borderId="72" xfId="537" applyNumberFormat="1" applyFont="1" applyFill="1" applyBorder="1" applyAlignment="1">
      <alignment horizontal="left" vertical="center"/>
    </xf>
    <xf numFmtId="177" fontId="148" fillId="0" borderId="72" xfId="453" applyNumberFormat="1" applyFont="1" applyFill="1" applyBorder="1" applyAlignment="1">
      <alignment horizontal="right" vertical="center"/>
    </xf>
    <xf numFmtId="49" fontId="141" fillId="25" borderId="83" xfId="537" quotePrefix="1" applyNumberFormat="1" applyFont="1" applyFill="1" applyBorder="1" applyAlignment="1">
      <alignment horizontal="center" vertical="center"/>
    </xf>
    <xf numFmtId="0" fontId="141" fillId="25" borderId="23" xfId="537" applyFont="1" applyFill="1" applyBorder="1" applyAlignment="1">
      <alignment vertical="center" wrapText="1"/>
    </xf>
    <xf numFmtId="49" fontId="141" fillId="25" borderId="72" xfId="537" applyNumberFormat="1" applyFont="1" applyFill="1" applyBorder="1" applyAlignment="1">
      <alignment vertical="center"/>
    </xf>
    <xf numFmtId="49" fontId="141" fillId="25" borderId="42" xfId="537" quotePrefix="1" applyNumberFormat="1" applyFont="1" applyFill="1" applyBorder="1" applyAlignment="1">
      <alignment horizontal="center" vertical="center"/>
    </xf>
    <xf numFmtId="49" fontId="141" fillId="25" borderId="42" xfId="537" applyNumberFormat="1" applyFont="1" applyFill="1" applyBorder="1" applyAlignment="1">
      <alignment horizontal="left" vertical="center"/>
    </xf>
    <xf numFmtId="49" fontId="141" fillId="25" borderId="83" xfId="537" applyNumberFormat="1" applyFont="1" applyFill="1" applyBorder="1" applyAlignment="1">
      <alignment horizontal="left" vertical="center" wrapText="1"/>
    </xf>
    <xf numFmtId="0" fontId="141" fillId="25" borderId="83" xfId="537" quotePrefix="1" applyFont="1" applyFill="1" applyBorder="1" applyAlignment="1">
      <alignment horizontal="center" vertical="center"/>
    </xf>
    <xf numFmtId="177" fontId="148" fillId="0" borderId="83" xfId="453" applyNumberFormat="1" applyFont="1" applyFill="1" applyBorder="1" applyAlignment="1">
      <alignment horizontal="right" vertical="center"/>
    </xf>
    <xf numFmtId="0" fontId="141" fillId="25" borderId="85" xfId="537" applyFont="1" applyFill="1" applyBorder="1" applyAlignment="1">
      <alignment horizontal="center" vertical="center"/>
    </xf>
    <xf numFmtId="0" fontId="141" fillId="25" borderId="80" xfId="537" quotePrefix="1" applyFont="1" applyFill="1" applyBorder="1" applyAlignment="1">
      <alignment horizontal="center" vertical="center"/>
    </xf>
    <xf numFmtId="0" fontId="141" fillId="25" borderId="80" xfId="537" applyFont="1" applyFill="1" applyBorder="1" applyAlignment="1">
      <alignment horizontal="left" vertical="center" wrapText="1"/>
    </xf>
    <xf numFmtId="177" fontId="148" fillId="0" borderId="80" xfId="453" applyNumberFormat="1" applyFont="1" applyFill="1" applyBorder="1" applyAlignment="1">
      <alignment horizontal="right" vertical="center"/>
    </xf>
    <xf numFmtId="186" fontId="141" fillId="0" borderId="80" xfId="456" applyNumberFormat="1" applyFont="1" applyFill="1" applyBorder="1" applyAlignment="1">
      <alignment horizontal="right" vertical="center"/>
    </xf>
    <xf numFmtId="49" fontId="141" fillId="25" borderId="80" xfId="537" quotePrefix="1" applyNumberFormat="1" applyFont="1" applyFill="1" applyBorder="1" applyAlignment="1">
      <alignment horizontal="center" vertical="center"/>
    </xf>
    <xf numFmtId="49" fontId="141" fillId="25" borderId="80" xfId="537" applyNumberFormat="1" applyFont="1" applyFill="1" applyBorder="1" applyAlignment="1">
      <alignment horizontal="left" vertical="center"/>
    </xf>
    <xf numFmtId="167" fontId="141" fillId="25" borderId="85" xfId="537" applyNumberFormat="1" applyFont="1" applyFill="1" applyBorder="1" applyAlignment="1">
      <alignment horizontal="center" vertical="center"/>
    </xf>
    <xf numFmtId="0" fontId="149" fillId="25" borderId="72" xfId="537" quotePrefix="1" applyFont="1" applyFill="1" applyBorder="1" applyAlignment="1">
      <alignment horizontal="left" vertical="center" wrapText="1" indent="1"/>
    </xf>
    <xf numFmtId="177" fontId="149" fillId="25" borderId="72" xfId="537" applyNumberFormat="1" applyFont="1" applyFill="1" applyBorder="1" applyAlignment="1">
      <alignment horizontal="right" vertical="center"/>
    </xf>
    <xf numFmtId="187" fontId="151" fillId="0" borderId="72" xfId="453" applyNumberFormat="1" applyFont="1" applyFill="1" applyBorder="1" applyAlignment="1">
      <alignment horizontal="right" vertical="center"/>
    </xf>
    <xf numFmtId="187" fontId="151" fillId="0" borderId="73" xfId="453" applyNumberFormat="1" applyFont="1" applyFill="1" applyBorder="1" applyAlignment="1">
      <alignment horizontal="right" vertical="center"/>
    </xf>
    <xf numFmtId="0" fontId="149" fillId="25" borderId="15" xfId="537" applyFont="1" applyFill="1" applyBorder="1" applyAlignment="1">
      <alignment horizontal="left" vertical="center" wrapText="1" indent="1"/>
    </xf>
    <xf numFmtId="177" fontId="149" fillId="25" borderId="15" xfId="537" applyNumberFormat="1" applyFont="1" applyFill="1" applyBorder="1" applyAlignment="1">
      <alignment horizontal="right" vertical="center"/>
    </xf>
    <xf numFmtId="187" fontId="151" fillId="0" borderId="15" xfId="453" applyNumberFormat="1" applyFont="1" applyFill="1" applyBorder="1" applyAlignment="1">
      <alignment horizontal="right" vertical="center"/>
    </xf>
    <xf numFmtId="187" fontId="151" fillId="0" borderId="77" xfId="453" applyNumberFormat="1" applyFont="1" applyFill="1" applyBorder="1" applyAlignment="1">
      <alignment horizontal="right" vertical="center"/>
    </xf>
    <xf numFmtId="49" fontId="141" fillId="25" borderId="83" xfId="537" applyNumberFormat="1" applyFont="1" applyFill="1" applyBorder="1" applyAlignment="1">
      <alignment horizontal="left" vertical="center"/>
    </xf>
    <xf numFmtId="49" fontId="141" fillId="25" borderId="80" xfId="537" applyNumberFormat="1" applyFont="1" applyFill="1" applyBorder="1" applyAlignment="1">
      <alignment horizontal="left" vertical="center" wrapText="1"/>
    </xf>
    <xf numFmtId="49" fontId="141" fillId="25" borderId="15" xfId="537" quotePrefix="1" applyNumberFormat="1" applyFont="1" applyFill="1" applyBorder="1" applyAlignment="1">
      <alignment horizontal="center" vertical="center"/>
    </xf>
    <xf numFmtId="49" fontId="141" fillId="25" borderId="15" xfId="537" applyNumberFormat="1" applyFont="1" applyFill="1" applyBorder="1" applyAlignment="1">
      <alignment horizontal="left" vertical="center" wrapText="1"/>
    </xf>
    <xf numFmtId="167" fontId="141" fillId="25" borderId="90" xfId="537" quotePrefix="1" applyNumberFormat="1" applyFont="1" applyFill="1" applyBorder="1" applyAlignment="1">
      <alignment horizontal="center" vertical="center"/>
    </xf>
    <xf numFmtId="49" fontId="141" fillId="25" borderId="87" xfId="537" quotePrefix="1" applyNumberFormat="1" applyFont="1" applyFill="1" applyBorder="1" applyAlignment="1">
      <alignment horizontal="center" vertical="center"/>
    </xf>
    <xf numFmtId="49" fontId="141" fillId="25" borderId="87" xfId="537" applyNumberFormat="1" applyFont="1" applyFill="1" applyBorder="1" applyAlignment="1">
      <alignment horizontal="left" vertical="center"/>
    </xf>
    <xf numFmtId="0" fontId="141" fillId="25" borderId="87" xfId="537" applyFont="1" applyFill="1" applyBorder="1" applyAlignment="1">
      <alignment horizontal="left" vertical="center" wrapText="1"/>
    </xf>
    <xf numFmtId="177" fontId="141" fillId="25" borderId="87" xfId="537" applyNumberFormat="1" applyFont="1" applyFill="1" applyBorder="1" applyAlignment="1">
      <alignment horizontal="right" vertical="center"/>
    </xf>
    <xf numFmtId="177" fontId="141" fillId="0" borderId="87" xfId="537" applyNumberFormat="1" applyFont="1" applyFill="1" applyBorder="1" applyAlignment="1">
      <alignment horizontal="right" vertical="center"/>
    </xf>
    <xf numFmtId="187" fontId="148" fillId="0" borderId="87" xfId="453" applyNumberFormat="1" applyFont="1" applyFill="1" applyBorder="1" applyAlignment="1">
      <alignment horizontal="right" vertical="center"/>
    </xf>
    <xf numFmtId="41" fontId="148" fillId="0" borderId="87" xfId="453" applyNumberFormat="1" applyFont="1" applyFill="1" applyBorder="1" applyAlignment="1">
      <alignment horizontal="right" vertical="center"/>
    </xf>
    <xf numFmtId="187" fontId="148" fillId="0" borderId="92" xfId="453" applyNumberFormat="1" applyFont="1" applyFill="1" applyBorder="1" applyAlignment="1">
      <alignment horizontal="right" vertical="center"/>
    </xf>
    <xf numFmtId="167" fontId="141" fillId="25" borderId="85" xfId="537" applyNumberFormat="1" applyFont="1" applyFill="1" applyBorder="1" applyAlignment="1">
      <alignment horizontal="center"/>
    </xf>
    <xf numFmtId="167" fontId="141" fillId="25" borderId="80" xfId="537" applyNumberFormat="1" applyFont="1" applyFill="1" applyBorder="1" applyAlignment="1">
      <alignment horizontal="center"/>
    </xf>
    <xf numFmtId="167" fontId="141" fillId="25" borderId="80" xfId="537" applyNumberFormat="1" applyFont="1" applyFill="1" applyBorder="1" applyAlignment="1">
      <alignment horizontal="left"/>
    </xf>
    <xf numFmtId="167" fontId="145" fillId="25" borderId="80" xfId="537" applyNumberFormat="1" applyFont="1" applyFill="1" applyBorder="1" applyAlignment="1">
      <alignment horizontal="left" vertical="center" indent="1"/>
    </xf>
    <xf numFmtId="177" fontId="145" fillId="25" borderId="80" xfId="537" applyNumberFormat="1" applyFont="1" applyFill="1" applyBorder="1" applyAlignment="1">
      <alignment horizontal="right" vertical="center"/>
    </xf>
    <xf numFmtId="177" fontId="145" fillId="0" borderId="80" xfId="537" applyNumberFormat="1" applyFont="1" applyFill="1" applyBorder="1" applyAlignment="1">
      <alignment horizontal="right" vertical="center"/>
    </xf>
    <xf numFmtId="186" fontId="145" fillId="0" borderId="80" xfId="537" applyNumberFormat="1" applyFont="1" applyFill="1" applyBorder="1" applyAlignment="1">
      <alignment horizontal="right" vertical="center"/>
    </xf>
    <xf numFmtId="167" fontId="145" fillId="25" borderId="0" xfId="537" applyNumberFormat="1" applyFont="1" applyFill="1" applyBorder="1" applyAlignment="1">
      <alignment horizontal="left" vertical="center" indent="1"/>
    </xf>
    <xf numFmtId="186" fontId="145" fillId="25" borderId="0" xfId="537" applyNumberFormat="1" applyFont="1" applyFill="1" applyBorder="1" applyAlignment="1">
      <alignment horizontal="right" vertical="center"/>
    </xf>
    <xf numFmtId="186" fontId="145" fillId="0" borderId="0" xfId="537" applyNumberFormat="1" applyFont="1" applyFill="1" applyBorder="1" applyAlignment="1">
      <alignment horizontal="right" vertical="center"/>
    </xf>
    <xf numFmtId="187" fontId="148" fillId="0" borderId="0" xfId="453" applyNumberFormat="1" applyFont="1" applyFill="1" applyBorder="1" applyAlignment="1">
      <alignment horizontal="right" vertical="center"/>
    </xf>
    <xf numFmtId="166" fontId="145" fillId="0" borderId="0" xfId="456" applyNumberFormat="1" applyFont="1" applyFill="1" applyBorder="1" applyAlignment="1">
      <alignment horizontal="right" vertical="center"/>
    </xf>
    <xf numFmtId="0" fontId="152" fillId="25" borderId="0" xfId="456" applyFont="1" applyFill="1" applyAlignment="1">
      <alignment horizontal="right" vertical="top"/>
    </xf>
    <xf numFmtId="0" fontId="85" fillId="0" borderId="0" xfId="456" applyFont="1" applyFill="1" applyAlignment="1">
      <alignment horizontal="right" vertical="top"/>
    </xf>
    <xf numFmtId="0" fontId="112" fillId="0" borderId="0" xfId="456" applyFont="1" applyFill="1" applyAlignment="1">
      <alignment vertical="center"/>
    </xf>
    <xf numFmtId="167" fontId="112" fillId="0" borderId="0" xfId="537" applyNumberFormat="1" applyFont="1" applyFill="1" applyBorder="1" applyAlignment="1">
      <alignment vertical="center" wrapText="1"/>
    </xf>
    <xf numFmtId="0" fontId="112" fillId="25" borderId="0" xfId="456" applyFont="1" applyFill="1" applyAlignment="1">
      <alignment horizontal="center"/>
    </xf>
    <xf numFmtId="0" fontId="85" fillId="25" borderId="0" xfId="456" applyFont="1" applyFill="1" applyAlignment="1">
      <alignment horizontal="right" vertical="top"/>
    </xf>
    <xf numFmtId="0" fontId="112" fillId="25" borderId="0" xfId="456" applyFont="1" applyFill="1" applyAlignment="1">
      <alignment vertical="center"/>
    </xf>
    <xf numFmtId="0" fontId="112" fillId="25" borderId="0" xfId="456" applyFont="1" applyFill="1" applyAlignment="1">
      <alignment horizontal="right"/>
    </xf>
    <xf numFmtId="43" fontId="23" fillId="0" borderId="0" xfId="456" applyNumberFormat="1" applyFont="1" applyFill="1" applyAlignment="1">
      <alignment horizontal="right" vertical="center"/>
    </xf>
    <xf numFmtId="43" fontId="112" fillId="0" borderId="0" xfId="456" applyNumberFormat="1" applyFont="1" applyFill="1" applyAlignment="1">
      <alignment horizontal="right"/>
    </xf>
    <xf numFmtId="177" fontId="112" fillId="0" borderId="0" xfId="456" applyNumberFormat="1" applyFont="1" applyFill="1" applyAlignment="1">
      <alignment horizontal="right"/>
    </xf>
    <xf numFmtId="0" fontId="112" fillId="25" borderId="0" xfId="456" applyFont="1" applyFill="1"/>
    <xf numFmtId="43" fontId="112" fillId="0" borderId="0" xfId="456" applyNumberFormat="1" applyFont="1" applyFill="1" applyAlignment="1">
      <alignment horizontal="right" vertical="center"/>
    </xf>
    <xf numFmtId="43" fontId="23" fillId="0" borderId="0" xfId="456" applyNumberFormat="1" applyFont="1" applyFill="1" applyAlignment="1">
      <alignment horizontal="right"/>
    </xf>
    <xf numFmtId="186" fontId="112" fillId="0" borderId="0" xfId="456" applyNumberFormat="1" applyFont="1" applyFill="1"/>
    <xf numFmtId="188" fontId="112" fillId="0" borderId="0" xfId="456" applyNumberFormat="1" applyFont="1" applyFill="1" applyAlignment="1">
      <alignment horizontal="right"/>
    </xf>
    <xf numFmtId="167" fontId="112" fillId="25" borderId="0" xfId="456" applyNumberFormat="1" applyFont="1" applyFill="1" applyAlignment="1">
      <alignment horizontal="center"/>
    </xf>
    <xf numFmtId="167" fontId="112" fillId="25" borderId="0" xfId="456" applyNumberFormat="1" applyFont="1" applyFill="1" applyBorder="1" applyAlignment="1">
      <alignment horizontal="left"/>
    </xf>
    <xf numFmtId="167" fontId="112" fillId="25" borderId="0" xfId="456" applyNumberFormat="1" applyFont="1" applyFill="1" applyAlignment="1">
      <alignment horizontal="left" indent="1"/>
    </xf>
    <xf numFmtId="167" fontId="112" fillId="25" borderId="0" xfId="456" applyNumberFormat="1" applyFont="1" applyFill="1" applyAlignment="1">
      <alignment horizontal="right" vertical="center"/>
    </xf>
    <xf numFmtId="167" fontId="62" fillId="0" borderId="0" xfId="452" applyNumberFormat="1" applyFont="1" applyFill="1"/>
    <xf numFmtId="167" fontId="146" fillId="0" borderId="0" xfId="452" applyNumberFormat="1" applyFont="1" applyFill="1" applyAlignment="1">
      <alignment horizontal="center"/>
    </xf>
    <xf numFmtId="167" fontId="142" fillId="0" borderId="0" xfId="452" applyNumberFormat="1" applyFont="1" applyFill="1" applyBorder="1" applyAlignment="1">
      <alignment horizontal="center" vertical="center"/>
    </xf>
    <xf numFmtId="167" fontId="142" fillId="0" borderId="0" xfId="452" applyNumberFormat="1" applyFont="1" applyFill="1" applyAlignment="1">
      <alignment horizontal="center" vertical="center" wrapText="1"/>
    </xf>
    <xf numFmtId="41" fontId="142" fillId="0" borderId="0" xfId="452" applyNumberFormat="1" applyFont="1" applyFill="1" applyAlignment="1">
      <alignment horizontal="right" vertical="center"/>
    </xf>
    <xf numFmtId="4" fontId="142" fillId="0" borderId="0" xfId="452" applyNumberFormat="1" applyFont="1" applyFill="1" applyAlignment="1">
      <alignment horizontal="right" vertical="center"/>
    </xf>
    <xf numFmtId="43" fontId="142" fillId="0" borderId="0" xfId="452" applyNumberFormat="1" applyFont="1" applyFill="1" applyAlignment="1">
      <alignment horizontal="right" vertical="center"/>
    </xf>
    <xf numFmtId="0" fontId="142" fillId="0" borderId="0" xfId="452" applyFont="1" applyFill="1"/>
    <xf numFmtId="0" fontId="85" fillId="25" borderId="0" xfId="452" applyFont="1" applyFill="1" applyBorder="1" applyAlignment="1">
      <alignment horizontal="center"/>
    </xf>
    <xf numFmtId="0" fontId="85" fillId="0" borderId="0" xfId="452" applyFont="1" applyFill="1" applyBorder="1" applyAlignment="1"/>
    <xf numFmtId="0" fontId="146" fillId="0" borderId="0" xfId="452" applyFont="1" applyFill="1"/>
    <xf numFmtId="0" fontId="85" fillId="0" borderId="0" xfId="452" applyFont="1" applyFill="1" applyBorder="1" applyAlignment="1">
      <alignment horizontal="center"/>
    </xf>
    <xf numFmtId="0" fontId="79" fillId="0" borderId="0" xfId="452" applyFont="1" applyFill="1" applyBorder="1"/>
    <xf numFmtId="0" fontId="79" fillId="0" borderId="0" xfId="452" applyFont="1" applyFill="1" applyBorder="1" applyAlignment="1">
      <alignment horizontal="right"/>
    </xf>
    <xf numFmtId="0" fontId="103" fillId="0" borderId="0" xfId="452" applyFont="1" applyFill="1" applyBorder="1" applyAlignment="1">
      <alignment horizontal="right"/>
    </xf>
    <xf numFmtId="0" fontId="79" fillId="0" borderId="0" xfId="452" applyFont="1" applyFill="1"/>
    <xf numFmtId="0" fontId="51" fillId="0" borderId="42" xfId="452" applyFont="1" applyFill="1" applyBorder="1" applyAlignment="1">
      <alignment horizontal="center" vertical="center"/>
    </xf>
    <xf numFmtId="0" fontId="51" fillId="0" borderId="45" xfId="452" applyFont="1" applyFill="1" applyBorder="1" applyAlignment="1">
      <alignment horizontal="center" vertical="center"/>
    </xf>
    <xf numFmtId="0" fontId="51" fillId="0" borderId="14" xfId="452" applyFont="1" applyFill="1" applyBorder="1" applyAlignment="1">
      <alignment horizontal="center" vertical="center"/>
    </xf>
    <xf numFmtId="0" fontId="83" fillId="0" borderId="0" xfId="452" applyFont="1" applyFill="1" applyAlignment="1">
      <alignment horizontal="center" vertical="center"/>
    </xf>
    <xf numFmtId="0" fontId="51" fillId="0" borderId="27" xfId="452" applyFont="1" applyFill="1" applyBorder="1" applyAlignment="1">
      <alignment horizontal="left" vertical="center" wrapText="1"/>
    </xf>
    <xf numFmtId="177" fontId="51" fillId="0" borderId="27" xfId="452" applyNumberFormat="1" applyFont="1" applyFill="1" applyBorder="1" applyAlignment="1">
      <alignment vertical="center" wrapText="1"/>
    </xf>
    <xf numFmtId="177" fontId="51" fillId="0" borderId="42" xfId="452" applyNumberFormat="1" applyFont="1" applyFill="1" applyBorder="1" applyAlignment="1">
      <alignment horizontal="right" vertical="center"/>
    </xf>
    <xf numFmtId="41" fontId="132" fillId="0" borderId="42" xfId="452" applyNumberFormat="1" applyFont="1" applyFill="1" applyBorder="1" applyAlignment="1">
      <alignment horizontal="right" vertical="center"/>
    </xf>
    <xf numFmtId="0" fontId="79" fillId="0" borderId="42" xfId="452" applyFont="1" applyFill="1" applyBorder="1" applyAlignment="1">
      <alignment horizontal="center" vertical="center"/>
    </xf>
    <xf numFmtId="0" fontId="83" fillId="0" borderId="0" xfId="452" applyFont="1" applyFill="1" applyAlignment="1">
      <alignment vertical="center"/>
    </xf>
    <xf numFmtId="0" fontId="51" fillId="0" borderId="15" xfId="452" applyFont="1" applyFill="1" applyBorder="1" applyAlignment="1">
      <alignment horizontal="center" vertical="center"/>
    </xf>
    <xf numFmtId="177" fontId="97" fillId="0" borderId="42" xfId="452" applyNumberFormat="1" applyFill="1" applyBorder="1" applyAlignment="1"/>
    <xf numFmtId="0" fontId="51" fillId="0" borderId="23" xfId="452" applyFont="1" applyFill="1" applyBorder="1" applyAlignment="1">
      <alignment horizontal="center" vertical="center"/>
    </xf>
    <xf numFmtId="177" fontId="132" fillId="0" borderId="42" xfId="452" applyNumberFormat="1" applyFont="1" applyFill="1" applyBorder="1" applyAlignment="1">
      <alignment horizontal="right" vertical="center"/>
    </xf>
    <xf numFmtId="0" fontId="51" fillId="0" borderId="20" xfId="452" applyFont="1" applyFill="1" applyBorder="1" applyAlignment="1">
      <alignment horizontal="center" vertical="center"/>
    </xf>
    <xf numFmtId="189" fontId="51" fillId="0" borderId="42" xfId="452" applyNumberFormat="1" applyFont="1" applyFill="1" applyBorder="1" applyAlignment="1">
      <alignment horizontal="right" vertical="center"/>
    </xf>
    <xf numFmtId="0" fontId="51" fillId="0" borderId="42" xfId="452" applyFont="1" applyFill="1" applyBorder="1" applyAlignment="1">
      <alignment horizontal="left" vertical="center" wrapText="1"/>
    </xf>
    <xf numFmtId="189" fontId="51" fillId="0" borderId="42" xfId="452" applyNumberFormat="1" applyFont="1" applyFill="1" applyBorder="1" applyAlignment="1">
      <alignment vertical="center" wrapText="1"/>
    </xf>
    <xf numFmtId="189" fontId="132" fillId="0" borderId="42" xfId="452" applyNumberFormat="1" applyFont="1" applyFill="1" applyBorder="1" applyAlignment="1">
      <alignment horizontal="right" vertical="center"/>
    </xf>
    <xf numFmtId="177" fontId="97" fillId="0" borderId="42" xfId="452" applyNumberFormat="1" applyFill="1" applyBorder="1"/>
    <xf numFmtId="189" fontId="97" fillId="0" borderId="42" xfId="452" applyNumberFormat="1" applyFill="1" applyBorder="1"/>
    <xf numFmtId="0" fontId="79" fillId="0" borderId="23" xfId="452" applyFont="1" applyFill="1" applyBorder="1" applyAlignment="1">
      <alignment horizontal="center" vertical="center"/>
    </xf>
    <xf numFmtId="49" fontId="51" fillId="0" borderId="15" xfId="452" applyNumberFormat="1" applyFont="1" applyFill="1" applyBorder="1" applyAlignment="1">
      <alignment horizontal="center" vertical="center"/>
    </xf>
    <xf numFmtId="0" fontId="79" fillId="0" borderId="20" xfId="452" applyFont="1" applyFill="1" applyBorder="1" applyAlignment="1">
      <alignment horizontal="center" vertical="center"/>
    </xf>
    <xf numFmtId="0" fontId="79" fillId="0" borderId="15" xfId="452" applyFont="1" applyFill="1" applyBorder="1" applyAlignment="1">
      <alignment horizontal="center" vertical="center"/>
    </xf>
    <xf numFmtId="189" fontId="51" fillId="0" borderId="27" xfId="452" applyNumberFormat="1" applyFont="1" applyFill="1" applyBorder="1" applyAlignment="1">
      <alignment vertical="center" wrapText="1"/>
    </xf>
    <xf numFmtId="0" fontId="83" fillId="0" borderId="0" xfId="452" applyFont="1" applyFill="1" applyBorder="1" applyAlignment="1">
      <alignment vertical="center"/>
    </xf>
    <xf numFmtId="0" fontId="51" fillId="0" borderId="36" xfId="452" applyFont="1" applyFill="1" applyBorder="1" applyAlignment="1">
      <alignment horizontal="left" vertical="center" wrapText="1"/>
    </xf>
    <xf numFmtId="190" fontId="51" fillId="0" borderId="42" xfId="452" applyNumberFormat="1" applyFont="1" applyFill="1" applyBorder="1" applyAlignment="1">
      <alignment horizontal="center" vertical="center"/>
    </xf>
    <xf numFmtId="0" fontId="51" fillId="0" borderId="0" xfId="452" applyFont="1" applyFill="1" applyBorder="1" applyAlignment="1">
      <alignment vertical="center"/>
    </xf>
    <xf numFmtId="0" fontId="51" fillId="0" borderId="0" xfId="452" applyFont="1" applyFill="1" applyBorder="1" applyAlignment="1">
      <alignment horizontal="right" vertical="center"/>
    </xf>
    <xf numFmtId="177" fontId="69" fillId="0" borderId="42" xfId="452" applyNumberFormat="1" applyFont="1" applyFill="1" applyBorder="1" applyAlignment="1">
      <alignment horizontal="right" vertical="center"/>
    </xf>
    <xf numFmtId="0" fontId="51" fillId="0" borderId="0" xfId="452" applyFont="1" applyFill="1" applyAlignment="1">
      <alignment vertical="center"/>
    </xf>
    <xf numFmtId="0" fontId="114" fillId="0" borderId="0" xfId="452" applyFont="1" applyFill="1" applyBorder="1"/>
    <xf numFmtId="0" fontId="114" fillId="0" borderId="11" xfId="452" applyFont="1" applyFill="1" applyBorder="1" applyAlignment="1">
      <alignment horizontal="right"/>
    </xf>
    <xf numFmtId="0" fontId="114" fillId="0" borderId="0" xfId="452" applyFont="1" applyFill="1" applyAlignment="1">
      <alignment horizontal="right"/>
    </xf>
    <xf numFmtId="0" fontId="114" fillId="0" borderId="0" xfId="452" applyFont="1" applyFill="1"/>
    <xf numFmtId="0" fontId="79" fillId="0" borderId="0" xfId="452" applyFont="1" applyFill="1" applyBorder="1" applyAlignment="1">
      <alignment wrapText="1"/>
    </xf>
    <xf numFmtId="0" fontId="97" fillId="0" borderId="0" xfId="452" applyFill="1" applyBorder="1"/>
    <xf numFmtId="4" fontId="125" fillId="0" borderId="0" xfId="452" applyNumberFormat="1" applyFont="1" applyFill="1" applyBorder="1"/>
    <xf numFmtId="0" fontId="79" fillId="0" borderId="0" xfId="452" applyFont="1" applyFill="1" applyBorder="1" applyAlignment="1">
      <alignment horizontal="left" wrapText="1"/>
    </xf>
    <xf numFmtId="4" fontId="97" fillId="0" borderId="0" xfId="452" applyNumberFormat="1" applyFill="1" applyBorder="1"/>
    <xf numFmtId="0" fontId="79" fillId="0" borderId="0" xfId="452" applyFont="1" applyFill="1" applyBorder="1" applyAlignment="1">
      <alignment horizontal="left"/>
    </xf>
    <xf numFmtId="3" fontId="97" fillId="0" borderId="0" xfId="452" applyNumberFormat="1" applyFill="1" applyBorder="1"/>
    <xf numFmtId="0" fontId="114" fillId="0" borderId="0" xfId="452" applyFont="1" applyFill="1" applyBorder="1" applyAlignment="1">
      <alignment horizontal="left"/>
    </xf>
    <xf numFmtId="0" fontId="153" fillId="0" borderId="0" xfId="452" applyFont="1" applyFill="1"/>
    <xf numFmtId="0" fontId="153" fillId="0" borderId="0" xfId="452" applyFont="1" applyFill="1" applyAlignment="1">
      <alignment horizontal="right"/>
    </xf>
    <xf numFmtId="171" fontId="72" fillId="0" borderId="20" xfId="340" applyNumberFormat="1" applyFont="1" applyFill="1" applyBorder="1" applyAlignment="1" applyProtection="1">
      <alignment horizontal="right" vertical="center"/>
    </xf>
    <xf numFmtId="171" fontId="74" fillId="0" borderId="20" xfId="340" applyNumberFormat="1" applyFont="1" applyFill="1" applyBorder="1" applyAlignment="1" applyProtection="1">
      <alignment horizontal="right" vertical="center"/>
    </xf>
    <xf numFmtId="179" fontId="63" fillId="0" borderId="0" xfId="343" applyNumberFormat="1" applyFont="1" applyFill="1" applyAlignment="1">
      <alignment horizontal="centerContinuous" vertical="center"/>
    </xf>
    <xf numFmtId="191" fontId="74" fillId="0" borderId="0" xfId="342" applyNumberFormat="1" applyFont="1" applyFill="1" applyBorder="1" applyAlignment="1" applyProtection="1">
      <alignment vertical="center"/>
    </xf>
    <xf numFmtId="178" fontId="116" fillId="26" borderId="20" xfId="0" applyNumberFormat="1" applyFont="1" applyFill="1" applyBorder="1" applyAlignment="1">
      <alignment horizontal="right" vertical="center"/>
    </xf>
    <xf numFmtId="184" fontId="116" fillId="0" borderId="0" xfId="0" applyNumberFormat="1" applyFont="1" applyAlignment="1">
      <alignment horizontal="right" vertical="center"/>
    </xf>
    <xf numFmtId="178" fontId="116" fillId="0" borderId="0" xfId="0" applyNumberFormat="1" applyFont="1" applyAlignment="1">
      <alignment horizontal="right" vertical="center"/>
    </xf>
    <xf numFmtId="187" fontId="148" fillId="0" borderId="72" xfId="453" applyNumberFormat="1" applyFont="1" applyFill="1" applyBorder="1" applyAlignment="1">
      <alignment horizontal="right" vertical="center"/>
    </xf>
    <xf numFmtId="187" fontId="148" fillId="0" borderId="83" xfId="453" applyNumberFormat="1" applyFont="1" applyFill="1" applyBorder="1" applyAlignment="1">
      <alignment horizontal="right" vertical="center"/>
    </xf>
    <xf numFmtId="187" fontId="148" fillId="0" borderId="42" xfId="453" applyNumberFormat="1" applyFont="1" applyFill="1" applyBorder="1" applyAlignment="1">
      <alignment horizontal="right" vertical="center"/>
    </xf>
    <xf numFmtId="0" fontId="141" fillId="25" borderId="72" xfId="537" applyFont="1" applyFill="1" applyBorder="1" applyAlignment="1">
      <alignment horizontal="left" vertical="center" wrapText="1"/>
    </xf>
    <xf numFmtId="0" fontId="141" fillId="25" borderId="42" xfId="537" applyFont="1" applyFill="1" applyBorder="1" applyAlignment="1">
      <alignment horizontal="left" vertical="center" wrapText="1"/>
    </xf>
    <xf numFmtId="177" fontId="141" fillId="0" borderId="72" xfId="456" applyNumberFormat="1" applyFont="1" applyFill="1" applyBorder="1" applyAlignment="1">
      <alignment horizontal="right" vertical="center"/>
    </xf>
    <xf numFmtId="177" fontId="141" fillId="0" borderId="42" xfId="456" applyNumberFormat="1" applyFont="1" applyFill="1" applyBorder="1" applyAlignment="1">
      <alignment horizontal="right" vertical="center"/>
    </xf>
    <xf numFmtId="0" fontId="141" fillId="25" borderId="83" xfId="537" applyFont="1" applyFill="1" applyBorder="1" applyAlignment="1">
      <alignment horizontal="left" vertical="center" wrapText="1"/>
    </xf>
    <xf numFmtId="167" fontId="62" fillId="0" borderId="20" xfId="449" applyNumberFormat="1" applyFont="1" applyFill="1" applyBorder="1" applyAlignment="1">
      <alignment horizontal="right"/>
    </xf>
    <xf numFmtId="1" fontId="62" fillId="0" borderId="23" xfId="449" applyNumberFormat="1" applyFont="1" applyFill="1" applyBorder="1" applyAlignment="1">
      <alignment horizontal="right"/>
    </xf>
    <xf numFmtId="0" fontId="154" fillId="0" borderId="0" xfId="0" applyFont="1" applyBorder="1" applyAlignment="1" applyProtection="1">
      <alignment horizontal="left"/>
    </xf>
    <xf numFmtId="0" fontId="154" fillId="0" borderId="0" xfId="0" applyFont="1"/>
    <xf numFmtId="171" fontId="74" fillId="0" borderId="0" xfId="340" applyNumberFormat="1" applyFont="1" applyFill="1" applyBorder="1" applyAlignment="1" applyProtection="1">
      <alignment horizontal="left"/>
    </xf>
    <xf numFmtId="0" fontId="93" fillId="0" borderId="0" xfId="0" applyFont="1" applyAlignment="1">
      <alignment horizontal="center" vertical="center" wrapText="1"/>
    </xf>
    <xf numFmtId="0" fontId="93" fillId="25" borderId="0" xfId="0" applyFont="1" applyFill="1" applyAlignment="1">
      <alignment horizontal="center" vertical="center" wrapText="1"/>
    </xf>
    <xf numFmtId="0" fontId="94" fillId="0" borderId="0" xfId="0" applyFont="1" applyAlignment="1">
      <alignment horizontal="center"/>
    </xf>
    <xf numFmtId="165" fontId="62" fillId="0" borderId="0" xfId="451" applyFont="1" applyAlignment="1">
      <alignment horizontal="center"/>
    </xf>
    <xf numFmtId="165" fontId="65" fillId="0" borderId="54" xfId="339" applyFont="1" applyBorder="1" applyAlignment="1" applyProtection="1">
      <alignment horizontal="center" vertical="center"/>
    </xf>
    <xf numFmtId="165" fontId="65" fillId="0" borderId="64" xfId="339" applyFont="1" applyBorder="1" applyAlignment="1" applyProtection="1">
      <alignment horizontal="center" vertical="center"/>
    </xf>
    <xf numFmtId="165" fontId="65" fillId="0" borderId="65" xfId="339" applyFont="1" applyBorder="1" applyAlignment="1" applyProtection="1">
      <alignment horizontal="center" vertical="center"/>
    </xf>
    <xf numFmtId="165" fontId="65" fillId="0" borderId="49" xfId="339" applyFont="1" applyBorder="1" applyAlignment="1" applyProtection="1">
      <alignment horizontal="center" vertical="center"/>
    </xf>
    <xf numFmtId="165" fontId="65" fillId="0" borderId="28" xfId="339" applyFont="1" applyBorder="1" applyAlignment="1" applyProtection="1">
      <alignment horizontal="center" vertical="center"/>
    </xf>
    <xf numFmtId="165" fontId="65" fillId="0" borderId="45" xfId="339" applyFont="1" applyBorder="1" applyAlignment="1" applyProtection="1">
      <alignment horizontal="center" vertical="center"/>
    </xf>
    <xf numFmtId="165" fontId="68" fillId="0" borderId="0" xfId="340" quotePrefix="1" applyFont="1" applyAlignment="1">
      <alignment vertical="top"/>
    </xf>
    <xf numFmtId="0" fontId="51" fillId="0" borderId="0" xfId="0" applyFont="1" applyAlignment="1"/>
    <xf numFmtId="0" fontId="62" fillId="0" borderId="0" xfId="313" applyFont="1" applyFill="1" applyAlignment="1">
      <alignment horizontal="center"/>
    </xf>
    <xf numFmtId="0" fontId="62" fillId="0" borderId="27" xfId="313" applyFont="1" applyFill="1" applyBorder="1" applyAlignment="1">
      <alignment horizontal="center" vertical="center"/>
    </xf>
    <xf numFmtId="0" fontId="62" fillId="0" borderId="28" xfId="313" applyFont="1" applyFill="1" applyBorder="1" applyAlignment="1">
      <alignment horizontal="center" vertical="center"/>
    </xf>
    <xf numFmtId="0" fontId="62" fillId="0" borderId="45" xfId="313" applyFont="1" applyFill="1" applyBorder="1" applyAlignment="1">
      <alignment horizontal="center" vertical="center"/>
    </xf>
    <xf numFmtId="0" fontId="62" fillId="0" borderId="10" xfId="313" applyFont="1" applyFill="1" applyBorder="1" applyAlignment="1">
      <alignment horizontal="center" vertical="center"/>
    </xf>
    <xf numFmtId="0" fontId="62" fillId="0" borderId="11" xfId="313" applyFont="1" applyFill="1" applyBorder="1" applyAlignment="1">
      <alignment horizontal="center" vertical="center"/>
    </xf>
    <xf numFmtId="0" fontId="62" fillId="0" borderId="14" xfId="313" applyFont="1" applyFill="1" applyBorder="1" applyAlignment="1">
      <alignment horizontal="center" vertical="center"/>
    </xf>
    <xf numFmtId="165" fontId="62" fillId="0" borderId="0" xfId="340" applyFont="1" applyAlignment="1" applyProtection="1">
      <alignment horizontal="center"/>
    </xf>
    <xf numFmtId="165" fontId="80" fillId="25" borderId="0" xfId="340" applyFont="1" applyFill="1" applyAlignment="1">
      <alignment horizontal="right"/>
    </xf>
    <xf numFmtId="165" fontId="65" fillId="0" borderId="10" xfId="340" applyFont="1" applyBorder="1" applyAlignment="1" applyProtection="1">
      <alignment horizontal="center" vertical="center"/>
    </xf>
    <xf numFmtId="165" fontId="65" fillId="0" borderId="14" xfId="340" applyFont="1" applyBorder="1" applyAlignment="1" applyProtection="1">
      <alignment horizontal="center" vertical="center"/>
    </xf>
    <xf numFmtId="165" fontId="65" fillId="0" borderId="18" xfId="340" applyFont="1" applyBorder="1" applyAlignment="1" applyProtection="1">
      <alignment horizontal="center" vertical="center"/>
    </xf>
    <xf numFmtId="165" fontId="65" fillId="0" borderId="35" xfId="340" applyFont="1" applyBorder="1" applyAlignment="1" applyProtection="1">
      <alignment horizontal="center" vertical="center"/>
    </xf>
    <xf numFmtId="165" fontId="83" fillId="0" borderId="27" xfId="340" applyFont="1" applyBorder="1" applyAlignment="1" applyProtection="1">
      <alignment horizontal="center" vertical="center"/>
    </xf>
    <xf numFmtId="165" fontId="83" fillId="0" borderId="45" xfId="340" applyFont="1" applyBorder="1" applyAlignment="1" applyProtection="1">
      <alignment horizontal="center" vertical="center"/>
    </xf>
    <xf numFmtId="0" fontId="119" fillId="0" borderId="0" xfId="0" applyFont="1" applyAlignment="1" applyProtection="1">
      <alignment horizontal="center"/>
      <protection locked="0" hidden="1"/>
    </xf>
    <xf numFmtId="0" fontId="123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28" xfId="0" applyFont="1" applyBorder="1" applyAlignment="1" applyProtection="1">
      <alignment horizontal="center" vertical="center"/>
      <protection locked="0" hidden="1"/>
    </xf>
    <xf numFmtId="165" fontId="68" fillId="0" borderId="0" xfId="340" quotePrefix="1" applyFont="1" applyBorder="1" applyAlignment="1"/>
    <xf numFmtId="0" fontId="68" fillId="0" borderId="0" xfId="0" applyFont="1" applyBorder="1" applyAlignment="1"/>
    <xf numFmtId="0" fontId="90" fillId="0" borderId="0" xfId="0" applyFont="1" applyBorder="1" applyAlignment="1"/>
    <xf numFmtId="0" fontId="90" fillId="0" borderId="0" xfId="0" applyFont="1" applyAlignment="1"/>
    <xf numFmtId="0" fontId="75" fillId="0" borderId="0" xfId="0" applyFont="1" applyFill="1" applyAlignment="1">
      <alignment vertical="center"/>
    </xf>
    <xf numFmtId="0" fontId="78" fillId="0" borderId="0" xfId="0" applyFont="1"/>
    <xf numFmtId="165" fontId="139" fillId="0" borderId="11" xfId="340" quotePrefix="1" applyFont="1" applyFill="1" applyBorder="1" applyAlignment="1"/>
    <xf numFmtId="0" fontId="139" fillId="0" borderId="11" xfId="0" applyFont="1" applyFill="1" applyBorder="1" applyAlignment="1"/>
    <xf numFmtId="0" fontId="138" fillId="0" borderId="11" xfId="0" applyFont="1" applyFill="1" applyBorder="1" applyAlignment="1"/>
    <xf numFmtId="0" fontId="104" fillId="24" borderId="0" xfId="299" applyFont="1" applyFill="1" applyBorder="1" applyAlignment="1">
      <alignment horizontal="left" vertical="center" wrapText="1"/>
    </xf>
    <xf numFmtId="0" fontId="104" fillId="24" borderId="0" xfId="299" applyFont="1" applyFill="1" applyBorder="1" applyAlignment="1">
      <alignment horizontal="left" vertical="top" wrapText="1"/>
    </xf>
    <xf numFmtId="165" fontId="72" fillId="25" borderId="18" xfId="483" applyNumberFormat="1" applyFont="1" applyFill="1" applyBorder="1" applyAlignment="1" applyProtection="1">
      <alignment horizontal="center"/>
    </xf>
    <xf numFmtId="165" fontId="72" fillId="25" borderId="0" xfId="483" applyNumberFormat="1" applyFont="1" applyFill="1" applyBorder="1" applyAlignment="1" applyProtection="1">
      <alignment horizontal="center"/>
    </xf>
    <xf numFmtId="165" fontId="72" fillId="25" borderId="35" xfId="483" applyNumberFormat="1" applyFont="1" applyFill="1" applyBorder="1" applyAlignment="1" applyProtection="1">
      <alignment horizontal="center"/>
    </xf>
    <xf numFmtId="165" fontId="62" fillId="25" borderId="0" xfId="483" applyNumberFormat="1" applyFont="1" applyFill="1" applyAlignment="1">
      <alignment horizontal="left"/>
    </xf>
    <xf numFmtId="165" fontId="62" fillId="25" borderId="10" xfId="483" applyNumberFormat="1" applyFont="1" applyFill="1" applyBorder="1" applyAlignment="1" applyProtection="1">
      <alignment horizontal="center" vertical="top"/>
    </xf>
    <xf numFmtId="165" fontId="62" fillId="25" borderId="11" xfId="483" applyNumberFormat="1" applyFont="1" applyFill="1" applyBorder="1" applyAlignment="1" applyProtection="1">
      <alignment horizontal="center" vertical="top"/>
    </xf>
    <xf numFmtId="165" fontId="62" fillId="25" borderId="14" xfId="483" applyNumberFormat="1" applyFont="1" applyFill="1" applyBorder="1" applyAlignment="1" applyProtection="1">
      <alignment horizontal="center" vertical="top"/>
    </xf>
    <xf numFmtId="165" fontId="62" fillId="25" borderId="10" xfId="483" applyNumberFormat="1" applyFont="1" applyFill="1" applyBorder="1" applyAlignment="1">
      <alignment horizontal="center" vertical="top"/>
    </xf>
    <xf numFmtId="165" fontId="62" fillId="25" borderId="14" xfId="483" applyNumberFormat="1" applyFont="1" applyFill="1" applyBorder="1" applyAlignment="1">
      <alignment horizontal="center" vertical="top"/>
    </xf>
    <xf numFmtId="165" fontId="72" fillId="25" borderId="36" xfId="483" applyNumberFormat="1" applyFont="1" applyFill="1" applyBorder="1" applyAlignment="1" applyProtection="1">
      <alignment horizontal="center"/>
      <protection locked="0"/>
    </xf>
    <xf numFmtId="165" fontId="72" fillId="25" borderId="29" xfId="483" applyNumberFormat="1" applyFont="1" applyFill="1" applyBorder="1" applyAlignment="1" applyProtection="1">
      <alignment horizontal="center"/>
      <protection locked="0"/>
    </xf>
    <xf numFmtId="165" fontId="72" fillId="25" borderId="37" xfId="483" applyNumberFormat="1" applyFont="1" applyFill="1" applyBorder="1" applyAlignment="1" applyProtection="1">
      <alignment horizontal="center"/>
      <protection locked="0"/>
    </xf>
    <xf numFmtId="165" fontId="62" fillId="0" borderId="10" xfId="485" applyNumberFormat="1" applyFont="1" applyBorder="1" applyAlignment="1" applyProtection="1">
      <alignment horizontal="center" vertical="top"/>
    </xf>
    <xf numFmtId="165" fontId="62" fillId="0" borderId="11" xfId="485" applyNumberFormat="1" applyFont="1" applyBorder="1" applyAlignment="1" applyProtection="1">
      <alignment horizontal="center" vertical="top"/>
    </xf>
    <xf numFmtId="165" fontId="62" fillId="0" borderId="14" xfId="485" applyNumberFormat="1" applyFont="1" applyBorder="1" applyAlignment="1" applyProtection="1">
      <alignment horizontal="center" vertical="top"/>
    </xf>
    <xf numFmtId="165" fontId="62" fillId="0" borderId="10" xfId="485" applyNumberFormat="1" applyFont="1" applyBorder="1" applyAlignment="1">
      <alignment horizontal="center" vertical="top"/>
    </xf>
    <xf numFmtId="165" fontId="62" fillId="0" borderId="14" xfId="485" applyNumberFormat="1" applyFont="1" applyBorder="1" applyAlignment="1">
      <alignment horizontal="center" vertical="top"/>
    </xf>
    <xf numFmtId="165" fontId="72" fillId="25" borderId="18" xfId="310" applyNumberFormat="1" applyFont="1" applyFill="1" applyBorder="1" applyAlignment="1" applyProtection="1">
      <alignment horizontal="center"/>
    </xf>
    <xf numFmtId="165" fontId="72" fillId="25" borderId="0" xfId="310" applyNumberFormat="1" applyFont="1" applyFill="1" applyBorder="1" applyAlignment="1" applyProtection="1">
      <alignment horizontal="center"/>
    </xf>
    <xf numFmtId="165" fontId="72" fillId="25" borderId="35" xfId="310" applyNumberFormat="1" applyFont="1" applyFill="1" applyBorder="1" applyAlignment="1" applyProtection="1">
      <alignment horizontal="center"/>
    </xf>
    <xf numFmtId="165" fontId="99" fillId="25" borderId="0" xfId="310" applyNumberFormat="1" applyFont="1" applyFill="1" applyAlignment="1">
      <alignment horizontal="left"/>
    </xf>
    <xf numFmtId="165" fontId="62" fillId="25" borderId="0" xfId="310" applyNumberFormat="1" applyFont="1" applyFill="1" applyAlignment="1">
      <alignment horizontal="left"/>
    </xf>
    <xf numFmtId="165" fontId="62" fillId="25" borderId="0" xfId="310" applyNumberFormat="1" applyFont="1" applyFill="1" applyAlignment="1" applyProtection="1">
      <alignment horizontal="center"/>
    </xf>
    <xf numFmtId="165" fontId="62" fillId="25" borderId="10" xfId="310" applyNumberFormat="1" applyFont="1" applyFill="1" applyBorder="1" applyAlignment="1" applyProtection="1">
      <alignment horizontal="center" vertical="top"/>
    </xf>
    <xf numFmtId="165" fontId="62" fillId="25" borderId="11" xfId="310" applyNumberFormat="1" applyFont="1" applyFill="1" applyBorder="1" applyAlignment="1" applyProtection="1">
      <alignment horizontal="center" vertical="top"/>
    </xf>
    <xf numFmtId="165" fontId="62" fillId="25" borderId="14" xfId="310" applyNumberFormat="1" applyFont="1" applyFill="1" applyBorder="1" applyAlignment="1" applyProtection="1">
      <alignment horizontal="center" vertical="top"/>
    </xf>
    <xf numFmtId="165" fontId="62" fillId="25" borderId="10" xfId="310" applyNumberFormat="1" applyFont="1" applyFill="1" applyBorder="1" applyAlignment="1">
      <alignment horizontal="center" vertical="top"/>
    </xf>
    <xf numFmtId="165" fontId="62" fillId="25" borderId="14" xfId="310" applyNumberFormat="1" applyFont="1" applyFill="1" applyBorder="1" applyAlignment="1">
      <alignment horizontal="center" vertical="top"/>
    </xf>
    <xf numFmtId="165" fontId="62" fillId="25" borderId="36" xfId="315" applyNumberFormat="1" applyFont="1" applyFill="1" applyBorder="1" applyAlignment="1">
      <alignment horizontal="center" vertical="top"/>
    </xf>
    <xf numFmtId="165" fontId="62" fillId="25" borderId="29" xfId="315" applyNumberFormat="1" applyFont="1" applyFill="1" applyBorder="1" applyAlignment="1">
      <alignment horizontal="center" vertical="top"/>
    </xf>
    <xf numFmtId="165" fontId="62" fillId="25" borderId="37" xfId="315" applyNumberFormat="1" applyFont="1" applyFill="1" applyBorder="1" applyAlignment="1">
      <alignment horizontal="center" vertical="top"/>
    </xf>
    <xf numFmtId="165" fontId="72" fillId="25" borderId="18" xfId="315" applyNumberFormat="1" applyFont="1" applyFill="1" applyBorder="1" applyAlignment="1" applyProtection="1">
      <alignment horizontal="center"/>
    </xf>
    <xf numFmtId="165" fontId="72" fillId="25" borderId="0" xfId="315" applyNumberFormat="1" applyFont="1" applyFill="1" applyBorder="1" applyAlignment="1" applyProtection="1">
      <alignment horizontal="center"/>
    </xf>
    <xf numFmtId="165" fontId="72" fillId="25" borderId="35" xfId="315" applyNumberFormat="1" applyFont="1" applyFill="1" applyBorder="1" applyAlignment="1" applyProtection="1">
      <alignment horizontal="center"/>
    </xf>
    <xf numFmtId="165" fontId="68" fillId="25" borderId="0" xfId="315" applyNumberFormat="1" applyFont="1" applyFill="1" applyAlignment="1">
      <alignment horizontal="left"/>
    </xf>
    <xf numFmtId="165" fontId="62" fillId="25" borderId="0" xfId="315" applyNumberFormat="1" applyFont="1" applyFill="1" applyAlignment="1">
      <alignment horizontal="left"/>
    </xf>
    <xf numFmtId="165" fontId="62" fillId="25" borderId="0" xfId="315" applyNumberFormat="1" applyFont="1" applyFill="1" applyAlignment="1" applyProtection="1">
      <alignment horizontal="center"/>
    </xf>
    <xf numFmtId="165" fontId="62" fillId="25" borderId="10" xfId="315" applyNumberFormat="1" applyFont="1" applyFill="1" applyBorder="1" applyAlignment="1" applyProtection="1">
      <alignment horizontal="center" vertical="top"/>
    </xf>
    <xf numFmtId="165" fontId="62" fillId="25" borderId="11" xfId="315" applyNumberFormat="1" applyFont="1" applyFill="1" applyBorder="1" applyAlignment="1" applyProtection="1">
      <alignment horizontal="center" vertical="top"/>
    </xf>
    <xf numFmtId="165" fontId="62" fillId="25" borderId="14" xfId="315" applyNumberFormat="1" applyFont="1" applyFill="1" applyBorder="1" applyAlignment="1" applyProtection="1">
      <alignment horizontal="center" vertical="top"/>
    </xf>
    <xf numFmtId="165" fontId="62" fillId="25" borderId="10" xfId="315" applyNumberFormat="1" applyFont="1" applyFill="1" applyBorder="1" applyAlignment="1">
      <alignment horizontal="center" vertical="top"/>
    </xf>
    <xf numFmtId="165" fontId="62" fillId="25" borderId="14" xfId="315" applyNumberFormat="1" applyFont="1" applyFill="1" applyBorder="1" applyAlignment="1">
      <alignment horizontal="center" vertical="top"/>
    </xf>
    <xf numFmtId="165" fontId="63" fillId="0" borderId="60" xfId="467" applyFont="1" applyBorder="1" applyAlignment="1" applyProtection="1">
      <alignment horizontal="left"/>
    </xf>
    <xf numFmtId="165" fontId="63" fillId="0" borderId="29" xfId="467" quotePrefix="1" applyFont="1" applyBorder="1" applyAlignment="1" applyProtection="1">
      <alignment horizontal="left"/>
    </xf>
    <xf numFmtId="165" fontId="63" fillId="0" borderId="19" xfId="467" quotePrefix="1" applyFont="1" applyBorder="1" applyAlignment="1" applyProtection="1">
      <alignment horizontal="left"/>
    </xf>
    <xf numFmtId="165" fontId="63" fillId="0" borderId="0" xfId="467" quotePrefix="1" applyFont="1" applyBorder="1" applyAlignment="1" applyProtection="1">
      <alignment horizontal="left"/>
    </xf>
    <xf numFmtId="165" fontId="62" fillId="0" borderId="0" xfId="466" applyFont="1" applyAlignment="1">
      <alignment horizontal="left"/>
    </xf>
    <xf numFmtId="165" fontId="117" fillId="0" borderId="0" xfId="467" applyFont="1" applyAlignment="1">
      <alignment horizontal="center"/>
    </xf>
    <xf numFmtId="165" fontId="67" fillId="0" borderId="54" xfId="467" applyFont="1" applyBorder="1" applyAlignment="1" applyProtection="1">
      <alignment horizontal="center" vertical="center"/>
    </xf>
    <xf numFmtId="165" fontId="67" fillId="0" borderId="59" xfId="467" applyFont="1" applyBorder="1" applyAlignment="1" applyProtection="1">
      <alignment horizontal="center" vertical="center"/>
    </xf>
    <xf numFmtId="165" fontId="62" fillId="0" borderId="13" xfId="467" quotePrefix="1" applyFont="1" applyBorder="1" applyAlignment="1" applyProtection="1">
      <alignment horizontal="left"/>
    </xf>
    <xf numFmtId="165" fontId="62" fillId="0" borderId="12" xfId="467" quotePrefix="1" applyFont="1" applyBorder="1" applyAlignment="1" applyProtection="1">
      <alignment horizontal="left"/>
    </xf>
    <xf numFmtId="165" fontId="62" fillId="0" borderId="19" xfId="467" quotePrefix="1" applyFont="1" applyBorder="1" applyAlignment="1" applyProtection="1">
      <alignment horizontal="left"/>
    </xf>
    <xf numFmtId="165" fontId="62" fillId="0" borderId="0" xfId="467" quotePrefix="1" applyFont="1" applyBorder="1" applyAlignment="1" applyProtection="1">
      <alignment horizontal="left"/>
    </xf>
    <xf numFmtId="0" fontId="62" fillId="0" borderId="0" xfId="449" applyFont="1" applyAlignment="1">
      <alignment horizontal="center" vertical="center"/>
    </xf>
    <xf numFmtId="3" fontId="62" fillId="0" borderId="15" xfId="449" applyNumberFormat="1" applyFont="1" applyBorder="1" applyAlignment="1">
      <alignment horizontal="center" vertical="center"/>
    </xf>
    <xf numFmtId="3" fontId="62" fillId="0" borderId="20" xfId="449" applyNumberFormat="1" applyFont="1" applyBorder="1" applyAlignment="1">
      <alignment horizontal="center" vertical="center"/>
    </xf>
    <xf numFmtId="3" fontId="62" fillId="0" borderId="23" xfId="449" applyNumberFormat="1" applyFont="1" applyBorder="1" applyAlignment="1">
      <alignment horizontal="center" vertical="center"/>
    </xf>
    <xf numFmtId="165" fontId="62" fillId="0" borderId="17" xfId="341" applyFont="1" applyBorder="1" applyAlignment="1">
      <alignment horizontal="center" vertical="center" wrapText="1"/>
    </xf>
    <xf numFmtId="165" fontId="62" fillId="0" borderId="20" xfId="341" applyFont="1" applyBorder="1" applyAlignment="1">
      <alignment horizontal="center" vertical="center" wrapText="1"/>
    </xf>
    <xf numFmtId="165" fontId="62" fillId="0" borderId="23" xfId="341" applyFont="1" applyBorder="1" applyAlignment="1">
      <alignment horizontal="center" vertical="center" wrapText="1"/>
    </xf>
    <xf numFmtId="3" fontId="91" fillId="0" borderId="0" xfId="452" applyNumberFormat="1" applyFont="1" applyAlignment="1">
      <alignment horizontal="right" vertical="top" wrapText="1"/>
    </xf>
    <xf numFmtId="0" fontId="91" fillId="24" borderId="0" xfId="452" applyFont="1" applyFill="1" applyBorder="1" applyAlignment="1">
      <alignment horizontal="center" vertical="center" wrapText="1"/>
    </xf>
    <xf numFmtId="3" fontId="91" fillId="0" borderId="29" xfId="452" applyNumberFormat="1" applyFont="1" applyBorder="1" applyAlignment="1">
      <alignment horizontal="right" vertical="top" wrapText="1"/>
    </xf>
    <xf numFmtId="0" fontId="91" fillId="0" borderId="15" xfId="452" applyFont="1" applyBorder="1" applyAlignment="1">
      <alignment horizontal="center" vertical="center" wrapText="1"/>
    </xf>
    <xf numFmtId="0" fontId="91" fillId="0" borderId="23" xfId="452" applyFont="1" applyBorder="1" applyAlignment="1">
      <alignment horizontal="center" vertical="center" wrapText="1"/>
    </xf>
    <xf numFmtId="3" fontId="91" fillId="0" borderId="15" xfId="452" applyNumberFormat="1" applyFont="1" applyBorder="1" applyAlignment="1">
      <alignment horizontal="center" vertical="center" wrapText="1"/>
    </xf>
    <xf numFmtId="3" fontId="91" fillId="0" borderId="23" xfId="452" applyNumberFormat="1" applyFont="1" applyBorder="1" applyAlignment="1">
      <alignment horizontal="center" vertical="center" wrapText="1"/>
    </xf>
    <xf numFmtId="167" fontId="141" fillId="25" borderId="71" xfId="537" quotePrefix="1" applyNumberFormat="1" applyFont="1" applyFill="1" applyBorder="1" applyAlignment="1">
      <alignment horizontal="center" vertical="center"/>
    </xf>
    <xf numFmtId="167" fontId="141" fillId="25" borderId="82" xfId="537" quotePrefix="1" applyNumberFormat="1" applyFont="1" applyFill="1" applyBorder="1" applyAlignment="1">
      <alignment horizontal="center" vertical="center"/>
    </xf>
    <xf numFmtId="177" fontId="141" fillId="0" borderId="72" xfId="537" applyNumberFormat="1" applyFont="1" applyFill="1" applyBorder="1" applyAlignment="1">
      <alignment horizontal="right" vertical="center"/>
    </xf>
    <xf numFmtId="177" fontId="141" fillId="0" borderId="83" xfId="537" applyNumberFormat="1" applyFont="1" applyFill="1" applyBorder="1" applyAlignment="1">
      <alignment horizontal="right" vertical="center"/>
    </xf>
    <xf numFmtId="187" fontId="148" fillId="0" borderId="72" xfId="453" applyNumberFormat="1" applyFont="1" applyFill="1" applyBorder="1" applyAlignment="1">
      <alignment horizontal="right" vertical="center"/>
    </xf>
    <xf numFmtId="187" fontId="148" fillId="0" borderId="83" xfId="453" applyNumberFormat="1" applyFont="1" applyFill="1" applyBorder="1" applyAlignment="1">
      <alignment horizontal="right" vertical="center"/>
    </xf>
    <xf numFmtId="41" fontId="148" fillId="0" borderId="79" xfId="453" applyNumberFormat="1" applyFont="1" applyFill="1" applyBorder="1" applyAlignment="1">
      <alignment horizontal="right" vertical="center"/>
    </xf>
    <xf numFmtId="41" fontId="148" fillId="0" borderId="20" xfId="453" applyNumberFormat="1" applyFont="1" applyFill="1" applyBorder="1" applyAlignment="1">
      <alignment horizontal="right" vertical="center"/>
    </xf>
    <xf numFmtId="167" fontId="141" fillId="25" borderId="76" xfId="537" quotePrefix="1" applyNumberFormat="1" applyFont="1" applyFill="1" applyBorder="1" applyAlignment="1">
      <alignment horizontal="center" vertical="center"/>
    </xf>
    <xf numFmtId="177" fontId="141" fillId="0" borderId="15" xfId="537" applyNumberFormat="1" applyFont="1" applyFill="1" applyBorder="1" applyAlignment="1">
      <alignment horizontal="right" vertical="center"/>
    </xf>
    <xf numFmtId="187" fontId="148" fillId="0" borderId="79" xfId="453" applyNumberFormat="1" applyFont="1" applyFill="1" applyBorder="1" applyAlignment="1">
      <alignment horizontal="right" vertical="center"/>
    </xf>
    <xf numFmtId="187" fontId="148" fillId="0" borderId="20" xfId="453" applyNumberFormat="1" applyFont="1" applyFill="1" applyBorder="1" applyAlignment="1">
      <alignment horizontal="right" vertical="center"/>
    </xf>
    <xf numFmtId="167" fontId="141" fillId="25" borderId="74" xfId="537" quotePrefix="1" applyNumberFormat="1" applyFont="1" applyFill="1" applyBorder="1" applyAlignment="1">
      <alignment horizontal="center" vertical="center"/>
    </xf>
    <xf numFmtId="49" fontId="141" fillId="25" borderId="72" xfId="537" quotePrefix="1" applyNumberFormat="1" applyFont="1" applyFill="1" applyBorder="1" applyAlignment="1">
      <alignment horizontal="center" vertical="center"/>
    </xf>
    <xf numFmtId="49" fontId="141" fillId="25" borderId="42" xfId="537" quotePrefix="1" applyNumberFormat="1" applyFont="1" applyFill="1" applyBorder="1" applyAlignment="1">
      <alignment horizontal="center" vertical="center"/>
    </xf>
    <xf numFmtId="49" fontId="141" fillId="25" borderId="72" xfId="537" applyNumberFormat="1" applyFont="1" applyFill="1" applyBorder="1" applyAlignment="1">
      <alignment horizontal="left" vertical="center" wrapText="1"/>
    </xf>
    <xf numFmtId="49" fontId="141" fillId="25" borderId="42" xfId="537" applyNumberFormat="1" applyFont="1" applyFill="1" applyBorder="1" applyAlignment="1">
      <alignment horizontal="left" vertical="center" wrapText="1"/>
    </xf>
    <xf numFmtId="177" fontId="141" fillId="0" borderId="42" xfId="537" applyNumberFormat="1" applyFont="1" applyFill="1" applyBorder="1" applyAlignment="1">
      <alignment horizontal="right" vertical="center"/>
    </xf>
    <xf numFmtId="187" fontId="148" fillId="0" borderId="42" xfId="453" applyNumberFormat="1" applyFont="1" applyFill="1" applyBorder="1" applyAlignment="1">
      <alignment horizontal="right" vertical="center"/>
    </xf>
    <xf numFmtId="41" fontId="141" fillId="0" borderId="72" xfId="456" applyNumberFormat="1" applyFont="1" applyFill="1" applyBorder="1" applyAlignment="1">
      <alignment horizontal="right" vertical="center"/>
    </xf>
    <xf numFmtId="41" fontId="141" fillId="0" borderId="42" xfId="456" applyNumberFormat="1" applyFont="1" applyFill="1" applyBorder="1" applyAlignment="1">
      <alignment horizontal="right" vertical="center"/>
    </xf>
    <xf numFmtId="41" fontId="141" fillId="0" borderId="83" xfId="456" applyNumberFormat="1" applyFont="1" applyFill="1" applyBorder="1" applyAlignment="1">
      <alignment horizontal="right" vertical="center"/>
    </xf>
    <xf numFmtId="167" fontId="141" fillId="25" borderId="71" xfId="537" applyNumberFormat="1" applyFont="1" applyFill="1" applyBorder="1" applyAlignment="1">
      <alignment horizontal="center" vertical="center"/>
    </xf>
    <xf numFmtId="167" fontId="141" fillId="25" borderId="74" xfId="537" applyNumberFormat="1" applyFont="1" applyFill="1" applyBorder="1" applyAlignment="1">
      <alignment horizontal="center" vertical="center"/>
    </xf>
    <xf numFmtId="167" fontId="141" fillId="25" borderId="76" xfId="537" applyNumberFormat="1" applyFont="1" applyFill="1" applyBorder="1" applyAlignment="1">
      <alignment horizontal="center" vertical="center"/>
    </xf>
    <xf numFmtId="49" fontId="141" fillId="25" borderId="15" xfId="537" quotePrefix="1" applyNumberFormat="1" applyFont="1" applyFill="1" applyBorder="1" applyAlignment="1">
      <alignment horizontal="center" vertical="center"/>
    </xf>
    <xf numFmtId="49" fontId="141" fillId="25" borderId="72" xfId="537" applyNumberFormat="1" applyFont="1" applyFill="1" applyBorder="1" applyAlignment="1">
      <alignment horizontal="left" vertical="center"/>
    </xf>
    <xf numFmtId="49" fontId="141" fillId="25" borderId="42" xfId="537" applyNumberFormat="1" applyFont="1" applyFill="1" applyBorder="1" applyAlignment="1">
      <alignment horizontal="left" vertical="center"/>
    </xf>
    <xf numFmtId="49" fontId="141" fillId="25" borderId="15" xfId="537" applyNumberFormat="1" applyFont="1" applyFill="1" applyBorder="1" applyAlignment="1">
      <alignment horizontal="left" vertical="center"/>
    </xf>
    <xf numFmtId="187" fontId="148" fillId="0" borderId="15" xfId="453" applyNumberFormat="1" applyFont="1" applyFill="1" applyBorder="1" applyAlignment="1">
      <alignment horizontal="right" vertical="center"/>
    </xf>
    <xf numFmtId="186" fontId="141" fillId="0" borderId="72" xfId="456" applyNumberFormat="1" applyFont="1" applyFill="1" applyBorder="1" applyAlignment="1">
      <alignment horizontal="right" vertical="center"/>
    </xf>
    <xf numFmtId="186" fontId="141" fillId="0" borderId="42" xfId="456" applyNumberFormat="1" applyFont="1" applyFill="1" applyBorder="1" applyAlignment="1">
      <alignment horizontal="right" vertical="center"/>
    </xf>
    <xf numFmtId="186" fontId="141" fillId="0" borderId="15" xfId="456" applyNumberFormat="1" applyFont="1" applyFill="1" applyBorder="1" applyAlignment="1">
      <alignment horizontal="right" vertical="center"/>
    </xf>
    <xf numFmtId="167" fontId="149" fillId="25" borderId="71" xfId="537" quotePrefix="1" applyNumberFormat="1" applyFont="1" applyFill="1" applyBorder="1" applyAlignment="1">
      <alignment horizontal="center" vertical="center"/>
    </xf>
    <xf numFmtId="167" fontId="149" fillId="25" borderId="76" xfId="537" quotePrefix="1" applyNumberFormat="1" applyFont="1" applyFill="1" applyBorder="1" applyAlignment="1">
      <alignment horizontal="center" vertical="center"/>
    </xf>
    <xf numFmtId="167" fontId="149" fillId="25" borderId="72" xfId="537" quotePrefix="1" applyNumberFormat="1" applyFont="1" applyFill="1" applyBorder="1" applyAlignment="1">
      <alignment horizontal="center" vertical="center"/>
    </xf>
    <xf numFmtId="167" fontId="149" fillId="25" borderId="15" xfId="537" quotePrefix="1" applyNumberFormat="1" applyFont="1" applyFill="1" applyBorder="1" applyAlignment="1">
      <alignment horizontal="center" vertical="center"/>
    </xf>
    <xf numFmtId="167" fontId="149" fillId="25" borderId="72" xfId="537" applyNumberFormat="1" applyFont="1" applyFill="1" applyBorder="1" applyAlignment="1">
      <alignment horizontal="left" vertical="center"/>
    </xf>
    <xf numFmtId="167" fontId="149" fillId="25" borderId="15" xfId="537" applyNumberFormat="1" applyFont="1" applyFill="1" applyBorder="1" applyAlignment="1">
      <alignment horizontal="left" vertical="center"/>
    </xf>
    <xf numFmtId="177" fontId="149" fillId="0" borderId="72" xfId="537" applyNumberFormat="1" applyFont="1" applyFill="1" applyBorder="1" applyAlignment="1">
      <alignment horizontal="right" vertical="center"/>
    </xf>
    <xf numFmtId="177" fontId="149" fillId="0" borderId="15" xfId="537" applyNumberFormat="1" applyFont="1" applyFill="1" applyBorder="1" applyAlignment="1">
      <alignment horizontal="right" vertical="center"/>
    </xf>
    <xf numFmtId="187" fontId="151" fillId="0" borderId="72" xfId="453" applyNumberFormat="1" applyFont="1" applyFill="1" applyBorder="1" applyAlignment="1">
      <alignment horizontal="right" vertical="center"/>
    </xf>
    <xf numFmtId="187" fontId="151" fillId="0" borderId="15" xfId="453" applyNumberFormat="1" applyFont="1" applyFill="1" applyBorder="1" applyAlignment="1">
      <alignment horizontal="right" vertical="center"/>
    </xf>
    <xf numFmtId="0" fontId="141" fillId="25" borderId="71" xfId="537" applyFont="1" applyFill="1" applyBorder="1" applyAlignment="1">
      <alignment horizontal="center" vertical="center"/>
    </xf>
    <xf numFmtId="0" fontId="141" fillId="25" borderId="82" xfId="537" applyFont="1" applyFill="1" applyBorder="1" applyAlignment="1">
      <alignment horizontal="center" vertical="center"/>
    </xf>
    <xf numFmtId="186" fontId="141" fillId="0" borderId="83" xfId="456" applyNumberFormat="1" applyFont="1" applyFill="1" applyBorder="1" applyAlignment="1">
      <alignment horizontal="right" vertical="center"/>
    </xf>
    <xf numFmtId="167" fontId="141" fillId="25" borderId="82" xfId="537" applyNumberFormat="1" applyFont="1" applyFill="1" applyBorder="1" applyAlignment="1">
      <alignment horizontal="center" vertical="center"/>
    </xf>
    <xf numFmtId="49" fontId="141" fillId="25" borderId="83" xfId="537" quotePrefix="1" applyNumberFormat="1" applyFont="1" applyFill="1" applyBorder="1" applyAlignment="1">
      <alignment horizontal="center" vertical="center"/>
    </xf>
    <xf numFmtId="49" fontId="141" fillId="25" borderId="83" xfId="537" applyNumberFormat="1" applyFont="1" applyFill="1" applyBorder="1" applyAlignment="1">
      <alignment horizontal="left" vertical="center"/>
    </xf>
    <xf numFmtId="187" fontId="148" fillId="0" borderId="87" xfId="453" applyNumberFormat="1" applyFont="1" applyFill="1" applyBorder="1" applyAlignment="1">
      <alignment horizontal="right" vertical="center"/>
    </xf>
    <xf numFmtId="177" fontId="141" fillId="0" borderId="79" xfId="456" applyNumberFormat="1" applyFont="1" applyFill="1" applyBorder="1" applyAlignment="1">
      <alignment horizontal="right" vertical="center"/>
    </xf>
    <xf numFmtId="177" fontId="141" fillId="0" borderId="87" xfId="456" applyNumberFormat="1" applyFont="1" applyFill="1" applyBorder="1" applyAlignment="1">
      <alignment horizontal="right" vertical="center"/>
    </xf>
    <xf numFmtId="0" fontId="141" fillId="25" borderId="74" xfId="537" applyFont="1" applyFill="1" applyBorder="1" applyAlignment="1">
      <alignment horizontal="center" vertical="center"/>
    </xf>
    <xf numFmtId="0" fontId="141" fillId="25" borderId="72" xfId="537" quotePrefix="1" applyFont="1" applyFill="1" applyBorder="1" applyAlignment="1">
      <alignment horizontal="center" vertical="center"/>
    </xf>
    <xf numFmtId="0" fontId="141" fillId="25" borderId="42" xfId="537" quotePrefix="1" applyFont="1" applyFill="1" applyBorder="1" applyAlignment="1">
      <alignment horizontal="center" vertical="center"/>
    </xf>
    <xf numFmtId="0" fontId="141" fillId="25" borderId="72" xfId="537" applyFont="1" applyFill="1" applyBorder="1" applyAlignment="1">
      <alignment horizontal="left" vertical="center" wrapText="1"/>
    </xf>
    <xf numFmtId="0" fontId="141" fillId="25" borderId="42" xfId="537" applyFont="1" applyFill="1" applyBorder="1" applyAlignment="1">
      <alignment horizontal="left" vertical="center" wrapText="1"/>
    </xf>
    <xf numFmtId="177" fontId="141" fillId="0" borderId="72" xfId="456" applyNumberFormat="1" applyFont="1" applyFill="1" applyBorder="1" applyAlignment="1">
      <alignment horizontal="right" vertical="center"/>
    </xf>
    <xf numFmtId="177" fontId="141" fillId="0" borderId="42" xfId="456" applyNumberFormat="1" applyFont="1" applyFill="1" applyBorder="1" applyAlignment="1">
      <alignment horizontal="right" vertical="center"/>
    </xf>
    <xf numFmtId="177" fontId="141" fillId="0" borderId="83" xfId="456" applyNumberFormat="1" applyFont="1" applyFill="1" applyBorder="1" applyAlignment="1">
      <alignment horizontal="right" vertical="center"/>
    </xf>
    <xf numFmtId="0" fontId="141" fillId="25" borderId="83" xfId="537" quotePrefix="1" applyFont="1" applyFill="1" applyBorder="1" applyAlignment="1">
      <alignment horizontal="center" vertical="center"/>
    </xf>
    <xf numFmtId="0" fontId="141" fillId="25" borderId="83" xfId="537" applyFont="1" applyFill="1" applyBorder="1" applyAlignment="1">
      <alignment horizontal="left" vertical="center" wrapText="1"/>
    </xf>
    <xf numFmtId="49" fontId="141" fillId="25" borderId="71" xfId="537" quotePrefix="1" applyNumberFormat="1" applyFont="1" applyFill="1" applyBorder="1" applyAlignment="1">
      <alignment horizontal="center" vertical="center"/>
    </xf>
    <xf numFmtId="49" fontId="141" fillId="25" borderId="74" xfId="537" quotePrefix="1" applyNumberFormat="1" applyFont="1" applyFill="1" applyBorder="1" applyAlignment="1">
      <alignment horizontal="center" vertical="center"/>
    </xf>
    <xf numFmtId="49" fontId="141" fillId="25" borderId="82" xfId="537" quotePrefix="1" applyNumberFormat="1" applyFont="1" applyFill="1" applyBorder="1" applyAlignment="1">
      <alignment horizontal="center" vertical="center"/>
    </xf>
    <xf numFmtId="49" fontId="141" fillId="25" borderId="83" xfId="537" applyNumberFormat="1" applyFont="1" applyFill="1" applyBorder="1" applyAlignment="1">
      <alignment horizontal="left" vertical="center" wrapText="1"/>
    </xf>
    <xf numFmtId="0" fontId="141" fillId="25" borderId="78" xfId="537" applyFont="1" applyFill="1" applyBorder="1" applyAlignment="1">
      <alignment horizontal="center" vertical="center"/>
    </xf>
    <xf numFmtId="0" fontId="141" fillId="25" borderId="89" xfId="537" applyFont="1" applyFill="1" applyBorder="1" applyAlignment="1">
      <alignment horizontal="center" vertical="center"/>
    </xf>
    <xf numFmtId="0" fontId="141" fillId="25" borderId="90" xfId="537" applyFont="1" applyFill="1" applyBorder="1" applyAlignment="1">
      <alignment horizontal="center" vertical="center"/>
    </xf>
    <xf numFmtId="49" fontId="141" fillId="25" borderId="23" xfId="537" quotePrefix="1" applyNumberFormat="1" applyFont="1" applyFill="1" applyBorder="1" applyAlignment="1">
      <alignment horizontal="center" vertical="center"/>
    </xf>
    <xf numFmtId="49" fontId="141" fillId="25" borderId="23" xfId="537" applyNumberFormat="1" applyFont="1" applyFill="1" applyBorder="1" applyAlignment="1">
      <alignment horizontal="left" vertical="center"/>
    </xf>
    <xf numFmtId="177" fontId="141" fillId="0" borderId="79" xfId="537" applyNumberFormat="1" applyFont="1" applyFill="1" applyBorder="1" applyAlignment="1">
      <alignment horizontal="right" vertical="center"/>
    </xf>
    <xf numFmtId="177" fontId="141" fillId="0" borderId="20" xfId="537" applyNumberFormat="1" applyFont="1" applyFill="1" applyBorder="1" applyAlignment="1">
      <alignment horizontal="right" vertical="center"/>
    </xf>
    <xf numFmtId="177" fontId="141" fillId="0" borderId="87" xfId="537" applyNumberFormat="1" applyFont="1" applyFill="1" applyBorder="1" applyAlignment="1">
      <alignment horizontal="right" vertical="center"/>
    </xf>
    <xf numFmtId="187" fontId="148" fillId="0" borderId="23" xfId="453" applyNumberFormat="1" applyFont="1" applyFill="1" applyBorder="1" applyAlignment="1">
      <alignment horizontal="right" vertical="center"/>
    </xf>
    <xf numFmtId="177" fontId="141" fillId="0" borderId="23" xfId="456" applyNumberFormat="1" applyFont="1" applyFill="1" applyBorder="1" applyAlignment="1">
      <alignment horizontal="right" vertical="center"/>
    </xf>
    <xf numFmtId="177" fontId="141" fillId="0" borderId="15" xfId="456" applyNumberFormat="1" applyFont="1" applyFill="1" applyBorder="1" applyAlignment="1">
      <alignment horizontal="right" vertical="center"/>
    </xf>
    <xf numFmtId="0" fontId="141" fillId="25" borderId="76" xfId="537" applyFont="1" applyFill="1" applyBorder="1" applyAlignment="1">
      <alignment horizontal="center" vertical="center"/>
    </xf>
    <xf numFmtId="49" fontId="141" fillId="25" borderId="15" xfId="537" applyNumberFormat="1" applyFont="1" applyFill="1" applyBorder="1" applyAlignment="1">
      <alignment horizontal="left" vertical="center" wrapText="1"/>
    </xf>
    <xf numFmtId="167" fontId="141" fillId="25" borderId="72" xfId="537" quotePrefix="1" applyNumberFormat="1" applyFont="1" applyFill="1" applyBorder="1" applyAlignment="1">
      <alignment horizontal="center" vertical="center"/>
    </xf>
    <xf numFmtId="167" fontId="141" fillId="25" borderId="42" xfId="537" quotePrefix="1" applyNumberFormat="1" applyFont="1" applyFill="1" applyBorder="1" applyAlignment="1">
      <alignment horizontal="center" vertical="center"/>
    </xf>
    <xf numFmtId="167" fontId="141" fillId="25" borderId="83" xfId="537" quotePrefix="1" applyNumberFormat="1" applyFont="1" applyFill="1" applyBorder="1" applyAlignment="1">
      <alignment horizontal="center" vertical="center"/>
    </xf>
    <xf numFmtId="167" fontId="141" fillId="25" borderId="72" xfId="537" applyNumberFormat="1" applyFont="1" applyFill="1" applyBorder="1" applyAlignment="1">
      <alignment horizontal="left" vertical="center"/>
    </xf>
    <xf numFmtId="167" fontId="141" fillId="25" borderId="42" xfId="537" applyNumberFormat="1" applyFont="1" applyFill="1" applyBorder="1" applyAlignment="1">
      <alignment horizontal="left" vertical="center"/>
    </xf>
    <xf numFmtId="167" fontId="141" fillId="25" borderId="83" xfId="537" applyNumberFormat="1" applyFont="1" applyFill="1" applyBorder="1" applyAlignment="1">
      <alignment horizontal="left" vertical="center"/>
    </xf>
    <xf numFmtId="167" fontId="141" fillId="25" borderId="78" xfId="537" quotePrefix="1" applyNumberFormat="1" applyFont="1" applyFill="1" applyBorder="1" applyAlignment="1">
      <alignment horizontal="center" vertical="center" wrapText="1"/>
    </xf>
    <xf numFmtId="167" fontId="141" fillId="25" borderId="89" xfId="537" quotePrefix="1" applyNumberFormat="1" applyFont="1" applyFill="1" applyBorder="1" applyAlignment="1">
      <alignment horizontal="center" vertical="center" wrapText="1"/>
    </xf>
    <xf numFmtId="167" fontId="141" fillId="25" borderId="90" xfId="537" quotePrefix="1" applyNumberFormat="1" applyFont="1" applyFill="1" applyBorder="1" applyAlignment="1">
      <alignment horizontal="center" vertical="center" wrapText="1"/>
    </xf>
    <xf numFmtId="167" fontId="141" fillId="25" borderId="23" xfId="537" applyNumberFormat="1" applyFont="1" applyFill="1" applyBorder="1" applyAlignment="1">
      <alignment horizontal="center" vertical="center" wrapText="1"/>
    </xf>
    <xf numFmtId="167" fontId="141" fillId="25" borderId="42" xfId="537" applyNumberFormat="1" applyFont="1" applyFill="1" applyBorder="1" applyAlignment="1">
      <alignment horizontal="center" vertical="center" wrapText="1"/>
    </xf>
    <xf numFmtId="0" fontId="141" fillId="25" borderId="23" xfId="537" applyFont="1" applyFill="1" applyBorder="1" applyAlignment="1">
      <alignment horizontal="left" vertical="center" wrapText="1"/>
    </xf>
    <xf numFmtId="167" fontId="141" fillId="25" borderId="71" xfId="537" quotePrefix="1" applyNumberFormat="1" applyFont="1" applyFill="1" applyBorder="1" applyAlignment="1">
      <alignment horizontal="center" vertical="center" wrapText="1"/>
    </xf>
    <xf numFmtId="167" fontId="141" fillId="25" borderId="76" xfId="537" quotePrefix="1" applyNumberFormat="1" applyFont="1" applyFill="1" applyBorder="1" applyAlignment="1">
      <alignment horizontal="center" vertical="center" wrapText="1"/>
    </xf>
    <xf numFmtId="167" fontId="141" fillId="25" borderId="72" xfId="537" applyNumberFormat="1" applyFont="1" applyFill="1" applyBorder="1" applyAlignment="1">
      <alignment horizontal="center" vertical="center" wrapText="1"/>
    </xf>
    <xf numFmtId="167" fontId="141" fillId="25" borderId="15" xfId="537" applyNumberFormat="1" applyFont="1" applyFill="1" applyBorder="1" applyAlignment="1">
      <alignment horizontal="center" vertical="center" wrapText="1"/>
    </xf>
    <xf numFmtId="0" fontId="141" fillId="25" borderId="15" xfId="537" applyFont="1" applyFill="1" applyBorder="1" applyAlignment="1">
      <alignment horizontal="left" vertical="center" wrapText="1"/>
    </xf>
    <xf numFmtId="177" fontId="141" fillId="0" borderId="20" xfId="456" applyNumberFormat="1" applyFont="1" applyFill="1" applyBorder="1" applyAlignment="1">
      <alignment horizontal="right" vertical="center"/>
    </xf>
    <xf numFmtId="167" fontId="141" fillId="25" borderId="20" xfId="537" applyNumberFormat="1" applyFont="1" applyFill="1" applyBorder="1" applyAlignment="1">
      <alignment horizontal="center" vertical="center" wrapText="1"/>
    </xf>
    <xf numFmtId="167" fontId="141" fillId="25" borderId="87" xfId="537" applyNumberFormat="1" applyFont="1" applyFill="1" applyBorder="1" applyAlignment="1">
      <alignment horizontal="center" vertical="center" wrapText="1"/>
    </xf>
    <xf numFmtId="0" fontId="141" fillId="25" borderId="15" xfId="537" applyFont="1" applyFill="1" applyBorder="1" applyAlignment="1">
      <alignment horizontal="center" vertical="center" wrapText="1"/>
    </xf>
    <xf numFmtId="0" fontId="141" fillId="25" borderId="20" xfId="537" applyFont="1" applyFill="1" applyBorder="1" applyAlignment="1">
      <alignment horizontal="center" vertical="center" wrapText="1"/>
    </xf>
    <xf numFmtId="0" fontId="141" fillId="25" borderId="87" xfId="537" applyFont="1" applyFill="1" applyBorder="1" applyAlignment="1">
      <alignment horizontal="center" vertical="center" wrapText="1"/>
    </xf>
    <xf numFmtId="167" fontId="141" fillId="25" borderId="74" xfId="537" quotePrefix="1" applyNumberFormat="1" applyFont="1" applyFill="1" applyBorder="1" applyAlignment="1">
      <alignment horizontal="center" vertical="center" wrapText="1"/>
    </xf>
    <xf numFmtId="0" fontId="141" fillId="25" borderId="42" xfId="537" applyFont="1" applyFill="1" applyBorder="1" applyAlignment="1">
      <alignment horizontal="center" vertical="center" wrapText="1"/>
    </xf>
    <xf numFmtId="167" fontId="141" fillId="25" borderId="83" xfId="537" applyNumberFormat="1" applyFont="1" applyFill="1" applyBorder="1" applyAlignment="1">
      <alignment horizontal="center" vertical="center" wrapText="1"/>
    </xf>
    <xf numFmtId="167" fontId="141" fillId="25" borderId="82" xfId="537" quotePrefix="1" applyNumberFormat="1" applyFont="1" applyFill="1" applyBorder="1" applyAlignment="1">
      <alignment horizontal="center" vertical="center" wrapText="1"/>
    </xf>
    <xf numFmtId="41" fontId="148" fillId="0" borderId="87" xfId="453" applyNumberFormat="1" applyFont="1" applyFill="1" applyBorder="1" applyAlignment="1">
      <alignment horizontal="right" vertical="center"/>
    </xf>
    <xf numFmtId="186" fontId="148" fillId="0" borderId="72" xfId="453" applyNumberFormat="1" applyFont="1" applyFill="1" applyBorder="1" applyAlignment="1">
      <alignment horizontal="right" vertical="center"/>
    </xf>
    <xf numFmtId="186" fontId="148" fillId="0" borderId="83" xfId="453" applyNumberFormat="1" applyFont="1" applyFill="1" applyBorder="1" applyAlignment="1">
      <alignment horizontal="right" vertical="center"/>
    </xf>
    <xf numFmtId="0" fontId="143" fillId="0" borderId="0" xfId="537" applyFont="1" applyFill="1" applyBorder="1" applyAlignment="1">
      <alignment horizontal="center"/>
    </xf>
    <xf numFmtId="0" fontId="143" fillId="0" borderId="0" xfId="537" applyFont="1" applyFill="1" applyAlignment="1">
      <alignment horizontal="center"/>
    </xf>
    <xf numFmtId="0" fontId="144" fillId="0" borderId="0" xfId="537" applyFont="1" applyFill="1" applyAlignment="1">
      <alignment horizontal="center"/>
    </xf>
    <xf numFmtId="167" fontId="145" fillId="0" borderId="0" xfId="537" applyNumberFormat="1" applyFont="1" applyFill="1" applyBorder="1" applyAlignment="1">
      <alignment horizontal="center" vertical="center"/>
    </xf>
    <xf numFmtId="167" fontId="146" fillId="25" borderId="71" xfId="456" applyNumberFormat="1" applyFont="1" applyFill="1" applyBorder="1" applyAlignment="1">
      <alignment horizontal="center" vertical="center" wrapText="1"/>
    </xf>
    <xf numFmtId="167" fontId="146" fillId="25" borderId="74" xfId="456" applyNumberFormat="1" applyFont="1" applyFill="1" applyBorder="1" applyAlignment="1">
      <alignment horizontal="center" vertical="center" wrapText="1"/>
    </xf>
    <xf numFmtId="167" fontId="146" fillId="25" borderId="72" xfId="456" applyNumberFormat="1" applyFont="1" applyFill="1" applyBorder="1" applyAlignment="1">
      <alignment horizontal="center" vertical="center" wrapText="1"/>
    </xf>
    <xf numFmtId="167" fontId="146" fillId="25" borderId="42" xfId="456" applyNumberFormat="1" applyFont="1" applyFill="1" applyBorder="1" applyAlignment="1">
      <alignment horizontal="center" vertical="center" wrapText="1"/>
    </xf>
    <xf numFmtId="0" fontId="142" fillId="25" borderId="72" xfId="456" applyFont="1" applyFill="1" applyBorder="1" applyAlignment="1">
      <alignment horizontal="center"/>
    </xf>
    <xf numFmtId="4" fontId="146" fillId="0" borderId="72" xfId="456" applyNumberFormat="1" applyFont="1" applyFill="1" applyBorder="1" applyAlignment="1">
      <alignment horizontal="center" vertical="center"/>
    </xf>
    <xf numFmtId="4" fontId="142" fillId="0" borderId="72" xfId="456" applyNumberFormat="1" applyFont="1" applyFill="1" applyBorder="1" applyAlignment="1">
      <alignment horizontal="center" vertical="center"/>
    </xf>
    <xf numFmtId="41" fontId="146" fillId="0" borderId="72" xfId="456" applyNumberFormat="1" applyFont="1" applyFill="1" applyBorder="1" applyAlignment="1">
      <alignment horizontal="center" vertical="center"/>
    </xf>
    <xf numFmtId="41" fontId="142" fillId="0" borderId="72" xfId="456" applyNumberFormat="1" applyFont="1" applyFill="1" applyBorder="1" applyAlignment="1">
      <alignment horizontal="center" vertical="center"/>
    </xf>
    <xf numFmtId="43" fontId="146" fillId="0" borderId="72" xfId="456" applyNumberFormat="1" applyFont="1" applyFill="1" applyBorder="1" applyAlignment="1">
      <alignment horizontal="center" vertical="center"/>
    </xf>
    <xf numFmtId="43" fontId="146" fillId="0" borderId="73" xfId="456" applyNumberFormat="1" applyFont="1" applyFill="1" applyBorder="1" applyAlignment="1">
      <alignment horizontal="center" vertical="center"/>
    </xf>
    <xf numFmtId="0" fontId="51" fillId="0" borderId="20" xfId="452" applyFont="1" applyFill="1" applyBorder="1" applyAlignment="1">
      <alignment horizontal="center" vertical="center" wrapText="1"/>
    </xf>
    <xf numFmtId="0" fontId="51" fillId="0" borderId="23" xfId="452" applyFont="1" applyFill="1" applyBorder="1" applyAlignment="1">
      <alignment horizontal="center" vertical="center" wrapText="1"/>
    </xf>
    <xf numFmtId="0" fontId="79" fillId="0" borderId="15" xfId="452" applyFont="1" applyFill="1" applyBorder="1" applyAlignment="1">
      <alignment horizontal="center" vertical="center"/>
    </xf>
    <xf numFmtId="0" fontId="79" fillId="0" borderId="23" xfId="452" applyFont="1" applyFill="1" applyBorder="1" applyAlignment="1">
      <alignment horizontal="center" vertical="center"/>
    </xf>
    <xf numFmtId="190" fontId="51" fillId="0" borderId="15" xfId="452" applyNumberFormat="1" applyFont="1" applyFill="1" applyBorder="1" applyAlignment="1">
      <alignment horizontal="center" vertical="center"/>
    </xf>
    <xf numFmtId="190" fontId="51" fillId="0" borderId="23" xfId="452" applyNumberFormat="1" applyFont="1" applyFill="1" applyBorder="1" applyAlignment="1">
      <alignment horizontal="center" vertical="center"/>
    </xf>
    <xf numFmtId="0" fontId="79" fillId="0" borderId="20" xfId="452" applyFont="1" applyFill="1" applyBorder="1" applyAlignment="1">
      <alignment horizontal="center" vertical="center"/>
    </xf>
    <xf numFmtId="0" fontId="51" fillId="0" borderId="15" xfId="452" applyFont="1" applyFill="1" applyBorder="1" applyAlignment="1">
      <alignment horizontal="center" vertical="center"/>
    </xf>
    <xf numFmtId="0" fontId="51" fillId="0" borderId="20" xfId="452" applyFont="1" applyFill="1" applyBorder="1" applyAlignment="1">
      <alignment horizontal="center" vertical="center"/>
    </xf>
    <xf numFmtId="0" fontId="51" fillId="0" borderId="23" xfId="452" applyFont="1" applyFill="1" applyBorder="1" applyAlignment="1">
      <alignment horizontal="center" vertical="center"/>
    </xf>
    <xf numFmtId="0" fontId="79" fillId="0" borderId="15" xfId="452" applyFont="1" applyFill="1" applyBorder="1" applyAlignment="1">
      <alignment horizontal="center" vertical="top" wrapText="1"/>
    </xf>
    <xf numFmtId="0" fontId="79" fillId="0" borderId="20" xfId="452" applyFont="1" applyFill="1" applyBorder="1" applyAlignment="1">
      <alignment horizontal="center" vertical="top"/>
    </xf>
    <xf numFmtId="0" fontId="79" fillId="0" borderId="23" xfId="452" applyFont="1" applyFill="1" applyBorder="1" applyAlignment="1">
      <alignment horizontal="center" vertical="top"/>
    </xf>
    <xf numFmtId="0" fontId="51" fillId="0" borderId="15" xfId="452" applyFont="1" applyFill="1" applyBorder="1" applyAlignment="1">
      <alignment horizontal="center" vertical="top" wrapText="1"/>
    </xf>
    <xf numFmtId="0" fontId="51" fillId="0" borderId="20" xfId="452" applyFont="1" applyFill="1" applyBorder="1" applyAlignment="1">
      <alignment horizontal="center" vertical="top"/>
    </xf>
    <xf numFmtId="0" fontId="51" fillId="0" borderId="23" xfId="452" applyFont="1" applyFill="1" applyBorder="1" applyAlignment="1">
      <alignment horizontal="center" vertical="top"/>
    </xf>
    <xf numFmtId="0" fontId="85" fillId="25" borderId="0" xfId="452" applyFont="1" applyFill="1" applyBorder="1" applyAlignment="1">
      <alignment horizontal="center"/>
    </xf>
    <xf numFmtId="0" fontId="51" fillId="25" borderId="42" xfId="452" applyFont="1" applyFill="1" applyBorder="1" applyAlignment="1">
      <alignment horizontal="center" vertical="center"/>
    </xf>
    <xf numFmtId="0" fontId="51" fillId="0" borderId="42" xfId="452" applyFont="1" applyFill="1" applyBorder="1" applyAlignment="1">
      <alignment horizontal="center" vertical="center"/>
    </xf>
    <xf numFmtId="0" fontId="108" fillId="0" borderId="15" xfId="452" applyFont="1" applyFill="1" applyBorder="1" applyAlignment="1">
      <alignment horizontal="center" vertical="center" wrapText="1"/>
    </xf>
    <xf numFmtId="0" fontId="108" fillId="0" borderId="20" xfId="452" applyFont="1" applyFill="1" applyBorder="1" applyAlignment="1">
      <alignment horizontal="center" vertical="center" wrapText="1"/>
    </xf>
    <xf numFmtId="0" fontId="108" fillId="0" borderId="23" xfId="452" applyFont="1" applyFill="1" applyBorder="1" applyAlignment="1">
      <alignment horizontal="center" vertical="center" wrapText="1"/>
    </xf>
    <xf numFmtId="0" fontId="51" fillId="0" borderId="14" xfId="452" applyFont="1" applyFill="1" applyBorder="1" applyAlignment="1">
      <alignment horizontal="center" vertical="center"/>
    </xf>
    <xf numFmtId="0" fontId="51" fillId="0" borderId="35" xfId="452" applyFont="1" applyFill="1" applyBorder="1" applyAlignment="1">
      <alignment horizontal="center" vertical="center"/>
    </xf>
    <xf numFmtId="0" fontId="51" fillId="0" borderId="37" xfId="452" applyFont="1" applyFill="1" applyBorder="1" applyAlignment="1">
      <alignment horizontal="center" vertical="center"/>
    </xf>
    <xf numFmtId="0" fontId="62" fillId="0" borderId="23" xfId="449" quotePrefix="1" applyFont="1" applyBorder="1" applyAlignment="1">
      <alignment vertical="center" wrapText="1"/>
    </xf>
  </cellXfs>
  <cellStyles count="5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0"/>
    <cellStyle name="Normalny 16 3" xfId="516"/>
    <cellStyle name="Normalny 17" xfId="459"/>
    <cellStyle name="Normalny 17 2" xfId="502"/>
    <cellStyle name="Normalny 17 3" xfId="517"/>
    <cellStyle name="Normalny 18" xfId="457"/>
    <cellStyle name="Normalny 18 2" xfId="501"/>
    <cellStyle name="Normalny 19" xfId="462"/>
    <cellStyle name="Normalny 19 2" xfId="504"/>
    <cellStyle name="Normalny 19 3" xfId="519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3" xfId="480"/>
    <cellStyle name="Normalny 24" xfId="489"/>
    <cellStyle name="Normalny 25" xfId="492"/>
    <cellStyle name="Normalny 25 2" xfId="493"/>
    <cellStyle name="Normalny 26" xfId="494"/>
    <cellStyle name="Normalny 27" xfId="495"/>
    <cellStyle name="Normalny 28" xfId="496"/>
    <cellStyle name="Normalny 29" xfId="507"/>
    <cellStyle name="Normalny 3" xfId="313"/>
    <cellStyle name="Normalny 3 10" xfId="469"/>
    <cellStyle name="Normalny 3 10 2" xfId="522"/>
    <cellStyle name="Normalny 3 11" xfId="472"/>
    <cellStyle name="Normalny 3 11 2" xfId="525"/>
    <cellStyle name="Normalny 3 12" xfId="474"/>
    <cellStyle name="Normalny 3 12 2" xfId="527"/>
    <cellStyle name="Normalny 3 13" xfId="476"/>
    <cellStyle name="Normalny 3 13 2" xfId="529"/>
    <cellStyle name="Normalny 3 14" xfId="478"/>
    <cellStyle name="Normalny 3 14 2" xfId="531"/>
    <cellStyle name="Normalny 3 15" xfId="481"/>
    <cellStyle name="Normalny 3 16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5"/>
    <cellStyle name="Normalny 3 9 3" xfId="520"/>
    <cellStyle name="Normalny 3_Kopia Operatywka czerwiec 2016 BSE dla BP i PM_TW" xfId="323"/>
    <cellStyle name="Normalny 30" xfId="509"/>
    <cellStyle name="Normalny 31" xfId="510"/>
    <cellStyle name="Normalny 32" xfId="512"/>
    <cellStyle name="Normalny 33" xfId="533"/>
    <cellStyle name="Normalny 34" xfId="534"/>
    <cellStyle name="Normalny 35" xfId="535"/>
    <cellStyle name="Normalny 36" xfId="536"/>
    <cellStyle name="Normalny 37" xfId="537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1" xfId="479"/>
    <cellStyle name="Procentowy 11 2" xfId="532"/>
    <cellStyle name="Procentowy 12" xfId="482"/>
    <cellStyle name="Procentowy 13" xfId="491"/>
    <cellStyle name="Procentowy 14" xfId="497"/>
    <cellStyle name="Procentowy 15" xfId="508"/>
    <cellStyle name="Procentowy 16" xfId="511"/>
    <cellStyle name="Procentowy 17" xfId="513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3"/>
    <cellStyle name="Procentowy 5 3" xfId="518"/>
    <cellStyle name="Procentowy 6" xfId="464"/>
    <cellStyle name="Procentowy 6 2" xfId="506"/>
    <cellStyle name="Procentowy 6 3" xfId="521"/>
    <cellStyle name="Procentowy 7" xfId="470"/>
    <cellStyle name="Procentowy 7 2" xfId="523"/>
    <cellStyle name="Procentowy 8" xfId="473"/>
    <cellStyle name="Procentowy 8 2" xfId="526"/>
    <cellStyle name="Procentowy 9" xfId="475"/>
    <cellStyle name="Procentowy 9 2" xfId="528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8"/>
    <cellStyle name="Walutowy 2 3" xfId="514"/>
    <cellStyle name="Waluty [0]" xfId="440"/>
    <cellStyle name="Waluty [0] 2" xfId="499"/>
    <cellStyle name="Waluty [0] 3" xfId="515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</a:t>
            </a:r>
            <a:r>
              <a:rPr lang="pl-PL" baseline="0"/>
              <a:t> </a:t>
            </a:r>
            <a:r>
              <a:rPr lang="pl-PL"/>
              <a:t>2020 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362566748122E-3"/>
                  <c:y val="-3.38396225062037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#,##0</c:formatCode>
              <c:ptCount val="1"/>
              <c:pt idx="0">
                <c:v>40271.702796490012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04852032"/>
        <c:axId val="304848896"/>
      </c:barChart>
      <c:catAx>
        <c:axId val="3048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4848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04848896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0485203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I 2020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62467191601048E-2"/>
                  <c:y val="0.162377094690086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7510115923009623"/>
                  <c:y val="0.167267312739753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21834443.679230005</c:v>
              </c:pt>
              <c:pt idx="1">
                <c:v>5246192.4479900012</c:v>
              </c:pt>
              <c:pt idx="2">
                <c:v>3151916.9608299998</c:v>
              </c:pt>
              <c:pt idx="3">
                <c:v>5814218.2895400012</c:v>
              </c:pt>
              <c:pt idx="4">
                <c:v>465027.41518999997</c:v>
              </c:pt>
              <c:pt idx="5">
                <c:v>853058.74537999928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I</a:t>
            </a:r>
            <a:r>
              <a:rPr lang="pl-PL" baseline="0"/>
              <a:t> 2020 </a:t>
            </a:r>
            <a:r>
              <a:rPr lang="pl-PL"/>
              <a:t>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489.55804999999998</c:v>
              </c:pt>
              <c:pt idx="2" formatCode="#,##0">
                <c:v>342794.23418999999</c:v>
              </c:pt>
              <c:pt idx="3" formatCode="#,##0">
                <c:v>2312515.8787200097</c:v>
              </c:pt>
              <c:pt idx="4" formatCode="#,##0">
                <c:v>244929.48741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b="1"/>
              <a:t>Zestawienie porównawcze wykonania budżetu państwa 
w latach 2019-2020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9405974022774811"/>
          <c:y val="0.19881334444162713"/>
          <c:w val="0.7922816399545286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 2019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38737.015888759997</c:v>
              </c:pt>
              <c:pt idx="1">
                <c:v>32149.648836799999</c:v>
              </c:pt>
              <c:pt idx="2">
                <c:v>6587.3670519600028</c:v>
              </c:pt>
              <c:pt idx="3">
                <c:v>-6587.3670519599946</c:v>
              </c:pt>
              <c:pt idx="4">
                <c:v>-6013.8043384199946</c:v>
              </c:pt>
              <c:pt idx="5">
                <c:v>-573.56271353999989</c:v>
              </c:pt>
            </c:numLit>
          </c:val>
        </c:ser>
        <c:ser>
          <c:idx val="1"/>
          <c:order val="1"/>
          <c:tx>
            <c:v>Wykonanie I 2020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40271.703000000001</c:v>
              </c:pt>
              <c:pt idx="1">
                <c:v>36844.985999999997</c:v>
              </c:pt>
              <c:pt idx="2">
                <c:v>3426.7170000000001</c:v>
              </c:pt>
              <c:pt idx="3">
                <c:v>-3426.7170000000001</c:v>
              </c:pt>
              <c:pt idx="4">
                <c:v>-4542.3289999999997</c:v>
              </c:pt>
              <c:pt idx="5">
                <c:v>1115.6130000000001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15256"/>
        <c:axId val="440013688"/>
      </c:barChart>
      <c:catAx>
        <c:axId val="440015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l-PL"/>
          </a:p>
        </c:txPr>
        <c:crossAx val="440013688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44001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3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7.8839327956852917E-2"/>
              <c:y val="0.32065170165470386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015256"/>
        <c:crosses val="autoZero"/>
        <c:crossBetween val="between"/>
      </c:valAx>
      <c:dTable>
        <c:showHorzBorder val="1"/>
        <c:showVertBorder val="0"/>
        <c:showOutline val="0"/>
        <c:showKeys val="1"/>
        <c:txPr>
          <a:bodyPr/>
          <a:lstStyle/>
          <a:p>
            <a:pPr rtl="0">
              <a:defRPr sz="70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I 2020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6010861964"/>
                  <c:y val="-0.232352602266180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21501.511481480004</c:v>
              </c:pt>
              <c:pt idx="1">
                <c:v>2058.3828492299995</c:v>
              </c:pt>
              <c:pt idx="2">
                <c:v>4973.8347185199991</c:v>
              </c:pt>
              <c:pt idx="3">
                <c:v>564.39122577000001</c:v>
              </c:pt>
              <c:pt idx="4">
                <c:v>3637.6111054899998</c:v>
              </c:pt>
              <c:pt idx="5">
                <c:v>3547.0501694799996</c:v>
              </c:pt>
              <c:pt idx="6">
                <c:v>562.20472433999998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0956486656784E-3"/>
                  <c:y val="-4.71868289191130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#\ ##0" "</c:formatCode>
              <c:ptCount val="1"/>
              <c:pt idx="0">
                <c:v>36844.986274309995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04851640"/>
        <c:axId val="304852424"/>
      </c:barChart>
      <c:catAx>
        <c:axId val="30485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48524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04852424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048516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</a:t>
            </a:r>
            <a:r>
              <a:rPr lang="pl-PL" baseline="0"/>
              <a:t> </a:t>
            </a:r>
            <a:r>
              <a:rPr lang="pl-PL"/>
              <a:t>2020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#,##0</c:formatCode>
              <c:ptCount val="1"/>
              <c:pt idx="0">
                <c:v>3426.7165221800169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04852816"/>
        <c:axId val="129045984"/>
      </c:barChart>
      <c:catAx>
        <c:axId val="30485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904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04598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048528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1"/>
              <c:pt idx="0">
                <c:v>I</c:v>
              </c:pt>
            </c:strLit>
          </c:cat>
          <c:val>
            <c:numLit>
              <c:formatCode>#,##0</c:formatCode>
              <c:ptCount val="1"/>
              <c:pt idx="0">
                <c:v>36844.986274309995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1"/>
              <c:pt idx="0">
                <c:v>I</c:v>
              </c:pt>
            </c:strLit>
          </c:cat>
          <c:val>
            <c:numLit>
              <c:formatCode>#,##0</c:formatCode>
              <c:ptCount val="1"/>
              <c:pt idx="0">
                <c:v>40271.702796490012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29044416"/>
        <c:axId val="440016040"/>
      </c:barChart>
      <c:catAx>
        <c:axId val="1290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40016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0016040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4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29044416"/>
        <c:crosses val="autoZero"/>
        <c:crossBetween val="between"/>
      </c:valAx>
      <c:dTable>
        <c:showHorzBorder val="1"/>
        <c:showVertBorder val="1"/>
        <c:showOutline val="0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I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284053406367683"/>
          <c:y val="0.15936880100940728"/>
          <c:w val="0.80670400547757615"/>
          <c:h val="0.57069673593032111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390038.7</c:v>
              </c:pt>
              <c:pt idx="1">
                <c:v>42959.6</c:v>
              </c:pt>
              <c:pt idx="2">
                <c:v>2341.6999999999998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376811594202897E-3"/>
                  <c:y val="5.4090601757944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5023172394429168E-17"/>
                  <c:y val="8.1135902636915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04634478885834E-16"/>
                  <c:y val="5.4090601757944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37364.857538160002</c:v>
              </c:pt>
              <c:pt idx="1">
                <c:v>2900.7291583700094</c:v>
              </c:pt>
              <c:pt idx="2">
                <c:v>6.1160999600000006</c:v>
              </c:pt>
            </c:numLit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0012512"/>
        <c:axId val="440017608"/>
      </c:barChart>
      <c:catAx>
        <c:axId val="44001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4001760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4001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1E-2"/>
              <c:y val="0.39716897456783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40012512"/>
        <c:crosses val="autoZero"/>
        <c:crossBetween val="between"/>
      </c:valAx>
      <c:spPr>
        <a:solidFill>
          <a:srgbClr val="FFFFFF">
            <a:alpha val="99000"/>
          </a:srgbClr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94207463197522"/>
          <c:y val="0.20659032225434296"/>
          <c:w val="0.23947944767773593"/>
          <c:h val="0.15155675520275991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  <a:effectLst>
          <a:outerShdw blurRad="50800" dist="38100" dir="2640000" sx="101000" sy="101000" algn="ctr" rotWithShape="0">
            <a:schemeClr val="tx1">
              <a:alpha val="78000"/>
            </a:schemeClr>
          </a:outerShdw>
        </a:effectLst>
      </c:spPr>
      <c:txPr>
        <a:bodyPr/>
        <a:lstStyle/>
        <a:p>
          <a:pPr>
            <a:defRPr sz="680" spc="30" baseline="0"/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I 2020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9565217391304559E-3"/>
                  <c:y val="5.72721513259118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163300239643957E-3"/>
                  <c:y val="1.0181810437995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8181203515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023172394429168E-17"/>
                  <c:y val="9.544648703900878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151888622617825E-3"/>
                  <c:y val="1.1009141098741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188405797102299E-3"/>
                  <c:y val="1.75006521750704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111149149834533E-3"/>
                  <c:y val="-3.37044076387003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206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235817.00599999999</c:v>
              </c:pt>
              <c:pt idx="1">
                <c:v>26272.156999999999</c:v>
              </c:pt>
              <c:pt idx="2">
                <c:v>87735.258000000002</c:v>
              </c:pt>
              <c:pt idx="3">
                <c:v>24112.347000000002</c:v>
              </c:pt>
              <c:pt idx="4">
                <c:v>27599.9</c:v>
              </c:pt>
              <c:pt idx="5">
                <c:v>23327.65</c:v>
              </c:pt>
              <c:pt idx="6">
                <c:v>10475.682000000001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493004678762979E-2"/>
                  <c:y val="1.6290854109767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162159077941349E-3"/>
                  <c:y val="8.6985779921525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25516375670424E-2"/>
                  <c:y val="1.15572875905723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133333333333336E-2"/>
                      <c:h val="4.1501120676345475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6.0421316900604819E-3"/>
                  <c:y val="4.46758556803117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350633344744865E-2"/>
                  <c:y val="1.05387232275478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9767203012667E-2"/>
                  <c:y val="1.28066953091309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331849823119937E-3"/>
                  <c:y val="7.81055512077217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21501.511481480004</c:v>
              </c:pt>
              <c:pt idx="1">
                <c:v>2058.3828492299995</c:v>
              </c:pt>
              <c:pt idx="2">
                <c:v>4973.8347185199991</c:v>
              </c:pt>
              <c:pt idx="3">
                <c:v>564.39122577000001</c:v>
              </c:pt>
              <c:pt idx="4">
                <c:v>3637.6111054899998</c:v>
              </c:pt>
              <c:pt idx="5">
                <c:v>3547.0501694799996</c:v>
              </c:pt>
              <c:pt idx="6">
                <c:v>562.20472433999998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011336"/>
        <c:axId val="440017216"/>
      </c:barChart>
      <c:catAx>
        <c:axId val="44001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4001721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40017216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rgbClr val="000000">
                  <a:alpha val="44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>
                <a:alpha val="99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400113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I 2020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911208490243068"/>
                  <c:y val="-4.17750997305708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93000</c:v>
              </c:pt>
              <c:pt idx="1">
                <c:v>249907000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I 2020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4717793088363937"/>
                  <c:y val="-9.916456066333883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274296442111404"/>
                  <c:y val="-3.41103615363729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119988939</c:v>
              </c:pt>
              <c:pt idx="1">
                <c:v>22581770061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I 2020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37364857.538160004</c:v>
              </c:pt>
              <c:pt idx="1">
                <c:v>2900729.1583700096</c:v>
              </c:pt>
              <c:pt idx="2">
                <c:v>6116.0999600000005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24" y="1669084"/>
          <a:ext cx="207300" cy="4110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428</xdr:row>
      <xdr:rowOff>0</xdr:rowOff>
    </xdr:from>
    <xdr:to>
      <xdr:col>12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442</xdr:row>
      <xdr:rowOff>0</xdr:rowOff>
    </xdr:from>
    <xdr:to>
      <xdr:col>12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442</xdr:row>
      <xdr:rowOff>0</xdr:rowOff>
    </xdr:from>
    <xdr:to>
      <xdr:col>7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432</xdr:row>
      <xdr:rowOff>0</xdr:rowOff>
    </xdr:from>
    <xdr:to>
      <xdr:col>12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434</xdr:row>
      <xdr:rowOff>0</xdr:rowOff>
    </xdr:from>
    <xdr:to>
      <xdr:col>12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432</xdr:row>
      <xdr:rowOff>0</xdr:rowOff>
    </xdr:from>
    <xdr:to>
      <xdr:col>12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430</xdr:row>
      <xdr:rowOff>0</xdr:rowOff>
    </xdr:from>
    <xdr:to>
      <xdr:col>12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432</xdr:row>
      <xdr:rowOff>0</xdr:rowOff>
    </xdr:from>
    <xdr:to>
      <xdr:col>12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433</xdr:row>
      <xdr:rowOff>0</xdr:rowOff>
    </xdr:from>
    <xdr:to>
      <xdr:col>12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436</xdr:row>
      <xdr:rowOff>0</xdr:rowOff>
    </xdr:from>
    <xdr:to>
      <xdr:col>12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432</xdr:row>
      <xdr:rowOff>0</xdr:rowOff>
    </xdr:from>
    <xdr:to>
      <xdr:col>12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110" zoomScaleNormal="110" workbookViewId="0">
      <selection activeCell="I26" sqref="I2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29" t="s">
        <v>478</v>
      </c>
      <c r="B9" s="329"/>
      <c r="C9" s="329"/>
    </row>
    <row r="16" spans="1:13" ht="20.45" customHeight="1">
      <c r="B16" s="1535" t="s">
        <v>479</v>
      </c>
      <c r="C16" s="1535"/>
      <c r="D16" s="1535"/>
      <c r="E16" s="1535"/>
      <c r="F16" s="1535"/>
      <c r="G16" s="1535"/>
      <c r="H16" s="1535"/>
      <c r="I16" s="1535"/>
      <c r="J16" s="1535"/>
      <c r="K16" s="1535"/>
      <c r="L16" s="1535"/>
      <c r="M16" s="1535"/>
    </row>
    <row r="17" spans="2:13"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</row>
    <row r="18" spans="2:13" ht="20.45" customHeight="1">
      <c r="B18" s="1536" t="s">
        <v>748</v>
      </c>
      <c r="C18" s="1536"/>
      <c r="D18" s="1536"/>
      <c r="E18" s="1536"/>
      <c r="F18" s="1536"/>
      <c r="G18" s="1536"/>
      <c r="H18" s="1536"/>
      <c r="I18" s="1536"/>
      <c r="J18" s="1536"/>
      <c r="K18" s="1536"/>
      <c r="L18" s="1536"/>
      <c r="M18" s="1536"/>
    </row>
    <row r="30" spans="2:13" ht="14.25">
      <c r="C30" s="806"/>
      <c r="D30" s="807"/>
      <c r="E30" s="807"/>
      <c r="F30" s="807"/>
      <c r="G30" s="807"/>
      <c r="H30" s="807"/>
    </row>
    <row r="34" spans="1:14" s="331" customFormat="1" ht="18">
      <c r="A34" s="1537" t="s">
        <v>749</v>
      </c>
      <c r="B34" s="1537"/>
      <c r="C34" s="1537"/>
      <c r="D34" s="1537"/>
      <c r="E34" s="1537"/>
      <c r="F34" s="1537"/>
      <c r="G34" s="1537"/>
      <c r="H34" s="1537"/>
      <c r="I34" s="1537"/>
      <c r="J34" s="1537"/>
      <c r="K34" s="1537"/>
      <c r="L34" s="1537"/>
      <c r="M34" s="1537"/>
      <c r="N34" s="1537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5"/>
  <sheetViews>
    <sheetView showGridLines="0" zoomScaleNormal="100" zoomScaleSheetLayoutView="55" workbookViewId="0">
      <selection activeCell="AC11" sqref="AC11"/>
    </sheetView>
  </sheetViews>
  <sheetFormatPr defaultColWidth="16.28515625" defaultRowHeight="15"/>
  <cols>
    <col min="1" max="1" width="5.42578125" style="31" customWidth="1"/>
    <col min="2" max="2" width="1.42578125" style="31" customWidth="1"/>
    <col min="3" max="3" width="42.5703125" style="31" bestFit="1" customWidth="1"/>
    <col min="4" max="4" width="3.7109375" style="31" customWidth="1"/>
    <col min="5" max="5" width="17.7109375" style="31" customWidth="1"/>
    <col min="6" max="6" width="14.7109375" style="31" customWidth="1"/>
    <col min="7" max="7" width="14.5703125" style="31" customWidth="1"/>
    <col min="8" max="9" width="14.7109375" style="31" customWidth="1"/>
    <col min="10" max="10" width="14.5703125" style="31" customWidth="1"/>
    <col min="11" max="11" width="14.7109375" style="31" customWidth="1"/>
    <col min="12" max="12" width="23" style="31" customWidth="1"/>
    <col min="13" max="16384" width="16.28515625" style="31"/>
  </cols>
  <sheetData>
    <row r="1" spans="1:12" ht="16.5" customHeight="1">
      <c r="A1" s="133" t="s">
        <v>359</v>
      </c>
      <c r="B1" s="133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customHeight="1">
      <c r="A2" s="195" t="s">
        <v>360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6"/>
    </row>
    <row r="3" spans="1:12" ht="15" customHeight="1">
      <c r="A3" s="195"/>
      <c r="B3" s="195"/>
      <c r="C3" s="195"/>
      <c r="D3" s="195"/>
      <c r="E3" s="195"/>
      <c r="F3" s="195"/>
      <c r="G3" s="196"/>
      <c r="H3" s="196"/>
      <c r="I3" s="196"/>
      <c r="J3" s="196"/>
      <c r="K3" s="196"/>
      <c r="L3" s="196"/>
    </row>
    <row r="4" spans="1:12" ht="15.2" customHeight="1">
      <c r="A4" s="20"/>
      <c r="B4" s="197"/>
      <c r="C4" s="197"/>
      <c r="D4" s="20"/>
      <c r="E4" s="20"/>
      <c r="F4" s="20"/>
      <c r="G4" s="20"/>
      <c r="H4" s="20"/>
      <c r="I4" s="20"/>
      <c r="J4" s="133"/>
      <c r="K4" s="133"/>
      <c r="L4" s="198" t="s">
        <v>2</v>
      </c>
    </row>
    <row r="5" spans="1:12" ht="15.95" customHeight="1">
      <c r="A5" s="199" t="s">
        <v>4</v>
      </c>
      <c r="B5" s="200" t="s">
        <v>4</v>
      </c>
      <c r="C5" s="200" t="s">
        <v>3</v>
      </c>
      <c r="D5" s="201"/>
      <c r="E5" s="18" t="s">
        <v>4</v>
      </c>
      <c r="F5" s="144" t="s">
        <v>4</v>
      </c>
      <c r="G5" s="16" t="s">
        <v>4</v>
      </c>
      <c r="H5" s="17" t="s">
        <v>4</v>
      </c>
      <c r="I5" s="18" t="s">
        <v>4</v>
      </c>
      <c r="J5" s="17" t="s">
        <v>4</v>
      </c>
      <c r="K5" s="18" t="s">
        <v>4</v>
      </c>
      <c r="L5" s="18" t="s">
        <v>4</v>
      </c>
    </row>
    <row r="6" spans="1:12" ht="15.95" customHeight="1">
      <c r="A6" s="202"/>
      <c r="B6" s="203"/>
      <c r="C6" s="23" t="s">
        <v>756</v>
      </c>
      <c r="D6" s="203"/>
      <c r="E6" s="149"/>
      <c r="F6" s="150" t="s">
        <v>5</v>
      </c>
      <c r="G6" s="27" t="s">
        <v>6</v>
      </c>
      <c r="H6" s="28" t="s">
        <v>7</v>
      </c>
      <c r="I6" s="29" t="s">
        <v>7</v>
      </c>
      <c r="J6" s="28" t="s">
        <v>8</v>
      </c>
      <c r="K6" s="30" t="s">
        <v>9</v>
      </c>
      <c r="L6" s="29" t="s">
        <v>10</v>
      </c>
    </row>
    <row r="7" spans="1:12" ht="15.95" customHeight="1">
      <c r="A7" s="202" t="s">
        <v>4</v>
      </c>
      <c r="B7" s="203"/>
      <c r="C7" s="23" t="s">
        <v>11</v>
      </c>
      <c r="D7" s="20"/>
      <c r="E7" s="30" t="s">
        <v>12</v>
      </c>
      <c r="F7" s="150" t="s">
        <v>13</v>
      </c>
      <c r="G7" s="35" t="s">
        <v>14</v>
      </c>
      <c r="H7" s="28" t="s">
        <v>15</v>
      </c>
      <c r="I7" s="29" t="s">
        <v>16</v>
      </c>
      <c r="J7" s="28" t="s">
        <v>17</v>
      </c>
      <c r="K7" s="29" t="s">
        <v>18</v>
      </c>
      <c r="L7" s="36" t="s">
        <v>19</v>
      </c>
    </row>
    <row r="8" spans="1:12" ht="15.95" customHeight="1">
      <c r="A8" s="204" t="s">
        <v>4</v>
      </c>
      <c r="B8" s="205"/>
      <c r="C8" s="23" t="s">
        <v>718</v>
      </c>
      <c r="D8" s="20"/>
      <c r="E8" s="30" t="s">
        <v>4</v>
      </c>
      <c r="F8" s="150" t="s">
        <v>20</v>
      </c>
      <c r="G8" s="35" t="s">
        <v>21</v>
      </c>
      <c r="H8" s="28" t="s">
        <v>22</v>
      </c>
      <c r="I8" s="29" t="s">
        <v>4</v>
      </c>
      <c r="J8" s="28" t="s">
        <v>23</v>
      </c>
      <c r="K8" s="29" t="s">
        <v>24</v>
      </c>
      <c r="L8" s="29" t="s">
        <v>25</v>
      </c>
    </row>
    <row r="9" spans="1:12" ht="15.95" customHeight="1">
      <c r="A9" s="206" t="s">
        <v>4</v>
      </c>
      <c r="B9" s="207"/>
      <c r="C9" s="23" t="s">
        <v>26</v>
      </c>
      <c r="D9" s="20"/>
      <c r="E9" s="154" t="s">
        <v>4</v>
      </c>
      <c r="F9" s="150" t="s">
        <v>4</v>
      </c>
      <c r="G9" s="35" t="s">
        <v>4</v>
      </c>
      <c r="H9" s="28" t="s">
        <v>27</v>
      </c>
      <c r="I9" s="29"/>
      <c r="J9" s="28" t="s">
        <v>28</v>
      </c>
      <c r="K9" s="29" t="s">
        <v>4</v>
      </c>
      <c r="L9" s="29" t="s">
        <v>29</v>
      </c>
    </row>
    <row r="10" spans="1:12" ht="15.95" customHeight="1">
      <c r="A10" s="202"/>
      <c r="B10" s="203"/>
      <c r="C10" s="23" t="s">
        <v>30</v>
      </c>
      <c r="D10" s="208"/>
      <c r="E10" s="42"/>
      <c r="F10" s="209"/>
      <c r="G10" s="210"/>
      <c r="H10" s="200"/>
      <c r="I10" s="211"/>
      <c r="J10" s="212"/>
      <c r="K10" s="200"/>
      <c r="L10" s="211"/>
    </row>
    <row r="11" spans="1:12" s="221" customFormat="1" ht="9.9499999999999993" customHeight="1">
      <c r="A11" s="213">
        <v>1</v>
      </c>
      <c r="B11" s="214"/>
      <c r="C11" s="214"/>
      <c r="D11" s="214"/>
      <c r="E11" s="215" t="s">
        <v>32</v>
      </c>
      <c r="F11" s="215">
        <v>3</v>
      </c>
      <c r="G11" s="216" t="s">
        <v>34</v>
      </c>
      <c r="H11" s="217" t="s">
        <v>35</v>
      </c>
      <c r="I11" s="218" t="s">
        <v>36</v>
      </c>
      <c r="J11" s="219">
        <v>7</v>
      </c>
      <c r="K11" s="256">
        <v>8</v>
      </c>
      <c r="L11" s="220">
        <v>9</v>
      </c>
    </row>
    <row r="12" spans="1:12" ht="18.95" customHeight="1">
      <c r="A12" s="222"/>
      <c r="B12" s="223"/>
      <c r="C12" s="224" t="s">
        <v>40</v>
      </c>
      <c r="D12" s="225" t="s">
        <v>41</v>
      </c>
      <c r="E12" s="836">
        <v>435340000000</v>
      </c>
      <c r="F12" s="836">
        <v>235817006000</v>
      </c>
      <c r="G12" s="836">
        <v>26272157000</v>
      </c>
      <c r="H12" s="836">
        <v>87735258000</v>
      </c>
      <c r="I12" s="836">
        <v>24112347000</v>
      </c>
      <c r="J12" s="836">
        <v>27599900000</v>
      </c>
      <c r="K12" s="836">
        <v>23327650000</v>
      </c>
      <c r="L12" s="837">
        <v>10475682000</v>
      </c>
    </row>
    <row r="13" spans="1:12" ht="18.95" customHeight="1">
      <c r="A13" s="226"/>
      <c r="B13" s="227"/>
      <c r="C13" s="228"/>
      <c r="D13" s="209" t="s">
        <v>42</v>
      </c>
      <c r="E13" s="838">
        <v>0</v>
      </c>
      <c r="F13" s="836">
        <v>0</v>
      </c>
      <c r="G13" s="836">
        <v>0</v>
      </c>
      <c r="H13" s="836">
        <v>0</v>
      </c>
      <c r="I13" s="836">
        <v>0</v>
      </c>
      <c r="J13" s="836">
        <v>0</v>
      </c>
      <c r="K13" s="836">
        <v>0</v>
      </c>
      <c r="L13" s="839">
        <v>0</v>
      </c>
    </row>
    <row r="14" spans="1:12" ht="18.95" customHeight="1">
      <c r="A14" s="226"/>
      <c r="B14" s="227"/>
      <c r="C14" s="167" t="s">
        <v>4</v>
      </c>
      <c r="D14" s="209" t="s">
        <v>43</v>
      </c>
      <c r="E14" s="838">
        <v>36844986274.309998</v>
      </c>
      <c r="F14" s="836">
        <v>21501511481.479996</v>
      </c>
      <c r="G14" s="836">
        <v>2058382849.2299998</v>
      </c>
      <c r="H14" s="836">
        <v>4973834718.5199995</v>
      </c>
      <c r="I14" s="836">
        <v>564391225.77000022</v>
      </c>
      <c r="J14" s="836">
        <v>3637611105.4899998</v>
      </c>
      <c r="K14" s="836">
        <v>3547050169.4799995</v>
      </c>
      <c r="L14" s="839">
        <v>562204724.34000003</v>
      </c>
    </row>
    <row r="15" spans="1:12" ht="18.95" customHeight="1">
      <c r="A15" s="226"/>
      <c r="B15" s="227"/>
      <c r="C15" s="228"/>
      <c r="D15" s="209" t="s">
        <v>44</v>
      </c>
      <c r="E15" s="360">
        <v>8.4634966403983089E-2</v>
      </c>
      <c r="F15" s="361">
        <v>9.1178799384298834E-2</v>
      </c>
      <c r="G15" s="361">
        <v>7.8348452669112778E-2</v>
      </c>
      <c r="H15" s="361">
        <v>5.6691401289547694E-2</v>
      </c>
      <c r="I15" s="361">
        <v>2.3406731238978944E-2</v>
      </c>
      <c r="J15" s="361">
        <v>0.13179798135101939</v>
      </c>
      <c r="K15" s="361">
        <v>0.15205347171618228</v>
      </c>
      <c r="L15" s="362">
        <v>5.3667601244482221E-2</v>
      </c>
    </row>
    <row r="16" spans="1:12" ht="18.95" customHeight="1">
      <c r="A16" s="229"/>
      <c r="B16" s="230"/>
      <c r="C16" s="231"/>
      <c r="D16" s="209" t="s">
        <v>45</v>
      </c>
      <c r="E16" s="363">
        <v>0</v>
      </c>
      <c r="F16" s="364">
        <v>0</v>
      </c>
      <c r="G16" s="364">
        <v>0</v>
      </c>
      <c r="H16" s="364">
        <v>0</v>
      </c>
      <c r="I16" s="364">
        <v>0</v>
      </c>
      <c r="J16" s="364">
        <v>0</v>
      </c>
      <c r="K16" s="364">
        <v>0</v>
      </c>
      <c r="L16" s="365">
        <v>0</v>
      </c>
    </row>
    <row r="17" spans="1:12" ht="18.95" customHeight="1">
      <c r="A17" s="232" t="s">
        <v>361</v>
      </c>
      <c r="B17" s="233" t="s">
        <v>47</v>
      </c>
      <c r="C17" s="234" t="s">
        <v>362</v>
      </c>
      <c r="D17" s="235" t="s">
        <v>41</v>
      </c>
      <c r="E17" s="840">
        <v>5609137000</v>
      </c>
      <c r="F17" s="841">
        <v>2660447000</v>
      </c>
      <c r="G17" s="841">
        <v>1965000</v>
      </c>
      <c r="H17" s="841">
        <v>1152618000</v>
      </c>
      <c r="I17" s="841">
        <v>128465000</v>
      </c>
      <c r="J17" s="842">
        <v>0</v>
      </c>
      <c r="K17" s="842">
        <v>0</v>
      </c>
      <c r="L17" s="851">
        <v>1665642000</v>
      </c>
    </row>
    <row r="18" spans="1:12" ht="18.95" customHeight="1">
      <c r="A18" s="236"/>
      <c r="B18" s="233"/>
      <c r="C18" s="234"/>
      <c r="D18" s="237" t="s">
        <v>42</v>
      </c>
      <c r="E18" s="843">
        <v>0</v>
      </c>
      <c r="F18" s="835">
        <v>0</v>
      </c>
      <c r="G18" s="835">
        <v>0</v>
      </c>
      <c r="H18" s="835">
        <v>0</v>
      </c>
      <c r="I18" s="835">
        <v>0</v>
      </c>
      <c r="J18" s="835">
        <v>0</v>
      </c>
      <c r="K18" s="835">
        <v>0</v>
      </c>
      <c r="L18" s="844">
        <v>0</v>
      </c>
    </row>
    <row r="19" spans="1:12" ht="18.95" customHeight="1">
      <c r="A19" s="236"/>
      <c r="B19" s="233"/>
      <c r="C19" s="234"/>
      <c r="D19" s="237" t="s">
        <v>43</v>
      </c>
      <c r="E19" s="843">
        <v>429981948.49000001</v>
      </c>
      <c r="F19" s="835">
        <v>93213802.35999997</v>
      </c>
      <c r="G19" s="835">
        <v>120191.31</v>
      </c>
      <c r="H19" s="835">
        <v>66802866.38000004</v>
      </c>
      <c r="I19" s="835">
        <v>0</v>
      </c>
      <c r="J19" s="835">
        <v>0</v>
      </c>
      <c r="K19" s="835">
        <v>0</v>
      </c>
      <c r="L19" s="844">
        <v>269845088.44</v>
      </c>
    </row>
    <row r="20" spans="1:12" ht="18.95" customHeight="1">
      <c r="A20" s="236"/>
      <c r="B20" s="234"/>
      <c r="C20" s="234"/>
      <c r="D20" s="237" t="s">
        <v>44</v>
      </c>
      <c r="E20" s="366">
        <v>7.6657416014263874E-2</v>
      </c>
      <c r="F20" s="193">
        <v>3.5036895063122839E-2</v>
      </c>
      <c r="G20" s="193">
        <v>6.1166061068702288E-2</v>
      </c>
      <c r="H20" s="193">
        <v>5.7957507500316703E-2</v>
      </c>
      <c r="I20" s="193">
        <v>0</v>
      </c>
      <c r="J20" s="193">
        <v>0</v>
      </c>
      <c r="K20" s="193">
        <v>0</v>
      </c>
      <c r="L20" s="367">
        <v>0.16200665475534359</v>
      </c>
    </row>
    <row r="21" spans="1:12" s="241" customFormat="1" ht="18.95" customHeight="1">
      <c r="A21" s="238"/>
      <c r="B21" s="239"/>
      <c r="C21" s="239"/>
      <c r="D21" s="240" t="s">
        <v>45</v>
      </c>
      <c r="E21" s="368">
        <v>0</v>
      </c>
      <c r="F21" s="369">
        <v>0</v>
      </c>
      <c r="G21" s="369">
        <v>0</v>
      </c>
      <c r="H21" s="369">
        <v>0</v>
      </c>
      <c r="I21" s="369">
        <v>0</v>
      </c>
      <c r="J21" s="369">
        <v>0</v>
      </c>
      <c r="K21" s="369">
        <v>0</v>
      </c>
      <c r="L21" s="370">
        <v>0</v>
      </c>
    </row>
    <row r="22" spans="1:12" ht="18.95" customHeight="1">
      <c r="A22" s="232" t="s">
        <v>363</v>
      </c>
      <c r="B22" s="233" t="s">
        <v>47</v>
      </c>
      <c r="C22" s="234" t="s">
        <v>364</v>
      </c>
      <c r="D22" s="237" t="s">
        <v>41</v>
      </c>
      <c r="E22" s="840">
        <v>9029000</v>
      </c>
      <c r="F22" s="841">
        <v>1534000</v>
      </c>
      <c r="G22" s="841">
        <v>8000</v>
      </c>
      <c r="H22" s="841">
        <v>1493000</v>
      </c>
      <c r="I22" s="841">
        <v>0</v>
      </c>
      <c r="J22" s="842">
        <v>0</v>
      </c>
      <c r="K22" s="842">
        <v>0</v>
      </c>
      <c r="L22" s="851">
        <v>5994000</v>
      </c>
    </row>
    <row r="23" spans="1:12" ht="18.95" customHeight="1">
      <c r="A23" s="232"/>
      <c r="B23" s="233"/>
      <c r="C23" s="234"/>
      <c r="D23" s="237" t="s">
        <v>42</v>
      </c>
      <c r="E23" s="843">
        <v>0</v>
      </c>
      <c r="F23" s="835">
        <v>0</v>
      </c>
      <c r="G23" s="835">
        <v>0</v>
      </c>
      <c r="H23" s="835">
        <v>0</v>
      </c>
      <c r="I23" s="835">
        <v>0</v>
      </c>
      <c r="J23" s="835">
        <v>0</v>
      </c>
      <c r="K23" s="835">
        <v>0</v>
      </c>
      <c r="L23" s="844">
        <v>0</v>
      </c>
    </row>
    <row r="24" spans="1:12" ht="18.95" customHeight="1">
      <c r="A24" s="232"/>
      <c r="B24" s="233"/>
      <c r="C24" s="234"/>
      <c r="D24" s="237" t="s">
        <v>43</v>
      </c>
      <c r="E24" s="843">
        <v>93482.27</v>
      </c>
      <c r="F24" s="835">
        <v>6305.5</v>
      </c>
      <c r="G24" s="835">
        <v>226.67</v>
      </c>
      <c r="H24" s="835">
        <v>86950.1</v>
      </c>
      <c r="I24" s="835">
        <v>0</v>
      </c>
      <c r="J24" s="835">
        <v>0</v>
      </c>
      <c r="K24" s="835">
        <v>0</v>
      </c>
      <c r="L24" s="844">
        <v>0</v>
      </c>
    </row>
    <row r="25" spans="1:12" ht="18.95" customHeight="1">
      <c r="A25" s="232"/>
      <c r="B25" s="234"/>
      <c r="C25" s="234"/>
      <c r="D25" s="237" t="s">
        <v>44</v>
      </c>
      <c r="E25" s="366">
        <v>1.0353557426071547E-2</v>
      </c>
      <c r="F25" s="193">
        <v>4.1104954367666233E-3</v>
      </c>
      <c r="G25" s="193">
        <v>2.8333749999999998E-2</v>
      </c>
      <c r="H25" s="193">
        <v>5.8238513060951111E-2</v>
      </c>
      <c r="I25" s="193">
        <v>0</v>
      </c>
      <c r="J25" s="193">
        <v>0</v>
      </c>
      <c r="K25" s="193">
        <v>0</v>
      </c>
      <c r="L25" s="367">
        <v>0</v>
      </c>
    </row>
    <row r="26" spans="1:12" ht="18.95" customHeight="1">
      <c r="A26" s="238"/>
      <c r="B26" s="239"/>
      <c r="C26" s="239"/>
      <c r="D26" s="237" t="s">
        <v>45</v>
      </c>
      <c r="E26" s="368">
        <v>0</v>
      </c>
      <c r="F26" s="369">
        <v>0</v>
      </c>
      <c r="G26" s="369">
        <v>0</v>
      </c>
      <c r="H26" s="369">
        <v>0</v>
      </c>
      <c r="I26" s="369">
        <v>0</v>
      </c>
      <c r="J26" s="369">
        <v>0</v>
      </c>
      <c r="K26" s="369">
        <v>0</v>
      </c>
      <c r="L26" s="370">
        <v>0</v>
      </c>
    </row>
    <row r="27" spans="1:12" ht="18.95" customHeight="1">
      <c r="A27" s="232" t="s">
        <v>365</v>
      </c>
      <c r="B27" s="233" t="s">
        <v>47</v>
      </c>
      <c r="C27" s="234" t="s">
        <v>366</v>
      </c>
      <c r="D27" s="235" t="s">
        <v>41</v>
      </c>
      <c r="E27" s="840">
        <v>123800000</v>
      </c>
      <c r="F27" s="841">
        <v>5233000</v>
      </c>
      <c r="G27" s="841">
        <v>1217000</v>
      </c>
      <c r="H27" s="841">
        <v>40306000</v>
      </c>
      <c r="I27" s="841">
        <v>452000</v>
      </c>
      <c r="J27" s="842">
        <v>0</v>
      </c>
      <c r="K27" s="842">
        <v>0</v>
      </c>
      <c r="L27" s="851">
        <v>76592000</v>
      </c>
    </row>
    <row r="28" spans="1:12" ht="18.95" customHeight="1">
      <c r="A28" s="232"/>
      <c r="B28" s="233"/>
      <c r="C28" s="234"/>
      <c r="D28" s="237" t="s">
        <v>42</v>
      </c>
      <c r="E28" s="843">
        <v>0</v>
      </c>
      <c r="F28" s="835">
        <v>0</v>
      </c>
      <c r="G28" s="835">
        <v>0</v>
      </c>
      <c r="H28" s="835">
        <v>0</v>
      </c>
      <c r="I28" s="835">
        <v>0</v>
      </c>
      <c r="J28" s="835">
        <v>0</v>
      </c>
      <c r="K28" s="835">
        <v>0</v>
      </c>
      <c r="L28" s="844">
        <v>0</v>
      </c>
    </row>
    <row r="29" spans="1:12" ht="18.95" customHeight="1">
      <c r="A29" s="232"/>
      <c r="B29" s="233"/>
      <c r="C29" s="234"/>
      <c r="D29" s="237" t="s">
        <v>43</v>
      </c>
      <c r="E29" s="843">
        <v>3123469.6400000025</v>
      </c>
      <c r="F29" s="835">
        <v>18197</v>
      </c>
      <c r="G29" s="835">
        <v>85194.240000000005</v>
      </c>
      <c r="H29" s="835">
        <v>2323108.3000000021</v>
      </c>
      <c r="I29" s="835">
        <v>0</v>
      </c>
      <c r="J29" s="835">
        <v>0</v>
      </c>
      <c r="K29" s="835">
        <v>0</v>
      </c>
      <c r="L29" s="844">
        <v>696970.1</v>
      </c>
    </row>
    <row r="30" spans="1:12" ht="18.95" customHeight="1">
      <c r="A30" s="236"/>
      <c r="B30" s="234"/>
      <c r="C30" s="234"/>
      <c r="D30" s="237" t="s">
        <v>44</v>
      </c>
      <c r="E30" s="366">
        <v>2.5229964781906321E-2</v>
      </c>
      <c r="F30" s="193">
        <v>3.4773552455570418E-3</v>
      </c>
      <c r="G30" s="193">
        <v>7.0003483976992603E-2</v>
      </c>
      <c r="H30" s="193">
        <v>5.7636786086438796E-2</v>
      </c>
      <c r="I30" s="193">
        <v>0</v>
      </c>
      <c r="J30" s="193">
        <v>0</v>
      </c>
      <c r="K30" s="193">
        <v>0</v>
      </c>
      <c r="L30" s="367">
        <v>9.099776739085021E-3</v>
      </c>
    </row>
    <row r="31" spans="1:12" ht="18.95" customHeight="1">
      <c r="A31" s="238"/>
      <c r="B31" s="239"/>
      <c r="C31" s="239"/>
      <c r="D31" s="242" t="s">
        <v>45</v>
      </c>
      <c r="E31" s="368">
        <v>0</v>
      </c>
      <c r="F31" s="369">
        <v>0</v>
      </c>
      <c r="G31" s="369">
        <v>0</v>
      </c>
      <c r="H31" s="369">
        <v>0</v>
      </c>
      <c r="I31" s="369">
        <v>0</v>
      </c>
      <c r="J31" s="369">
        <v>0</v>
      </c>
      <c r="K31" s="369">
        <v>0</v>
      </c>
      <c r="L31" s="370">
        <v>0</v>
      </c>
    </row>
    <row r="32" spans="1:12" ht="18.95" customHeight="1">
      <c r="A32" s="232" t="s">
        <v>367</v>
      </c>
      <c r="B32" s="233" t="s">
        <v>47</v>
      </c>
      <c r="C32" s="234" t="s">
        <v>368</v>
      </c>
      <c r="D32" s="237" t="s">
        <v>41</v>
      </c>
      <c r="E32" s="840">
        <v>695479000</v>
      </c>
      <c r="F32" s="841">
        <v>695479000</v>
      </c>
      <c r="G32" s="841">
        <v>0</v>
      </c>
      <c r="H32" s="841">
        <v>0</v>
      </c>
      <c r="I32" s="841">
        <v>0</v>
      </c>
      <c r="J32" s="842">
        <v>0</v>
      </c>
      <c r="K32" s="842">
        <v>0</v>
      </c>
      <c r="L32" s="851">
        <v>0</v>
      </c>
    </row>
    <row r="33" spans="1:12" ht="18.95" customHeight="1">
      <c r="A33" s="232"/>
      <c r="B33" s="233"/>
      <c r="C33" s="234"/>
      <c r="D33" s="237" t="s">
        <v>42</v>
      </c>
      <c r="E33" s="843">
        <v>0</v>
      </c>
      <c r="F33" s="835">
        <v>0</v>
      </c>
      <c r="G33" s="835">
        <v>0</v>
      </c>
      <c r="H33" s="835">
        <v>0</v>
      </c>
      <c r="I33" s="835">
        <v>0</v>
      </c>
      <c r="J33" s="835">
        <v>0</v>
      </c>
      <c r="K33" s="835">
        <v>0</v>
      </c>
      <c r="L33" s="844">
        <v>0</v>
      </c>
    </row>
    <row r="34" spans="1:12" ht="18.95" customHeight="1">
      <c r="A34" s="232"/>
      <c r="B34" s="233"/>
      <c r="C34" s="234"/>
      <c r="D34" s="237" t="s">
        <v>43</v>
      </c>
      <c r="E34" s="843">
        <v>2220743.34</v>
      </c>
      <c r="F34" s="835">
        <v>2220743.34</v>
      </c>
      <c r="G34" s="835">
        <v>0</v>
      </c>
      <c r="H34" s="835">
        <v>0</v>
      </c>
      <c r="I34" s="835">
        <v>0</v>
      </c>
      <c r="J34" s="835">
        <v>0</v>
      </c>
      <c r="K34" s="835">
        <v>0</v>
      </c>
      <c r="L34" s="844">
        <v>0</v>
      </c>
    </row>
    <row r="35" spans="1:12" ht="18.95" customHeight="1">
      <c r="A35" s="236"/>
      <c r="B35" s="234"/>
      <c r="C35" s="234"/>
      <c r="D35" s="237" t="s">
        <v>44</v>
      </c>
      <c r="E35" s="366">
        <v>3.1931134369262044E-3</v>
      </c>
      <c r="F35" s="193">
        <v>3.1931134369262044E-3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367">
        <v>0</v>
      </c>
    </row>
    <row r="36" spans="1:12" ht="18.95" customHeight="1">
      <c r="A36" s="238"/>
      <c r="B36" s="239"/>
      <c r="C36" s="239"/>
      <c r="D36" s="237" t="s">
        <v>45</v>
      </c>
      <c r="E36" s="368">
        <v>0</v>
      </c>
      <c r="F36" s="369">
        <v>0</v>
      </c>
      <c r="G36" s="369">
        <v>0</v>
      </c>
      <c r="H36" s="369">
        <v>0</v>
      </c>
      <c r="I36" s="369">
        <v>0</v>
      </c>
      <c r="J36" s="369">
        <v>0</v>
      </c>
      <c r="K36" s="369">
        <v>0</v>
      </c>
      <c r="L36" s="370">
        <v>0</v>
      </c>
    </row>
    <row r="37" spans="1:12" ht="18.95" customHeight="1">
      <c r="A37" s="232" t="s">
        <v>369</v>
      </c>
      <c r="B37" s="233" t="s">
        <v>47</v>
      </c>
      <c r="C37" s="234" t="s">
        <v>370</v>
      </c>
      <c r="D37" s="235" t="s">
        <v>41</v>
      </c>
      <c r="E37" s="840">
        <v>818225000</v>
      </c>
      <c r="F37" s="841">
        <v>120787000</v>
      </c>
      <c r="G37" s="841">
        <v>155000</v>
      </c>
      <c r="H37" s="841">
        <v>432023000</v>
      </c>
      <c r="I37" s="841">
        <v>172066000</v>
      </c>
      <c r="J37" s="842">
        <v>0</v>
      </c>
      <c r="K37" s="842">
        <v>0</v>
      </c>
      <c r="L37" s="851">
        <v>93194000</v>
      </c>
    </row>
    <row r="38" spans="1:12" ht="18.95" customHeight="1">
      <c r="A38" s="232"/>
      <c r="B38" s="233"/>
      <c r="C38" s="234"/>
      <c r="D38" s="237" t="s">
        <v>42</v>
      </c>
      <c r="E38" s="843">
        <v>0</v>
      </c>
      <c r="F38" s="835">
        <v>0</v>
      </c>
      <c r="G38" s="835">
        <v>0</v>
      </c>
      <c r="H38" s="835">
        <v>0</v>
      </c>
      <c r="I38" s="835">
        <v>0</v>
      </c>
      <c r="J38" s="835">
        <v>0</v>
      </c>
      <c r="K38" s="835">
        <v>0</v>
      </c>
      <c r="L38" s="844">
        <v>0</v>
      </c>
    </row>
    <row r="39" spans="1:12" ht="18.95" customHeight="1">
      <c r="A39" s="232"/>
      <c r="B39" s="233"/>
      <c r="C39" s="234"/>
      <c r="D39" s="237" t="s">
        <v>43</v>
      </c>
      <c r="E39" s="843">
        <v>84601289.239999995</v>
      </c>
      <c r="F39" s="835">
        <v>3500000</v>
      </c>
      <c r="G39" s="835">
        <v>1810.48</v>
      </c>
      <c r="H39" s="835">
        <v>67374117.809999987</v>
      </c>
      <c r="I39" s="835">
        <v>0</v>
      </c>
      <c r="J39" s="835">
        <v>0</v>
      </c>
      <c r="K39" s="835">
        <v>0</v>
      </c>
      <c r="L39" s="844">
        <v>13725360.949999999</v>
      </c>
    </row>
    <row r="40" spans="1:12" ht="18.95" customHeight="1">
      <c r="A40" s="236"/>
      <c r="B40" s="234"/>
      <c r="C40" s="234"/>
      <c r="D40" s="237" t="s">
        <v>44</v>
      </c>
      <c r="E40" s="366">
        <v>0.10339611872040086</v>
      </c>
      <c r="F40" s="193">
        <v>2.8976628279533394E-2</v>
      </c>
      <c r="G40" s="193">
        <v>1.1680516129032259E-2</v>
      </c>
      <c r="H40" s="193">
        <v>0.15595030313200914</v>
      </c>
      <c r="I40" s="193">
        <v>0</v>
      </c>
      <c r="J40" s="193">
        <v>0</v>
      </c>
      <c r="K40" s="193">
        <v>0</v>
      </c>
      <c r="L40" s="367">
        <v>0.14727730272335129</v>
      </c>
    </row>
    <row r="41" spans="1:12" ht="18.95" customHeight="1">
      <c r="A41" s="238"/>
      <c r="B41" s="239"/>
      <c r="C41" s="239"/>
      <c r="D41" s="243" t="s">
        <v>45</v>
      </c>
      <c r="E41" s="368">
        <v>0</v>
      </c>
      <c r="F41" s="369">
        <v>0</v>
      </c>
      <c r="G41" s="369">
        <v>0</v>
      </c>
      <c r="H41" s="369">
        <v>0</v>
      </c>
      <c r="I41" s="369">
        <v>0</v>
      </c>
      <c r="J41" s="369">
        <v>0</v>
      </c>
      <c r="K41" s="369">
        <v>0</v>
      </c>
      <c r="L41" s="370">
        <v>0</v>
      </c>
    </row>
    <row r="42" spans="1:12" ht="18.75" hidden="1" customHeight="1">
      <c r="A42" s="244" t="s">
        <v>371</v>
      </c>
      <c r="B42" s="245" t="s">
        <v>47</v>
      </c>
      <c r="C42" s="246" t="s">
        <v>372</v>
      </c>
      <c r="D42" s="247" t="s">
        <v>41</v>
      </c>
      <c r="E42" s="840">
        <v>0</v>
      </c>
      <c r="F42" s="841">
        <v>0</v>
      </c>
      <c r="G42" s="841">
        <v>0</v>
      </c>
      <c r="H42" s="841">
        <v>0</v>
      </c>
      <c r="I42" s="841">
        <v>0</v>
      </c>
      <c r="J42" s="842">
        <v>0</v>
      </c>
      <c r="K42" s="842">
        <v>0</v>
      </c>
      <c r="L42" s="851">
        <v>0</v>
      </c>
    </row>
    <row r="43" spans="1:12" ht="18.95" hidden="1" customHeight="1">
      <c r="A43" s="236"/>
      <c r="B43" s="234"/>
      <c r="C43" s="234" t="s">
        <v>373</v>
      </c>
      <c r="D43" s="237" t="s">
        <v>42</v>
      </c>
      <c r="E43" s="843">
        <v>0</v>
      </c>
      <c r="F43" s="835">
        <v>0</v>
      </c>
      <c r="G43" s="835">
        <v>0</v>
      </c>
      <c r="H43" s="835">
        <v>0</v>
      </c>
      <c r="I43" s="835">
        <v>0</v>
      </c>
      <c r="J43" s="835">
        <v>0</v>
      </c>
      <c r="K43" s="835">
        <v>0</v>
      </c>
      <c r="L43" s="844">
        <v>0</v>
      </c>
    </row>
    <row r="44" spans="1:12" ht="18.95" hidden="1" customHeight="1">
      <c r="A44" s="236"/>
      <c r="B44" s="234"/>
      <c r="C44" s="234"/>
      <c r="D44" s="237" t="s">
        <v>43</v>
      </c>
      <c r="E44" s="843">
        <v>0</v>
      </c>
      <c r="F44" s="835">
        <v>0</v>
      </c>
      <c r="G44" s="835">
        <v>0</v>
      </c>
      <c r="H44" s="835">
        <v>0</v>
      </c>
      <c r="I44" s="835">
        <v>0</v>
      </c>
      <c r="J44" s="835">
        <v>0</v>
      </c>
      <c r="K44" s="835">
        <v>0</v>
      </c>
      <c r="L44" s="844">
        <v>0</v>
      </c>
    </row>
    <row r="45" spans="1:12" ht="18.95" hidden="1" customHeight="1">
      <c r="A45" s="236"/>
      <c r="B45" s="234"/>
      <c r="C45" s="234"/>
      <c r="D45" s="237" t="s">
        <v>44</v>
      </c>
      <c r="E45" s="366">
        <v>0</v>
      </c>
      <c r="F45" s="193">
        <v>0</v>
      </c>
      <c r="G45" s="193">
        <v>0</v>
      </c>
      <c r="H45" s="193">
        <v>0</v>
      </c>
      <c r="I45" s="193">
        <v>0</v>
      </c>
      <c r="J45" s="193">
        <v>0</v>
      </c>
      <c r="K45" s="193">
        <v>0</v>
      </c>
      <c r="L45" s="367">
        <v>0</v>
      </c>
    </row>
    <row r="46" spans="1:12" ht="18.95" hidden="1" customHeight="1">
      <c r="A46" s="238"/>
      <c r="B46" s="239"/>
      <c r="C46" s="239"/>
      <c r="D46" s="240" t="s">
        <v>45</v>
      </c>
      <c r="E46" s="368">
        <v>0</v>
      </c>
      <c r="F46" s="369">
        <v>0</v>
      </c>
      <c r="G46" s="369">
        <v>0</v>
      </c>
      <c r="H46" s="369">
        <v>0</v>
      </c>
      <c r="I46" s="369">
        <v>0</v>
      </c>
      <c r="J46" s="369">
        <v>0</v>
      </c>
      <c r="K46" s="369">
        <v>0</v>
      </c>
      <c r="L46" s="370">
        <v>0</v>
      </c>
    </row>
    <row r="47" spans="1:12" ht="18.95" customHeight="1">
      <c r="A47" s="232" t="s">
        <v>374</v>
      </c>
      <c r="B47" s="233" t="s">
        <v>47</v>
      </c>
      <c r="C47" s="234" t="s">
        <v>375</v>
      </c>
      <c r="D47" s="248" t="s">
        <v>41</v>
      </c>
      <c r="E47" s="840">
        <v>441474000</v>
      </c>
      <c r="F47" s="841">
        <v>339891000</v>
      </c>
      <c r="G47" s="841">
        <v>257000</v>
      </c>
      <c r="H47" s="841">
        <v>100246000</v>
      </c>
      <c r="I47" s="841">
        <v>450000</v>
      </c>
      <c r="J47" s="842">
        <v>0</v>
      </c>
      <c r="K47" s="842">
        <v>0</v>
      </c>
      <c r="L47" s="851">
        <v>630000</v>
      </c>
    </row>
    <row r="48" spans="1:12" ht="18.95" customHeight="1">
      <c r="A48" s="232"/>
      <c r="B48" s="233"/>
      <c r="C48" s="234"/>
      <c r="D48" s="237" t="s">
        <v>42</v>
      </c>
      <c r="E48" s="843">
        <v>0</v>
      </c>
      <c r="F48" s="835">
        <v>0</v>
      </c>
      <c r="G48" s="835">
        <v>0</v>
      </c>
      <c r="H48" s="835">
        <v>0</v>
      </c>
      <c r="I48" s="835">
        <v>0</v>
      </c>
      <c r="J48" s="835">
        <v>0</v>
      </c>
      <c r="K48" s="835">
        <v>0</v>
      </c>
      <c r="L48" s="844">
        <v>0</v>
      </c>
    </row>
    <row r="49" spans="1:12" ht="18.95" customHeight="1">
      <c r="A49" s="232"/>
      <c r="B49" s="233"/>
      <c r="C49" s="234"/>
      <c r="D49" s="237" t="s">
        <v>43</v>
      </c>
      <c r="E49" s="843">
        <v>104282730.59999999</v>
      </c>
      <c r="F49" s="835">
        <v>98484000</v>
      </c>
      <c r="G49" s="835">
        <v>21348.940000000002</v>
      </c>
      <c r="H49" s="835">
        <v>5777381.6599999964</v>
      </c>
      <c r="I49" s="835">
        <v>0</v>
      </c>
      <c r="J49" s="835">
        <v>0</v>
      </c>
      <c r="K49" s="835">
        <v>0</v>
      </c>
      <c r="L49" s="844">
        <v>0</v>
      </c>
    </row>
    <row r="50" spans="1:12" ht="18.95" customHeight="1">
      <c r="A50" s="232"/>
      <c r="B50" s="234"/>
      <c r="C50" s="234"/>
      <c r="D50" s="237" t="s">
        <v>44</v>
      </c>
      <c r="E50" s="366">
        <v>0.23621488604085403</v>
      </c>
      <c r="F50" s="193">
        <v>0.28975171452024323</v>
      </c>
      <c r="G50" s="193">
        <v>8.3069805447470821E-2</v>
      </c>
      <c r="H50" s="193">
        <v>5.7632041777227985E-2</v>
      </c>
      <c r="I50" s="193">
        <v>0</v>
      </c>
      <c r="J50" s="193">
        <v>0</v>
      </c>
      <c r="K50" s="193">
        <v>0</v>
      </c>
      <c r="L50" s="367">
        <v>0</v>
      </c>
    </row>
    <row r="51" spans="1:12" ht="18.95" customHeight="1">
      <c r="A51" s="238"/>
      <c r="B51" s="239"/>
      <c r="C51" s="239"/>
      <c r="D51" s="242" t="s">
        <v>45</v>
      </c>
      <c r="E51" s="368">
        <v>0</v>
      </c>
      <c r="F51" s="369">
        <v>0</v>
      </c>
      <c r="G51" s="369">
        <v>0</v>
      </c>
      <c r="H51" s="369">
        <v>0</v>
      </c>
      <c r="I51" s="369">
        <v>0</v>
      </c>
      <c r="J51" s="369">
        <v>0</v>
      </c>
      <c r="K51" s="369">
        <v>0</v>
      </c>
      <c r="L51" s="370">
        <v>0</v>
      </c>
    </row>
    <row r="52" spans="1:12" ht="18.95" customHeight="1">
      <c r="A52" s="232" t="s">
        <v>376</v>
      </c>
      <c r="B52" s="233" t="s">
        <v>47</v>
      </c>
      <c r="C52" s="234" t="s">
        <v>377</v>
      </c>
      <c r="D52" s="235" t="s">
        <v>41</v>
      </c>
      <c r="E52" s="840">
        <v>21000000</v>
      </c>
      <c r="F52" s="841">
        <v>21000000</v>
      </c>
      <c r="G52" s="841">
        <v>0</v>
      </c>
      <c r="H52" s="841">
        <v>0</v>
      </c>
      <c r="I52" s="841">
        <v>0</v>
      </c>
      <c r="J52" s="842">
        <v>0</v>
      </c>
      <c r="K52" s="842">
        <v>0</v>
      </c>
      <c r="L52" s="851">
        <v>0</v>
      </c>
    </row>
    <row r="53" spans="1:12" ht="18.95" customHeight="1">
      <c r="A53" s="232"/>
      <c r="B53" s="233"/>
      <c r="C53" s="234"/>
      <c r="D53" s="237" t="s">
        <v>42</v>
      </c>
      <c r="E53" s="843">
        <v>0</v>
      </c>
      <c r="F53" s="835">
        <v>0</v>
      </c>
      <c r="G53" s="835">
        <v>0</v>
      </c>
      <c r="H53" s="835">
        <v>0</v>
      </c>
      <c r="I53" s="835">
        <v>0</v>
      </c>
      <c r="J53" s="835">
        <v>0</v>
      </c>
      <c r="K53" s="835">
        <v>0</v>
      </c>
      <c r="L53" s="844">
        <v>0</v>
      </c>
    </row>
    <row r="54" spans="1:12" ht="18.95" customHeight="1">
      <c r="A54" s="232"/>
      <c r="B54" s="233"/>
      <c r="C54" s="234"/>
      <c r="D54" s="237" t="s">
        <v>43</v>
      </c>
      <c r="E54" s="843">
        <v>1082183</v>
      </c>
      <c r="F54" s="835">
        <v>1082183</v>
      </c>
      <c r="G54" s="835">
        <v>0</v>
      </c>
      <c r="H54" s="835">
        <v>0</v>
      </c>
      <c r="I54" s="835">
        <v>0</v>
      </c>
      <c r="J54" s="835">
        <v>0</v>
      </c>
      <c r="K54" s="835">
        <v>0</v>
      </c>
      <c r="L54" s="844">
        <v>0</v>
      </c>
    </row>
    <row r="55" spans="1:12" ht="18.95" customHeight="1">
      <c r="A55" s="236"/>
      <c r="B55" s="234"/>
      <c r="C55" s="234"/>
      <c r="D55" s="237" t="s">
        <v>44</v>
      </c>
      <c r="E55" s="366">
        <v>5.1532523809523813E-2</v>
      </c>
      <c r="F55" s="193">
        <v>5.1532523809523813E-2</v>
      </c>
      <c r="G55" s="193">
        <v>0</v>
      </c>
      <c r="H55" s="193">
        <v>0</v>
      </c>
      <c r="I55" s="193">
        <v>0</v>
      </c>
      <c r="J55" s="193">
        <v>0</v>
      </c>
      <c r="K55" s="193">
        <v>0</v>
      </c>
      <c r="L55" s="367">
        <v>0</v>
      </c>
    </row>
    <row r="56" spans="1:12" ht="18.95" customHeight="1">
      <c r="A56" s="238"/>
      <c r="B56" s="239"/>
      <c r="C56" s="239"/>
      <c r="D56" s="242" t="s">
        <v>45</v>
      </c>
      <c r="E56" s="368">
        <v>0</v>
      </c>
      <c r="F56" s="369">
        <v>0</v>
      </c>
      <c r="G56" s="369">
        <v>0</v>
      </c>
      <c r="H56" s="369">
        <v>0</v>
      </c>
      <c r="I56" s="369">
        <v>0</v>
      </c>
      <c r="J56" s="369">
        <v>0</v>
      </c>
      <c r="K56" s="369">
        <v>0</v>
      </c>
      <c r="L56" s="370">
        <v>0</v>
      </c>
    </row>
    <row r="57" spans="1:12" ht="18.95" customHeight="1">
      <c r="A57" s="232" t="s">
        <v>378</v>
      </c>
      <c r="B57" s="233" t="s">
        <v>47</v>
      </c>
      <c r="C57" s="234" t="s">
        <v>379</v>
      </c>
      <c r="D57" s="237" t="s">
        <v>41</v>
      </c>
      <c r="E57" s="840">
        <v>13822948000</v>
      </c>
      <c r="F57" s="841">
        <v>5656158000</v>
      </c>
      <c r="G57" s="841">
        <v>13135000</v>
      </c>
      <c r="H57" s="841">
        <v>3747756000</v>
      </c>
      <c r="I57" s="841">
        <v>3415721000</v>
      </c>
      <c r="J57" s="842">
        <v>0</v>
      </c>
      <c r="K57" s="842">
        <v>0</v>
      </c>
      <c r="L57" s="851">
        <v>990178000</v>
      </c>
    </row>
    <row r="58" spans="1:12" ht="18.95" customHeight="1">
      <c r="A58" s="232"/>
      <c r="B58" s="233"/>
      <c r="C58" s="234"/>
      <c r="D58" s="237" t="s">
        <v>42</v>
      </c>
      <c r="E58" s="843">
        <v>0</v>
      </c>
      <c r="F58" s="835">
        <v>0</v>
      </c>
      <c r="G58" s="835">
        <v>0</v>
      </c>
      <c r="H58" s="835">
        <v>0</v>
      </c>
      <c r="I58" s="835">
        <v>0</v>
      </c>
      <c r="J58" s="835">
        <v>0</v>
      </c>
      <c r="K58" s="835">
        <v>0</v>
      </c>
      <c r="L58" s="844">
        <v>0</v>
      </c>
    </row>
    <row r="59" spans="1:12" ht="18.95" customHeight="1">
      <c r="A59" s="232"/>
      <c r="B59" s="233"/>
      <c r="C59" s="234"/>
      <c r="D59" s="237" t="s">
        <v>43</v>
      </c>
      <c r="E59" s="843">
        <v>413758953.1099999</v>
      </c>
      <c r="F59" s="835">
        <v>103175344.80000001</v>
      </c>
      <c r="G59" s="835">
        <v>522653.10999999993</v>
      </c>
      <c r="H59" s="835">
        <v>169539711.08999988</v>
      </c>
      <c r="I59" s="835">
        <v>109100800.81999999</v>
      </c>
      <c r="J59" s="835">
        <v>0</v>
      </c>
      <c r="K59" s="835">
        <v>0</v>
      </c>
      <c r="L59" s="844">
        <v>31420443.289999999</v>
      </c>
    </row>
    <row r="60" spans="1:12" ht="18.95" customHeight="1">
      <c r="A60" s="236"/>
      <c r="B60" s="234"/>
      <c r="C60" s="234"/>
      <c r="D60" s="237" t="s">
        <v>44</v>
      </c>
      <c r="E60" s="366">
        <v>2.9932757694668306E-2</v>
      </c>
      <c r="F60" s="193">
        <v>1.8241241634339073E-2</v>
      </c>
      <c r="G60" s="193">
        <v>3.9790872478111909E-2</v>
      </c>
      <c r="H60" s="193">
        <v>4.5237659839648017E-2</v>
      </c>
      <c r="I60" s="193">
        <v>3.194078228871737E-2</v>
      </c>
      <c r="J60" s="193">
        <v>0</v>
      </c>
      <c r="K60" s="193">
        <v>0</v>
      </c>
      <c r="L60" s="367">
        <v>3.1732116134674776E-2</v>
      </c>
    </row>
    <row r="61" spans="1:12" ht="18.95" customHeight="1">
      <c r="A61" s="238"/>
      <c r="B61" s="239"/>
      <c r="C61" s="239"/>
      <c r="D61" s="237" t="s">
        <v>45</v>
      </c>
      <c r="E61" s="368">
        <v>0</v>
      </c>
      <c r="F61" s="369">
        <v>0</v>
      </c>
      <c r="G61" s="369">
        <v>0</v>
      </c>
      <c r="H61" s="369">
        <v>0</v>
      </c>
      <c r="I61" s="369">
        <v>0</v>
      </c>
      <c r="J61" s="369">
        <v>0</v>
      </c>
      <c r="K61" s="369">
        <v>0</v>
      </c>
      <c r="L61" s="370">
        <v>0</v>
      </c>
    </row>
    <row r="62" spans="1:12" ht="18.95" customHeight="1">
      <c r="A62" s="232" t="s">
        <v>380</v>
      </c>
      <c r="B62" s="233" t="s">
        <v>47</v>
      </c>
      <c r="C62" s="234" t="s">
        <v>134</v>
      </c>
      <c r="D62" s="235" t="s">
        <v>41</v>
      </c>
      <c r="E62" s="840">
        <v>58458000</v>
      </c>
      <c r="F62" s="841">
        <v>55143000</v>
      </c>
      <c r="G62" s="841">
        <v>10000</v>
      </c>
      <c r="H62" s="841">
        <v>3105000</v>
      </c>
      <c r="I62" s="841">
        <v>200000</v>
      </c>
      <c r="J62" s="842">
        <v>0</v>
      </c>
      <c r="K62" s="842">
        <v>0</v>
      </c>
      <c r="L62" s="851">
        <v>0</v>
      </c>
    </row>
    <row r="63" spans="1:12" ht="18.95" customHeight="1">
      <c r="A63" s="232"/>
      <c r="B63" s="233"/>
      <c r="C63" s="234"/>
      <c r="D63" s="237" t="s">
        <v>42</v>
      </c>
      <c r="E63" s="843">
        <v>0</v>
      </c>
      <c r="F63" s="835">
        <v>0</v>
      </c>
      <c r="G63" s="835">
        <v>0</v>
      </c>
      <c r="H63" s="835">
        <v>0</v>
      </c>
      <c r="I63" s="835">
        <v>0</v>
      </c>
      <c r="J63" s="835">
        <v>0</v>
      </c>
      <c r="K63" s="835">
        <v>0</v>
      </c>
      <c r="L63" s="844">
        <v>0</v>
      </c>
    </row>
    <row r="64" spans="1:12" ht="18.95" customHeight="1">
      <c r="A64" s="232"/>
      <c r="B64" s="233"/>
      <c r="C64" s="234"/>
      <c r="D64" s="237" t="s">
        <v>43</v>
      </c>
      <c r="E64" s="843">
        <v>6733950.4100000001</v>
      </c>
      <c r="F64" s="835">
        <v>5889169</v>
      </c>
      <c r="G64" s="835">
        <v>0</v>
      </c>
      <c r="H64" s="835">
        <v>844781.41</v>
      </c>
      <c r="I64" s="835">
        <v>0</v>
      </c>
      <c r="J64" s="835">
        <v>0</v>
      </c>
      <c r="K64" s="835">
        <v>0</v>
      </c>
      <c r="L64" s="844">
        <v>0</v>
      </c>
    </row>
    <row r="65" spans="1:12" ht="18.95" customHeight="1">
      <c r="A65" s="236"/>
      <c r="B65" s="234"/>
      <c r="C65" s="234"/>
      <c r="D65" s="237" t="s">
        <v>44</v>
      </c>
      <c r="E65" s="366">
        <v>0.1151929660611037</v>
      </c>
      <c r="F65" s="193">
        <v>0.10679812487532415</v>
      </c>
      <c r="G65" s="193">
        <v>0</v>
      </c>
      <c r="H65" s="193">
        <v>0.272071307568438</v>
      </c>
      <c r="I65" s="193">
        <v>0</v>
      </c>
      <c r="J65" s="193">
        <v>0</v>
      </c>
      <c r="K65" s="193">
        <v>0</v>
      </c>
      <c r="L65" s="367">
        <v>0</v>
      </c>
    </row>
    <row r="66" spans="1:12" ht="18.95" customHeight="1">
      <c r="A66" s="238"/>
      <c r="B66" s="239"/>
      <c r="C66" s="239"/>
      <c r="D66" s="242" t="s">
        <v>45</v>
      </c>
      <c r="E66" s="368">
        <v>0</v>
      </c>
      <c r="F66" s="369">
        <v>0</v>
      </c>
      <c r="G66" s="369">
        <v>0</v>
      </c>
      <c r="H66" s="369">
        <v>0</v>
      </c>
      <c r="I66" s="369">
        <v>0</v>
      </c>
      <c r="J66" s="369">
        <v>0</v>
      </c>
      <c r="K66" s="369">
        <v>0</v>
      </c>
      <c r="L66" s="370">
        <v>0</v>
      </c>
    </row>
    <row r="67" spans="1:12" ht="18.95" customHeight="1">
      <c r="A67" s="232" t="s">
        <v>381</v>
      </c>
      <c r="B67" s="233" t="s">
        <v>47</v>
      </c>
      <c r="C67" s="234" t="s">
        <v>382</v>
      </c>
      <c r="D67" s="235" t="s">
        <v>41</v>
      </c>
      <c r="E67" s="840">
        <v>741233000</v>
      </c>
      <c r="F67" s="841">
        <v>729207000</v>
      </c>
      <c r="G67" s="841">
        <v>321000</v>
      </c>
      <c r="H67" s="841">
        <v>11233000</v>
      </c>
      <c r="I67" s="841">
        <v>472000</v>
      </c>
      <c r="J67" s="842">
        <v>0</v>
      </c>
      <c r="K67" s="842">
        <v>0</v>
      </c>
      <c r="L67" s="851">
        <v>0</v>
      </c>
    </row>
    <row r="68" spans="1:12" ht="18.95" customHeight="1">
      <c r="A68" s="232"/>
      <c r="B68" s="233"/>
      <c r="C68" s="234"/>
      <c r="D68" s="237" t="s">
        <v>42</v>
      </c>
      <c r="E68" s="843">
        <v>0</v>
      </c>
      <c r="F68" s="835">
        <v>0</v>
      </c>
      <c r="G68" s="835">
        <v>0</v>
      </c>
      <c r="H68" s="835">
        <v>0</v>
      </c>
      <c r="I68" s="835">
        <v>0</v>
      </c>
      <c r="J68" s="835">
        <v>0</v>
      </c>
      <c r="K68" s="835">
        <v>0</v>
      </c>
      <c r="L68" s="844">
        <v>0</v>
      </c>
    </row>
    <row r="69" spans="1:12" ht="18.95" customHeight="1">
      <c r="A69" s="232"/>
      <c r="B69" s="233"/>
      <c r="C69" s="234"/>
      <c r="D69" s="237" t="s">
        <v>43</v>
      </c>
      <c r="E69" s="843">
        <v>19698281.780000005</v>
      </c>
      <c r="F69" s="835">
        <v>19138547.180000003</v>
      </c>
      <c r="G69" s="835">
        <v>0</v>
      </c>
      <c r="H69" s="835">
        <v>559734.6</v>
      </c>
      <c r="I69" s="835">
        <v>0</v>
      </c>
      <c r="J69" s="835">
        <v>0</v>
      </c>
      <c r="K69" s="835">
        <v>0</v>
      </c>
      <c r="L69" s="844">
        <v>0</v>
      </c>
    </row>
    <row r="70" spans="1:12" ht="18.95" customHeight="1">
      <c r="A70" s="236"/>
      <c r="B70" s="234"/>
      <c r="C70" s="234"/>
      <c r="D70" s="237" t="s">
        <v>44</v>
      </c>
      <c r="E70" s="366">
        <v>2.6575019973476634E-2</v>
      </c>
      <c r="F70" s="193">
        <v>2.6245698656211479E-2</v>
      </c>
      <c r="G70" s="193">
        <v>0</v>
      </c>
      <c r="H70" s="193">
        <v>4.9829484554437815E-2</v>
      </c>
      <c r="I70" s="193">
        <v>0</v>
      </c>
      <c r="J70" s="193">
        <v>0</v>
      </c>
      <c r="K70" s="193">
        <v>0</v>
      </c>
      <c r="L70" s="367">
        <v>0</v>
      </c>
    </row>
    <row r="71" spans="1:12" ht="18.95" customHeight="1">
      <c r="A71" s="238"/>
      <c r="B71" s="239"/>
      <c r="C71" s="239"/>
      <c r="D71" s="240" t="s">
        <v>45</v>
      </c>
      <c r="E71" s="368">
        <v>0</v>
      </c>
      <c r="F71" s="369">
        <v>0</v>
      </c>
      <c r="G71" s="369">
        <v>0</v>
      </c>
      <c r="H71" s="369">
        <v>0</v>
      </c>
      <c r="I71" s="369">
        <v>0</v>
      </c>
      <c r="J71" s="369">
        <v>0</v>
      </c>
      <c r="K71" s="369">
        <v>0</v>
      </c>
      <c r="L71" s="370">
        <v>0</v>
      </c>
    </row>
    <row r="72" spans="1:12" ht="18.95" customHeight="1">
      <c r="A72" s="249" t="s">
        <v>383</v>
      </c>
      <c r="B72" s="245" t="s">
        <v>47</v>
      </c>
      <c r="C72" s="250" t="s">
        <v>384</v>
      </c>
      <c r="D72" s="247" t="s">
        <v>41</v>
      </c>
      <c r="E72" s="840">
        <v>499310000</v>
      </c>
      <c r="F72" s="841">
        <v>348091000</v>
      </c>
      <c r="G72" s="841">
        <v>224000</v>
      </c>
      <c r="H72" s="841">
        <v>131526000</v>
      </c>
      <c r="I72" s="841">
        <v>2965000</v>
      </c>
      <c r="J72" s="842">
        <v>0</v>
      </c>
      <c r="K72" s="842">
        <v>0</v>
      </c>
      <c r="L72" s="851">
        <v>16504000</v>
      </c>
    </row>
    <row r="73" spans="1:12" ht="18.95" customHeight="1">
      <c r="A73" s="232"/>
      <c r="B73" s="233"/>
      <c r="C73" s="234"/>
      <c r="D73" s="237" t="s">
        <v>42</v>
      </c>
      <c r="E73" s="843">
        <v>0</v>
      </c>
      <c r="F73" s="835">
        <v>0</v>
      </c>
      <c r="G73" s="835">
        <v>0</v>
      </c>
      <c r="H73" s="835">
        <v>0</v>
      </c>
      <c r="I73" s="835">
        <v>0</v>
      </c>
      <c r="J73" s="835">
        <v>0</v>
      </c>
      <c r="K73" s="835">
        <v>0</v>
      </c>
      <c r="L73" s="844">
        <v>0</v>
      </c>
    </row>
    <row r="74" spans="1:12" ht="18.95" customHeight="1">
      <c r="A74" s="232"/>
      <c r="B74" s="233"/>
      <c r="C74" s="234"/>
      <c r="D74" s="237" t="s">
        <v>43</v>
      </c>
      <c r="E74" s="843">
        <v>29362763.830000002</v>
      </c>
      <c r="F74" s="835">
        <v>22082147.550000001</v>
      </c>
      <c r="G74" s="835">
        <v>26757.640000000003</v>
      </c>
      <c r="H74" s="835">
        <v>6389975.8000000007</v>
      </c>
      <c r="I74" s="835">
        <v>0</v>
      </c>
      <c r="J74" s="835">
        <v>0</v>
      </c>
      <c r="K74" s="835">
        <v>0</v>
      </c>
      <c r="L74" s="844">
        <v>863882.84000000032</v>
      </c>
    </row>
    <row r="75" spans="1:12" ht="18.95" customHeight="1">
      <c r="A75" s="236"/>
      <c r="B75" s="234"/>
      <c r="C75" s="234" t="s">
        <v>4</v>
      </c>
      <c r="D75" s="237" t="s">
        <v>44</v>
      </c>
      <c r="E75" s="366">
        <v>5.8806680879613868E-2</v>
      </c>
      <c r="F75" s="193">
        <v>6.3437858347386175E-2</v>
      </c>
      <c r="G75" s="193">
        <v>0.11945375000000001</v>
      </c>
      <c r="H75" s="193">
        <v>4.8583366026489064E-2</v>
      </c>
      <c r="I75" s="193">
        <v>0</v>
      </c>
      <c r="J75" s="193">
        <v>0</v>
      </c>
      <c r="K75" s="193">
        <v>0</v>
      </c>
      <c r="L75" s="367">
        <v>5.2343846340281164E-2</v>
      </c>
    </row>
    <row r="76" spans="1:12" ht="18.95" customHeight="1">
      <c r="A76" s="238"/>
      <c r="B76" s="239"/>
      <c r="C76" s="239"/>
      <c r="D76" s="243" t="s">
        <v>45</v>
      </c>
      <c r="E76" s="368">
        <v>0</v>
      </c>
      <c r="F76" s="369">
        <v>0</v>
      </c>
      <c r="G76" s="369">
        <v>0</v>
      </c>
      <c r="H76" s="369">
        <v>0</v>
      </c>
      <c r="I76" s="369">
        <v>0</v>
      </c>
      <c r="J76" s="369">
        <v>0</v>
      </c>
      <c r="K76" s="369">
        <v>0</v>
      </c>
      <c r="L76" s="370">
        <v>0</v>
      </c>
    </row>
    <row r="77" spans="1:12" ht="18.95" customHeight="1">
      <c r="A77" s="232" t="s">
        <v>385</v>
      </c>
      <c r="B77" s="233" t="s">
        <v>47</v>
      </c>
      <c r="C77" s="234" t="s">
        <v>386</v>
      </c>
      <c r="D77" s="248" t="s">
        <v>41</v>
      </c>
      <c r="E77" s="840">
        <v>23781000</v>
      </c>
      <c r="F77" s="841">
        <v>0</v>
      </c>
      <c r="G77" s="841">
        <v>36000</v>
      </c>
      <c r="H77" s="841">
        <v>22929000</v>
      </c>
      <c r="I77" s="841">
        <v>0</v>
      </c>
      <c r="J77" s="842">
        <v>0</v>
      </c>
      <c r="K77" s="842">
        <v>0</v>
      </c>
      <c r="L77" s="851">
        <v>816000</v>
      </c>
    </row>
    <row r="78" spans="1:12" ht="18.95" customHeight="1">
      <c r="A78" s="232"/>
      <c r="B78" s="233"/>
      <c r="C78" s="234"/>
      <c r="D78" s="237" t="s">
        <v>42</v>
      </c>
      <c r="E78" s="843">
        <v>0</v>
      </c>
      <c r="F78" s="835">
        <v>0</v>
      </c>
      <c r="G78" s="835">
        <v>0</v>
      </c>
      <c r="H78" s="835">
        <v>0</v>
      </c>
      <c r="I78" s="835">
        <v>0</v>
      </c>
      <c r="J78" s="835">
        <v>0</v>
      </c>
      <c r="K78" s="835">
        <v>0</v>
      </c>
      <c r="L78" s="844">
        <v>0</v>
      </c>
    </row>
    <row r="79" spans="1:12" ht="18.95" customHeight="1">
      <c r="A79" s="232"/>
      <c r="B79" s="233"/>
      <c r="C79" s="234"/>
      <c r="D79" s="237" t="s">
        <v>43</v>
      </c>
      <c r="E79" s="843">
        <v>1304570.1800000002</v>
      </c>
      <c r="F79" s="835">
        <v>0</v>
      </c>
      <c r="G79" s="835">
        <v>1850</v>
      </c>
      <c r="H79" s="835">
        <v>1263543.4400000002</v>
      </c>
      <c r="I79" s="835">
        <v>0</v>
      </c>
      <c r="J79" s="835">
        <v>0</v>
      </c>
      <c r="K79" s="835">
        <v>0</v>
      </c>
      <c r="L79" s="844">
        <v>39176.74</v>
      </c>
    </row>
    <row r="80" spans="1:12" ht="18.95" customHeight="1">
      <c r="A80" s="236"/>
      <c r="B80" s="234"/>
      <c r="C80" s="234"/>
      <c r="D80" s="237" t="s">
        <v>44</v>
      </c>
      <c r="E80" s="366">
        <v>5.4857667045120059E-2</v>
      </c>
      <c r="F80" s="193">
        <v>0</v>
      </c>
      <c r="G80" s="193">
        <v>5.1388888888888887E-2</v>
      </c>
      <c r="H80" s="193">
        <v>5.5106783549217157E-2</v>
      </c>
      <c r="I80" s="193">
        <v>0</v>
      </c>
      <c r="J80" s="193">
        <v>0</v>
      </c>
      <c r="K80" s="193">
        <v>0</v>
      </c>
      <c r="L80" s="367">
        <v>4.8010710784313723E-2</v>
      </c>
    </row>
    <row r="81" spans="1:12" ht="18.95" customHeight="1">
      <c r="A81" s="238"/>
      <c r="B81" s="239"/>
      <c r="C81" s="239"/>
      <c r="D81" s="237" t="s">
        <v>45</v>
      </c>
      <c r="E81" s="368">
        <v>0</v>
      </c>
      <c r="F81" s="369">
        <v>0</v>
      </c>
      <c r="G81" s="369">
        <v>0</v>
      </c>
      <c r="H81" s="369">
        <v>0</v>
      </c>
      <c r="I81" s="369">
        <v>0</v>
      </c>
      <c r="J81" s="369">
        <v>0</v>
      </c>
      <c r="K81" s="369">
        <v>0</v>
      </c>
      <c r="L81" s="370">
        <v>0</v>
      </c>
    </row>
    <row r="82" spans="1:12" ht="18.95" customHeight="1">
      <c r="A82" s="232" t="s">
        <v>387</v>
      </c>
      <c r="B82" s="233" t="s">
        <v>47</v>
      </c>
      <c r="C82" s="234" t="s">
        <v>727</v>
      </c>
      <c r="D82" s="235" t="s">
        <v>41</v>
      </c>
      <c r="E82" s="840">
        <v>24808355000</v>
      </c>
      <c r="F82" s="841">
        <v>22615953000</v>
      </c>
      <c r="G82" s="841">
        <v>70189000</v>
      </c>
      <c r="H82" s="841">
        <v>906404000</v>
      </c>
      <c r="I82" s="841">
        <v>772023000</v>
      </c>
      <c r="J82" s="842">
        <v>0</v>
      </c>
      <c r="K82" s="842">
        <v>0</v>
      </c>
      <c r="L82" s="851">
        <v>443786000</v>
      </c>
    </row>
    <row r="83" spans="1:12" ht="18.95" customHeight="1">
      <c r="A83" s="232"/>
      <c r="B83" s="233"/>
      <c r="C83" s="234"/>
      <c r="D83" s="237" t="s">
        <v>42</v>
      </c>
      <c r="E83" s="843">
        <v>0</v>
      </c>
      <c r="F83" s="835">
        <v>0</v>
      </c>
      <c r="G83" s="835">
        <v>0</v>
      </c>
      <c r="H83" s="835">
        <v>0</v>
      </c>
      <c r="I83" s="835">
        <v>0</v>
      </c>
      <c r="J83" s="835">
        <v>0</v>
      </c>
      <c r="K83" s="835">
        <v>0</v>
      </c>
      <c r="L83" s="844">
        <v>0</v>
      </c>
    </row>
    <row r="84" spans="1:12" ht="18.95" customHeight="1">
      <c r="A84" s="232"/>
      <c r="B84" s="233"/>
      <c r="C84" s="234"/>
      <c r="D84" s="237" t="s">
        <v>43</v>
      </c>
      <c r="E84" s="843">
        <v>1944001062.49</v>
      </c>
      <c r="F84" s="835">
        <v>1775639097.5</v>
      </c>
      <c r="G84" s="835">
        <v>14401832.560000001</v>
      </c>
      <c r="H84" s="835">
        <v>121868212.95</v>
      </c>
      <c r="I84" s="835">
        <v>30811104.460000001</v>
      </c>
      <c r="J84" s="835">
        <v>0</v>
      </c>
      <c r="K84" s="835">
        <v>0</v>
      </c>
      <c r="L84" s="844">
        <v>1280815.02</v>
      </c>
    </row>
    <row r="85" spans="1:12" ht="18.95" customHeight="1">
      <c r="A85" s="236"/>
      <c r="B85" s="234"/>
      <c r="C85" s="234"/>
      <c r="D85" s="237" t="s">
        <v>44</v>
      </c>
      <c r="E85" s="366">
        <v>7.8360740262302761E-2</v>
      </c>
      <c r="F85" s="193">
        <v>7.8512680739122515E-2</v>
      </c>
      <c r="G85" s="193">
        <v>0.20518646169627719</v>
      </c>
      <c r="H85" s="193">
        <v>0.13445242182293987</v>
      </c>
      <c r="I85" s="193">
        <v>3.9909568056910226E-2</v>
      </c>
      <c r="J85" s="193">
        <v>0</v>
      </c>
      <c r="K85" s="193">
        <v>0</v>
      </c>
      <c r="L85" s="367">
        <v>2.8861095663225067E-3</v>
      </c>
    </row>
    <row r="86" spans="1:12" ht="18.95" customHeight="1">
      <c r="A86" s="238"/>
      <c r="B86" s="239"/>
      <c r="C86" s="239"/>
      <c r="D86" s="242" t="s">
        <v>45</v>
      </c>
      <c r="E86" s="368">
        <v>0</v>
      </c>
      <c r="F86" s="369">
        <v>0</v>
      </c>
      <c r="G86" s="369">
        <v>0</v>
      </c>
      <c r="H86" s="369">
        <v>0</v>
      </c>
      <c r="I86" s="369">
        <v>0</v>
      </c>
      <c r="J86" s="369">
        <v>0</v>
      </c>
      <c r="K86" s="369">
        <v>0</v>
      </c>
      <c r="L86" s="370">
        <v>0</v>
      </c>
    </row>
    <row r="87" spans="1:12" ht="18.95" customHeight="1">
      <c r="A87" s="232" t="s">
        <v>388</v>
      </c>
      <c r="B87" s="233" t="s">
        <v>47</v>
      </c>
      <c r="C87" s="234" t="s">
        <v>83</v>
      </c>
      <c r="D87" s="237" t="s">
        <v>41</v>
      </c>
      <c r="E87" s="840">
        <v>15930575000</v>
      </c>
      <c r="F87" s="841">
        <v>768178000</v>
      </c>
      <c r="G87" s="841">
        <v>394540000</v>
      </c>
      <c r="H87" s="841">
        <v>13543075000</v>
      </c>
      <c r="I87" s="841">
        <v>354507000</v>
      </c>
      <c r="J87" s="842">
        <v>0</v>
      </c>
      <c r="K87" s="842">
        <v>0</v>
      </c>
      <c r="L87" s="851">
        <v>870275000</v>
      </c>
    </row>
    <row r="88" spans="1:12" ht="18.95" customHeight="1">
      <c r="A88" s="232"/>
      <c r="B88" s="233"/>
      <c r="C88" s="234"/>
      <c r="D88" s="237" t="s">
        <v>42</v>
      </c>
      <c r="E88" s="843">
        <v>0</v>
      </c>
      <c r="F88" s="835">
        <v>0</v>
      </c>
      <c r="G88" s="835">
        <v>0</v>
      </c>
      <c r="H88" s="835">
        <v>0</v>
      </c>
      <c r="I88" s="835">
        <v>0</v>
      </c>
      <c r="J88" s="835">
        <v>0</v>
      </c>
      <c r="K88" s="835">
        <v>0</v>
      </c>
      <c r="L88" s="844">
        <v>0</v>
      </c>
    </row>
    <row r="89" spans="1:12" ht="18.95" customHeight="1">
      <c r="A89" s="232"/>
      <c r="B89" s="233"/>
      <c r="C89" s="234"/>
      <c r="D89" s="237" t="s">
        <v>43</v>
      </c>
      <c r="E89" s="843">
        <v>1050373351.3000001</v>
      </c>
      <c r="F89" s="835">
        <v>56367645.390000001</v>
      </c>
      <c r="G89" s="835">
        <v>4383921.6900000032</v>
      </c>
      <c r="H89" s="835">
        <v>951456655.74000001</v>
      </c>
      <c r="I89" s="835">
        <v>9183828.8800000008</v>
      </c>
      <c r="J89" s="835">
        <v>0</v>
      </c>
      <c r="K89" s="835">
        <v>0</v>
      </c>
      <c r="L89" s="844">
        <v>28981299.600000024</v>
      </c>
    </row>
    <row r="90" spans="1:12" ht="18.95" customHeight="1">
      <c r="A90" s="232"/>
      <c r="B90" s="234"/>
      <c r="C90" s="234"/>
      <c r="D90" s="237" t="s">
        <v>44</v>
      </c>
      <c r="E90" s="366">
        <v>6.5934428060506298E-2</v>
      </c>
      <c r="F90" s="193">
        <v>7.3378364636841983E-2</v>
      </c>
      <c r="G90" s="193">
        <v>1.1111475870634165E-2</v>
      </c>
      <c r="H90" s="193">
        <v>7.0254108150475433E-2</v>
      </c>
      <c r="I90" s="193">
        <v>2.5905916893037374E-2</v>
      </c>
      <c r="J90" s="193">
        <v>0</v>
      </c>
      <c r="K90" s="193">
        <v>0</v>
      </c>
      <c r="L90" s="367">
        <v>3.3301312343799398E-2</v>
      </c>
    </row>
    <row r="91" spans="1:12" ht="18.95" customHeight="1">
      <c r="A91" s="238"/>
      <c r="B91" s="239"/>
      <c r="C91" s="239"/>
      <c r="D91" s="240" t="s">
        <v>45</v>
      </c>
      <c r="E91" s="368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70">
        <v>0</v>
      </c>
    </row>
    <row r="92" spans="1:12" ht="18.95" customHeight="1">
      <c r="A92" s="232" t="s">
        <v>389</v>
      </c>
      <c r="B92" s="233" t="s">
        <v>47</v>
      </c>
      <c r="C92" s="234" t="s">
        <v>390</v>
      </c>
      <c r="D92" s="235" t="s">
        <v>41</v>
      </c>
      <c r="E92" s="840">
        <v>3010942000</v>
      </c>
      <c r="F92" s="841">
        <v>118550000</v>
      </c>
      <c r="G92" s="841">
        <v>137762000</v>
      </c>
      <c r="H92" s="841">
        <v>2575849000</v>
      </c>
      <c r="I92" s="841">
        <v>178767000</v>
      </c>
      <c r="J92" s="842">
        <v>0</v>
      </c>
      <c r="K92" s="842">
        <v>0</v>
      </c>
      <c r="L92" s="851">
        <v>14000</v>
      </c>
    </row>
    <row r="93" spans="1:12" ht="18.95" customHeight="1">
      <c r="A93" s="232"/>
      <c r="B93" s="233"/>
      <c r="C93" s="234" t="s">
        <v>391</v>
      </c>
      <c r="D93" s="237" t="s">
        <v>42</v>
      </c>
      <c r="E93" s="843">
        <v>0</v>
      </c>
      <c r="F93" s="835">
        <v>0</v>
      </c>
      <c r="G93" s="835">
        <v>0</v>
      </c>
      <c r="H93" s="835">
        <v>0</v>
      </c>
      <c r="I93" s="835">
        <v>0</v>
      </c>
      <c r="J93" s="835">
        <v>0</v>
      </c>
      <c r="K93" s="835">
        <v>0</v>
      </c>
      <c r="L93" s="844">
        <v>0</v>
      </c>
    </row>
    <row r="94" spans="1:12" ht="18.95" customHeight="1">
      <c r="A94" s="232"/>
      <c r="B94" s="233"/>
      <c r="C94" s="234" t="s">
        <v>392</v>
      </c>
      <c r="D94" s="237" t="s">
        <v>43</v>
      </c>
      <c r="E94" s="843">
        <v>158403185.22999978</v>
      </c>
      <c r="F94" s="835">
        <v>1408670</v>
      </c>
      <c r="G94" s="835">
        <v>13975193.82</v>
      </c>
      <c r="H94" s="835">
        <v>142971136.49999979</v>
      </c>
      <c r="I94" s="835">
        <v>48184.91</v>
      </c>
      <c r="J94" s="835">
        <v>0</v>
      </c>
      <c r="K94" s="835">
        <v>0</v>
      </c>
      <c r="L94" s="844">
        <v>0</v>
      </c>
    </row>
    <row r="95" spans="1:12" ht="18.95" customHeight="1">
      <c r="A95" s="236"/>
      <c r="B95" s="234"/>
      <c r="C95" s="234" t="s">
        <v>393</v>
      </c>
      <c r="D95" s="237" t="s">
        <v>44</v>
      </c>
      <c r="E95" s="366">
        <v>5.2609178532831181E-2</v>
      </c>
      <c r="F95" s="193">
        <v>1.1882496836777732E-2</v>
      </c>
      <c r="G95" s="193">
        <v>0.10144447539960222</v>
      </c>
      <c r="H95" s="193">
        <v>5.5504471147182849E-2</v>
      </c>
      <c r="I95" s="193">
        <v>2.6954029546840302E-4</v>
      </c>
      <c r="J95" s="193">
        <v>0</v>
      </c>
      <c r="K95" s="193">
        <v>0</v>
      </c>
      <c r="L95" s="367">
        <v>0</v>
      </c>
    </row>
    <row r="96" spans="1:12" ht="18.95" customHeight="1">
      <c r="A96" s="238"/>
      <c r="B96" s="239"/>
      <c r="C96" s="239"/>
      <c r="D96" s="242" t="s">
        <v>45</v>
      </c>
      <c r="E96" s="368">
        <v>0</v>
      </c>
      <c r="F96" s="369">
        <v>0</v>
      </c>
      <c r="G96" s="369">
        <v>0</v>
      </c>
      <c r="H96" s="369">
        <v>0</v>
      </c>
      <c r="I96" s="369">
        <v>0</v>
      </c>
      <c r="J96" s="369">
        <v>0</v>
      </c>
      <c r="K96" s="369">
        <v>0</v>
      </c>
      <c r="L96" s="370">
        <v>0</v>
      </c>
    </row>
    <row r="97" spans="1:12" ht="18.95" customHeight="1">
      <c r="A97" s="232" t="s">
        <v>394</v>
      </c>
      <c r="B97" s="233" t="s">
        <v>47</v>
      </c>
      <c r="C97" s="234" t="s">
        <v>113</v>
      </c>
      <c r="D97" s="237" t="s">
        <v>41</v>
      </c>
      <c r="E97" s="840">
        <v>40956841000</v>
      </c>
      <c r="F97" s="841">
        <v>1571360000</v>
      </c>
      <c r="G97" s="841">
        <v>1531961000</v>
      </c>
      <c r="H97" s="841">
        <v>23530371000</v>
      </c>
      <c r="I97" s="841">
        <v>14323149000</v>
      </c>
      <c r="J97" s="842">
        <v>0</v>
      </c>
      <c r="K97" s="842">
        <v>0</v>
      </c>
      <c r="L97" s="851">
        <v>0</v>
      </c>
    </row>
    <row r="98" spans="1:12" ht="18.95" customHeight="1">
      <c r="A98" s="232"/>
      <c r="B98" s="233"/>
      <c r="C98" s="234"/>
      <c r="D98" s="237" t="s">
        <v>42</v>
      </c>
      <c r="E98" s="843">
        <v>0</v>
      </c>
      <c r="F98" s="835">
        <v>0</v>
      </c>
      <c r="G98" s="835">
        <v>0</v>
      </c>
      <c r="H98" s="835">
        <v>0</v>
      </c>
      <c r="I98" s="835">
        <v>0</v>
      </c>
      <c r="J98" s="835">
        <v>0</v>
      </c>
      <c r="K98" s="835">
        <v>0</v>
      </c>
      <c r="L98" s="844">
        <v>0</v>
      </c>
    </row>
    <row r="99" spans="1:12" ht="18.95" customHeight="1">
      <c r="A99" s="232"/>
      <c r="B99" s="233"/>
      <c r="C99" s="234"/>
      <c r="D99" s="237" t="s">
        <v>43</v>
      </c>
      <c r="E99" s="843">
        <v>1658007657.6799998</v>
      </c>
      <c r="F99" s="835">
        <v>101407229.91</v>
      </c>
      <c r="G99" s="835">
        <v>97657174.000000015</v>
      </c>
      <c r="H99" s="835">
        <v>1061324188.7699999</v>
      </c>
      <c r="I99" s="835">
        <v>397619065.00000006</v>
      </c>
      <c r="J99" s="835">
        <v>0</v>
      </c>
      <c r="K99" s="835">
        <v>0</v>
      </c>
      <c r="L99" s="844">
        <v>0</v>
      </c>
    </row>
    <row r="100" spans="1:12" ht="18.95" customHeight="1">
      <c r="A100" s="236"/>
      <c r="B100" s="234"/>
      <c r="C100" s="234"/>
      <c r="D100" s="237" t="s">
        <v>44</v>
      </c>
      <c r="E100" s="366">
        <v>4.0481824701275176E-2</v>
      </c>
      <c r="F100" s="193">
        <v>6.453468963827512E-2</v>
      </c>
      <c r="G100" s="193">
        <v>6.3746514434766949E-2</v>
      </c>
      <c r="H100" s="193">
        <v>4.5104439227498787E-2</v>
      </c>
      <c r="I100" s="193">
        <v>2.7760589867493527E-2</v>
      </c>
      <c r="J100" s="193">
        <v>0</v>
      </c>
      <c r="K100" s="193">
        <v>0</v>
      </c>
      <c r="L100" s="367">
        <v>0</v>
      </c>
    </row>
    <row r="101" spans="1:12" ht="18.95" customHeight="1">
      <c r="A101" s="238"/>
      <c r="B101" s="239"/>
      <c r="C101" s="239"/>
      <c r="D101" s="240" t="s">
        <v>45</v>
      </c>
      <c r="E101" s="368">
        <v>0</v>
      </c>
      <c r="F101" s="369">
        <v>0</v>
      </c>
      <c r="G101" s="369">
        <v>0</v>
      </c>
      <c r="H101" s="369">
        <v>0</v>
      </c>
      <c r="I101" s="369">
        <v>0</v>
      </c>
      <c r="J101" s="369">
        <v>0</v>
      </c>
      <c r="K101" s="369">
        <v>0</v>
      </c>
      <c r="L101" s="370">
        <v>0</v>
      </c>
    </row>
    <row r="102" spans="1:12" ht="18.95" customHeight="1">
      <c r="A102" s="249" t="s">
        <v>395</v>
      </c>
      <c r="B102" s="245" t="s">
        <v>47</v>
      </c>
      <c r="C102" s="250" t="s">
        <v>396</v>
      </c>
      <c r="D102" s="247" t="s">
        <v>41</v>
      </c>
      <c r="E102" s="840">
        <v>78490033000</v>
      </c>
      <c r="F102" s="841">
        <v>55787227000</v>
      </c>
      <c r="G102" s="841">
        <v>22582458000</v>
      </c>
      <c r="H102" s="841">
        <v>119352000</v>
      </c>
      <c r="I102" s="841">
        <v>996000</v>
      </c>
      <c r="J102" s="842">
        <v>0</v>
      </c>
      <c r="K102" s="842">
        <v>0</v>
      </c>
      <c r="L102" s="851">
        <v>0</v>
      </c>
    </row>
    <row r="103" spans="1:12" ht="18.95" customHeight="1">
      <c r="A103" s="232"/>
      <c r="B103" s="233"/>
      <c r="C103" s="234" t="s">
        <v>397</v>
      </c>
      <c r="D103" s="237" t="s">
        <v>42</v>
      </c>
      <c r="E103" s="843">
        <v>0</v>
      </c>
      <c r="F103" s="835">
        <v>0</v>
      </c>
      <c r="G103" s="835">
        <v>0</v>
      </c>
      <c r="H103" s="835">
        <v>0</v>
      </c>
      <c r="I103" s="835">
        <v>0</v>
      </c>
      <c r="J103" s="835">
        <v>0</v>
      </c>
      <c r="K103" s="835">
        <v>0</v>
      </c>
      <c r="L103" s="844">
        <v>0</v>
      </c>
    </row>
    <row r="104" spans="1:12" ht="18.95" customHeight="1">
      <c r="A104" s="232"/>
      <c r="B104" s="233"/>
      <c r="C104" s="234"/>
      <c r="D104" s="237" t="s">
        <v>43</v>
      </c>
      <c r="E104" s="843">
        <v>6473369251.1899996</v>
      </c>
      <c r="F104" s="835">
        <v>4609884248.2399998</v>
      </c>
      <c r="G104" s="835">
        <v>1855123465.3099999</v>
      </c>
      <c r="H104" s="835">
        <v>8361537.6400000015</v>
      </c>
      <c r="I104" s="835">
        <v>0</v>
      </c>
      <c r="J104" s="835">
        <v>0</v>
      </c>
      <c r="K104" s="835">
        <v>0</v>
      </c>
      <c r="L104" s="844">
        <v>0</v>
      </c>
    </row>
    <row r="105" spans="1:12" ht="18.95" customHeight="1">
      <c r="A105" s="236"/>
      <c r="B105" s="234"/>
      <c r="C105" s="234"/>
      <c r="D105" s="237" t="s">
        <v>44</v>
      </c>
      <c r="E105" s="366">
        <v>8.2473774105688041E-2</v>
      </c>
      <c r="F105" s="193">
        <v>8.2633328382498733E-2</v>
      </c>
      <c r="G105" s="193">
        <v>8.2148872603239206E-2</v>
      </c>
      <c r="H105" s="193">
        <v>7.0057792412360084E-2</v>
      </c>
      <c r="I105" s="193">
        <v>0</v>
      </c>
      <c r="J105" s="193">
        <v>0</v>
      </c>
      <c r="K105" s="193">
        <v>0</v>
      </c>
      <c r="L105" s="367">
        <v>0</v>
      </c>
    </row>
    <row r="106" spans="1:12" ht="18.95" customHeight="1">
      <c r="A106" s="238"/>
      <c r="B106" s="239"/>
      <c r="C106" s="239"/>
      <c r="D106" s="243" t="s">
        <v>45</v>
      </c>
      <c r="E106" s="368">
        <v>0</v>
      </c>
      <c r="F106" s="369">
        <v>0</v>
      </c>
      <c r="G106" s="369">
        <v>0</v>
      </c>
      <c r="H106" s="369">
        <v>0</v>
      </c>
      <c r="I106" s="369">
        <v>0</v>
      </c>
      <c r="J106" s="369">
        <v>0</v>
      </c>
      <c r="K106" s="369">
        <v>0</v>
      </c>
      <c r="L106" s="370">
        <v>0</v>
      </c>
    </row>
    <row r="107" spans="1:12" ht="18.95" customHeight="1">
      <c r="A107" s="232" t="s">
        <v>398</v>
      </c>
      <c r="B107" s="233" t="s">
        <v>47</v>
      </c>
      <c r="C107" s="234" t="s">
        <v>399</v>
      </c>
      <c r="D107" s="248" t="s">
        <v>41</v>
      </c>
      <c r="E107" s="840">
        <v>17034922000</v>
      </c>
      <c r="F107" s="841">
        <v>2723763000</v>
      </c>
      <c r="G107" s="841">
        <v>254846000</v>
      </c>
      <c r="H107" s="841">
        <v>13527034000</v>
      </c>
      <c r="I107" s="841">
        <v>467424000</v>
      </c>
      <c r="J107" s="842">
        <v>0</v>
      </c>
      <c r="K107" s="842">
        <v>0</v>
      </c>
      <c r="L107" s="851">
        <v>61855000</v>
      </c>
    </row>
    <row r="108" spans="1:12" ht="18.95" customHeight="1">
      <c r="A108" s="232"/>
      <c r="B108" s="233"/>
      <c r="C108" s="234" t="s">
        <v>400</v>
      </c>
      <c r="D108" s="237" t="s">
        <v>42</v>
      </c>
      <c r="E108" s="843">
        <v>0</v>
      </c>
      <c r="F108" s="835">
        <v>0</v>
      </c>
      <c r="G108" s="835">
        <v>0</v>
      </c>
      <c r="H108" s="835">
        <v>0</v>
      </c>
      <c r="I108" s="835">
        <v>0</v>
      </c>
      <c r="J108" s="835">
        <v>0</v>
      </c>
      <c r="K108" s="835">
        <v>0</v>
      </c>
      <c r="L108" s="844">
        <v>0</v>
      </c>
    </row>
    <row r="109" spans="1:12" ht="18.95" customHeight="1">
      <c r="A109" s="232"/>
      <c r="B109" s="233"/>
      <c r="C109" s="234"/>
      <c r="D109" s="237" t="s">
        <v>43</v>
      </c>
      <c r="E109" s="843">
        <v>1287804986.8100002</v>
      </c>
      <c r="F109" s="835">
        <v>373503353.74000001</v>
      </c>
      <c r="G109" s="835">
        <v>28181073.870000001</v>
      </c>
      <c r="H109" s="835">
        <v>880093665.67000008</v>
      </c>
      <c r="I109" s="835">
        <v>3428267.7</v>
      </c>
      <c r="J109" s="835">
        <v>0</v>
      </c>
      <c r="K109" s="835">
        <v>0</v>
      </c>
      <c r="L109" s="844">
        <v>2598625.8300000005</v>
      </c>
    </row>
    <row r="110" spans="1:12" ht="18.95" customHeight="1">
      <c r="A110" s="232"/>
      <c r="B110" s="234"/>
      <c r="C110" s="234"/>
      <c r="D110" s="237" t="s">
        <v>44</v>
      </c>
      <c r="E110" s="366">
        <v>7.5597938564673214E-2</v>
      </c>
      <c r="F110" s="193">
        <v>0.13712769934094854</v>
      </c>
      <c r="G110" s="193">
        <v>0.11058079730503913</v>
      </c>
      <c r="H110" s="193">
        <v>6.506183585182089E-2</v>
      </c>
      <c r="I110" s="193">
        <v>7.3343852690490865E-3</v>
      </c>
      <c r="J110" s="193">
        <v>0</v>
      </c>
      <c r="K110" s="193">
        <v>0</v>
      </c>
      <c r="L110" s="367">
        <v>4.2011572710371037E-2</v>
      </c>
    </row>
    <row r="111" spans="1:12" ht="18.95" customHeight="1">
      <c r="A111" s="238"/>
      <c r="B111" s="239"/>
      <c r="C111" s="239"/>
      <c r="D111" s="237" t="s">
        <v>45</v>
      </c>
      <c r="E111" s="368">
        <v>0</v>
      </c>
      <c r="F111" s="369">
        <v>0</v>
      </c>
      <c r="G111" s="369">
        <v>0</v>
      </c>
      <c r="H111" s="369">
        <v>0</v>
      </c>
      <c r="I111" s="369">
        <v>0</v>
      </c>
      <c r="J111" s="369">
        <v>0</v>
      </c>
      <c r="K111" s="369">
        <v>0</v>
      </c>
      <c r="L111" s="370">
        <v>0</v>
      </c>
    </row>
    <row r="112" spans="1:12" ht="18.95" customHeight="1">
      <c r="A112" s="232" t="s">
        <v>401</v>
      </c>
      <c r="B112" s="233" t="s">
        <v>47</v>
      </c>
      <c r="C112" s="234" t="s">
        <v>402</v>
      </c>
      <c r="D112" s="235" t="s">
        <v>41</v>
      </c>
      <c r="E112" s="840">
        <v>15088214000</v>
      </c>
      <c r="F112" s="841">
        <v>187014000</v>
      </c>
      <c r="G112" s="841">
        <v>314375000</v>
      </c>
      <c r="H112" s="841">
        <v>14061785000</v>
      </c>
      <c r="I112" s="841">
        <v>508791000</v>
      </c>
      <c r="J112" s="842">
        <v>0</v>
      </c>
      <c r="K112" s="842">
        <v>0</v>
      </c>
      <c r="L112" s="851">
        <v>16249000</v>
      </c>
    </row>
    <row r="113" spans="1:12" ht="18.95" customHeight="1">
      <c r="A113" s="232"/>
      <c r="B113" s="233"/>
      <c r="C113" s="234"/>
      <c r="D113" s="237" t="s">
        <v>42</v>
      </c>
      <c r="E113" s="843">
        <v>0</v>
      </c>
      <c r="F113" s="835">
        <v>0</v>
      </c>
      <c r="G113" s="835">
        <v>0</v>
      </c>
      <c r="H113" s="835">
        <v>0</v>
      </c>
      <c r="I113" s="835">
        <v>0</v>
      </c>
      <c r="J113" s="835">
        <v>0</v>
      </c>
      <c r="K113" s="835">
        <v>0</v>
      </c>
      <c r="L113" s="844">
        <v>0</v>
      </c>
    </row>
    <row r="114" spans="1:12" ht="18.95" customHeight="1">
      <c r="A114" s="232"/>
      <c r="B114" s="233"/>
      <c r="C114" s="234"/>
      <c r="D114" s="237" t="s">
        <v>43</v>
      </c>
      <c r="E114" s="843">
        <v>909037813.01999998</v>
      </c>
      <c r="F114" s="835">
        <v>14920371.449999999</v>
      </c>
      <c r="G114" s="835">
        <v>31242611.850000001</v>
      </c>
      <c r="H114" s="835">
        <v>857165336.30999994</v>
      </c>
      <c r="I114" s="835">
        <v>5643514.2000000002</v>
      </c>
      <c r="J114" s="835">
        <v>0</v>
      </c>
      <c r="K114" s="835">
        <v>0</v>
      </c>
      <c r="L114" s="844">
        <v>65979.209999999992</v>
      </c>
    </row>
    <row r="115" spans="1:12" ht="18.95" customHeight="1">
      <c r="A115" s="236"/>
      <c r="B115" s="234"/>
      <c r="C115" s="234"/>
      <c r="D115" s="237" t="s">
        <v>44</v>
      </c>
      <c r="E115" s="366">
        <v>6.0248205189825647E-2</v>
      </c>
      <c r="F115" s="193">
        <v>7.9782109628156184E-2</v>
      </c>
      <c r="G115" s="193">
        <v>9.938007745526839E-2</v>
      </c>
      <c r="H115" s="193">
        <v>6.0957078799739856E-2</v>
      </c>
      <c r="I115" s="193">
        <v>1.1092008702984133E-2</v>
      </c>
      <c r="J115" s="193">
        <v>0</v>
      </c>
      <c r="K115" s="193">
        <v>0</v>
      </c>
      <c r="L115" s="367">
        <v>4.0605089543971932E-3</v>
      </c>
    </row>
    <row r="116" spans="1:12" ht="18.95" customHeight="1">
      <c r="A116" s="238"/>
      <c r="B116" s="239"/>
      <c r="C116" s="239"/>
      <c r="D116" s="242" t="s">
        <v>45</v>
      </c>
      <c r="E116" s="368">
        <v>0</v>
      </c>
      <c r="F116" s="369">
        <v>0</v>
      </c>
      <c r="G116" s="369">
        <v>0</v>
      </c>
      <c r="H116" s="369">
        <v>0</v>
      </c>
      <c r="I116" s="369">
        <v>0</v>
      </c>
      <c r="J116" s="369">
        <v>0</v>
      </c>
      <c r="K116" s="369">
        <v>0</v>
      </c>
      <c r="L116" s="370">
        <v>0</v>
      </c>
    </row>
    <row r="117" spans="1:12" ht="18.95" hidden="1" customHeight="1">
      <c r="A117" s="232" t="s">
        <v>403</v>
      </c>
      <c r="B117" s="233" t="s">
        <v>47</v>
      </c>
      <c r="C117" s="234" t="s">
        <v>404</v>
      </c>
      <c r="D117" s="235" t="s">
        <v>41</v>
      </c>
      <c r="E117" s="840">
        <v>0</v>
      </c>
      <c r="F117" s="841">
        <v>0</v>
      </c>
      <c r="G117" s="841">
        <v>0</v>
      </c>
      <c r="H117" s="841">
        <v>0</v>
      </c>
      <c r="I117" s="841">
        <v>0</v>
      </c>
      <c r="J117" s="842">
        <v>0</v>
      </c>
      <c r="K117" s="842">
        <v>0</v>
      </c>
      <c r="L117" s="851">
        <v>0</v>
      </c>
    </row>
    <row r="118" spans="1:12" ht="18.95" hidden="1" customHeight="1">
      <c r="A118" s="232"/>
      <c r="B118" s="233"/>
      <c r="C118" s="234" t="s">
        <v>405</v>
      </c>
      <c r="D118" s="237" t="s">
        <v>42</v>
      </c>
      <c r="E118" s="843">
        <v>0</v>
      </c>
      <c r="F118" s="835">
        <v>0</v>
      </c>
      <c r="G118" s="835">
        <v>0</v>
      </c>
      <c r="H118" s="835">
        <v>0</v>
      </c>
      <c r="I118" s="835">
        <v>0</v>
      </c>
      <c r="J118" s="835">
        <v>0</v>
      </c>
      <c r="K118" s="835">
        <v>0</v>
      </c>
      <c r="L118" s="844">
        <v>0</v>
      </c>
    </row>
    <row r="119" spans="1:12" ht="18.95" hidden="1" customHeight="1">
      <c r="A119" s="232"/>
      <c r="B119" s="233"/>
      <c r="C119" s="234" t="s">
        <v>406</v>
      </c>
      <c r="D119" s="237" t="s">
        <v>43</v>
      </c>
      <c r="E119" s="843">
        <v>0</v>
      </c>
      <c r="F119" s="835">
        <v>0</v>
      </c>
      <c r="G119" s="835">
        <v>0</v>
      </c>
      <c r="H119" s="835">
        <v>0</v>
      </c>
      <c r="I119" s="835">
        <v>0</v>
      </c>
      <c r="J119" s="835">
        <v>0</v>
      </c>
      <c r="K119" s="835">
        <v>0</v>
      </c>
      <c r="L119" s="844">
        <v>0</v>
      </c>
    </row>
    <row r="120" spans="1:12" ht="18.95" hidden="1" customHeight="1">
      <c r="A120" s="236"/>
      <c r="B120" s="234"/>
      <c r="C120" s="234" t="s">
        <v>407</v>
      </c>
      <c r="D120" s="237" t="s">
        <v>44</v>
      </c>
      <c r="E120" s="366">
        <v>0</v>
      </c>
      <c r="F120" s="193">
        <v>0</v>
      </c>
      <c r="G120" s="193">
        <v>0</v>
      </c>
      <c r="H120" s="193">
        <v>0</v>
      </c>
      <c r="I120" s="193">
        <v>0</v>
      </c>
      <c r="J120" s="193">
        <v>0</v>
      </c>
      <c r="K120" s="193">
        <v>0</v>
      </c>
      <c r="L120" s="367">
        <v>0</v>
      </c>
    </row>
    <row r="121" spans="1:12" ht="18.95" hidden="1" customHeight="1">
      <c r="A121" s="238"/>
      <c r="B121" s="239"/>
      <c r="C121" s="239" t="s">
        <v>408</v>
      </c>
      <c r="D121" s="242" t="s">
        <v>45</v>
      </c>
      <c r="E121" s="368">
        <v>0</v>
      </c>
      <c r="F121" s="369">
        <v>0</v>
      </c>
      <c r="G121" s="369">
        <v>0</v>
      </c>
      <c r="H121" s="369">
        <v>0</v>
      </c>
      <c r="I121" s="369">
        <v>0</v>
      </c>
      <c r="J121" s="369">
        <v>0</v>
      </c>
      <c r="K121" s="369">
        <v>0</v>
      </c>
      <c r="L121" s="370">
        <v>0</v>
      </c>
    </row>
    <row r="122" spans="1:12" ht="18.95" customHeight="1">
      <c r="A122" s="232" t="s">
        <v>409</v>
      </c>
      <c r="B122" s="233" t="s">
        <v>47</v>
      </c>
      <c r="C122" s="234" t="s">
        <v>410</v>
      </c>
      <c r="D122" s="235" t="s">
        <v>41</v>
      </c>
      <c r="E122" s="840">
        <v>27600000000</v>
      </c>
      <c r="F122" s="841">
        <v>0</v>
      </c>
      <c r="G122" s="841">
        <v>0</v>
      </c>
      <c r="H122" s="841">
        <v>100000</v>
      </c>
      <c r="I122" s="841">
        <v>0</v>
      </c>
      <c r="J122" s="842">
        <v>27599900000</v>
      </c>
      <c r="K122" s="842">
        <v>0</v>
      </c>
      <c r="L122" s="851">
        <v>0</v>
      </c>
    </row>
    <row r="123" spans="1:12" ht="18.95" customHeight="1">
      <c r="A123" s="232"/>
      <c r="B123" s="233"/>
      <c r="C123" s="234"/>
      <c r="D123" s="237" t="s">
        <v>42</v>
      </c>
      <c r="E123" s="843">
        <v>0</v>
      </c>
      <c r="F123" s="835">
        <v>0</v>
      </c>
      <c r="G123" s="835">
        <v>0</v>
      </c>
      <c r="H123" s="835">
        <v>0</v>
      </c>
      <c r="I123" s="835">
        <v>0</v>
      </c>
      <c r="J123" s="835">
        <v>0</v>
      </c>
      <c r="K123" s="835">
        <v>0</v>
      </c>
      <c r="L123" s="844">
        <v>0</v>
      </c>
    </row>
    <row r="124" spans="1:12" ht="18.95" customHeight="1">
      <c r="A124" s="232"/>
      <c r="B124" s="233"/>
      <c r="C124" s="234"/>
      <c r="D124" s="237" t="s">
        <v>43</v>
      </c>
      <c r="E124" s="843">
        <v>3637611105.4899998</v>
      </c>
      <c r="F124" s="835">
        <v>0</v>
      </c>
      <c r="G124" s="835">
        <v>0</v>
      </c>
      <c r="H124" s="835">
        <v>0</v>
      </c>
      <c r="I124" s="835">
        <v>0</v>
      </c>
      <c r="J124" s="835">
        <v>3637611105.4899998</v>
      </c>
      <c r="K124" s="835">
        <v>0</v>
      </c>
      <c r="L124" s="844">
        <v>0</v>
      </c>
    </row>
    <row r="125" spans="1:12" ht="18.95" customHeight="1">
      <c r="A125" s="236"/>
      <c r="B125" s="234"/>
      <c r="C125" s="234"/>
      <c r="D125" s="237" t="s">
        <v>44</v>
      </c>
      <c r="E125" s="366">
        <v>0.13179750382210145</v>
      </c>
      <c r="F125" s="193">
        <v>0</v>
      </c>
      <c r="G125" s="193">
        <v>0</v>
      </c>
      <c r="H125" s="193">
        <v>0</v>
      </c>
      <c r="I125" s="193">
        <v>0</v>
      </c>
      <c r="J125" s="193">
        <v>0.13179798135101939</v>
      </c>
      <c r="K125" s="193">
        <v>0</v>
      </c>
      <c r="L125" s="367">
        <v>0</v>
      </c>
    </row>
    <row r="126" spans="1:12" ht="18.95" customHeight="1">
      <c r="A126" s="238"/>
      <c r="B126" s="239"/>
      <c r="C126" s="239"/>
      <c r="D126" s="242" t="s">
        <v>45</v>
      </c>
      <c r="E126" s="368">
        <v>0</v>
      </c>
      <c r="F126" s="369">
        <v>0</v>
      </c>
      <c r="G126" s="369">
        <v>0</v>
      </c>
      <c r="H126" s="369">
        <v>0</v>
      </c>
      <c r="I126" s="369">
        <v>0</v>
      </c>
      <c r="J126" s="369">
        <v>0</v>
      </c>
      <c r="K126" s="369">
        <v>0</v>
      </c>
      <c r="L126" s="370">
        <v>0</v>
      </c>
    </row>
    <row r="127" spans="1:12" ht="18.95" customHeight="1">
      <c r="A127" s="232" t="s">
        <v>411</v>
      </c>
      <c r="B127" s="233" t="s">
        <v>47</v>
      </c>
      <c r="C127" s="234" t="s">
        <v>412</v>
      </c>
      <c r="D127" s="235" t="s">
        <v>41</v>
      </c>
      <c r="E127" s="840">
        <v>111801565000</v>
      </c>
      <c r="F127" s="841">
        <v>76879599000</v>
      </c>
      <c r="G127" s="841">
        <v>836140000</v>
      </c>
      <c r="H127" s="841">
        <v>3551297000</v>
      </c>
      <c r="I127" s="841">
        <v>1629851000</v>
      </c>
      <c r="J127" s="842">
        <v>0</v>
      </c>
      <c r="K127" s="842">
        <v>23327650000</v>
      </c>
      <c r="L127" s="851">
        <v>5577028000</v>
      </c>
    </row>
    <row r="128" spans="1:12" ht="18.95" customHeight="1">
      <c r="A128" s="236"/>
      <c r="B128" s="234"/>
      <c r="C128" s="234"/>
      <c r="D128" s="237" t="s">
        <v>42</v>
      </c>
      <c r="E128" s="843">
        <v>0</v>
      </c>
      <c r="F128" s="835">
        <v>0</v>
      </c>
      <c r="G128" s="835">
        <v>0</v>
      </c>
      <c r="H128" s="835">
        <v>0</v>
      </c>
      <c r="I128" s="835">
        <v>0</v>
      </c>
      <c r="J128" s="835">
        <v>0</v>
      </c>
      <c r="K128" s="835">
        <v>0</v>
      </c>
      <c r="L128" s="844">
        <v>0</v>
      </c>
    </row>
    <row r="129" spans="1:12" ht="18.95" customHeight="1">
      <c r="A129" s="236"/>
      <c r="B129" s="234"/>
      <c r="C129" s="234"/>
      <c r="D129" s="237" t="s">
        <v>43</v>
      </c>
      <c r="E129" s="843">
        <v>12659001351.329998</v>
      </c>
      <c r="F129" s="835">
        <v>8962481700.1199989</v>
      </c>
      <c r="G129" s="835">
        <v>0</v>
      </c>
      <c r="H129" s="835">
        <v>-16868652.27</v>
      </c>
      <c r="I129" s="835">
        <v>0</v>
      </c>
      <c r="J129" s="835">
        <v>0</v>
      </c>
      <c r="K129" s="835">
        <v>3547050169.4799995</v>
      </c>
      <c r="L129" s="844">
        <v>166338134</v>
      </c>
    </row>
    <row r="130" spans="1:12" ht="18.95" customHeight="1">
      <c r="A130" s="236"/>
      <c r="B130" s="234"/>
      <c r="C130" s="234"/>
      <c r="D130" s="237" t="s">
        <v>44</v>
      </c>
      <c r="E130" s="366">
        <v>0.11322740742788348</v>
      </c>
      <c r="F130" s="193">
        <v>0.11657815358948476</v>
      </c>
      <c r="G130" s="193">
        <v>0</v>
      </c>
      <c r="H130" s="193">
        <v>-4.7499976121400155E-3</v>
      </c>
      <c r="I130" s="193">
        <v>0</v>
      </c>
      <c r="J130" s="193">
        <v>0</v>
      </c>
      <c r="K130" s="193">
        <v>0.15205347171618228</v>
      </c>
      <c r="L130" s="367">
        <v>2.9825587033093612E-2</v>
      </c>
    </row>
    <row r="131" spans="1:12" ht="18.95" customHeight="1">
      <c r="A131" s="238"/>
      <c r="B131" s="239"/>
      <c r="C131" s="239"/>
      <c r="D131" s="240" t="s">
        <v>45</v>
      </c>
      <c r="E131" s="368">
        <v>0</v>
      </c>
      <c r="F131" s="369">
        <v>0</v>
      </c>
      <c r="G131" s="369">
        <v>0</v>
      </c>
      <c r="H131" s="369">
        <v>0</v>
      </c>
      <c r="I131" s="369">
        <v>0</v>
      </c>
      <c r="J131" s="369">
        <v>0</v>
      </c>
      <c r="K131" s="369">
        <v>0</v>
      </c>
      <c r="L131" s="370">
        <v>0</v>
      </c>
    </row>
    <row r="132" spans="1:12" ht="18.95" customHeight="1">
      <c r="A132" s="249" t="s">
        <v>413</v>
      </c>
      <c r="B132" s="245" t="s">
        <v>47</v>
      </c>
      <c r="C132" s="250" t="s">
        <v>115</v>
      </c>
      <c r="D132" s="247" t="s">
        <v>41</v>
      </c>
      <c r="E132" s="840">
        <v>2276373000</v>
      </c>
      <c r="F132" s="841">
        <v>160789000</v>
      </c>
      <c r="G132" s="841">
        <v>31572000</v>
      </c>
      <c r="H132" s="841">
        <v>1948549000</v>
      </c>
      <c r="I132" s="841">
        <v>81251000</v>
      </c>
      <c r="J132" s="842">
        <v>0</v>
      </c>
      <c r="K132" s="842">
        <v>0</v>
      </c>
      <c r="L132" s="851">
        <v>54212000</v>
      </c>
    </row>
    <row r="133" spans="1:12" ht="18.95" customHeight="1">
      <c r="A133" s="232"/>
      <c r="B133" s="234"/>
      <c r="C133" s="234"/>
      <c r="D133" s="237" t="s">
        <v>42</v>
      </c>
      <c r="E133" s="843">
        <v>0</v>
      </c>
      <c r="F133" s="835">
        <v>0</v>
      </c>
      <c r="G133" s="835">
        <v>0</v>
      </c>
      <c r="H133" s="835">
        <v>0</v>
      </c>
      <c r="I133" s="835">
        <v>0</v>
      </c>
      <c r="J133" s="835">
        <v>0</v>
      </c>
      <c r="K133" s="835">
        <v>0</v>
      </c>
      <c r="L133" s="844">
        <v>0</v>
      </c>
    </row>
    <row r="134" spans="1:12" ht="18.95" customHeight="1">
      <c r="A134" s="232"/>
      <c r="B134" s="234"/>
      <c r="C134" s="234"/>
      <c r="D134" s="237" t="s">
        <v>43</v>
      </c>
      <c r="E134" s="843">
        <v>110021080.64000002</v>
      </c>
      <c r="F134" s="835">
        <v>10799373.630000001</v>
      </c>
      <c r="G134" s="835">
        <v>1427077.0000000002</v>
      </c>
      <c r="H134" s="835">
        <v>95047721.490000024</v>
      </c>
      <c r="I134" s="835">
        <v>194146.6</v>
      </c>
      <c r="J134" s="835">
        <v>0</v>
      </c>
      <c r="K134" s="835">
        <v>0</v>
      </c>
      <c r="L134" s="844">
        <v>2552761.9200000004</v>
      </c>
    </row>
    <row r="135" spans="1:12" ht="18.95" customHeight="1">
      <c r="A135" s="232"/>
      <c r="B135" s="234"/>
      <c r="C135" s="234"/>
      <c r="D135" s="237" t="s">
        <v>44</v>
      </c>
      <c r="E135" s="366">
        <v>4.8331745561909237E-2</v>
      </c>
      <c r="F135" s="193">
        <v>6.7164878380983783E-2</v>
      </c>
      <c r="G135" s="193">
        <v>4.5200715824147988E-2</v>
      </c>
      <c r="H135" s="193">
        <v>4.8778717645796964E-2</v>
      </c>
      <c r="I135" s="193">
        <v>2.3894672065574579E-3</v>
      </c>
      <c r="J135" s="193">
        <v>0</v>
      </c>
      <c r="K135" s="193">
        <v>0</v>
      </c>
      <c r="L135" s="367">
        <v>4.7088502914483889E-2</v>
      </c>
    </row>
    <row r="136" spans="1:12" ht="18.95" customHeight="1">
      <c r="A136" s="251"/>
      <c r="B136" s="239"/>
      <c r="C136" s="239"/>
      <c r="D136" s="240" t="s">
        <v>45</v>
      </c>
      <c r="E136" s="368">
        <v>0</v>
      </c>
      <c r="F136" s="369">
        <v>0</v>
      </c>
      <c r="G136" s="369">
        <v>0</v>
      </c>
      <c r="H136" s="369">
        <v>0</v>
      </c>
      <c r="I136" s="369">
        <v>0</v>
      </c>
      <c r="J136" s="369">
        <v>0</v>
      </c>
      <c r="K136" s="369">
        <v>0</v>
      </c>
      <c r="L136" s="370">
        <v>0</v>
      </c>
    </row>
    <row r="137" spans="1:12" ht="18.95" hidden="1" customHeight="1">
      <c r="A137" s="232" t="s">
        <v>414</v>
      </c>
      <c r="B137" s="233" t="s">
        <v>47</v>
      </c>
      <c r="C137" s="234" t="s">
        <v>736</v>
      </c>
      <c r="D137" s="235" t="s">
        <v>41</v>
      </c>
      <c r="E137" s="840">
        <v>0</v>
      </c>
      <c r="F137" s="841">
        <v>0</v>
      </c>
      <c r="G137" s="841">
        <v>0</v>
      </c>
      <c r="H137" s="841">
        <v>0</v>
      </c>
      <c r="I137" s="841">
        <v>0</v>
      </c>
      <c r="J137" s="842">
        <v>0</v>
      </c>
      <c r="K137" s="842">
        <v>0</v>
      </c>
      <c r="L137" s="851">
        <v>0</v>
      </c>
    </row>
    <row r="138" spans="1:12" ht="18.95" hidden="1" customHeight="1">
      <c r="A138" s="232"/>
      <c r="B138" s="233"/>
      <c r="C138" s="234"/>
      <c r="D138" s="237" t="s">
        <v>42</v>
      </c>
      <c r="E138" s="843">
        <v>0</v>
      </c>
      <c r="F138" s="835">
        <v>0</v>
      </c>
      <c r="G138" s="835">
        <v>0</v>
      </c>
      <c r="H138" s="835">
        <v>0</v>
      </c>
      <c r="I138" s="835">
        <v>0</v>
      </c>
      <c r="J138" s="835">
        <v>0</v>
      </c>
      <c r="K138" s="835">
        <v>0</v>
      </c>
      <c r="L138" s="844">
        <v>0</v>
      </c>
    </row>
    <row r="139" spans="1:12" ht="18.95" hidden="1" customHeight="1">
      <c r="A139" s="232"/>
      <c r="B139" s="233"/>
      <c r="C139" s="234"/>
      <c r="D139" s="237" t="s">
        <v>43</v>
      </c>
      <c r="E139" s="843" t="s">
        <v>4</v>
      </c>
      <c r="F139" s="835"/>
      <c r="G139" s="835"/>
      <c r="H139" s="835">
        <v>0</v>
      </c>
      <c r="I139" s="835">
        <v>0</v>
      </c>
      <c r="J139" s="835">
        <v>0</v>
      </c>
      <c r="K139" s="835">
        <v>0</v>
      </c>
      <c r="L139" s="844"/>
    </row>
    <row r="140" spans="1:12" ht="18.95" hidden="1" customHeight="1">
      <c r="A140" s="236"/>
      <c r="B140" s="234"/>
      <c r="C140" s="234"/>
      <c r="D140" s="237" t="s">
        <v>44</v>
      </c>
      <c r="E140" s="366">
        <v>0</v>
      </c>
      <c r="F140" s="193">
        <v>0</v>
      </c>
      <c r="G140" s="193">
        <v>0</v>
      </c>
      <c r="H140" s="193">
        <v>0</v>
      </c>
      <c r="I140" s="193">
        <v>0</v>
      </c>
      <c r="J140" s="193">
        <v>0</v>
      </c>
      <c r="K140" s="193">
        <v>0</v>
      </c>
      <c r="L140" s="367">
        <v>0</v>
      </c>
    </row>
    <row r="141" spans="1:12" ht="18.95" hidden="1" customHeight="1">
      <c r="A141" s="238"/>
      <c r="B141" s="239"/>
      <c r="C141" s="239"/>
      <c r="D141" s="243" t="s">
        <v>45</v>
      </c>
      <c r="E141" s="368">
        <v>0</v>
      </c>
      <c r="F141" s="369">
        <v>0</v>
      </c>
      <c r="G141" s="369">
        <v>0</v>
      </c>
      <c r="H141" s="369">
        <v>0</v>
      </c>
      <c r="I141" s="369">
        <v>0</v>
      </c>
      <c r="J141" s="369">
        <v>0</v>
      </c>
      <c r="K141" s="369">
        <v>0</v>
      </c>
      <c r="L141" s="370">
        <v>0</v>
      </c>
    </row>
    <row r="142" spans="1:12" ht="18.95" customHeight="1">
      <c r="A142" s="232" t="s">
        <v>415</v>
      </c>
      <c r="B142" s="233" t="s">
        <v>47</v>
      </c>
      <c r="C142" s="234" t="s">
        <v>416</v>
      </c>
      <c r="D142" s="248" t="s">
        <v>41</v>
      </c>
      <c r="E142" s="840">
        <v>8495667000</v>
      </c>
      <c r="F142" s="841">
        <v>3702408000</v>
      </c>
      <c r="G142" s="841">
        <v>11826000</v>
      </c>
      <c r="H142" s="841">
        <v>3269732000</v>
      </c>
      <c r="I142" s="841">
        <v>1234901000</v>
      </c>
      <c r="J142" s="842">
        <v>0</v>
      </c>
      <c r="K142" s="842">
        <v>0</v>
      </c>
      <c r="L142" s="851">
        <v>276800000</v>
      </c>
    </row>
    <row r="143" spans="1:12" ht="18.95" customHeight="1">
      <c r="A143" s="232"/>
      <c r="B143" s="233"/>
      <c r="C143" s="234"/>
      <c r="D143" s="237" t="s">
        <v>42</v>
      </c>
      <c r="E143" s="843">
        <v>0</v>
      </c>
      <c r="F143" s="835">
        <v>0</v>
      </c>
      <c r="G143" s="835">
        <v>0</v>
      </c>
      <c r="H143" s="835">
        <v>0</v>
      </c>
      <c r="I143" s="835">
        <v>0</v>
      </c>
      <c r="J143" s="835">
        <v>0</v>
      </c>
      <c r="K143" s="835">
        <v>0</v>
      </c>
      <c r="L143" s="844">
        <v>0</v>
      </c>
    </row>
    <row r="144" spans="1:12" ht="18.95" customHeight="1">
      <c r="A144" s="232"/>
      <c r="B144" s="233"/>
      <c r="C144" s="234"/>
      <c r="D144" s="237" t="s">
        <v>43</v>
      </c>
      <c r="E144" s="843">
        <v>363623411.03000015</v>
      </c>
      <c r="F144" s="835">
        <v>121608494.52</v>
      </c>
      <c r="G144" s="835">
        <v>866081.92999999993</v>
      </c>
      <c r="H144" s="835">
        <v>209509248.97000015</v>
      </c>
      <c r="I144" s="835">
        <v>7708082.9900000002</v>
      </c>
      <c r="J144" s="835">
        <v>0</v>
      </c>
      <c r="K144" s="835">
        <v>0</v>
      </c>
      <c r="L144" s="844">
        <v>23931502.620000001</v>
      </c>
    </row>
    <row r="145" spans="1:12" ht="18.95" customHeight="1">
      <c r="A145" s="232"/>
      <c r="B145" s="234"/>
      <c r="C145" s="234"/>
      <c r="D145" s="237" t="s">
        <v>44</v>
      </c>
      <c r="E145" s="366">
        <v>4.2801043288302164E-2</v>
      </c>
      <c r="F145" s="193">
        <v>3.2845784289575866E-2</v>
      </c>
      <c r="G145" s="193">
        <v>7.3235407576526287E-2</v>
      </c>
      <c r="H145" s="193">
        <v>6.4075358154735668E-2</v>
      </c>
      <c r="I145" s="193">
        <v>6.2418631048156903E-3</v>
      </c>
      <c r="J145" s="193">
        <v>0</v>
      </c>
      <c r="K145" s="193">
        <v>0</v>
      </c>
      <c r="L145" s="367">
        <v>8.645774067919075E-2</v>
      </c>
    </row>
    <row r="146" spans="1:12" ht="18.95" customHeight="1">
      <c r="A146" s="238"/>
      <c r="B146" s="239"/>
      <c r="C146" s="239"/>
      <c r="D146" s="240" t="s">
        <v>45</v>
      </c>
      <c r="E146" s="368">
        <v>0</v>
      </c>
      <c r="F146" s="369">
        <v>0</v>
      </c>
      <c r="G146" s="369">
        <v>0</v>
      </c>
      <c r="H146" s="369">
        <v>0</v>
      </c>
      <c r="I146" s="369">
        <v>0</v>
      </c>
      <c r="J146" s="369">
        <v>0</v>
      </c>
      <c r="K146" s="369">
        <v>0</v>
      </c>
      <c r="L146" s="370">
        <v>0</v>
      </c>
    </row>
    <row r="147" spans="1:12" ht="18.95" customHeight="1">
      <c r="A147" s="232" t="s">
        <v>417</v>
      </c>
      <c r="B147" s="233" t="s">
        <v>47</v>
      </c>
      <c r="C147" s="234" t="s">
        <v>418</v>
      </c>
      <c r="D147" s="247" t="s">
        <v>41</v>
      </c>
      <c r="E147" s="840">
        <v>4077373000</v>
      </c>
      <c r="F147" s="841">
        <v>4002081000</v>
      </c>
      <c r="G147" s="841">
        <v>11373000</v>
      </c>
      <c r="H147" s="841">
        <v>62427000</v>
      </c>
      <c r="I147" s="841">
        <v>134000</v>
      </c>
      <c r="J147" s="842">
        <v>0</v>
      </c>
      <c r="K147" s="842">
        <v>0</v>
      </c>
      <c r="L147" s="851">
        <v>1358000</v>
      </c>
    </row>
    <row r="148" spans="1:12" ht="18.95" customHeight="1">
      <c r="A148" s="232"/>
      <c r="B148" s="233"/>
      <c r="C148" s="234"/>
      <c r="D148" s="237" t="s">
        <v>42</v>
      </c>
      <c r="E148" s="843">
        <v>0</v>
      </c>
      <c r="F148" s="835">
        <v>0</v>
      </c>
      <c r="G148" s="835">
        <v>0</v>
      </c>
      <c r="H148" s="835">
        <v>0</v>
      </c>
      <c r="I148" s="835">
        <v>0</v>
      </c>
      <c r="J148" s="835">
        <v>0</v>
      </c>
      <c r="K148" s="835">
        <v>0</v>
      </c>
      <c r="L148" s="844">
        <v>0</v>
      </c>
    </row>
    <row r="149" spans="1:12" ht="18.95" customHeight="1">
      <c r="A149" s="232"/>
      <c r="B149" s="233"/>
      <c r="C149" s="234"/>
      <c r="D149" s="237" t="s">
        <v>43</v>
      </c>
      <c r="E149" s="843">
        <v>327897608.85000002</v>
      </c>
      <c r="F149" s="835">
        <v>326572566.29000002</v>
      </c>
      <c r="G149" s="835">
        <v>41767.300000000003</v>
      </c>
      <c r="H149" s="835">
        <v>1279232.32</v>
      </c>
      <c r="I149" s="835">
        <v>0</v>
      </c>
      <c r="J149" s="835">
        <v>0</v>
      </c>
      <c r="K149" s="835">
        <v>0</v>
      </c>
      <c r="L149" s="844">
        <v>4042.9399999999996</v>
      </c>
    </row>
    <row r="150" spans="1:12" ht="18.95" customHeight="1">
      <c r="A150" s="232"/>
      <c r="B150" s="234"/>
      <c r="C150" s="234"/>
      <c r="D150" s="237" t="s">
        <v>44</v>
      </c>
      <c r="E150" s="366">
        <v>8.041884047645384E-2</v>
      </c>
      <c r="F150" s="193">
        <v>8.1600688814144451E-2</v>
      </c>
      <c r="G150" s="193">
        <v>3.6724962630792228E-3</v>
      </c>
      <c r="H150" s="193">
        <v>2.0491651368798759E-2</v>
      </c>
      <c r="I150" s="193">
        <v>0</v>
      </c>
      <c r="J150" s="193">
        <v>0</v>
      </c>
      <c r="K150" s="193">
        <v>0</v>
      </c>
      <c r="L150" s="834">
        <v>2.9771281296023561E-3</v>
      </c>
    </row>
    <row r="151" spans="1:12" ht="18.95" customHeight="1">
      <c r="A151" s="238"/>
      <c r="B151" s="239"/>
      <c r="C151" s="239"/>
      <c r="D151" s="237" t="s">
        <v>45</v>
      </c>
      <c r="E151" s="368">
        <v>0</v>
      </c>
      <c r="F151" s="369">
        <v>0</v>
      </c>
      <c r="G151" s="369">
        <v>0</v>
      </c>
      <c r="H151" s="369">
        <v>0</v>
      </c>
      <c r="I151" s="369">
        <v>0</v>
      </c>
      <c r="J151" s="369">
        <v>0</v>
      </c>
      <c r="K151" s="369">
        <v>0</v>
      </c>
      <c r="L151" s="370">
        <v>0</v>
      </c>
    </row>
    <row r="152" spans="1:12" ht="18.75" customHeight="1">
      <c r="A152" s="232" t="s">
        <v>419</v>
      </c>
      <c r="B152" s="233" t="s">
        <v>47</v>
      </c>
      <c r="C152" s="234" t="s">
        <v>420</v>
      </c>
      <c r="D152" s="235" t="s">
        <v>41</v>
      </c>
      <c r="E152" s="840">
        <v>1279025000</v>
      </c>
      <c r="F152" s="841">
        <v>829845000</v>
      </c>
      <c r="G152" s="841">
        <v>36924000</v>
      </c>
      <c r="H152" s="841">
        <v>295814000</v>
      </c>
      <c r="I152" s="841">
        <v>6080000</v>
      </c>
      <c r="J152" s="842">
        <v>0</v>
      </c>
      <c r="K152" s="842">
        <v>0</v>
      </c>
      <c r="L152" s="851">
        <v>110362000</v>
      </c>
    </row>
    <row r="153" spans="1:12" ht="18.95" customHeight="1">
      <c r="A153" s="232"/>
      <c r="B153" s="233"/>
      <c r="C153" s="234" t="s">
        <v>421</v>
      </c>
      <c r="D153" s="237" t="s">
        <v>42</v>
      </c>
      <c r="E153" s="843">
        <v>0</v>
      </c>
      <c r="F153" s="835">
        <v>0</v>
      </c>
      <c r="G153" s="835">
        <v>0</v>
      </c>
      <c r="H153" s="835">
        <v>0</v>
      </c>
      <c r="I153" s="835">
        <v>0</v>
      </c>
      <c r="J153" s="835">
        <v>0</v>
      </c>
      <c r="K153" s="835">
        <v>0</v>
      </c>
      <c r="L153" s="844">
        <v>0</v>
      </c>
    </row>
    <row r="154" spans="1:12" ht="18.95" customHeight="1">
      <c r="A154" s="232"/>
      <c r="B154" s="233"/>
      <c r="C154" s="234"/>
      <c r="D154" s="237" t="s">
        <v>43</v>
      </c>
      <c r="E154" s="843">
        <v>107677157.19999999</v>
      </c>
      <c r="F154" s="835">
        <v>63604056.079999998</v>
      </c>
      <c r="G154" s="835">
        <v>8562929.0199999996</v>
      </c>
      <c r="H154" s="835">
        <v>16259201.580000004</v>
      </c>
      <c r="I154" s="835">
        <v>408</v>
      </c>
      <c r="J154" s="835">
        <v>0</v>
      </c>
      <c r="K154" s="835">
        <v>0</v>
      </c>
      <c r="L154" s="844">
        <v>19250562.520000003</v>
      </c>
    </row>
    <row r="155" spans="1:12" ht="18.95" customHeight="1">
      <c r="A155" s="232"/>
      <c r="B155" s="234"/>
      <c r="C155" s="234"/>
      <c r="D155" s="237" t="s">
        <v>44</v>
      </c>
      <c r="E155" s="366">
        <v>8.4186905807157791E-2</v>
      </c>
      <c r="F155" s="193">
        <v>7.6645706222246326E-2</v>
      </c>
      <c r="G155" s="193">
        <v>0.23190686328675114</v>
      </c>
      <c r="H155" s="193">
        <v>5.4964273428573372E-2</v>
      </c>
      <c r="I155" s="193">
        <v>6.7105263157894742E-5</v>
      </c>
      <c r="J155" s="193">
        <v>0</v>
      </c>
      <c r="K155" s="193">
        <v>0</v>
      </c>
      <c r="L155" s="367">
        <v>0.17443107700114172</v>
      </c>
    </row>
    <row r="156" spans="1:12" ht="18.95" customHeight="1">
      <c r="A156" s="238"/>
      <c r="B156" s="239"/>
      <c r="C156" s="239"/>
      <c r="D156" s="242" t="s">
        <v>45</v>
      </c>
      <c r="E156" s="368">
        <v>0</v>
      </c>
      <c r="F156" s="369">
        <v>0</v>
      </c>
      <c r="G156" s="369">
        <v>0</v>
      </c>
      <c r="H156" s="369">
        <v>0</v>
      </c>
      <c r="I156" s="369">
        <v>0</v>
      </c>
      <c r="J156" s="369">
        <v>0</v>
      </c>
      <c r="K156" s="369">
        <v>0</v>
      </c>
      <c r="L156" s="370">
        <v>0</v>
      </c>
    </row>
    <row r="157" spans="1:12" ht="18.95" customHeight="1">
      <c r="A157" s="232" t="s">
        <v>422</v>
      </c>
      <c r="B157" s="233" t="s">
        <v>47</v>
      </c>
      <c r="C157" s="234" t="s">
        <v>423</v>
      </c>
      <c r="D157" s="235" t="s">
        <v>41</v>
      </c>
      <c r="E157" s="840">
        <v>140748000</v>
      </c>
      <c r="F157" s="841">
        <v>20218000</v>
      </c>
      <c r="G157" s="841">
        <v>3807000</v>
      </c>
      <c r="H157" s="841">
        <v>111270000</v>
      </c>
      <c r="I157" s="841">
        <v>5453000</v>
      </c>
      <c r="J157" s="842">
        <v>0</v>
      </c>
      <c r="K157" s="842">
        <v>0</v>
      </c>
      <c r="L157" s="851">
        <v>0</v>
      </c>
    </row>
    <row r="158" spans="1:12" ht="18.95" customHeight="1">
      <c r="A158" s="232"/>
      <c r="B158" s="233"/>
      <c r="C158" s="234" t="s">
        <v>424</v>
      </c>
      <c r="D158" s="237" t="s">
        <v>42</v>
      </c>
      <c r="E158" s="843">
        <v>0</v>
      </c>
      <c r="F158" s="835">
        <v>0</v>
      </c>
      <c r="G158" s="835">
        <v>0</v>
      </c>
      <c r="H158" s="835">
        <v>0</v>
      </c>
      <c r="I158" s="835">
        <v>0</v>
      </c>
      <c r="J158" s="835">
        <v>0</v>
      </c>
      <c r="K158" s="835">
        <v>0</v>
      </c>
      <c r="L158" s="844">
        <v>0</v>
      </c>
    </row>
    <row r="159" spans="1:12" ht="18.95" customHeight="1">
      <c r="A159" s="232"/>
      <c r="B159" s="233"/>
      <c r="C159" s="234"/>
      <c r="D159" s="237" t="s">
        <v>43</v>
      </c>
      <c r="E159" s="843">
        <v>5266622.0499999989</v>
      </c>
      <c r="F159" s="835">
        <v>0</v>
      </c>
      <c r="G159" s="835">
        <v>96142.62000000001</v>
      </c>
      <c r="H159" s="835">
        <v>5170479.4299999988</v>
      </c>
      <c r="I159" s="835">
        <v>0</v>
      </c>
      <c r="J159" s="835">
        <v>0</v>
      </c>
      <c r="K159" s="835">
        <v>0</v>
      </c>
      <c r="L159" s="844">
        <v>0</v>
      </c>
    </row>
    <row r="160" spans="1:12" ht="18.95" customHeight="1">
      <c r="A160" s="232"/>
      <c r="B160" s="234"/>
      <c r="C160" s="234"/>
      <c r="D160" s="237" t="s">
        <v>44</v>
      </c>
      <c r="E160" s="366">
        <v>3.7418805595816632E-2</v>
      </c>
      <c r="F160" s="193">
        <v>0</v>
      </c>
      <c r="G160" s="193">
        <v>2.5254168636721832E-2</v>
      </c>
      <c r="H160" s="193">
        <v>4.6467865821874711E-2</v>
      </c>
      <c r="I160" s="193">
        <v>0</v>
      </c>
      <c r="J160" s="193">
        <v>0</v>
      </c>
      <c r="K160" s="193">
        <v>0</v>
      </c>
      <c r="L160" s="367">
        <v>0</v>
      </c>
    </row>
    <row r="161" spans="1:12" ht="18.95" customHeight="1">
      <c r="A161" s="238"/>
      <c r="B161" s="239"/>
      <c r="C161" s="239"/>
      <c r="D161" s="242" t="s">
        <v>45</v>
      </c>
      <c r="E161" s="368">
        <v>0</v>
      </c>
      <c r="F161" s="369">
        <v>0</v>
      </c>
      <c r="G161" s="369">
        <v>0</v>
      </c>
      <c r="H161" s="369">
        <v>0</v>
      </c>
      <c r="I161" s="369">
        <v>0</v>
      </c>
      <c r="J161" s="369">
        <v>0</v>
      </c>
      <c r="K161" s="369">
        <v>0</v>
      </c>
      <c r="L161" s="370">
        <v>0</v>
      </c>
    </row>
    <row r="162" spans="1:12" ht="18.95" customHeight="1">
      <c r="A162" s="232" t="s">
        <v>438</v>
      </c>
      <c r="B162" s="233" t="s">
        <v>47</v>
      </c>
      <c r="C162" s="234" t="s">
        <v>180</v>
      </c>
      <c r="D162" s="237" t="s">
        <v>41</v>
      </c>
      <c r="E162" s="840">
        <v>56803078000</v>
      </c>
      <c r="F162" s="841">
        <v>53012846000</v>
      </c>
      <c r="G162" s="841">
        <v>16000</v>
      </c>
      <c r="H162" s="841">
        <v>3790216000</v>
      </c>
      <c r="I162" s="841">
        <v>0</v>
      </c>
      <c r="J162" s="842">
        <v>0</v>
      </c>
      <c r="K162" s="842">
        <v>0</v>
      </c>
      <c r="L162" s="851">
        <v>0</v>
      </c>
    </row>
    <row r="163" spans="1:12" ht="18.95" customHeight="1">
      <c r="A163" s="232"/>
      <c r="B163" s="233"/>
      <c r="C163" s="234"/>
      <c r="D163" s="237" t="s">
        <v>42</v>
      </c>
      <c r="E163" s="843">
        <v>0</v>
      </c>
      <c r="F163" s="835">
        <v>0</v>
      </c>
      <c r="G163" s="835">
        <v>0</v>
      </c>
      <c r="H163" s="835">
        <v>0</v>
      </c>
      <c r="I163" s="835">
        <v>0</v>
      </c>
      <c r="J163" s="835">
        <v>0</v>
      </c>
      <c r="K163" s="835">
        <v>0</v>
      </c>
      <c r="L163" s="844">
        <v>0</v>
      </c>
    </row>
    <row r="164" spans="1:12" ht="18.95" customHeight="1">
      <c r="A164" s="232"/>
      <c r="B164" s="233"/>
      <c r="C164" s="234"/>
      <c r="D164" s="237" t="s">
        <v>43</v>
      </c>
      <c r="E164" s="843">
        <v>4841256595.1999998</v>
      </c>
      <c r="F164" s="835">
        <v>4563128597.8799992</v>
      </c>
      <c r="G164" s="835">
        <v>837.27</v>
      </c>
      <c r="H164" s="835">
        <v>278127160.05000037</v>
      </c>
      <c r="I164" s="835">
        <v>0</v>
      </c>
      <c r="J164" s="835">
        <v>0</v>
      </c>
      <c r="K164" s="835">
        <v>0</v>
      </c>
      <c r="L164" s="844">
        <v>0</v>
      </c>
    </row>
    <row r="165" spans="1:12" ht="18.95" customHeight="1">
      <c r="A165" s="236"/>
      <c r="B165" s="234"/>
      <c r="C165" s="234"/>
      <c r="D165" s="237" t="s">
        <v>44</v>
      </c>
      <c r="E165" s="366">
        <v>8.5228772201393729E-2</v>
      </c>
      <c r="F165" s="193">
        <v>8.6075903147701208E-2</v>
      </c>
      <c r="G165" s="193">
        <v>5.2329374999999997E-2</v>
      </c>
      <c r="H165" s="193">
        <v>7.3380292851383769E-2</v>
      </c>
      <c r="I165" s="193">
        <v>0</v>
      </c>
      <c r="J165" s="193">
        <v>0</v>
      </c>
      <c r="K165" s="193">
        <v>0</v>
      </c>
      <c r="L165" s="367">
        <v>0</v>
      </c>
    </row>
    <row r="166" spans="1:12" ht="18.75" customHeight="1">
      <c r="A166" s="238"/>
      <c r="B166" s="239"/>
      <c r="C166" s="239"/>
      <c r="D166" s="243" t="s">
        <v>45</v>
      </c>
      <c r="E166" s="368">
        <v>0</v>
      </c>
      <c r="F166" s="369">
        <v>0</v>
      </c>
      <c r="G166" s="369">
        <v>0</v>
      </c>
      <c r="H166" s="369">
        <v>0</v>
      </c>
      <c r="I166" s="369">
        <v>0</v>
      </c>
      <c r="J166" s="369">
        <v>0</v>
      </c>
      <c r="K166" s="369">
        <v>0</v>
      </c>
      <c r="L166" s="370">
        <v>0</v>
      </c>
    </row>
    <row r="167" spans="1:12" ht="18.95" customHeight="1">
      <c r="A167" s="249" t="s">
        <v>425</v>
      </c>
      <c r="B167" s="245" t="s">
        <v>47</v>
      </c>
      <c r="C167" s="250" t="s">
        <v>426</v>
      </c>
      <c r="D167" s="247" t="s">
        <v>41</v>
      </c>
      <c r="E167" s="840">
        <v>1151072000</v>
      </c>
      <c r="F167" s="841">
        <v>536121000</v>
      </c>
      <c r="G167" s="841">
        <v>644000</v>
      </c>
      <c r="H167" s="841">
        <v>413982000</v>
      </c>
      <c r="I167" s="841">
        <v>29164000</v>
      </c>
      <c r="J167" s="842">
        <v>0</v>
      </c>
      <c r="K167" s="842">
        <v>0</v>
      </c>
      <c r="L167" s="851">
        <v>171161000</v>
      </c>
    </row>
    <row r="168" spans="1:12" ht="18.95" customHeight="1">
      <c r="A168" s="232"/>
      <c r="B168" s="233"/>
      <c r="C168" s="234" t="s">
        <v>427</v>
      </c>
      <c r="D168" s="237" t="s">
        <v>42</v>
      </c>
      <c r="E168" s="843">
        <v>0</v>
      </c>
      <c r="F168" s="835">
        <v>0</v>
      </c>
      <c r="G168" s="835">
        <v>0</v>
      </c>
      <c r="H168" s="835">
        <v>0</v>
      </c>
      <c r="I168" s="835">
        <v>0</v>
      </c>
      <c r="J168" s="835">
        <v>0</v>
      </c>
      <c r="K168" s="835">
        <v>0</v>
      </c>
      <c r="L168" s="844">
        <v>0</v>
      </c>
    </row>
    <row r="169" spans="1:12" ht="18.95" customHeight="1">
      <c r="A169" s="232"/>
      <c r="B169" s="233"/>
      <c r="C169" s="234"/>
      <c r="D169" s="237" t="s">
        <v>43</v>
      </c>
      <c r="E169" s="843">
        <v>67490799.030000001</v>
      </c>
      <c r="F169" s="835">
        <v>41213826</v>
      </c>
      <c r="G169" s="835">
        <v>63287.409999999989</v>
      </c>
      <c r="H169" s="835">
        <v>26076103.999999993</v>
      </c>
      <c r="I169" s="835">
        <v>385</v>
      </c>
      <c r="J169" s="835">
        <v>0</v>
      </c>
      <c r="K169" s="835">
        <v>0</v>
      </c>
      <c r="L169" s="844">
        <v>137196.61999999997</v>
      </c>
    </row>
    <row r="170" spans="1:12" ht="18.95" customHeight="1">
      <c r="A170" s="232"/>
      <c r="B170" s="234"/>
      <c r="C170" s="234"/>
      <c r="D170" s="237" t="s">
        <v>44</v>
      </c>
      <c r="E170" s="366">
        <v>5.8632995181882627E-2</v>
      </c>
      <c r="F170" s="193">
        <v>7.687411237388575E-2</v>
      </c>
      <c r="G170" s="193">
        <v>9.8272375776397497E-2</v>
      </c>
      <c r="H170" s="193">
        <v>6.2988497084414286E-2</v>
      </c>
      <c r="I170" s="193">
        <v>1.3201206967494171E-5</v>
      </c>
      <c r="J170" s="193">
        <v>0</v>
      </c>
      <c r="K170" s="193">
        <v>0</v>
      </c>
      <c r="L170" s="367">
        <v>8.0156472560922152E-4</v>
      </c>
    </row>
    <row r="171" spans="1:12" ht="18.95" customHeight="1">
      <c r="A171" s="238"/>
      <c r="B171" s="239"/>
      <c r="C171" s="239"/>
      <c r="D171" s="242" t="s">
        <v>45</v>
      </c>
      <c r="E171" s="368">
        <v>0</v>
      </c>
      <c r="F171" s="369">
        <v>0</v>
      </c>
      <c r="G171" s="369">
        <v>0</v>
      </c>
      <c r="H171" s="369">
        <v>0</v>
      </c>
      <c r="I171" s="369">
        <v>0</v>
      </c>
      <c r="J171" s="369">
        <v>0</v>
      </c>
      <c r="K171" s="369">
        <v>0</v>
      </c>
      <c r="L171" s="370">
        <v>0</v>
      </c>
    </row>
    <row r="172" spans="1:12" ht="18.95" customHeight="1">
      <c r="A172" s="232" t="s">
        <v>428</v>
      </c>
      <c r="B172" s="233" t="s">
        <v>47</v>
      </c>
      <c r="C172" s="234" t="s">
        <v>429</v>
      </c>
      <c r="D172" s="237" t="s">
        <v>41</v>
      </c>
      <c r="E172" s="840">
        <v>3144119000</v>
      </c>
      <c r="F172" s="841">
        <v>1929987000</v>
      </c>
      <c r="G172" s="841">
        <v>9301000</v>
      </c>
      <c r="H172" s="841">
        <v>370220000</v>
      </c>
      <c r="I172" s="841">
        <v>797615000</v>
      </c>
      <c r="J172" s="842">
        <v>0</v>
      </c>
      <c r="K172" s="842">
        <v>0</v>
      </c>
      <c r="L172" s="851">
        <v>36996000</v>
      </c>
    </row>
    <row r="173" spans="1:12" ht="18.95" customHeight="1">
      <c r="A173" s="232"/>
      <c r="B173" s="233"/>
      <c r="C173" s="234" t="s">
        <v>430</v>
      </c>
      <c r="D173" s="237" t="s">
        <v>42</v>
      </c>
      <c r="E173" s="843">
        <v>0</v>
      </c>
      <c r="F173" s="835">
        <v>0</v>
      </c>
      <c r="G173" s="835">
        <v>0</v>
      </c>
      <c r="H173" s="835">
        <v>0</v>
      </c>
      <c r="I173" s="835">
        <v>0</v>
      </c>
      <c r="J173" s="835">
        <v>0</v>
      </c>
      <c r="K173" s="835">
        <v>0</v>
      </c>
      <c r="L173" s="844">
        <v>0</v>
      </c>
    </row>
    <row r="174" spans="1:12" ht="18.95" customHeight="1">
      <c r="A174" s="232"/>
      <c r="B174" s="233"/>
      <c r="C174" s="234"/>
      <c r="D174" s="237" t="s">
        <v>43</v>
      </c>
      <c r="E174" s="843">
        <v>132701023.43000001</v>
      </c>
      <c r="F174" s="835">
        <v>117117426</v>
      </c>
      <c r="G174" s="835">
        <v>19380.190000000002</v>
      </c>
      <c r="H174" s="835">
        <v>14437898.330000006</v>
      </c>
      <c r="I174" s="835">
        <v>653437.21</v>
      </c>
      <c r="J174" s="835">
        <v>0</v>
      </c>
      <c r="K174" s="835">
        <v>0</v>
      </c>
      <c r="L174" s="844">
        <v>472881.69999999995</v>
      </c>
    </row>
    <row r="175" spans="1:12" ht="18.95" customHeight="1">
      <c r="A175" s="236"/>
      <c r="B175" s="234"/>
      <c r="C175" s="234"/>
      <c r="D175" s="237" t="s">
        <v>44</v>
      </c>
      <c r="E175" s="366">
        <v>4.2206107157521711E-2</v>
      </c>
      <c r="F175" s="193">
        <v>6.0683012890760404E-2</v>
      </c>
      <c r="G175" s="193">
        <v>2.0836673475970327E-3</v>
      </c>
      <c r="H175" s="193">
        <v>3.8998158743449855E-2</v>
      </c>
      <c r="I175" s="193">
        <v>8.1923886837634698E-4</v>
      </c>
      <c r="J175" s="193">
        <v>0</v>
      </c>
      <c r="K175" s="193">
        <v>0</v>
      </c>
      <c r="L175" s="367">
        <v>1.2781968320899555E-2</v>
      </c>
    </row>
    <row r="176" spans="1:12" ht="18.95" customHeight="1">
      <c r="A176" s="238"/>
      <c r="B176" s="239"/>
      <c r="C176" s="239"/>
      <c r="D176" s="243" t="s">
        <v>45</v>
      </c>
      <c r="E176" s="368">
        <v>0</v>
      </c>
      <c r="F176" s="369">
        <v>0</v>
      </c>
      <c r="G176" s="369">
        <v>0</v>
      </c>
      <c r="H176" s="369">
        <v>0</v>
      </c>
      <c r="I176" s="369">
        <v>0</v>
      </c>
      <c r="J176" s="369">
        <v>0</v>
      </c>
      <c r="K176" s="369">
        <v>0</v>
      </c>
      <c r="L176" s="370">
        <v>0</v>
      </c>
    </row>
    <row r="177" spans="1:12" ht="18.95" customHeight="1">
      <c r="A177" s="232" t="s">
        <v>431</v>
      </c>
      <c r="B177" s="233" t="s">
        <v>47</v>
      </c>
      <c r="C177" s="234" t="s">
        <v>432</v>
      </c>
      <c r="D177" s="248" t="s">
        <v>41</v>
      </c>
      <c r="E177" s="840">
        <v>113902000</v>
      </c>
      <c r="F177" s="841">
        <v>107360000</v>
      </c>
      <c r="G177" s="841">
        <v>20000</v>
      </c>
      <c r="H177" s="841">
        <v>30000</v>
      </c>
      <c r="I177" s="841">
        <v>650000</v>
      </c>
      <c r="J177" s="842">
        <v>0</v>
      </c>
      <c r="K177" s="842">
        <v>0</v>
      </c>
      <c r="L177" s="851">
        <v>5842000</v>
      </c>
    </row>
    <row r="178" spans="1:12" ht="18.95" customHeight="1">
      <c r="A178" s="236"/>
      <c r="B178" s="234"/>
      <c r="C178" s="234" t="s">
        <v>433</v>
      </c>
      <c r="D178" s="237" t="s">
        <v>42</v>
      </c>
      <c r="E178" s="843">
        <v>0</v>
      </c>
      <c r="F178" s="835">
        <v>0</v>
      </c>
      <c r="G178" s="835">
        <v>0</v>
      </c>
      <c r="H178" s="835">
        <v>0</v>
      </c>
      <c r="I178" s="835">
        <v>0</v>
      </c>
      <c r="J178" s="835">
        <v>0</v>
      </c>
      <c r="K178" s="835">
        <v>0</v>
      </c>
      <c r="L178" s="844">
        <v>0</v>
      </c>
    </row>
    <row r="179" spans="1:12" ht="18.95" customHeight="1">
      <c r="A179" s="236"/>
      <c r="B179" s="234"/>
      <c r="C179" s="234" t="s">
        <v>434</v>
      </c>
      <c r="D179" s="237" t="s">
        <v>43</v>
      </c>
      <c r="E179" s="843">
        <v>1619885</v>
      </c>
      <c r="F179" s="835">
        <v>1619085</v>
      </c>
      <c r="G179" s="835">
        <v>800</v>
      </c>
      <c r="H179" s="835">
        <v>0</v>
      </c>
      <c r="I179" s="835">
        <v>0</v>
      </c>
      <c r="J179" s="835">
        <v>0</v>
      </c>
      <c r="K179" s="835">
        <v>0</v>
      </c>
      <c r="L179" s="844">
        <v>0</v>
      </c>
    </row>
    <row r="180" spans="1:12" ht="18.95" customHeight="1">
      <c r="A180" s="236"/>
      <c r="B180" s="234"/>
      <c r="C180" s="234" t="s">
        <v>435</v>
      </c>
      <c r="D180" s="237" t="s">
        <v>44</v>
      </c>
      <c r="E180" s="366">
        <v>1.4221743252971854E-2</v>
      </c>
      <c r="F180" s="193">
        <v>1.5080896050670641E-2</v>
      </c>
      <c r="G180" s="193">
        <v>0.04</v>
      </c>
      <c r="H180" s="833">
        <v>0</v>
      </c>
      <c r="I180" s="193">
        <v>0</v>
      </c>
      <c r="J180" s="193">
        <v>0</v>
      </c>
      <c r="K180" s="193">
        <v>0</v>
      </c>
      <c r="L180" s="367">
        <v>0</v>
      </c>
    </row>
    <row r="181" spans="1:12" ht="18.95" customHeight="1">
      <c r="A181" s="238"/>
      <c r="B181" s="239"/>
      <c r="C181" s="239"/>
      <c r="D181" s="242" t="s">
        <v>45</v>
      </c>
      <c r="E181" s="368">
        <v>0</v>
      </c>
      <c r="F181" s="369">
        <v>0</v>
      </c>
      <c r="G181" s="369">
        <v>0</v>
      </c>
      <c r="H181" s="369">
        <v>0</v>
      </c>
      <c r="I181" s="369">
        <v>0</v>
      </c>
      <c r="J181" s="369">
        <v>0</v>
      </c>
      <c r="K181" s="369">
        <v>0</v>
      </c>
      <c r="L181" s="370">
        <v>0</v>
      </c>
    </row>
    <row r="182" spans="1:12" ht="18.95" customHeight="1">
      <c r="A182" s="232" t="s">
        <v>436</v>
      </c>
      <c r="B182" s="233" t="s">
        <v>47</v>
      </c>
      <c r="C182" s="234" t="s">
        <v>437</v>
      </c>
      <c r="D182" s="235" t="s">
        <v>41</v>
      </c>
      <c r="E182" s="840">
        <v>273322000</v>
      </c>
      <c r="F182" s="841">
        <v>230737000</v>
      </c>
      <c r="G182" s="841">
        <v>27075000</v>
      </c>
      <c r="H182" s="841">
        <v>14516000</v>
      </c>
      <c r="I182" s="841">
        <v>800000</v>
      </c>
      <c r="J182" s="842">
        <v>0</v>
      </c>
      <c r="K182" s="842">
        <v>0</v>
      </c>
      <c r="L182" s="851">
        <v>194000</v>
      </c>
    </row>
    <row r="183" spans="1:12" ht="18.95" customHeight="1">
      <c r="A183" s="236"/>
      <c r="B183" s="234"/>
      <c r="C183" s="234"/>
      <c r="D183" s="237" t="s">
        <v>42</v>
      </c>
      <c r="E183" s="843">
        <v>0</v>
      </c>
      <c r="F183" s="835">
        <v>0</v>
      </c>
      <c r="G183" s="835">
        <v>0</v>
      </c>
      <c r="H183" s="835">
        <v>0</v>
      </c>
      <c r="I183" s="835">
        <v>0</v>
      </c>
      <c r="J183" s="835">
        <v>0</v>
      </c>
      <c r="K183" s="835">
        <v>0</v>
      </c>
      <c r="L183" s="844">
        <v>0</v>
      </c>
    </row>
    <row r="184" spans="1:12" ht="18.95" customHeight="1">
      <c r="A184" s="236"/>
      <c r="B184" s="234"/>
      <c r="C184" s="234"/>
      <c r="D184" s="237" t="s">
        <v>43</v>
      </c>
      <c r="E184" s="843">
        <v>13577961.449999999</v>
      </c>
      <c r="F184" s="835">
        <v>11425300</v>
      </c>
      <c r="G184" s="835">
        <v>1559241</v>
      </c>
      <c r="H184" s="835">
        <v>593420.45000000007</v>
      </c>
      <c r="I184" s="835">
        <v>0</v>
      </c>
      <c r="J184" s="835">
        <v>0</v>
      </c>
      <c r="K184" s="835">
        <v>0</v>
      </c>
      <c r="L184" s="844">
        <v>0</v>
      </c>
    </row>
    <row r="185" spans="1:12" ht="19.5" customHeight="1">
      <c r="A185" s="236"/>
      <c r="B185" s="234"/>
      <c r="C185" s="234"/>
      <c r="D185" s="237" t="s">
        <v>44</v>
      </c>
      <c r="E185" s="366">
        <v>4.9677528519475198E-2</v>
      </c>
      <c r="F185" s="193">
        <v>4.9516549144697213E-2</v>
      </c>
      <c r="G185" s="193">
        <v>5.7589695290858722E-2</v>
      </c>
      <c r="H185" s="193">
        <v>4.0880438826122904E-2</v>
      </c>
      <c r="I185" s="193">
        <v>0</v>
      </c>
      <c r="J185" s="193">
        <v>0</v>
      </c>
      <c r="K185" s="193">
        <v>0</v>
      </c>
      <c r="L185" s="367">
        <v>0</v>
      </c>
    </row>
    <row r="186" spans="1:12" ht="18.75" customHeight="1">
      <c r="A186" s="238"/>
      <c r="B186" s="239"/>
      <c r="C186" s="239"/>
      <c r="D186" s="242" t="s">
        <v>45</v>
      </c>
      <c r="E186" s="368">
        <v>0</v>
      </c>
      <c r="F186" s="369">
        <v>0</v>
      </c>
      <c r="G186" s="369">
        <v>0</v>
      </c>
      <c r="H186" s="369">
        <v>0</v>
      </c>
      <c r="I186" s="369">
        <v>0</v>
      </c>
      <c r="J186" s="369">
        <v>0</v>
      </c>
      <c r="K186" s="369">
        <v>0</v>
      </c>
      <c r="L186" s="370">
        <v>0</v>
      </c>
    </row>
    <row r="187" spans="1:12" s="92" customFormat="1" ht="8.25" customHeight="1">
      <c r="A187" s="1568"/>
      <c r="B187" s="1569"/>
      <c r="C187" s="1569"/>
      <c r="D187" s="1570"/>
      <c r="E187" s="1570"/>
      <c r="F187" s="1570"/>
      <c r="G187" s="1571"/>
      <c r="H187" s="1571"/>
      <c r="I187" s="1571"/>
      <c r="J187" s="1571"/>
      <c r="K187" s="1571"/>
      <c r="L187" s="1571"/>
    </row>
    <row r="188" spans="1:12" s="92" customFormat="1" ht="15.75" customHeight="1">
      <c r="A188" s="1568"/>
      <c r="B188" s="1569"/>
      <c r="C188" s="1569"/>
      <c r="D188" s="1570"/>
      <c r="E188" s="1570"/>
      <c r="F188" s="1570"/>
      <c r="G188" s="1571"/>
      <c r="H188" s="1571"/>
      <c r="I188" s="1571"/>
      <c r="J188" s="1571"/>
      <c r="K188" s="1571"/>
      <c r="L188" s="1571"/>
    </row>
    <row r="189" spans="1:12" s="92" customFormat="1" ht="18.75" customHeight="1">
      <c r="A189" s="1568"/>
      <c r="B189" s="1569"/>
      <c r="C189" s="1569"/>
      <c r="D189" s="1570"/>
      <c r="E189" s="1570"/>
      <c r="F189" s="1570"/>
      <c r="G189" s="1571"/>
      <c r="H189" s="1571"/>
      <c r="I189" s="1571"/>
      <c r="J189" s="1571"/>
      <c r="K189" s="1571"/>
      <c r="L189" s="1571"/>
    </row>
    <row r="190" spans="1:12">
      <c r="E190" s="252"/>
      <c r="F190" s="252"/>
      <c r="G190" s="252"/>
      <c r="H190" s="252"/>
      <c r="I190" s="252"/>
      <c r="J190" s="252"/>
      <c r="K190" s="252"/>
      <c r="L190" s="252"/>
    </row>
    <row r="194" spans="8:10">
      <c r="H194" s="241"/>
      <c r="I194" s="241"/>
      <c r="J194" s="241"/>
    </row>
    <row r="195" spans="8:10">
      <c r="H195" s="371"/>
      <c r="I195" s="372"/>
      <c r="J195" s="241"/>
    </row>
  </sheetData>
  <mergeCells count="3">
    <mergeCell ref="A187:L187"/>
    <mergeCell ref="A188:L188"/>
    <mergeCell ref="A189:L189"/>
  </mergeCells>
  <phoneticPr fontId="50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19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6" max="11" man="1"/>
    <brk id="17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6"/>
  <sheetViews>
    <sheetView showGridLines="0" topLeftCell="A14" zoomScaleNormal="100" workbookViewId="0">
      <selection activeCell="AC11" sqref="AC11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11" width="15.7109375" style="2" customWidth="1"/>
    <col min="12" max="12" width="22.85546875" style="2" customWidth="1"/>
    <col min="13" max="16384" width="16.28515625" style="2"/>
  </cols>
  <sheetData>
    <row r="1" spans="1:14" ht="15.75" customHeight="1">
      <c r="A1" s="1" t="s">
        <v>0</v>
      </c>
    </row>
    <row r="2" spans="1:14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1517"/>
      <c r="K2" s="4"/>
      <c r="L2" s="4"/>
    </row>
    <row r="3" spans="1:14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4" ht="15" customHeight="1">
      <c r="C4" s="1"/>
      <c r="D4" s="1"/>
      <c r="E4" s="6"/>
      <c r="F4" s="6"/>
      <c r="G4" s="6"/>
      <c r="H4" s="6"/>
      <c r="I4" s="6"/>
      <c r="J4" s="7"/>
      <c r="K4" s="8"/>
      <c r="L4" s="9" t="s">
        <v>2</v>
      </c>
    </row>
    <row r="5" spans="1:14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 t="s">
        <v>4</v>
      </c>
      <c r="H5" s="17" t="s">
        <v>4</v>
      </c>
      <c r="I5" s="18" t="s">
        <v>4</v>
      </c>
      <c r="J5" s="17" t="s">
        <v>4</v>
      </c>
      <c r="K5" s="19" t="s">
        <v>4</v>
      </c>
      <c r="L5" s="18" t="s">
        <v>4</v>
      </c>
    </row>
    <row r="6" spans="1:14" ht="15.95" customHeight="1">
      <c r="A6" s="21"/>
      <c r="B6" s="22"/>
      <c r="C6" s="23" t="s">
        <v>756</v>
      </c>
      <c r="D6" s="24"/>
      <c r="E6" s="25"/>
      <c r="F6" s="26" t="s">
        <v>5</v>
      </c>
      <c r="G6" s="27" t="s">
        <v>6</v>
      </c>
      <c r="H6" s="28" t="s">
        <v>7</v>
      </c>
      <c r="I6" s="29" t="s">
        <v>7</v>
      </c>
      <c r="J6" s="28" t="s">
        <v>8</v>
      </c>
      <c r="K6" s="30" t="s">
        <v>9</v>
      </c>
      <c r="L6" s="29" t="s">
        <v>10</v>
      </c>
    </row>
    <row r="7" spans="1:14" ht="15.95" customHeight="1">
      <c r="A7" s="21"/>
      <c r="B7" s="22"/>
      <c r="C7" s="32" t="s">
        <v>11</v>
      </c>
      <c r="D7" s="33"/>
      <c r="E7" s="34" t="s">
        <v>12</v>
      </c>
      <c r="F7" s="26" t="s">
        <v>13</v>
      </c>
      <c r="G7" s="35" t="s">
        <v>14</v>
      </c>
      <c r="H7" s="28" t="s">
        <v>15</v>
      </c>
      <c r="I7" s="29" t="s">
        <v>16</v>
      </c>
      <c r="J7" s="28" t="s">
        <v>17</v>
      </c>
      <c r="K7" s="29" t="s">
        <v>18</v>
      </c>
      <c r="L7" s="36" t="s">
        <v>19</v>
      </c>
    </row>
    <row r="8" spans="1:14" ht="15.95" customHeight="1">
      <c r="A8" s="21"/>
      <c r="B8" s="22"/>
      <c r="C8" s="32" t="s">
        <v>719</v>
      </c>
      <c r="D8" s="33"/>
      <c r="E8" s="34" t="s">
        <v>4</v>
      </c>
      <c r="F8" s="26" t="s">
        <v>20</v>
      </c>
      <c r="G8" s="35" t="s">
        <v>21</v>
      </c>
      <c r="H8" s="28" t="s">
        <v>22</v>
      </c>
      <c r="I8" s="29" t="s">
        <v>4</v>
      </c>
      <c r="J8" s="28" t="s">
        <v>23</v>
      </c>
      <c r="K8" s="29" t="s">
        <v>24</v>
      </c>
      <c r="L8" s="29" t="s">
        <v>25</v>
      </c>
    </row>
    <row r="9" spans="1:14" ht="15.95" customHeight="1">
      <c r="A9" s="21"/>
      <c r="B9" s="22"/>
      <c r="C9" s="32" t="s">
        <v>26</v>
      </c>
      <c r="D9" s="33"/>
      <c r="E9" s="37" t="s">
        <v>4</v>
      </c>
      <c r="F9" s="38" t="s">
        <v>4</v>
      </c>
      <c r="G9" s="35" t="s">
        <v>4</v>
      </c>
      <c r="H9" s="28" t="s">
        <v>27</v>
      </c>
      <c r="I9" s="29"/>
      <c r="J9" s="28" t="s">
        <v>28</v>
      </c>
      <c r="K9" s="29" t="s">
        <v>4</v>
      </c>
      <c r="L9" s="29" t="s">
        <v>29</v>
      </c>
    </row>
    <row r="10" spans="1:14" ht="15.95" customHeight="1">
      <c r="A10" s="21"/>
      <c r="B10" s="22"/>
      <c r="C10" s="32" t="s">
        <v>30</v>
      </c>
      <c r="D10" s="39"/>
      <c r="E10" s="40"/>
      <c r="F10" s="41"/>
      <c r="G10" s="42"/>
      <c r="H10" s="43"/>
      <c r="I10" s="44"/>
      <c r="J10" s="45"/>
      <c r="K10" s="46"/>
      <c r="L10" s="44"/>
    </row>
    <row r="11" spans="1:14" ht="9.9499999999999993" customHeight="1">
      <c r="A11" s="47"/>
      <c r="B11" s="48"/>
      <c r="C11" s="49" t="s">
        <v>31</v>
      </c>
      <c r="D11" s="50"/>
      <c r="E11" s="51" t="s">
        <v>32</v>
      </c>
      <c r="F11" s="1148" t="s">
        <v>33</v>
      </c>
      <c r="G11" s="52" t="s">
        <v>34</v>
      </c>
      <c r="H11" s="53" t="s">
        <v>35</v>
      </c>
      <c r="I11" s="54" t="s">
        <v>36</v>
      </c>
      <c r="J11" s="55" t="s">
        <v>37</v>
      </c>
      <c r="K11" s="56" t="s">
        <v>38</v>
      </c>
      <c r="L11" s="56" t="s">
        <v>39</v>
      </c>
    </row>
    <row r="12" spans="1:14" ht="18.399999999999999" customHeight="1">
      <c r="A12" s="21"/>
      <c r="B12" s="22"/>
      <c r="C12" s="57" t="s">
        <v>40</v>
      </c>
      <c r="D12" s="58" t="s">
        <v>41</v>
      </c>
      <c r="E12" s="845">
        <v>435340000000</v>
      </c>
      <c r="F12" s="846">
        <v>235817006000</v>
      </c>
      <c r="G12" s="846">
        <v>26272157000</v>
      </c>
      <c r="H12" s="846">
        <v>87735258000</v>
      </c>
      <c r="I12" s="846">
        <v>24112347000</v>
      </c>
      <c r="J12" s="846">
        <v>27599900000</v>
      </c>
      <c r="K12" s="846">
        <v>23327650000</v>
      </c>
      <c r="L12" s="847">
        <v>10475682000</v>
      </c>
      <c r="M12" s="60"/>
      <c r="N12" s="60"/>
    </row>
    <row r="13" spans="1:14" ht="18.399999999999999" customHeight="1">
      <c r="A13" s="21"/>
      <c r="B13" s="22"/>
      <c r="C13" s="61"/>
      <c r="D13" s="62" t="s">
        <v>42</v>
      </c>
      <c r="E13" s="848">
        <v>0</v>
      </c>
      <c r="F13" s="846">
        <v>0</v>
      </c>
      <c r="G13" s="846">
        <v>0</v>
      </c>
      <c r="H13" s="846">
        <v>0</v>
      </c>
      <c r="I13" s="846">
        <v>0</v>
      </c>
      <c r="J13" s="846">
        <v>0</v>
      </c>
      <c r="K13" s="846">
        <v>0</v>
      </c>
      <c r="L13" s="849">
        <v>0</v>
      </c>
      <c r="M13" s="60"/>
      <c r="N13" s="60"/>
    </row>
    <row r="14" spans="1:14" ht="18.399999999999999" customHeight="1">
      <c r="A14" s="21"/>
      <c r="B14" s="22"/>
      <c r="C14" s="63" t="s">
        <v>4</v>
      </c>
      <c r="D14" s="62" t="s">
        <v>43</v>
      </c>
      <c r="E14" s="848">
        <v>36844986274.309998</v>
      </c>
      <c r="F14" s="846">
        <v>21501511481.48</v>
      </c>
      <c r="G14" s="846">
        <v>2058382849.2299998</v>
      </c>
      <c r="H14" s="846">
        <v>4973834718.5199995</v>
      </c>
      <c r="I14" s="846">
        <v>564391225.76999998</v>
      </c>
      <c r="J14" s="846">
        <v>3637611105.4899998</v>
      </c>
      <c r="K14" s="846">
        <v>3547050169.4799995</v>
      </c>
      <c r="L14" s="849">
        <v>562204724.33999979</v>
      </c>
      <c r="M14" s="60"/>
      <c r="N14" s="60"/>
    </row>
    <row r="15" spans="1:14" ht="18.399999999999999" customHeight="1">
      <c r="A15" s="21"/>
      <c r="B15" s="22"/>
      <c r="C15" s="61"/>
      <c r="D15" s="62" t="s">
        <v>44</v>
      </c>
      <c r="E15" s="353">
        <v>8.4634966403983089E-2</v>
      </c>
      <c r="F15" s="353">
        <v>9.1178799384298861E-2</v>
      </c>
      <c r="G15" s="353">
        <v>7.8348452669112778E-2</v>
      </c>
      <c r="H15" s="353">
        <v>5.6691401289547694E-2</v>
      </c>
      <c r="I15" s="353">
        <v>2.3406731238978934E-2</v>
      </c>
      <c r="J15" s="353">
        <v>0.13179798135101939</v>
      </c>
      <c r="K15" s="353">
        <v>0.15205347171618228</v>
      </c>
      <c r="L15" s="354">
        <v>5.3667601244482201E-2</v>
      </c>
      <c r="M15" s="60"/>
      <c r="N15" s="60"/>
    </row>
    <row r="16" spans="1:14" ht="18.399999999999999" customHeight="1">
      <c r="A16" s="64"/>
      <c r="B16" s="65"/>
      <c r="C16" s="66"/>
      <c r="D16" s="62" t="s">
        <v>45</v>
      </c>
      <c r="E16" s="355">
        <v>0</v>
      </c>
      <c r="F16" s="355">
        <v>0</v>
      </c>
      <c r="G16" s="355">
        <v>0</v>
      </c>
      <c r="H16" s="355">
        <v>0</v>
      </c>
      <c r="I16" s="355">
        <v>0</v>
      </c>
      <c r="J16" s="355">
        <v>0</v>
      </c>
      <c r="K16" s="355">
        <v>0</v>
      </c>
      <c r="L16" s="356">
        <v>0</v>
      </c>
      <c r="M16" s="60"/>
      <c r="N16" s="60"/>
    </row>
    <row r="17" spans="1:14" ht="18.399999999999999" customHeight="1">
      <c r="A17" s="67" t="s">
        <v>46</v>
      </c>
      <c r="B17" s="68" t="s">
        <v>47</v>
      </c>
      <c r="C17" s="69" t="s">
        <v>48</v>
      </c>
      <c r="D17" s="70" t="s">
        <v>41</v>
      </c>
      <c r="E17" s="850">
        <v>199582000</v>
      </c>
      <c r="F17" s="841">
        <v>30000000</v>
      </c>
      <c r="G17" s="841">
        <v>910000</v>
      </c>
      <c r="H17" s="841">
        <v>158272000</v>
      </c>
      <c r="I17" s="841">
        <v>10400000</v>
      </c>
      <c r="J17" s="841">
        <v>0</v>
      </c>
      <c r="K17" s="841">
        <v>0</v>
      </c>
      <c r="L17" s="851">
        <v>0</v>
      </c>
      <c r="M17" s="60"/>
      <c r="N17" s="60"/>
    </row>
    <row r="18" spans="1:14" ht="18.399999999999999" customHeight="1">
      <c r="A18" s="72"/>
      <c r="B18" s="68"/>
      <c r="C18" s="69" t="s">
        <v>4</v>
      </c>
      <c r="D18" s="73" t="s">
        <v>42</v>
      </c>
      <c r="E18" s="850">
        <v>0</v>
      </c>
      <c r="F18" s="850">
        <v>0</v>
      </c>
      <c r="G18" s="850">
        <v>0</v>
      </c>
      <c r="H18" s="850">
        <v>0</v>
      </c>
      <c r="I18" s="850">
        <v>0</v>
      </c>
      <c r="J18" s="850">
        <v>0</v>
      </c>
      <c r="K18" s="850">
        <v>0</v>
      </c>
      <c r="L18" s="852">
        <v>0</v>
      </c>
      <c r="M18" s="60"/>
      <c r="N18" s="60"/>
    </row>
    <row r="19" spans="1:14" ht="18.399999999999999" customHeight="1">
      <c r="A19" s="72"/>
      <c r="B19" s="68"/>
      <c r="C19" s="69" t="s">
        <v>4</v>
      </c>
      <c r="D19" s="73" t="s">
        <v>43</v>
      </c>
      <c r="E19" s="850">
        <v>7457334.6399999987</v>
      </c>
      <c r="F19" s="850">
        <v>0</v>
      </c>
      <c r="G19" s="850">
        <v>71350.459999999992</v>
      </c>
      <c r="H19" s="850">
        <v>7385984.1799999988</v>
      </c>
      <c r="I19" s="850">
        <v>0</v>
      </c>
      <c r="J19" s="850">
        <v>0</v>
      </c>
      <c r="K19" s="850">
        <v>0</v>
      </c>
      <c r="L19" s="852">
        <v>0</v>
      </c>
      <c r="M19" s="60"/>
      <c r="N19" s="60"/>
    </row>
    <row r="20" spans="1:14" ht="18.399999999999999" customHeight="1">
      <c r="A20" s="72"/>
      <c r="B20" s="68"/>
      <c r="C20" s="69" t="s">
        <v>4</v>
      </c>
      <c r="D20" s="73" t="s">
        <v>44</v>
      </c>
      <c r="E20" s="257">
        <v>3.7364765560020434E-2</v>
      </c>
      <c r="F20" s="257">
        <v>0</v>
      </c>
      <c r="G20" s="257">
        <v>7.8407098901098898E-2</v>
      </c>
      <c r="H20" s="257">
        <v>4.6666398225839054E-2</v>
      </c>
      <c r="I20" s="257">
        <v>0</v>
      </c>
      <c r="J20" s="257">
        <v>0</v>
      </c>
      <c r="K20" s="257">
        <v>0</v>
      </c>
      <c r="L20" s="357">
        <v>0</v>
      </c>
      <c r="M20" s="60"/>
      <c r="N20" s="60"/>
    </row>
    <row r="21" spans="1:14" s="22" customFormat="1" ht="18.399999999999999" customHeight="1">
      <c r="A21" s="74"/>
      <c r="B21" s="75"/>
      <c r="C21" s="76" t="s">
        <v>4</v>
      </c>
      <c r="D21" s="77" t="s">
        <v>45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258">
        <v>0</v>
      </c>
      <c r="K21" s="258">
        <v>0</v>
      </c>
      <c r="L21" s="358">
        <v>0</v>
      </c>
      <c r="M21" s="60"/>
      <c r="N21" s="60"/>
    </row>
    <row r="22" spans="1:14" ht="18.399999999999999" customHeight="1">
      <c r="A22" s="67" t="s">
        <v>49</v>
      </c>
      <c r="B22" s="68" t="s">
        <v>47</v>
      </c>
      <c r="C22" s="69" t="s">
        <v>50</v>
      </c>
      <c r="D22" s="78" t="s">
        <v>41</v>
      </c>
      <c r="E22" s="850">
        <v>575619000</v>
      </c>
      <c r="F22" s="841">
        <v>0</v>
      </c>
      <c r="G22" s="841">
        <v>104052000</v>
      </c>
      <c r="H22" s="841">
        <v>402734000</v>
      </c>
      <c r="I22" s="841">
        <v>68833000</v>
      </c>
      <c r="J22" s="841">
        <v>0</v>
      </c>
      <c r="K22" s="841">
        <v>0</v>
      </c>
      <c r="L22" s="851">
        <v>0</v>
      </c>
      <c r="M22" s="60"/>
      <c r="N22" s="60"/>
    </row>
    <row r="23" spans="1:14" ht="18.399999999999999" customHeight="1">
      <c r="A23" s="72"/>
      <c r="B23" s="68"/>
      <c r="C23" s="69" t="s">
        <v>4</v>
      </c>
      <c r="D23" s="78" t="s">
        <v>42</v>
      </c>
      <c r="E23" s="850">
        <v>0</v>
      </c>
      <c r="F23" s="850">
        <v>0</v>
      </c>
      <c r="G23" s="850">
        <v>0</v>
      </c>
      <c r="H23" s="850">
        <v>0</v>
      </c>
      <c r="I23" s="850">
        <v>0</v>
      </c>
      <c r="J23" s="850">
        <v>0</v>
      </c>
      <c r="K23" s="850">
        <v>0</v>
      </c>
      <c r="L23" s="852">
        <v>0</v>
      </c>
      <c r="M23" s="60"/>
      <c r="N23" s="60"/>
    </row>
    <row r="24" spans="1:14" ht="18.399999999999999" customHeight="1">
      <c r="A24" s="72"/>
      <c r="B24" s="68"/>
      <c r="C24" s="69" t="s">
        <v>4</v>
      </c>
      <c r="D24" s="78" t="s">
        <v>43</v>
      </c>
      <c r="E24" s="850">
        <v>37506560.090000004</v>
      </c>
      <c r="F24" s="850">
        <v>0</v>
      </c>
      <c r="G24" s="850">
        <v>10509979.710000001</v>
      </c>
      <c r="H24" s="850">
        <v>26954985.470000003</v>
      </c>
      <c r="I24" s="850">
        <v>41594.910000000003</v>
      </c>
      <c r="J24" s="850">
        <v>0</v>
      </c>
      <c r="K24" s="850">
        <v>0</v>
      </c>
      <c r="L24" s="852">
        <v>0</v>
      </c>
      <c r="M24" s="60"/>
      <c r="N24" s="60"/>
    </row>
    <row r="25" spans="1:14" ht="18.399999999999999" customHeight="1">
      <c r="A25" s="72"/>
      <c r="B25" s="68"/>
      <c r="C25" s="69" t="s">
        <v>4</v>
      </c>
      <c r="D25" s="78" t="s">
        <v>44</v>
      </c>
      <c r="E25" s="257">
        <v>6.5158655447440067E-2</v>
      </c>
      <c r="F25" s="257">
        <v>0</v>
      </c>
      <c r="G25" s="257">
        <v>0.10100699371468112</v>
      </c>
      <c r="H25" s="257">
        <v>6.6929997144517236E-2</v>
      </c>
      <c r="I25" s="257">
        <v>6.0428733311057201E-4</v>
      </c>
      <c r="J25" s="257">
        <v>0</v>
      </c>
      <c r="K25" s="257">
        <v>0</v>
      </c>
      <c r="L25" s="357">
        <v>0</v>
      </c>
      <c r="M25" s="60"/>
      <c r="N25" s="60"/>
    </row>
    <row r="26" spans="1:14" ht="18.399999999999999" customHeight="1">
      <c r="A26" s="74"/>
      <c r="B26" s="75"/>
      <c r="C26" s="76" t="s">
        <v>4</v>
      </c>
      <c r="D26" s="78" t="s">
        <v>45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258">
        <v>0</v>
      </c>
      <c r="K26" s="258">
        <v>0</v>
      </c>
      <c r="L26" s="358">
        <v>0</v>
      </c>
      <c r="M26" s="60"/>
      <c r="N26" s="60"/>
    </row>
    <row r="27" spans="1:14" ht="18.399999999999999" customHeight="1">
      <c r="A27" s="67" t="s">
        <v>51</v>
      </c>
      <c r="B27" s="68" t="s">
        <v>47</v>
      </c>
      <c r="C27" s="69" t="s">
        <v>52</v>
      </c>
      <c r="D27" s="79" t="s">
        <v>41</v>
      </c>
      <c r="E27" s="850">
        <v>229545000</v>
      </c>
      <c r="F27" s="841">
        <v>110500000</v>
      </c>
      <c r="G27" s="841">
        <v>22816000</v>
      </c>
      <c r="H27" s="841">
        <v>94109000</v>
      </c>
      <c r="I27" s="841">
        <v>2120000</v>
      </c>
      <c r="J27" s="841">
        <v>0</v>
      </c>
      <c r="K27" s="841">
        <v>0</v>
      </c>
      <c r="L27" s="851">
        <v>0</v>
      </c>
      <c r="M27" s="60"/>
      <c r="N27" s="60"/>
    </row>
    <row r="28" spans="1:14" ht="18.399999999999999" customHeight="1">
      <c r="A28" s="72"/>
      <c r="B28" s="68"/>
      <c r="C28" s="69" t="s">
        <v>4</v>
      </c>
      <c r="D28" s="78" t="s">
        <v>42</v>
      </c>
      <c r="E28" s="850">
        <v>0</v>
      </c>
      <c r="F28" s="850">
        <v>0</v>
      </c>
      <c r="G28" s="850">
        <v>0</v>
      </c>
      <c r="H28" s="850">
        <v>0</v>
      </c>
      <c r="I28" s="850">
        <v>0</v>
      </c>
      <c r="J28" s="850">
        <v>0</v>
      </c>
      <c r="K28" s="850">
        <v>0</v>
      </c>
      <c r="L28" s="852">
        <v>0</v>
      </c>
      <c r="M28" s="60"/>
      <c r="N28" s="60"/>
    </row>
    <row r="29" spans="1:14" ht="18.399999999999999" customHeight="1">
      <c r="A29" s="72"/>
      <c r="B29" s="68"/>
      <c r="C29" s="69" t="s">
        <v>4</v>
      </c>
      <c r="D29" s="78" t="s">
        <v>43</v>
      </c>
      <c r="E29" s="850">
        <v>6218890.4699999997</v>
      </c>
      <c r="F29" s="850">
        <v>0</v>
      </c>
      <c r="G29" s="850">
        <v>2249746.4</v>
      </c>
      <c r="H29" s="850">
        <v>3969144.07</v>
      </c>
      <c r="I29" s="850">
        <v>0</v>
      </c>
      <c r="J29" s="850">
        <v>0</v>
      </c>
      <c r="K29" s="850">
        <v>0</v>
      </c>
      <c r="L29" s="852">
        <v>0</v>
      </c>
      <c r="M29" s="60"/>
      <c r="N29" s="60"/>
    </row>
    <row r="30" spans="1:14" ht="18.399999999999999" customHeight="1">
      <c r="A30" s="72"/>
      <c r="B30" s="68"/>
      <c r="C30" s="69" t="s">
        <v>4</v>
      </c>
      <c r="D30" s="78" t="s">
        <v>44</v>
      </c>
      <c r="E30" s="257">
        <v>2.7092249754950008E-2</v>
      </c>
      <c r="F30" s="257">
        <v>0</v>
      </c>
      <c r="G30" s="257">
        <v>9.8603892005610094E-2</v>
      </c>
      <c r="H30" s="257">
        <v>4.2176030666567492E-2</v>
      </c>
      <c r="I30" s="257">
        <v>0</v>
      </c>
      <c r="J30" s="257">
        <v>0</v>
      </c>
      <c r="K30" s="257">
        <v>0</v>
      </c>
      <c r="L30" s="357">
        <v>0</v>
      </c>
      <c r="M30" s="60"/>
      <c r="N30" s="60"/>
    </row>
    <row r="31" spans="1:14" ht="18.399999999999999" customHeight="1">
      <c r="A31" s="74"/>
      <c r="B31" s="75"/>
      <c r="C31" s="76" t="s">
        <v>4</v>
      </c>
      <c r="D31" s="80" t="s">
        <v>45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258">
        <v>0</v>
      </c>
      <c r="K31" s="258">
        <v>0</v>
      </c>
      <c r="L31" s="358">
        <v>0</v>
      </c>
      <c r="M31" s="60"/>
      <c r="N31" s="60"/>
    </row>
    <row r="32" spans="1:14" ht="18.399999999999999" customHeight="1">
      <c r="A32" s="67" t="s">
        <v>53</v>
      </c>
      <c r="B32" s="68" t="s">
        <v>47</v>
      </c>
      <c r="C32" s="69" t="s">
        <v>54</v>
      </c>
      <c r="D32" s="78" t="s">
        <v>41</v>
      </c>
      <c r="E32" s="850">
        <v>178833000</v>
      </c>
      <c r="F32" s="841">
        <v>0</v>
      </c>
      <c r="G32" s="841">
        <v>35632000</v>
      </c>
      <c r="H32" s="841">
        <v>138753000</v>
      </c>
      <c r="I32" s="841">
        <v>4448000</v>
      </c>
      <c r="J32" s="841">
        <v>0</v>
      </c>
      <c r="K32" s="841">
        <v>0</v>
      </c>
      <c r="L32" s="851">
        <v>0</v>
      </c>
      <c r="M32" s="60"/>
      <c r="N32" s="60"/>
    </row>
    <row r="33" spans="1:14" ht="18.399999999999999" customHeight="1">
      <c r="A33" s="72"/>
      <c r="B33" s="68"/>
      <c r="C33" s="69" t="s">
        <v>4</v>
      </c>
      <c r="D33" s="78" t="s">
        <v>42</v>
      </c>
      <c r="E33" s="850">
        <v>0</v>
      </c>
      <c r="F33" s="850">
        <v>0</v>
      </c>
      <c r="G33" s="850">
        <v>0</v>
      </c>
      <c r="H33" s="850">
        <v>0</v>
      </c>
      <c r="I33" s="850">
        <v>0</v>
      </c>
      <c r="J33" s="850">
        <v>0</v>
      </c>
      <c r="K33" s="850">
        <v>0</v>
      </c>
      <c r="L33" s="852">
        <v>0</v>
      </c>
      <c r="M33" s="60"/>
      <c r="N33" s="60"/>
    </row>
    <row r="34" spans="1:14" ht="18.399999999999999" customHeight="1">
      <c r="A34" s="72"/>
      <c r="B34" s="68"/>
      <c r="C34" s="69" t="s">
        <v>4</v>
      </c>
      <c r="D34" s="78" t="s">
        <v>43</v>
      </c>
      <c r="E34" s="850">
        <v>9762467.9199999999</v>
      </c>
      <c r="F34" s="850">
        <v>0</v>
      </c>
      <c r="G34" s="850">
        <v>2457462.81</v>
      </c>
      <c r="H34" s="850">
        <v>7305005.1100000003</v>
      </c>
      <c r="I34" s="850">
        <v>0</v>
      </c>
      <c r="J34" s="850">
        <v>0</v>
      </c>
      <c r="K34" s="850">
        <v>0</v>
      </c>
      <c r="L34" s="852">
        <v>0</v>
      </c>
      <c r="M34" s="60"/>
      <c r="N34" s="60"/>
    </row>
    <row r="35" spans="1:14" ht="18.399999999999999" customHeight="1">
      <c r="A35" s="72"/>
      <c r="B35" s="68"/>
      <c r="C35" s="69" t="s">
        <v>4</v>
      </c>
      <c r="D35" s="78" t="s">
        <v>44</v>
      </c>
      <c r="E35" s="257">
        <v>5.4589857129277032E-2</v>
      </c>
      <c r="F35" s="257">
        <v>0</v>
      </c>
      <c r="G35" s="257">
        <v>6.8967860630893579E-2</v>
      </c>
      <c r="H35" s="257">
        <v>5.2647547152133649E-2</v>
      </c>
      <c r="I35" s="257">
        <v>0</v>
      </c>
      <c r="J35" s="257">
        <v>0</v>
      </c>
      <c r="K35" s="257">
        <v>0</v>
      </c>
      <c r="L35" s="357">
        <v>0</v>
      </c>
      <c r="M35" s="60"/>
      <c r="N35" s="60"/>
    </row>
    <row r="36" spans="1:14" ht="18.399999999999999" customHeight="1">
      <c r="A36" s="74"/>
      <c r="B36" s="75"/>
      <c r="C36" s="76" t="s">
        <v>4</v>
      </c>
      <c r="D36" s="78" t="s">
        <v>45</v>
      </c>
      <c r="E36" s="258">
        <v>0</v>
      </c>
      <c r="F36" s="258">
        <v>0</v>
      </c>
      <c r="G36" s="258">
        <v>0</v>
      </c>
      <c r="H36" s="258">
        <v>0</v>
      </c>
      <c r="I36" s="258">
        <v>0</v>
      </c>
      <c r="J36" s="258">
        <v>0</v>
      </c>
      <c r="K36" s="258">
        <v>0</v>
      </c>
      <c r="L36" s="358">
        <v>0</v>
      </c>
      <c r="M36" s="60"/>
      <c r="N36" s="60"/>
    </row>
    <row r="37" spans="1:14" ht="18.399999999999999" customHeight="1">
      <c r="A37" s="67" t="s">
        <v>55</v>
      </c>
      <c r="B37" s="68" t="s">
        <v>47</v>
      </c>
      <c r="C37" s="69" t="s">
        <v>56</v>
      </c>
      <c r="D37" s="79" t="s">
        <v>41</v>
      </c>
      <c r="E37" s="850">
        <v>575757000</v>
      </c>
      <c r="F37" s="841">
        <v>0</v>
      </c>
      <c r="G37" s="841">
        <v>75230000</v>
      </c>
      <c r="H37" s="841">
        <v>493089000</v>
      </c>
      <c r="I37" s="841">
        <v>7438000</v>
      </c>
      <c r="J37" s="841">
        <v>0</v>
      </c>
      <c r="K37" s="841">
        <v>0</v>
      </c>
      <c r="L37" s="851">
        <v>0</v>
      </c>
      <c r="M37" s="60"/>
      <c r="N37" s="60"/>
    </row>
    <row r="38" spans="1:14" ht="18.399999999999999" customHeight="1">
      <c r="A38" s="72"/>
      <c r="B38" s="68"/>
      <c r="C38" s="69" t="s">
        <v>4</v>
      </c>
      <c r="D38" s="78" t="s">
        <v>42</v>
      </c>
      <c r="E38" s="850">
        <v>0</v>
      </c>
      <c r="F38" s="850">
        <v>0</v>
      </c>
      <c r="G38" s="850">
        <v>0</v>
      </c>
      <c r="H38" s="850">
        <v>0</v>
      </c>
      <c r="I38" s="850">
        <v>0</v>
      </c>
      <c r="J38" s="850">
        <v>0</v>
      </c>
      <c r="K38" s="850">
        <v>0</v>
      </c>
      <c r="L38" s="852">
        <v>0</v>
      </c>
      <c r="M38" s="60"/>
      <c r="N38" s="60"/>
    </row>
    <row r="39" spans="1:14" ht="18.399999999999999" customHeight="1">
      <c r="A39" s="72"/>
      <c r="B39" s="68"/>
      <c r="C39" s="69" t="s">
        <v>4</v>
      </c>
      <c r="D39" s="78" t="s">
        <v>43</v>
      </c>
      <c r="E39" s="850">
        <v>31208847.489999991</v>
      </c>
      <c r="F39" s="850">
        <v>0</v>
      </c>
      <c r="G39" s="850">
        <v>4817404.32</v>
      </c>
      <c r="H39" s="850">
        <v>26384853.169999991</v>
      </c>
      <c r="I39" s="850">
        <v>6590</v>
      </c>
      <c r="J39" s="850">
        <v>0</v>
      </c>
      <c r="K39" s="850">
        <v>0</v>
      </c>
      <c r="L39" s="852">
        <v>0</v>
      </c>
      <c r="M39" s="60"/>
      <c r="N39" s="60"/>
    </row>
    <row r="40" spans="1:14" ht="18.399999999999999" customHeight="1">
      <c r="A40" s="72"/>
      <c r="B40" s="68"/>
      <c r="C40" s="69" t="s">
        <v>4</v>
      </c>
      <c r="D40" s="78" t="s">
        <v>44</v>
      </c>
      <c r="E40" s="257">
        <v>5.4204894582262984E-2</v>
      </c>
      <c r="F40" s="257">
        <v>0</v>
      </c>
      <c r="G40" s="257">
        <v>6.4035681510035899E-2</v>
      </c>
      <c r="H40" s="257">
        <v>5.3509312051171272E-2</v>
      </c>
      <c r="I40" s="257">
        <v>8.8599085775746165E-4</v>
      </c>
      <c r="J40" s="257">
        <v>0</v>
      </c>
      <c r="K40" s="257">
        <v>0</v>
      </c>
      <c r="L40" s="357">
        <v>0</v>
      </c>
      <c r="M40" s="60"/>
      <c r="N40" s="60"/>
    </row>
    <row r="41" spans="1:14" ht="18.399999999999999" customHeight="1">
      <c r="A41" s="74"/>
      <c r="B41" s="75"/>
      <c r="C41" s="76" t="s">
        <v>4</v>
      </c>
      <c r="D41" s="77" t="s">
        <v>45</v>
      </c>
      <c r="E41" s="359">
        <v>0</v>
      </c>
      <c r="F41" s="258">
        <v>0</v>
      </c>
      <c r="G41" s="258">
        <v>0</v>
      </c>
      <c r="H41" s="258">
        <v>0</v>
      </c>
      <c r="I41" s="258">
        <v>0</v>
      </c>
      <c r="J41" s="258">
        <v>0</v>
      </c>
      <c r="K41" s="258">
        <v>0</v>
      </c>
      <c r="L41" s="358">
        <v>0</v>
      </c>
      <c r="M41" s="60"/>
      <c r="N41" s="60"/>
    </row>
    <row r="42" spans="1:14" ht="18.399999999999999" customHeight="1">
      <c r="A42" s="67" t="s">
        <v>57</v>
      </c>
      <c r="B42" s="68" t="s">
        <v>47</v>
      </c>
      <c r="C42" s="69" t="s">
        <v>58</v>
      </c>
      <c r="D42" s="70" t="s">
        <v>41</v>
      </c>
      <c r="E42" s="850">
        <v>39750000</v>
      </c>
      <c r="F42" s="841">
        <v>0</v>
      </c>
      <c r="G42" s="841">
        <v>10669000</v>
      </c>
      <c r="H42" s="841">
        <v>28781000</v>
      </c>
      <c r="I42" s="841">
        <v>300000</v>
      </c>
      <c r="J42" s="841">
        <v>0</v>
      </c>
      <c r="K42" s="841">
        <v>0</v>
      </c>
      <c r="L42" s="851">
        <v>0</v>
      </c>
      <c r="M42" s="60"/>
      <c r="N42" s="60"/>
    </row>
    <row r="43" spans="1:14" ht="18.399999999999999" customHeight="1">
      <c r="A43" s="72"/>
      <c r="B43" s="68"/>
      <c r="C43" s="69" t="s">
        <v>4</v>
      </c>
      <c r="D43" s="78" t="s">
        <v>42</v>
      </c>
      <c r="E43" s="850">
        <v>0</v>
      </c>
      <c r="F43" s="850">
        <v>0</v>
      </c>
      <c r="G43" s="850">
        <v>0</v>
      </c>
      <c r="H43" s="850">
        <v>0</v>
      </c>
      <c r="I43" s="850">
        <v>0</v>
      </c>
      <c r="J43" s="850">
        <v>0</v>
      </c>
      <c r="K43" s="850">
        <v>0</v>
      </c>
      <c r="L43" s="852">
        <v>0</v>
      </c>
      <c r="M43" s="60"/>
      <c r="N43" s="60"/>
    </row>
    <row r="44" spans="1:14" ht="18.399999999999999" customHeight="1">
      <c r="A44" s="72"/>
      <c r="B44" s="68"/>
      <c r="C44" s="69" t="s">
        <v>4</v>
      </c>
      <c r="D44" s="78" t="s">
        <v>43</v>
      </c>
      <c r="E44" s="850">
        <v>2813453.47</v>
      </c>
      <c r="F44" s="850">
        <v>0</v>
      </c>
      <c r="G44" s="850">
        <v>818544.47</v>
      </c>
      <c r="H44" s="850">
        <v>1994909.0000000002</v>
      </c>
      <c r="I44" s="850">
        <v>0</v>
      </c>
      <c r="J44" s="850">
        <v>0</v>
      </c>
      <c r="K44" s="850">
        <v>0</v>
      </c>
      <c r="L44" s="852">
        <v>0</v>
      </c>
      <c r="M44" s="60"/>
      <c r="N44" s="60"/>
    </row>
    <row r="45" spans="1:14" ht="18.399999999999999" customHeight="1">
      <c r="A45" s="72"/>
      <c r="B45" s="68"/>
      <c r="C45" s="69" t="s">
        <v>4</v>
      </c>
      <c r="D45" s="78" t="s">
        <v>44</v>
      </c>
      <c r="E45" s="257">
        <v>7.0778703647798744E-2</v>
      </c>
      <c r="F45" s="257">
        <v>0</v>
      </c>
      <c r="G45" s="257">
        <v>7.672176117724247E-2</v>
      </c>
      <c r="H45" s="257">
        <v>6.9313401202182004E-2</v>
      </c>
      <c r="I45" s="257">
        <v>0</v>
      </c>
      <c r="J45" s="257">
        <v>0</v>
      </c>
      <c r="K45" s="257">
        <v>0</v>
      </c>
      <c r="L45" s="357">
        <v>0</v>
      </c>
      <c r="M45" s="60"/>
      <c r="N45" s="60"/>
    </row>
    <row r="46" spans="1:14" ht="18.399999999999999" customHeight="1">
      <c r="A46" s="74"/>
      <c r="B46" s="75"/>
      <c r="C46" s="76" t="s">
        <v>4</v>
      </c>
      <c r="D46" s="80" t="s">
        <v>45</v>
      </c>
      <c r="E46" s="258">
        <v>0</v>
      </c>
      <c r="F46" s="258">
        <v>0</v>
      </c>
      <c r="G46" s="258">
        <v>0</v>
      </c>
      <c r="H46" s="258">
        <v>0</v>
      </c>
      <c r="I46" s="258">
        <v>0</v>
      </c>
      <c r="J46" s="258">
        <v>0</v>
      </c>
      <c r="K46" s="258">
        <v>0</v>
      </c>
      <c r="L46" s="358">
        <v>0</v>
      </c>
      <c r="M46" s="60"/>
      <c r="N46" s="60"/>
    </row>
    <row r="47" spans="1:14" ht="18.399999999999999" customHeight="1">
      <c r="A47" s="67" t="s">
        <v>59</v>
      </c>
      <c r="B47" s="68" t="s">
        <v>47</v>
      </c>
      <c r="C47" s="69" t="s">
        <v>60</v>
      </c>
      <c r="D47" s="79" t="s">
        <v>41</v>
      </c>
      <c r="E47" s="850">
        <v>307033000</v>
      </c>
      <c r="F47" s="841">
        <v>0</v>
      </c>
      <c r="G47" s="841">
        <v>361000</v>
      </c>
      <c r="H47" s="841">
        <v>291702000</v>
      </c>
      <c r="I47" s="841">
        <v>14970000</v>
      </c>
      <c r="J47" s="841">
        <v>0</v>
      </c>
      <c r="K47" s="841">
        <v>0</v>
      </c>
      <c r="L47" s="851">
        <v>0</v>
      </c>
      <c r="M47" s="60"/>
      <c r="N47" s="60"/>
    </row>
    <row r="48" spans="1:14" ht="18.399999999999999" customHeight="1">
      <c r="A48" s="72"/>
      <c r="B48" s="68"/>
      <c r="C48" s="69" t="s">
        <v>4</v>
      </c>
      <c r="D48" s="78" t="s">
        <v>42</v>
      </c>
      <c r="E48" s="850">
        <v>0</v>
      </c>
      <c r="F48" s="850">
        <v>0</v>
      </c>
      <c r="G48" s="850">
        <v>0</v>
      </c>
      <c r="H48" s="850">
        <v>0</v>
      </c>
      <c r="I48" s="850">
        <v>0</v>
      </c>
      <c r="J48" s="850">
        <v>0</v>
      </c>
      <c r="K48" s="850">
        <v>0</v>
      </c>
      <c r="L48" s="852">
        <v>0</v>
      </c>
      <c r="M48" s="60"/>
      <c r="N48" s="60"/>
    </row>
    <row r="49" spans="1:14" ht="18.399999999999999" customHeight="1">
      <c r="A49" s="72"/>
      <c r="B49" s="68"/>
      <c r="C49" s="69" t="s">
        <v>4</v>
      </c>
      <c r="D49" s="78" t="s">
        <v>43</v>
      </c>
      <c r="E49" s="850">
        <v>19129471.150000002</v>
      </c>
      <c r="F49" s="850">
        <v>0</v>
      </c>
      <c r="G49" s="850">
        <v>11434.439999999999</v>
      </c>
      <c r="H49" s="850">
        <v>19118036.710000001</v>
      </c>
      <c r="I49" s="850">
        <v>0</v>
      </c>
      <c r="J49" s="850">
        <v>0</v>
      </c>
      <c r="K49" s="850">
        <v>0</v>
      </c>
      <c r="L49" s="852">
        <v>0</v>
      </c>
      <c r="M49" s="60"/>
      <c r="N49" s="60"/>
    </row>
    <row r="50" spans="1:14" ht="18.399999999999999" customHeight="1">
      <c r="A50" s="72"/>
      <c r="B50" s="68"/>
      <c r="C50" s="69" t="s">
        <v>4</v>
      </c>
      <c r="D50" s="78" t="s">
        <v>44</v>
      </c>
      <c r="E50" s="257">
        <v>6.2304283741487082E-2</v>
      </c>
      <c r="F50" s="257">
        <v>0</v>
      </c>
      <c r="G50" s="257">
        <v>3.1674349030470908E-2</v>
      </c>
      <c r="H50" s="257">
        <v>6.5539614778095459E-2</v>
      </c>
      <c r="I50" s="257">
        <v>0</v>
      </c>
      <c r="J50" s="257">
        <v>0</v>
      </c>
      <c r="K50" s="257">
        <v>0</v>
      </c>
      <c r="L50" s="357">
        <v>0</v>
      </c>
      <c r="M50" s="60"/>
      <c r="N50" s="60"/>
    </row>
    <row r="51" spans="1:14" ht="18.399999999999999" customHeight="1">
      <c r="A51" s="74"/>
      <c r="B51" s="75"/>
      <c r="C51" s="76" t="s">
        <v>4</v>
      </c>
      <c r="D51" s="80" t="s">
        <v>45</v>
      </c>
      <c r="E51" s="258">
        <v>0</v>
      </c>
      <c r="F51" s="258">
        <v>0</v>
      </c>
      <c r="G51" s="258">
        <v>0</v>
      </c>
      <c r="H51" s="258">
        <v>0</v>
      </c>
      <c r="I51" s="258">
        <v>0</v>
      </c>
      <c r="J51" s="258">
        <v>0</v>
      </c>
      <c r="K51" s="258">
        <v>0</v>
      </c>
      <c r="L51" s="358">
        <v>0</v>
      </c>
      <c r="M51" s="60"/>
      <c r="N51" s="60"/>
    </row>
    <row r="52" spans="1:14" ht="18.399999999999999" customHeight="1">
      <c r="A52" s="67" t="s">
        <v>61</v>
      </c>
      <c r="B52" s="68" t="s">
        <v>47</v>
      </c>
      <c r="C52" s="69" t="s">
        <v>62</v>
      </c>
      <c r="D52" s="78" t="s">
        <v>41</v>
      </c>
      <c r="E52" s="850">
        <v>59787000</v>
      </c>
      <c r="F52" s="841">
        <v>0</v>
      </c>
      <c r="G52" s="841">
        <v>118000</v>
      </c>
      <c r="H52" s="841">
        <v>48578000</v>
      </c>
      <c r="I52" s="841">
        <v>11091000</v>
      </c>
      <c r="J52" s="841">
        <v>0</v>
      </c>
      <c r="K52" s="841">
        <v>0</v>
      </c>
      <c r="L52" s="851">
        <v>0</v>
      </c>
      <c r="M52" s="60"/>
      <c r="N52" s="60"/>
    </row>
    <row r="53" spans="1:14" ht="18.399999999999999" customHeight="1">
      <c r="A53" s="72"/>
      <c r="B53" s="68"/>
      <c r="C53" s="69" t="s">
        <v>4</v>
      </c>
      <c r="D53" s="78" t="s">
        <v>42</v>
      </c>
      <c r="E53" s="850">
        <v>0</v>
      </c>
      <c r="F53" s="850">
        <v>0</v>
      </c>
      <c r="G53" s="850">
        <v>0</v>
      </c>
      <c r="H53" s="850">
        <v>0</v>
      </c>
      <c r="I53" s="850">
        <v>0</v>
      </c>
      <c r="J53" s="850">
        <v>0</v>
      </c>
      <c r="K53" s="850">
        <v>0</v>
      </c>
      <c r="L53" s="852">
        <v>0</v>
      </c>
      <c r="M53" s="60"/>
      <c r="N53" s="60"/>
    </row>
    <row r="54" spans="1:14" ht="18.399999999999999" customHeight="1">
      <c r="A54" s="72"/>
      <c r="B54" s="68"/>
      <c r="C54" s="69" t="s">
        <v>4</v>
      </c>
      <c r="D54" s="78" t="s">
        <v>43</v>
      </c>
      <c r="E54" s="850">
        <v>1774014.81</v>
      </c>
      <c r="F54" s="850">
        <v>0</v>
      </c>
      <c r="G54" s="850">
        <v>3850.6000000000004</v>
      </c>
      <c r="H54" s="850">
        <v>1770164.21</v>
      </c>
      <c r="I54" s="850">
        <v>0</v>
      </c>
      <c r="J54" s="850">
        <v>0</v>
      </c>
      <c r="K54" s="850">
        <v>0</v>
      </c>
      <c r="L54" s="852">
        <v>0</v>
      </c>
      <c r="M54" s="60"/>
      <c r="N54" s="60"/>
    </row>
    <row r="55" spans="1:14" ht="18.399999999999999" customHeight="1">
      <c r="A55" s="72"/>
      <c r="B55" s="68"/>
      <c r="C55" s="69" t="s">
        <v>4</v>
      </c>
      <c r="D55" s="78" t="s">
        <v>44</v>
      </c>
      <c r="E55" s="257">
        <v>2.9672249987455469E-2</v>
      </c>
      <c r="F55" s="257">
        <v>0</v>
      </c>
      <c r="G55" s="257">
        <v>3.2632203389830514E-2</v>
      </c>
      <c r="H55" s="257">
        <v>3.6439627197496806E-2</v>
      </c>
      <c r="I55" s="257">
        <v>0</v>
      </c>
      <c r="J55" s="257">
        <v>0</v>
      </c>
      <c r="K55" s="257">
        <v>0</v>
      </c>
      <c r="L55" s="357">
        <v>0</v>
      </c>
      <c r="M55" s="60"/>
      <c r="N55" s="60"/>
    </row>
    <row r="56" spans="1:14" ht="18.399999999999999" customHeight="1">
      <c r="A56" s="74"/>
      <c r="B56" s="75"/>
      <c r="C56" s="76" t="s">
        <v>4</v>
      </c>
      <c r="D56" s="78" t="s">
        <v>45</v>
      </c>
      <c r="E56" s="258">
        <v>0</v>
      </c>
      <c r="F56" s="258">
        <v>0</v>
      </c>
      <c r="G56" s="258">
        <v>0</v>
      </c>
      <c r="H56" s="258">
        <v>0</v>
      </c>
      <c r="I56" s="258">
        <v>0</v>
      </c>
      <c r="J56" s="258">
        <v>0</v>
      </c>
      <c r="K56" s="258">
        <v>0</v>
      </c>
      <c r="L56" s="358">
        <v>0</v>
      </c>
      <c r="M56" s="60"/>
      <c r="N56" s="60"/>
    </row>
    <row r="57" spans="1:14" ht="18.399999999999999" customHeight="1">
      <c r="A57" s="67" t="s">
        <v>63</v>
      </c>
      <c r="B57" s="68" t="s">
        <v>47</v>
      </c>
      <c r="C57" s="69" t="s">
        <v>64</v>
      </c>
      <c r="D57" s="79" t="s">
        <v>41</v>
      </c>
      <c r="E57" s="850">
        <v>72185000</v>
      </c>
      <c r="F57" s="841">
        <v>0</v>
      </c>
      <c r="G57" s="841">
        <v>75000</v>
      </c>
      <c r="H57" s="841">
        <v>71304000</v>
      </c>
      <c r="I57" s="841">
        <v>806000</v>
      </c>
      <c r="J57" s="841">
        <v>0</v>
      </c>
      <c r="K57" s="841">
        <v>0</v>
      </c>
      <c r="L57" s="851">
        <v>0</v>
      </c>
      <c r="M57" s="60"/>
      <c r="N57" s="60"/>
    </row>
    <row r="58" spans="1:14" ht="18.399999999999999" customHeight="1">
      <c r="A58" s="72"/>
      <c r="B58" s="68"/>
      <c r="C58" s="69" t="s">
        <v>65</v>
      </c>
      <c r="D58" s="78" t="s">
        <v>42</v>
      </c>
      <c r="E58" s="850">
        <v>0</v>
      </c>
      <c r="F58" s="850">
        <v>0</v>
      </c>
      <c r="G58" s="850">
        <v>0</v>
      </c>
      <c r="H58" s="850">
        <v>0</v>
      </c>
      <c r="I58" s="850">
        <v>0</v>
      </c>
      <c r="J58" s="850">
        <v>0</v>
      </c>
      <c r="K58" s="850">
        <v>0</v>
      </c>
      <c r="L58" s="852">
        <v>0</v>
      </c>
      <c r="M58" s="60"/>
      <c r="N58" s="60"/>
    </row>
    <row r="59" spans="1:14" ht="18.399999999999999" customHeight="1">
      <c r="A59" s="72"/>
      <c r="B59" s="68"/>
      <c r="C59" s="69" t="s">
        <v>4</v>
      </c>
      <c r="D59" s="78" t="s">
        <v>43</v>
      </c>
      <c r="E59" s="850">
        <v>2720642.25</v>
      </c>
      <c r="F59" s="850">
        <v>0</v>
      </c>
      <c r="G59" s="850">
        <v>1800</v>
      </c>
      <c r="H59" s="850">
        <v>2718842.25</v>
      </c>
      <c r="I59" s="850">
        <v>0</v>
      </c>
      <c r="J59" s="850">
        <v>0</v>
      </c>
      <c r="K59" s="850">
        <v>0</v>
      </c>
      <c r="L59" s="852">
        <v>0</v>
      </c>
      <c r="M59" s="60"/>
      <c r="N59" s="60"/>
    </row>
    <row r="60" spans="1:14" ht="18.399999999999999" customHeight="1">
      <c r="A60" s="72"/>
      <c r="B60" s="68"/>
      <c r="C60" s="69" t="s">
        <v>4</v>
      </c>
      <c r="D60" s="78" t="s">
        <v>44</v>
      </c>
      <c r="E60" s="257">
        <v>3.7689855925746349E-2</v>
      </c>
      <c r="F60" s="257">
        <v>0</v>
      </c>
      <c r="G60" s="257">
        <v>2.4E-2</v>
      </c>
      <c r="H60" s="257">
        <v>3.8130290727027935E-2</v>
      </c>
      <c r="I60" s="257">
        <v>0</v>
      </c>
      <c r="J60" s="257">
        <v>0</v>
      </c>
      <c r="K60" s="257">
        <v>0</v>
      </c>
      <c r="L60" s="357">
        <v>0</v>
      </c>
      <c r="M60" s="60"/>
      <c r="N60" s="60"/>
    </row>
    <row r="61" spans="1:14" ht="18.399999999999999" customHeight="1">
      <c r="A61" s="74"/>
      <c r="B61" s="75"/>
      <c r="C61" s="76" t="s">
        <v>4</v>
      </c>
      <c r="D61" s="80" t="s">
        <v>45</v>
      </c>
      <c r="E61" s="258">
        <v>0</v>
      </c>
      <c r="F61" s="258">
        <v>0</v>
      </c>
      <c r="G61" s="258">
        <v>0</v>
      </c>
      <c r="H61" s="258">
        <v>0</v>
      </c>
      <c r="I61" s="258">
        <v>0</v>
      </c>
      <c r="J61" s="258">
        <v>0</v>
      </c>
      <c r="K61" s="258">
        <v>0</v>
      </c>
      <c r="L61" s="358">
        <v>0</v>
      </c>
      <c r="M61" s="60"/>
      <c r="N61" s="60"/>
    </row>
    <row r="62" spans="1:14" ht="18.399999999999999" customHeight="1">
      <c r="A62" s="67" t="s">
        <v>66</v>
      </c>
      <c r="B62" s="68" t="s">
        <v>47</v>
      </c>
      <c r="C62" s="69" t="s">
        <v>730</v>
      </c>
      <c r="D62" s="78" t="s">
        <v>41</v>
      </c>
      <c r="E62" s="850">
        <v>40111000</v>
      </c>
      <c r="F62" s="841">
        <v>0</v>
      </c>
      <c r="G62" s="841">
        <v>50000</v>
      </c>
      <c r="H62" s="841">
        <v>38799000</v>
      </c>
      <c r="I62" s="841">
        <v>1262000</v>
      </c>
      <c r="J62" s="841">
        <v>0</v>
      </c>
      <c r="K62" s="841">
        <v>0</v>
      </c>
      <c r="L62" s="851">
        <v>0</v>
      </c>
      <c r="M62" s="60"/>
      <c r="N62" s="60"/>
    </row>
    <row r="63" spans="1:14" ht="18.399999999999999" customHeight="1">
      <c r="A63" s="72"/>
      <c r="B63" s="68"/>
      <c r="C63" s="69" t="s">
        <v>731</v>
      </c>
      <c r="D63" s="78" t="s">
        <v>42</v>
      </c>
      <c r="E63" s="850">
        <v>0</v>
      </c>
      <c r="F63" s="850">
        <v>0</v>
      </c>
      <c r="G63" s="850">
        <v>0</v>
      </c>
      <c r="H63" s="850">
        <v>0</v>
      </c>
      <c r="I63" s="850">
        <v>0</v>
      </c>
      <c r="J63" s="850">
        <v>0</v>
      </c>
      <c r="K63" s="850">
        <v>0</v>
      </c>
      <c r="L63" s="852">
        <v>0</v>
      </c>
      <c r="M63" s="60"/>
      <c r="N63" s="60"/>
    </row>
    <row r="64" spans="1:14" ht="18.399999999999999" customHeight="1">
      <c r="A64" s="72"/>
      <c r="B64" s="68"/>
      <c r="C64" s="69" t="s">
        <v>4</v>
      </c>
      <c r="D64" s="78" t="s">
        <v>43</v>
      </c>
      <c r="E64" s="850">
        <v>2149176.1799999997</v>
      </c>
      <c r="F64" s="850">
        <v>0</v>
      </c>
      <c r="G64" s="850">
        <v>1510</v>
      </c>
      <c r="H64" s="850">
        <v>2147666.1799999997</v>
      </c>
      <c r="I64" s="850">
        <v>0</v>
      </c>
      <c r="J64" s="850">
        <v>0</v>
      </c>
      <c r="K64" s="850">
        <v>0</v>
      </c>
      <c r="L64" s="852">
        <v>0</v>
      </c>
      <c r="M64" s="60"/>
      <c r="N64" s="60"/>
    </row>
    <row r="65" spans="1:14" ht="18.399999999999999" customHeight="1">
      <c r="A65" s="72"/>
      <c r="B65" s="68"/>
      <c r="C65" s="69" t="s">
        <v>4</v>
      </c>
      <c r="D65" s="78" t="s">
        <v>44</v>
      </c>
      <c r="E65" s="257">
        <v>5.3580718007529102E-2</v>
      </c>
      <c r="F65" s="257">
        <v>0</v>
      </c>
      <c r="G65" s="257">
        <v>3.0200000000000001E-2</v>
      </c>
      <c r="H65" s="257">
        <v>5.5353647774427167E-2</v>
      </c>
      <c r="I65" s="257">
        <v>0</v>
      </c>
      <c r="J65" s="257">
        <v>0</v>
      </c>
      <c r="K65" s="257">
        <v>0</v>
      </c>
      <c r="L65" s="357">
        <v>0</v>
      </c>
      <c r="M65" s="60"/>
      <c r="N65" s="60"/>
    </row>
    <row r="66" spans="1:14" ht="18.399999999999999" customHeight="1">
      <c r="A66" s="74"/>
      <c r="B66" s="75"/>
      <c r="C66" s="76" t="s">
        <v>4</v>
      </c>
      <c r="D66" s="80" t="s">
        <v>45</v>
      </c>
      <c r="E66" s="258">
        <v>0</v>
      </c>
      <c r="F66" s="258">
        <v>0</v>
      </c>
      <c r="G66" s="258">
        <v>0</v>
      </c>
      <c r="H66" s="258">
        <v>0</v>
      </c>
      <c r="I66" s="258">
        <v>0</v>
      </c>
      <c r="J66" s="258">
        <v>0</v>
      </c>
      <c r="K66" s="258">
        <v>0</v>
      </c>
      <c r="L66" s="358">
        <v>0</v>
      </c>
      <c r="M66" s="60"/>
      <c r="N66" s="60"/>
    </row>
    <row r="67" spans="1:14" ht="18.399999999999999" customHeight="1">
      <c r="A67" s="67" t="s">
        <v>67</v>
      </c>
      <c r="B67" s="68" t="s">
        <v>47</v>
      </c>
      <c r="C67" s="69" t="s">
        <v>68</v>
      </c>
      <c r="D67" s="79" t="s">
        <v>41</v>
      </c>
      <c r="E67" s="850">
        <v>80608000</v>
      </c>
      <c r="F67" s="841">
        <v>7650000</v>
      </c>
      <c r="G67" s="841">
        <v>77000</v>
      </c>
      <c r="H67" s="841">
        <v>68993000</v>
      </c>
      <c r="I67" s="841">
        <v>3888000</v>
      </c>
      <c r="J67" s="841">
        <v>0</v>
      </c>
      <c r="K67" s="841">
        <v>0</v>
      </c>
      <c r="L67" s="851">
        <v>0</v>
      </c>
      <c r="M67" s="60"/>
      <c r="N67" s="60"/>
    </row>
    <row r="68" spans="1:14" ht="18.399999999999999" customHeight="1">
      <c r="A68" s="72"/>
      <c r="B68" s="68"/>
      <c r="C68" s="69" t="s">
        <v>4</v>
      </c>
      <c r="D68" s="78" t="s">
        <v>42</v>
      </c>
      <c r="E68" s="850">
        <v>0</v>
      </c>
      <c r="F68" s="850">
        <v>0</v>
      </c>
      <c r="G68" s="850">
        <v>0</v>
      </c>
      <c r="H68" s="850">
        <v>0</v>
      </c>
      <c r="I68" s="850">
        <v>0</v>
      </c>
      <c r="J68" s="850">
        <v>0</v>
      </c>
      <c r="K68" s="850">
        <v>0</v>
      </c>
      <c r="L68" s="852">
        <v>0</v>
      </c>
      <c r="M68" s="60"/>
      <c r="N68" s="60"/>
    </row>
    <row r="69" spans="1:14" ht="18.399999999999999" customHeight="1">
      <c r="A69" s="72"/>
      <c r="B69" s="68"/>
      <c r="C69" s="69" t="s">
        <v>4</v>
      </c>
      <c r="D69" s="78" t="s">
        <v>43</v>
      </c>
      <c r="E69" s="850">
        <v>4358916.6199999992</v>
      </c>
      <c r="F69" s="850">
        <v>1408670</v>
      </c>
      <c r="G69" s="850">
        <v>3235.92</v>
      </c>
      <c r="H69" s="850">
        <v>2947010.6999999993</v>
      </c>
      <c r="I69" s="850">
        <v>0</v>
      </c>
      <c r="J69" s="850">
        <v>0</v>
      </c>
      <c r="K69" s="850">
        <v>0</v>
      </c>
      <c r="L69" s="852">
        <v>0</v>
      </c>
      <c r="M69" s="60"/>
      <c r="N69" s="60"/>
    </row>
    <row r="70" spans="1:14" ht="18.399999999999999" customHeight="1">
      <c r="A70" s="72"/>
      <c r="B70" s="68"/>
      <c r="C70" s="69" t="s">
        <v>4</v>
      </c>
      <c r="D70" s="78" t="s">
        <v>44</v>
      </c>
      <c r="E70" s="257">
        <v>5.4075484071059936E-2</v>
      </c>
      <c r="F70" s="257">
        <v>0.18413986928104575</v>
      </c>
      <c r="G70" s="257">
        <v>4.2024935064935064E-2</v>
      </c>
      <c r="H70" s="257">
        <v>4.2714633368602602E-2</v>
      </c>
      <c r="I70" s="257">
        <v>0</v>
      </c>
      <c r="J70" s="257">
        <v>0</v>
      </c>
      <c r="K70" s="257">
        <v>0</v>
      </c>
      <c r="L70" s="357">
        <v>0</v>
      </c>
      <c r="M70" s="60"/>
      <c r="N70" s="60"/>
    </row>
    <row r="71" spans="1:14" ht="18" customHeight="1">
      <c r="A71" s="74"/>
      <c r="B71" s="75"/>
      <c r="C71" s="76" t="s">
        <v>4</v>
      </c>
      <c r="D71" s="77" t="s">
        <v>45</v>
      </c>
      <c r="E71" s="359">
        <v>0</v>
      </c>
      <c r="F71" s="258">
        <v>0</v>
      </c>
      <c r="G71" s="258">
        <v>0</v>
      </c>
      <c r="H71" s="258">
        <v>0</v>
      </c>
      <c r="I71" s="258">
        <v>0</v>
      </c>
      <c r="J71" s="258">
        <v>0</v>
      </c>
      <c r="K71" s="258">
        <v>0</v>
      </c>
      <c r="L71" s="358">
        <v>0</v>
      </c>
      <c r="M71" s="60"/>
      <c r="N71" s="60"/>
    </row>
    <row r="72" spans="1:14" ht="18.399999999999999" customHeight="1">
      <c r="A72" s="67" t="s">
        <v>69</v>
      </c>
      <c r="B72" s="68" t="s">
        <v>47</v>
      </c>
      <c r="C72" s="69" t="s">
        <v>70</v>
      </c>
      <c r="D72" s="70" t="s">
        <v>41</v>
      </c>
      <c r="E72" s="850">
        <v>374946000</v>
      </c>
      <c r="F72" s="841">
        <v>0</v>
      </c>
      <c r="G72" s="841">
        <v>2842000</v>
      </c>
      <c r="H72" s="841">
        <v>365040000</v>
      </c>
      <c r="I72" s="841">
        <v>7050000</v>
      </c>
      <c r="J72" s="841">
        <v>0</v>
      </c>
      <c r="K72" s="841">
        <v>0</v>
      </c>
      <c r="L72" s="851">
        <v>14000</v>
      </c>
      <c r="M72" s="60"/>
      <c r="N72" s="60"/>
    </row>
    <row r="73" spans="1:14" ht="18.399999999999999" customHeight="1">
      <c r="A73" s="72"/>
      <c r="B73" s="68"/>
      <c r="C73" s="69" t="s">
        <v>4</v>
      </c>
      <c r="D73" s="78" t="s">
        <v>42</v>
      </c>
      <c r="E73" s="850">
        <v>0</v>
      </c>
      <c r="F73" s="850">
        <v>0</v>
      </c>
      <c r="G73" s="850">
        <v>0</v>
      </c>
      <c r="H73" s="850">
        <v>0</v>
      </c>
      <c r="I73" s="850">
        <v>0</v>
      </c>
      <c r="J73" s="850">
        <v>0</v>
      </c>
      <c r="K73" s="850">
        <v>0</v>
      </c>
      <c r="L73" s="852">
        <v>0</v>
      </c>
      <c r="M73" s="60"/>
      <c r="N73" s="60"/>
    </row>
    <row r="74" spans="1:14" ht="18.399999999999999" customHeight="1">
      <c r="A74" s="72"/>
      <c r="B74" s="68"/>
      <c r="C74" s="69" t="s">
        <v>4</v>
      </c>
      <c r="D74" s="78" t="s">
        <v>43</v>
      </c>
      <c r="E74" s="850">
        <v>24719928.260000005</v>
      </c>
      <c r="F74" s="850">
        <v>0</v>
      </c>
      <c r="G74" s="850">
        <v>731345.62</v>
      </c>
      <c r="H74" s="850">
        <v>23988582.640000004</v>
      </c>
      <c r="I74" s="850">
        <v>0</v>
      </c>
      <c r="J74" s="850">
        <v>0</v>
      </c>
      <c r="K74" s="850">
        <v>0</v>
      </c>
      <c r="L74" s="852">
        <v>0</v>
      </c>
      <c r="M74" s="60"/>
      <c r="N74" s="60"/>
    </row>
    <row r="75" spans="1:14" ht="18.399999999999999" customHeight="1">
      <c r="A75" s="72"/>
      <c r="B75" s="68"/>
      <c r="C75" s="69" t="s">
        <v>4</v>
      </c>
      <c r="D75" s="78" t="s">
        <v>44</v>
      </c>
      <c r="E75" s="257">
        <v>6.5929302512895208E-2</v>
      </c>
      <c r="F75" s="257">
        <v>0</v>
      </c>
      <c r="G75" s="257">
        <v>0.25733484166080223</v>
      </c>
      <c r="H75" s="257">
        <v>6.5714942581634905E-2</v>
      </c>
      <c r="I75" s="257">
        <v>0</v>
      </c>
      <c r="J75" s="257">
        <v>0</v>
      </c>
      <c r="K75" s="257">
        <v>0</v>
      </c>
      <c r="L75" s="357">
        <v>0</v>
      </c>
      <c r="M75" s="60"/>
      <c r="N75" s="60"/>
    </row>
    <row r="76" spans="1:14" ht="18.399999999999999" customHeight="1">
      <c r="A76" s="74"/>
      <c r="B76" s="75"/>
      <c r="C76" s="76" t="s">
        <v>4</v>
      </c>
      <c r="D76" s="81" t="s">
        <v>45</v>
      </c>
      <c r="E76" s="258">
        <v>0</v>
      </c>
      <c r="F76" s="258">
        <v>0</v>
      </c>
      <c r="G76" s="258">
        <v>0</v>
      </c>
      <c r="H76" s="258">
        <v>0</v>
      </c>
      <c r="I76" s="258">
        <v>0</v>
      </c>
      <c r="J76" s="258">
        <v>0</v>
      </c>
      <c r="K76" s="258">
        <v>0</v>
      </c>
      <c r="L76" s="358">
        <v>0</v>
      </c>
      <c r="M76" s="60"/>
      <c r="N76" s="60"/>
    </row>
    <row r="77" spans="1:14" ht="18.399999999999999" customHeight="1">
      <c r="A77" s="67" t="s">
        <v>71</v>
      </c>
      <c r="B77" s="68" t="s">
        <v>47</v>
      </c>
      <c r="C77" s="69" t="s">
        <v>72</v>
      </c>
      <c r="D77" s="79" t="s">
        <v>41</v>
      </c>
      <c r="E77" s="850">
        <v>423177000</v>
      </c>
      <c r="F77" s="841">
        <v>2400000</v>
      </c>
      <c r="G77" s="841">
        <v>11203000</v>
      </c>
      <c r="H77" s="841">
        <v>364286000</v>
      </c>
      <c r="I77" s="841">
        <v>45288000</v>
      </c>
      <c r="J77" s="841">
        <v>0</v>
      </c>
      <c r="K77" s="841">
        <v>0</v>
      </c>
      <c r="L77" s="851">
        <v>0</v>
      </c>
      <c r="M77" s="60"/>
      <c r="N77" s="60"/>
    </row>
    <row r="78" spans="1:14" ht="18.399999999999999" customHeight="1">
      <c r="A78" s="72"/>
      <c r="B78" s="68"/>
      <c r="C78" s="69" t="s">
        <v>73</v>
      </c>
      <c r="D78" s="78" t="s">
        <v>42</v>
      </c>
      <c r="E78" s="850">
        <v>0</v>
      </c>
      <c r="F78" s="850">
        <v>0</v>
      </c>
      <c r="G78" s="850">
        <v>0</v>
      </c>
      <c r="H78" s="850">
        <v>0</v>
      </c>
      <c r="I78" s="850">
        <v>0</v>
      </c>
      <c r="J78" s="850">
        <v>0</v>
      </c>
      <c r="K78" s="850">
        <v>0</v>
      </c>
      <c r="L78" s="852">
        <v>0</v>
      </c>
      <c r="M78" s="60"/>
      <c r="N78" s="60"/>
    </row>
    <row r="79" spans="1:14" ht="18.399999999999999" customHeight="1">
      <c r="A79" s="72"/>
      <c r="B79" s="68"/>
      <c r="C79" s="69" t="s">
        <v>74</v>
      </c>
      <c r="D79" s="78" t="s">
        <v>43</v>
      </c>
      <c r="E79" s="850">
        <v>15952076.239999998</v>
      </c>
      <c r="F79" s="850">
        <v>0</v>
      </c>
      <c r="G79" s="850">
        <v>598023.09000000008</v>
      </c>
      <c r="H79" s="850">
        <v>15354053.149999999</v>
      </c>
      <c r="I79" s="850">
        <v>0</v>
      </c>
      <c r="J79" s="850">
        <v>0</v>
      </c>
      <c r="K79" s="850">
        <v>0</v>
      </c>
      <c r="L79" s="852">
        <v>0</v>
      </c>
      <c r="M79" s="60"/>
      <c r="N79" s="60"/>
    </row>
    <row r="80" spans="1:14" ht="18.399999999999999" customHeight="1">
      <c r="A80" s="72"/>
      <c r="B80" s="68"/>
      <c r="C80" s="69" t="s">
        <v>4</v>
      </c>
      <c r="D80" s="78" t="s">
        <v>44</v>
      </c>
      <c r="E80" s="257">
        <v>3.7695990661118159E-2</v>
      </c>
      <c r="F80" s="257">
        <v>0</v>
      </c>
      <c r="G80" s="257">
        <v>5.3380620369543878E-2</v>
      </c>
      <c r="H80" s="257">
        <v>4.2148348138550479E-2</v>
      </c>
      <c r="I80" s="257">
        <v>0</v>
      </c>
      <c r="J80" s="257">
        <v>0</v>
      </c>
      <c r="K80" s="257">
        <v>0</v>
      </c>
      <c r="L80" s="357">
        <v>0</v>
      </c>
      <c r="M80" s="60"/>
      <c r="N80" s="60"/>
    </row>
    <row r="81" spans="1:14" ht="18.399999999999999" customHeight="1">
      <c r="A81" s="74"/>
      <c r="B81" s="75"/>
      <c r="C81" s="76" t="s">
        <v>4</v>
      </c>
      <c r="D81" s="80" t="s">
        <v>45</v>
      </c>
      <c r="E81" s="258">
        <v>0</v>
      </c>
      <c r="F81" s="258">
        <v>0</v>
      </c>
      <c r="G81" s="258">
        <v>0</v>
      </c>
      <c r="H81" s="258">
        <v>0</v>
      </c>
      <c r="I81" s="258">
        <v>0</v>
      </c>
      <c r="J81" s="258">
        <v>0</v>
      </c>
      <c r="K81" s="258">
        <v>0</v>
      </c>
      <c r="L81" s="358">
        <v>0</v>
      </c>
      <c r="M81" s="60"/>
      <c r="N81" s="60"/>
    </row>
    <row r="82" spans="1:14" ht="18.399999999999999" customHeight="1">
      <c r="A82" s="67" t="s">
        <v>75</v>
      </c>
      <c r="B82" s="82" t="s">
        <v>47</v>
      </c>
      <c r="C82" s="69" t="s">
        <v>76</v>
      </c>
      <c r="D82" s="79" t="s">
        <v>41</v>
      </c>
      <c r="E82" s="850">
        <v>17471000</v>
      </c>
      <c r="F82" s="841">
        <v>0</v>
      </c>
      <c r="G82" s="841">
        <v>11000</v>
      </c>
      <c r="H82" s="841">
        <v>15320000</v>
      </c>
      <c r="I82" s="841">
        <v>2140000</v>
      </c>
      <c r="J82" s="841">
        <v>0</v>
      </c>
      <c r="K82" s="841">
        <v>0</v>
      </c>
      <c r="L82" s="851">
        <v>0</v>
      </c>
      <c r="M82" s="60"/>
      <c r="N82" s="60"/>
    </row>
    <row r="83" spans="1:14" ht="18.399999999999999" customHeight="1">
      <c r="A83" s="72"/>
      <c r="B83" s="68"/>
      <c r="C83" s="69"/>
      <c r="D83" s="78" t="s">
        <v>42</v>
      </c>
      <c r="E83" s="850">
        <v>0</v>
      </c>
      <c r="F83" s="850">
        <v>0</v>
      </c>
      <c r="G83" s="850">
        <v>0</v>
      </c>
      <c r="H83" s="850">
        <v>0</v>
      </c>
      <c r="I83" s="850">
        <v>0</v>
      </c>
      <c r="J83" s="850">
        <v>0</v>
      </c>
      <c r="K83" s="850">
        <v>0</v>
      </c>
      <c r="L83" s="852">
        <v>0</v>
      </c>
      <c r="M83" s="60"/>
      <c r="N83" s="60"/>
    </row>
    <row r="84" spans="1:14" ht="18.399999999999999" customHeight="1">
      <c r="A84" s="72"/>
      <c r="B84" s="68"/>
      <c r="C84" s="69"/>
      <c r="D84" s="78" t="s">
        <v>43</v>
      </c>
      <c r="E84" s="850">
        <v>754906.39</v>
      </c>
      <c r="F84" s="850">
        <v>0</v>
      </c>
      <c r="G84" s="850">
        <v>350</v>
      </c>
      <c r="H84" s="850">
        <v>754556.39</v>
      </c>
      <c r="I84" s="850">
        <v>0</v>
      </c>
      <c r="J84" s="850">
        <v>0</v>
      </c>
      <c r="K84" s="850">
        <v>0</v>
      </c>
      <c r="L84" s="852">
        <v>0</v>
      </c>
      <c r="M84" s="60"/>
      <c r="N84" s="60"/>
    </row>
    <row r="85" spans="1:14" ht="18.399999999999999" customHeight="1">
      <c r="A85" s="72"/>
      <c r="B85" s="68"/>
      <c r="C85" s="69"/>
      <c r="D85" s="78" t="s">
        <v>44</v>
      </c>
      <c r="E85" s="257">
        <v>4.3209111670768706E-2</v>
      </c>
      <c r="F85" s="257">
        <v>0</v>
      </c>
      <c r="G85" s="257">
        <v>3.1818181818181815E-2</v>
      </c>
      <c r="H85" s="257">
        <v>4.9253028067885118E-2</v>
      </c>
      <c r="I85" s="257">
        <v>0</v>
      </c>
      <c r="J85" s="257">
        <v>0</v>
      </c>
      <c r="K85" s="257">
        <v>0</v>
      </c>
      <c r="L85" s="357">
        <v>0</v>
      </c>
      <c r="M85" s="60"/>
      <c r="N85" s="60"/>
    </row>
    <row r="86" spans="1:14" ht="18.399999999999999" customHeight="1">
      <c r="A86" s="74"/>
      <c r="B86" s="75"/>
      <c r="C86" s="76"/>
      <c r="D86" s="80" t="s">
        <v>45</v>
      </c>
      <c r="E86" s="258">
        <v>0</v>
      </c>
      <c r="F86" s="258">
        <v>0</v>
      </c>
      <c r="G86" s="258">
        <v>0</v>
      </c>
      <c r="H86" s="258">
        <v>0</v>
      </c>
      <c r="I86" s="258">
        <v>0</v>
      </c>
      <c r="J86" s="258">
        <v>0</v>
      </c>
      <c r="K86" s="258">
        <v>0</v>
      </c>
      <c r="L86" s="358">
        <v>0</v>
      </c>
      <c r="M86" s="60"/>
      <c r="N86" s="60"/>
    </row>
    <row r="87" spans="1:14" ht="18.399999999999999" customHeight="1">
      <c r="A87" s="67" t="s">
        <v>77</v>
      </c>
      <c r="B87" s="68" t="s">
        <v>47</v>
      </c>
      <c r="C87" s="69" t="s">
        <v>78</v>
      </c>
      <c r="D87" s="78" t="s">
        <v>41</v>
      </c>
      <c r="E87" s="850">
        <v>9253086000</v>
      </c>
      <c r="F87" s="841">
        <v>0</v>
      </c>
      <c r="G87" s="841">
        <v>695789000</v>
      </c>
      <c r="H87" s="841">
        <v>8238802000</v>
      </c>
      <c r="I87" s="841">
        <v>318402000</v>
      </c>
      <c r="J87" s="841">
        <v>0</v>
      </c>
      <c r="K87" s="841">
        <v>0</v>
      </c>
      <c r="L87" s="851">
        <v>93000</v>
      </c>
      <c r="M87" s="60"/>
      <c r="N87" s="60"/>
    </row>
    <row r="88" spans="1:14" ht="18.399999999999999" customHeight="1">
      <c r="A88" s="72"/>
      <c r="B88" s="68"/>
      <c r="C88" s="69" t="s">
        <v>4</v>
      </c>
      <c r="D88" s="78" t="s">
        <v>42</v>
      </c>
      <c r="E88" s="850">
        <v>0</v>
      </c>
      <c r="F88" s="850">
        <v>0</v>
      </c>
      <c r="G88" s="850">
        <v>0</v>
      </c>
      <c r="H88" s="850">
        <v>0</v>
      </c>
      <c r="I88" s="850">
        <v>0</v>
      </c>
      <c r="J88" s="850">
        <v>0</v>
      </c>
      <c r="K88" s="850">
        <v>0</v>
      </c>
      <c r="L88" s="852">
        <v>0</v>
      </c>
      <c r="M88" s="60"/>
      <c r="N88" s="60"/>
    </row>
    <row r="89" spans="1:14" ht="18.399999999999999" customHeight="1">
      <c r="A89" s="72"/>
      <c r="B89" s="68"/>
      <c r="C89" s="69" t="s">
        <v>4</v>
      </c>
      <c r="D89" s="78" t="s">
        <v>43</v>
      </c>
      <c r="E89" s="850">
        <v>526120045.71999985</v>
      </c>
      <c r="F89" s="850">
        <v>0</v>
      </c>
      <c r="G89" s="850">
        <v>43292383.199999996</v>
      </c>
      <c r="H89" s="850">
        <v>480791965.65999985</v>
      </c>
      <c r="I89" s="850">
        <v>2035696.86</v>
      </c>
      <c r="J89" s="850">
        <v>0</v>
      </c>
      <c r="K89" s="850">
        <v>0</v>
      </c>
      <c r="L89" s="852">
        <v>0</v>
      </c>
      <c r="M89" s="60"/>
      <c r="N89" s="60"/>
    </row>
    <row r="90" spans="1:14" ht="18.399999999999999" customHeight="1">
      <c r="A90" s="72"/>
      <c r="B90" s="68"/>
      <c r="C90" s="69" t="s">
        <v>4</v>
      </c>
      <c r="D90" s="78" t="s">
        <v>44</v>
      </c>
      <c r="E90" s="257">
        <v>5.6858873430982899E-2</v>
      </c>
      <c r="F90" s="257">
        <v>0</v>
      </c>
      <c r="G90" s="257">
        <v>6.22205628430458E-2</v>
      </c>
      <c r="H90" s="257">
        <v>5.8357023953239787E-2</v>
      </c>
      <c r="I90" s="257">
        <v>6.3934801288936631E-3</v>
      </c>
      <c r="J90" s="257">
        <v>0</v>
      </c>
      <c r="K90" s="257">
        <v>0</v>
      </c>
      <c r="L90" s="357">
        <v>0</v>
      </c>
      <c r="M90" s="60"/>
      <c r="N90" s="60"/>
    </row>
    <row r="91" spans="1:14" ht="18.399999999999999" customHeight="1">
      <c r="A91" s="74"/>
      <c r="B91" s="75"/>
      <c r="C91" s="76" t="s">
        <v>4</v>
      </c>
      <c r="D91" s="78" t="s">
        <v>45</v>
      </c>
      <c r="E91" s="258">
        <v>0</v>
      </c>
      <c r="F91" s="258">
        <v>0</v>
      </c>
      <c r="G91" s="258">
        <v>0</v>
      </c>
      <c r="H91" s="258">
        <v>0</v>
      </c>
      <c r="I91" s="258">
        <v>0</v>
      </c>
      <c r="J91" s="258">
        <v>0</v>
      </c>
      <c r="K91" s="258">
        <v>0</v>
      </c>
      <c r="L91" s="358">
        <v>0</v>
      </c>
      <c r="M91" s="60"/>
      <c r="N91" s="60"/>
    </row>
    <row r="92" spans="1:14" ht="18.399999999999999" customHeight="1">
      <c r="A92" s="67" t="s">
        <v>79</v>
      </c>
      <c r="B92" s="68" t="s">
        <v>47</v>
      </c>
      <c r="C92" s="69" t="s">
        <v>80</v>
      </c>
      <c r="D92" s="79" t="s">
        <v>41</v>
      </c>
      <c r="E92" s="850">
        <v>277934000</v>
      </c>
      <c r="F92" s="841">
        <v>84906000</v>
      </c>
      <c r="G92" s="841">
        <v>2440000</v>
      </c>
      <c r="H92" s="841">
        <v>182250000</v>
      </c>
      <c r="I92" s="841">
        <v>6000000</v>
      </c>
      <c r="J92" s="841">
        <v>0</v>
      </c>
      <c r="K92" s="841">
        <v>0</v>
      </c>
      <c r="L92" s="851">
        <v>2338000</v>
      </c>
      <c r="M92" s="60"/>
      <c r="N92" s="60"/>
    </row>
    <row r="93" spans="1:14" ht="18.399999999999999" customHeight="1">
      <c r="A93" s="72"/>
      <c r="B93" s="68"/>
      <c r="C93" s="69" t="s">
        <v>81</v>
      </c>
      <c r="D93" s="78" t="s">
        <v>42</v>
      </c>
      <c r="E93" s="850">
        <v>0</v>
      </c>
      <c r="F93" s="850">
        <v>0</v>
      </c>
      <c r="G93" s="850">
        <v>0</v>
      </c>
      <c r="H93" s="850">
        <v>0</v>
      </c>
      <c r="I93" s="850">
        <v>0</v>
      </c>
      <c r="J93" s="850">
        <v>0</v>
      </c>
      <c r="K93" s="850">
        <v>0</v>
      </c>
      <c r="L93" s="852">
        <v>0</v>
      </c>
      <c r="M93" s="60"/>
      <c r="N93" s="60"/>
    </row>
    <row r="94" spans="1:14" ht="18.399999999999999" customHeight="1">
      <c r="A94" s="72"/>
      <c r="B94" s="68"/>
      <c r="C94" s="69" t="s">
        <v>4</v>
      </c>
      <c r="D94" s="78" t="s">
        <v>43</v>
      </c>
      <c r="E94" s="850">
        <v>10599428.430000003</v>
      </c>
      <c r="F94" s="850">
        <v>4920000</v>
      </c>
      <c r="G94" s="850">
        <v>11800</v>
      </c>
      <c r="H94" s="850">
        <v>5599187.0400000019</v>
      </c>
      <c r="I94" s="850">
        <v>0</v>
      </c>
      <c r="J94" s="850">
        <v>0</v>
      </c>
      <c r="K94" s="850">
        <v>0</v>
      </c>
      <c r="L94" s="852">
        <v>68441.39</v>
      </c>
      <c r="M94" s="60"/>
      <c r="N94" s="60"/>
    </row>
    <row r="95" spans="1:14" ht="18.399999999999999" customHeight="1">
      <c r="A95" s="72"/>
      <c r="B95" s="68"/>
      <c r="C95" s="69" t="s">
        <v>4</v>
      </c>
      <c r="D95" s="78" t="s">
        <v>44</v>
      </c>
      <c r="E95" s="257">
        <v>3.8136494383558699E-2</v>
      </c>
      <c r="F95" s="257">
        <v>5.7946434880927142E-2</v>
      </c>
      <c r="G95" s="257">
        <v>4.8360655737704917E-3</v>
      </c>
      <c r="H95" s="257">
        <v>3.0722562633744867E-2</v>
      </c>
      <c r="I95" s="257">
        <v>0</v>
      </c>
      <c r="J95" s="257">
        <v>0</v>
      </c>
      <c r="K95" s="257">
        <v>0</v>
      </c>
      <c r="L95" s="357">
        <v>2.9273477331052181E-2</v>
      </c>
      <c r="M95" s="60"/>
      <c r="N95" s="60"/>
    </row>
    <row r="96" spans="1:14" ht="18.399999999999999" customHeight="1">
      <c r="A96" s="74"/>
      <c r="B96" s="75"/>
      <c r="C96" s="76" t="s">
        <v>4</v>
      </c>
      <c r="D96" s="80" t="s">
        <v>45</v>
      </c>
      <c r="E96" s="258">
        <v>0</v>
      </c>
      <c r="F96" s="258">
        <v>0</v>
      </c>
      <c r="G96" s="258">
        <v>0</v>
      </c>
      <c r="H96" s="258">
        <v>0</v>
      </c>
      <c r="I96" s="258">
        <v>0</v>
      </c>
      <c r="J96" s="258">
        <v>0</v>
      </c>
      <c r="K96" s="258">
        <v>0</v>
      </c>
      <c r="L96" s="358">
        <v>0</v>
      </c>
      <c r="M96" s="60"/>
      <c r="N96" s="60"/>
    </row>
    <row r="97" spans="1:14" ht="18.399999999999999" customHeight="1">
      <c r="A97" s="67" t="s">
        <v>82</v>
      </c>
      <c r="B97" s="68" t="s">
        <v>47</v>
      </c>
      <c r="C97" s="69" t="s">
        <v>83</v>
      </c>
      <c r="D97" s="78" t="s">
        <v>41</v>
      </c>
      <c r="E97" s="850">
        <v>35639000</v>
      </c>
      <c r="F97" s="841">
        <v>2385000</v>
      </c>
      <c r="G97" s="841">
        <v>70000</v>
      </c>
      <c r="H97" s="841">
        <v>29283000</v>
      </c>
      <c r="I97" s="841">
        <v>274000</v>
      </c>
      <c r="J97" s="841">
        <v>0</v>
      </c>
      <c r="K97" s="841">
        <v>0</v>
      </c>
      <c r="L97" s="851">
        <v>3627000</v>
      </c>
      <c r="M97" s="60"/>
      <c r="N97" s="60"/>
    </row>
    <row r="98" spans="1:14" ht="18.399999999999999" customHeight="1">
      <c r="A98" s="72"/>
      <c r="B98" s="68"/>
      <c r="C98" s="69" t="s">
        <v>4</v>
      </c>
      <c r="D98" s="78" t="s">
        <v>42</v>
      </c>
      <c r="E98" s="850">
        <v>0</v>
      </c>
      <c r="F98" s="850">
        <v>0</v>
      </c>
      <c r="G98" s="850">
        <v>0</v>
      </c>
      <c r="H98" s="850">
        <v>0</v>
      </c>
      <c r="I98" s="850">
        <v>0</v>
      </c>
      <c r="J98" s="850">
        <v>0</v>
      </c>
      <c r="K98" s="850">
        <v>0</v>
      </c>
      <c r="L98" s="852">
        <v>0</v>
      </c>
      <c r="M98" s="60"/>
      <c r="N98" s="60"/>
    </row>
    <row r="99" spans="1:14" ht="18.399999999999999" customHeight="1">
      <c r="A99" s="72"/>
      <c r="B99" s="68"/>
      <c r="C99" s="69" t="s">
        <v>4</v>
      </c>
      <c r="D99" s="78" t="s">
        <v>43</v>
      </c>
      <c r="E99" s="850">
        <v>1709814.1399999997</v>
      </c>
      <c r="F99" s="850">
        <v>0</v>
      </c>
      <c r="G99" s="850">
        <v>6555.4</v>
      </c>
      <c r="H99" s="850">
        <v>1574001.5799999998</v>
      </c>
      <c r="I99" s="850">
        <v>0</v>
      </c>
      <c r="J99" s="850">
        <v>0</v>
      </c>
      <c r="K99" s="850">
        <v>0</v>
      </c>
      <c r="L99" s="852">
        <v>129257.15999999999</v>
      </c>
      <c r="M99" s="60"/>
      <c r="N99" s="60"/>
    </row>
    <row r="100" spans="1:14" ht="18.399999999999999" customHeight="1">
      <c r="A100" s="72"/>
      <c r="B100" s="68"/>
      <c r="C100" s="69" t="s">
        <v>4</v>
      </c>
      <c r="D100" s="78" t="s">
        <v>44</v>
      </c>
      <c r="E100" s="257">
        <v>4.7975929178708708E-2</v>
      </c>
      <c r="F100" s="257">
        <v>0</v>
      </c>
      <c r="G100" s="257">
        <v>9.3648571428571428E-2</v>
      </c>
      <c r="H100" s="257">
        <v>5.375137724959874E-2</v>
      </c>
      <c r="I100" s="257">
        <v>0</v>
      </c>
      <c r="J100" s="257">
        <v>0</v>
      </c>
      <c r="K100" s="257">
        <v>0</v>
      </c>
      <c r="L100" s="357">
        <v>3.5637485525227455E-2</v>
      </c>
      <c r="M100" s="60"/>
      <c r="N100" s="60"/>
    </row>
    <row r="101" spans="1:14" ht="18.399999999999999" customHeight="1">
      <c r="A101" s="74"/>
      <c r="B101" s="75"/>
      <c r="C101" s="76" t="s">
        <v>4</v>
      </c>
      <c r="D101" s="77" t="s">
        <v>45</v>
      </c>
      <c r="E101" s="359">
        <v>0</v>
      </c>
      <c r="F101" s="258">
        <v>0</v>
      </c>
      <c r="G101" s="258">
        <v>0</v>
      </c>
      <c r="H101" s="258">
        <v>0</v>
      </c>
      <c r="I101" s="258">
        <v>0</v>
      </c>
      <c r="J101" s="258">
        <v>0</v>
      </c>
      <c r="K101" s="258">
        <v>0</v>
      </c>
      <c r="L101" s="358">
        <v>0</v>
      </c>
      <c r="M101" s="60"/>
      <c r="N101" s="60"/>
    </row>
    <row r="102" spans="1:14" ht="18.399999999999999" customHeight="1">
      <c r="A102" s="253" t="s">
        <v>84</v>
      </c>
      <c r="B102" s="68" t="s">
        <v>47</v>
      </c>
      <c r="C102" s="69" t="s">
        <v>85</v>
      </c>
      <c r="D102" s="70" t="s">
        <v>41</v>
      </c>
      <c r="E102" s="850">
        <v>750349000</v>
      </c>
      <c r="F102" s="841">
        <v>632581000</v>
      </c>
      <c r="G102" s="841">
        <v>446000</v>
      </c>
      <c r="H102" s="841">
        <v>112930000</v>
      </c>
      <c r="I102" s="841">
        <v>2779000</v>
      </c>
      <c r="J102" s="841">
        <v>0</v>
      </c>
      <c r="K102" s="841">
        <v>0</v>
      </c>
      <c r="L102" s="851">
        <v>1613000</v>
      </c>
      <c r="M102" s="60"/>
      <c r="N102" s="60"/>
    </row>
    <row r="103" spans="1:14" ht="18.399999999999999" customHeight="1">
      <c r="A103" s="84"/>
      <c r="B103" s="83"/>
      <c r="C103" s="69" t="s">
        <v>86</v>
      </c>
      <c r="D103" s="78" t="s">
        <v>42</v>
      </c>
      <c r="E103" s="850">
        <v>0</v>
      </c>
      <c r="F103" s="850">
        <v>0</v>
      </c>
      <c r="G103" s="850">
        <v>0</v>
      </c>
      <c r="H103" s="850">
        <v>0</v>
      </c>
      <c r="I103" s="850">
        <v>0</v>
      </c>
      <c r="J103" s="850">
        <v>0</v>
      </c>
      <c r="K103" s="850">
        <v>0</v>
      </c>
      <c r="L103" s="852">
        <v>0</v>
      </c>
      <c r="M103" s="60"/>
      <c r="N103" s="60"/>
    </row>
    <row r="104" spans="1:14" ht="18.399999999999999" customHeight="1">
      <c r="A104" s="84"/>
      <c r="B104" s="83"/>
      <c r="C104" s="69" t="s">
        <v>87</v>
      </c>
      <c r="D104" s="78" t="s">
        <v>43</v>
      </c>
      <c r="E104" s="850">
        <v>14459638.890000001</v>
      </c>
      <c r="F104" s="850">
        <v>9502609.8300000001</v>
      </c>
      <c r="G104" s="850">
        <v>3160.6</v>
      </c>
      <c r="H104" s="850">
        <v>4893060.1700000018</v>
      </c>
      <c r="I104" s="850">
        <v>0</v>
      </c>
      <c r="J104" s="850">
        <v>0</v>
      </c>
      <c r="K104" s="850">
        <v>0</v>
      </c>
      <c r="L104" s="852">
        <v>60808.290000000008</v>
      </c>
      <c r="M104" s="60"/>
      <c r="N104" s="60"/>
    </row>
    <row r="105" spans="1:14" ht="18.399999999999999" customHeight="1">
      <c r="A105" s="72"/>
      <c r="B105" s="68"/>
      <c r="C105" s="69" t="s">
        <v>4</v>
      </c>
      <c r="D105" s="78" t="s">
        <v>44</v>
      </c>
      <c r="E105" s="257">
        <v>1.9270551290132991E-2</v>
      </c>
      <c r="F105" s="257">
        <v>1.5021965297724718E-2</v>
      </c>
      <c r="G105" s="257">
        <v>7.0865470852017939E-3</v>
      </c>
      <c r="H105" s="257">
        <v>4.3328257947401062E-2</v>
      </c>
      <c r="I105" s="257">
        <v>0</v>
      </c>
      <c r="J105" s="257">
        <v>0</v>
      </c>
      <c r="K105" s="257">
        <v>0</v>
      </c>
      <c r="L105" s="357">
        <v>3.7698877867327965E-2</v>
      </c>
      <c r="M105" s="60"/>
      <c r="N105" s="60"/>
    </row>
    <row r="106" spans="1:14" ht="18.399999999999999" customHeight="1">
      <c r="A106" s="74"/>
      <c r="B106" s="75"/>
      <c r="C106" s="76" t="s">
        <v>4</v>
      </c>
      <c r="D106" s="80" t="s">
        <v>45</v>
      </c>
      <c r="E106" s="258">
        <v>0</v>
      </c>
      <c r="F106" s="258">
        <v>0</v>
      </c>
      <c r="G106" s="258">
        <v>0</v>
      </c>
      <c r="H106" s="258">
        <v>0</v>
      </c>
      <c r="I106" s="258">
        <v>0</v>
      </c>
      <c r="J106" s="258">
        <v>0</v>
      </c>
      <c r="K106" s="258">
        <v>0</v>
      </c>
      <c r="L106" s="358">
        <v>0</v>
      </c>
      <c r="M106" s="60"/>
      <c r="N106" s="60"/>
    </row>
    <row r="107" spans="1:14" ht="18.399999999999999" customHeight="1">
      <c r="A107" s="67" t="s">
        <v>88</v>
      </c>
      <c r="B107" s="68" t="s">
        <v>47</v>
      </c>
      <c r="C107" s="69" t="s">
        <v>89</v>
      </c>
      <c r="D107" s="78" t="s">
        <v>41</v>
      </c>
      <c r="E107" s="850">
        <v>7973067000</v>
      </c>
      <c r="F107" s="841">
        <v>294317000</v>
      </c>
      <c r="G107" s="841">
        <v>65080000</v>
      </c>
      <c r="H107" s="841">
        <v>7384754000</v>
      </c>
      <c r="I107" s="841">
        <v>162072000</v>
      </c>
      <c r="J107" s="841">
        <v>0</v>
      </c>
      <c r="K107" s="841">
        <v>0</v>
      </c>
      <c r="L107" s="851">
        <v>66844000</v>
      </c>
      <c r="M107" s="60"/>
      <c r="N107" s="60"/>
    </row>
    <row r="108" spans="1:14" ht="18.399999999999999" customHeight="1">
      <c r="A108" s="72"/>
      <c r="B108" s="68"/>
      <c r="C108" s="69" t="s">
        <v>90</v>
      </c>
      <c r="D108" s="78" t="s">
        <v>42</v>
      </c>
      <c r="E108" s="850">
        <v>0</v>
      </c>
      <c r="F108" s="850">
        <v>0</v>
      </c>
      <c r="G108" s="850">
        <v>0</v>
      </c>
      <c r="H108" s="850">
        <v>0</v>
      </c>
      <c r="I108" s="850">
        <v>0</v>
      </c>
      <c r="J108" s="850">
        <v>0</v>
      </c>
      <c r="K108" s="850">
        <v>0</v>
      </c>
      <c r="L108" s="852">
        <v>0</v>
      </c>
      <c r="M108" s="60"/>
      <c r="N108" s="60"/>
    </row>
    <row r="109" spans="1:14" ht="18.399999999999999" customHeight="1">
      <c r="A109" s="72"/>
      <c r="B109" s="68"/>
      <c r="C109" s="69" t="s">
        <v>4</v>
      </c>
      <c r="D109" s="78" t="s">
        <v>43</v>
      </c>
      <c r="E109" s="850">
        <v>427754557.37999988</v>
      </c>
      <c r="F109" s="850">
        <v>17951974.369999997</v>
      </c>
      <c r="G109" s="850">
        <v>1674644.1400000001</v>
      </c>
      <c r="H109" s="850">
        <v>398723412.81999987</v>
      </c>
      <c r="I109" s="850">
        <v>8052473.4299999997</v>
      </c>
      <c r="J109" s="850">
        <v>0</v>
      </c>
      <c r="K109" s="850">
        <v>0</v>
      </c>
      <c r="L109" s="852">
        <v>1352052.62</v>
      </c>
      <c r="M109" s="60"/>
      <c r="N109" s="60"/>
    </row>
    <row r="110" spans="1:14" ht="18.399999999999999" customHeight="1">
      <c r="A110" s="72"/>
      <c r="B110" s="68"/>
      <c r="C110" s="69" t="s">
        <v>4</v>
      </c>
      <c r="D110" s="78" t="s">
        <v>44</v>
      </c>
      <c r="E110" s="257">
        <v>5.3649938898042607E-2</v>
      </c>
      <c r="F110" s="883">
        <v>6.0995370196081089E-2</v>
      </c>
      <c r="G110" s="257">
        <v>2.5732085740626923E-2</v>
      </c>
      <c r="H110" s="257">
        <v>5.3992781996529592E-2</v>
      </c>
      <c r="I110" s="257">
        <v>4.9684544091514883E-2</v>
      </c>
      <c r="J110" s="257">
        <v>0</v>
      </c>
      <c r="K110" s="257">
        <v>0</v>
      </c>
      <c r="L110" s="357">
        <v>2.0226985518520736E-2</v>
      </c>
      <c r="M110" s="60"/>
      <c r="N110" s="60"/>
    </row>
    <row r="111" spans="1:14" ht="18.399999999999999" customHeight="1">
      <c r="A111" s="74"/>
      <c r="B111" s="75"/>
      <c r="C111" s="76" t="s">
        <v>4</v>
      </c>
      <c r="D111" s="78" t="s">
        <v>45</v>
      </c>
      <c r="E111" s="258">
        <v>0</v>
      </c>
      <c r="F111" s="258">
        <v>0</v>
      </c>
      <c r="G111" s="258">
        <v>0</v>
      </c>
      <c r="H111" s="258">
        <v>0</v>
      </c>
      <c r="I111" s="258">
        <v>0</v>
      </c>
      <c r="J111" s="258">
        <v>0</v>
      </c>
      <c r="K111" s="258">
        <v>0</v>
      </c>
      <c r="L111" s="358">
        <v>0</v>
      </c>
      <c r="M111" s="60"/>
      <c r="N111" s="60"/>
    </row>
    <row r="112" spans="1:14" ht="18.399999999999999" customHeight="1">
      <c r="A112" s="67" t="s">
        <v>91</v>
      </c>
      <c r="B112" s="68" t="s">
        <v>47</v>
      </c>
      <c r="C112" s="69" t="s">
        <v>92</v>
      </c>
      <c r="D112" s="79" t="s">
        <v>93</v>
      </c>
      <c r="E112" s="850">
        <v>644720000</v>
      </c>
      <c r="F112" s="841">
        <v>236865000</v>
      </c>
      <c r="G112" s="841">
        <v>5787000</v>
      </c>
      <c r="H112" s="841">
        <v>219936000</v>
      </c>
      <c r="I112" s="841">
        <v>176269000</v>
      </c>
      <c r="J112" s="841">
        <v>0</v>
      </c>
      <c r="K112" s="841">
        <v>0</v>
      </c>
      <c r="L112" s="851">
        <v>5863000</v>
      </c>
      <c r="M112" s="60"/>
      <c r="N112" s="60"/>
    </row>
    <row r="113" spans="1:14" ht="18.399999999999999" customHeight="1">
      <c r="A113" s="72"/>
      <c r="B113" s="68"/>
      <c r="C113" s="69" t="s">
        <v>4</v>
      </c>
      <c r="D113" s="78" t="s">
        <v>42</v>
      </c>
      <c r="E113" s="850">
        <v>0</v>
      </c>
      <c r="F113" s="850">
        <v>0</v>
      </c>
      <c r="G113" s="850">
        <v>0</v>
      </c>
      <c r="H113" s="850">
        <v>0</v>
      </c>
      <c r="I113" s="850">
        <v>0</v>
      </c>
      <c r="J113" s="850">
        <v>0</v>
      </c>
      <c r="K113" s="850">
        <v>0</v>
      </c>
      <c r="L113" s="852">
        <v>0</v>
      </c>
      <c r="M113" s="60"/>
      <c r="N113" s="60"/>
    </row>
    <row r="114" spans="1:14" ht="18.399999999999999" customHeight="1">
      <c r="A114" s="72"/>
      <c r="B114" s="68"/>
      <c r="C114" s="69" t="s">
        <v>4</v>
      </c>
      <c r="D114" s="78" t="s">
        <v>43</v>
      </c>
      <c r="E114" s="850">
        <v>33952365.559999995</v>
      </c>
      <c r="F114" s="850">
        <v>7066000</v>
      </c>
      <c r="G114" s="850">
        <v>8276.49</v>
      </c>
      <c r="H114" s="850">
        <v>26744727.099999998</v>
      </c>
      <c r="I114" s="850">
        <v>60938.35</v>
      </c>
      <c r="J114" s="850">
        <v>0</v>
      </c>
      <c r="K114" s="850">
        <v>0</v>
      </c>
      <c r="L114" s="852">
        <v>72423.62000000001</v>
      </c>
      <c r="M114" s="60"/>
      <c r="N114" s="60"/>
    </row>
    <row r="115" spans="1:14" ht="18.399999999999999" customHeight="1">
      <c r="A115" s="72"/>
      <c r="B115" s="68"/>
      <c r="C115" s="69" t="s">
        <v>4</v>
      </c>
      <c r="D115" s="78" t="s">
        <v>44</v>
      </c>
      <c r="E115" s="257">
        <v>5.2662187554287122E-2</v>
      </c>
      <c r="F115" s="257">
        <v>2.9831338526164694E-2</v>
      </c>
      <c r="G115" s="257">
        <v>1.4301866251944012E-3</v>
      </c>
      <c r="H115" s="257">
        <v>0.12160231658300595</v>
      </c>
      <c r="I115" s="257">
        <v>3.4571223527676446E-4</v>
      </c>
      <c r="J115" s="257">
        <v>0</v>
      </c>
      <c r="K115" s="257">
        <v>0</v>
      </c>
      <c r="L115" s="357">
        <v>1.2352655637045882E-2</v>
      </c>
      <c r="M115" s="60"/>
      <c r="N115" s="60"/>
    </row>
    <row r="116" spans="1:14" ht="18.399999999999999" customHeight="1">
      <c r="A116" s="74"/>
      <c r="B116" s="75"/>
      <c r="C116" s="76" t="s">
        <v>4</v>
      </c>
      <c r="D116" s="80" t="s">
        <v>45</v>
      </c>
      <c r="E116" s="258">
        <v>0</v>
      </c>
      <c r="F116" s="258">
        <v>0</v>
      </c>
      <c r="G116" s="258">
        <v>0</v>
      </c>
      <c r="H116" s="258">
        <v>0</v>
      </c>
      <c r="I116" s="258">
        <v>0</v>
      </c>
      <c r="J116" s="258">
        <v>0</v>
      </c>
      <c r="K116" s="258">
        <v>0</v>
      </c>
      <c r="L116" s="358">
        <v>0</v>
      </c>
      <c r="M116" s="60"/>
      <c r="N116" s="60"/>
    </row>
    <row r="117" spans="1:14" ht="18.399999999999999" customHeight="1">
      <c r="A117" s="67" t="s">
        <v>94</v>
      </c>
      <c r="B117" s="68" t="s">
        <v>47</v>
      </c>
      <c r="C117" s="69" t="s">
        <v>95</v>
      </c>
      <c r="D117" s="78" t="s">
        <v>41</v>
      </c>
      <c r="E117" s="850">
        <v>808641000</v>
      </c>
      <c r="F117" s="841">
        <v>152654000</v>
      </c>
      <c r="G117" s="841">
        <v>5624000</v>
      </c>
      <c r="H117" s="841">
        <v>312916000</v>
      </c>
      <c r="I117" s="841">
        <v>273760000</v>
      </c>
      <c r="J117" s="841">
        <v>0</v>
      </c>
      <c r="K117" s="841">
        <v>0</v>
      </c>
      <c r="L117" s="851">
        <v>63687000</v>
      </c>
      <c r="M117" s="60"/>
      <c r="N117" s="60"/>
    </row>
    <row r="118" spans="1:14" ht="18.399999999999999" customHeight="1">
      <c r="A118" s="72"/>
      <c r="B118" s="68"/>
      <c r="C118" s="69" t="s">
        <v>4</v>
      </c>
      <c r="D118" s="78" t="s">
        <v>42</v>
      </c>
      <c r="E118" s="850">
        <v>0</v>
      </c>
      <c r="F118" s="850">
        <v>0</v>
      </c>
      <c r="G118" s="850">
        <v>0</v>
      </c>
      <c r="H118" s="850">
        <v>0</v>
      </c>
      <c r="I118" s="850">
        <v>0</v>
      </c>
      <c r="J118" s="850">
        <v>0</v>
      </c>
      <c r="K118" s="850">
        <v>0</v>
      </c>
      <c r="L118" s="852">
        <v>0</v>
      </c>
      <c r="M118" s="60"/>
      <c r="N118" s="60"/>
    </row>
    <row r="119" spans="1:14" ht="18.399999999999999" customHeight="1">
      <c r="A119" s="72"/>
      <c r="B119" s="68"/>
      <c r="C119" s="69" t="s">
        <v>4</v>
      </c>
      <c r="D119" s="78" t="s">
        <v>43</v>
      </c>
      <c r="E119" s="850">
        <v>117836743.28</v>
      </c>
      <c r="F119" s="850">
        <v>12480500</v>
      </c>
      <c r="G119" s="850">
        <v>349471.01</v>
      </c>
      <c r="H119" s="850">
        <v>12741178.280000001</v>
      </c>
      <c r="I119" s="850">
        <v>86938397.890000001</v>
      </c>
      <c r="J119" s="850">
        <v>0</v>
      </c>
      <c r="K119" s="850">
        <v>0</v>
      </c>
      <c r="L119" s="852">
        <v>5327196.0999999996</v>
      </c>
      <c r="M119" s="60"/>
      <c r="N119" s="60"/>
    </row>
    <row r="120" spans="1:14" ht="18.399999999999999" customHeight="1">
      <c r="A120" s="72"/>
      <c r="B120" s="68"/>
      <c r="C120" s="69" t="s">
        <v>4</v>
      </c>
      <c r="D120" s="78" t="s">
        <v>44</v>
      </c>
      <c r="E120" s="257">
        <v>0.145721949888764</v>
      </c>
      <c r="F120" s="257">
        <v>8.1756783313899406E-2</v>
      </c>
      <c r="G120" s="257">
        <v>6.2139226529160742E-2</v>
      </c>
      <c r="H120" s="257">
        <v>4.0717567270449583E-2</v>
      </c>
      <c r="I120" s="257">
        <v>0.31757158785067213</v>
      </c>
      <c r="J120" s="257">
        <v>0</v>
      </c>
      <c r="K120" s="257">
        <v>0</v>
      </c>
      <c r="L120" s="357">
        <v>8.3646522838255841E-2</v>
      </c>
      <c r="M120" s="60"/>
      <c r="N120" s="60"/>
    </row>
    <row r="121" spans="1:14" ht="18.399999999999999" customHeight="1">
      <c r="A121" s="74"/>
      <c r="B121" s="75"/>
      <c r="C121" s="76" t="s">
        <v>4</v>
      </c>
      <c r="D121" s="80" t="s">
        <v>45</v>
      </c>
      <c r="E121" s="258">
        <v>0</v>
      </c>
      <c r="F121" s="258">
        <v>0</v>
      </c>
      <c r="G121" s="258">
        <v>0</v>
      </c>
      <c r="H121" s="258">
        <v>0</v>
      </c>
      <c r="I121" s="258">
        <v>0</v>
      </c>
      <c r="J121" s="258">
        <v>0</v>
      </c>
      <c r="K121" s="258">
        <v>0</v>
      </c>
      <c r="L121" s="358">
        <v>0</v>
      </c>
      <c r="M121" s="60"/>
      <c r="N121" s="60"/>
    </row>
    <row r="122" spans="1:14" ht="18.399999999999999" customHeight="1">
      <c r="A122" s="67" t="s">
        <v>96</v>
      </c>
      <c r="B122" s="68" t="s">
        <v>47</v>
      </c>
      <c r="C122" s="69" t="s">
        <v>97</v>
      </c>
      <c r="D122" s="79" t="s">
        <v>41</v>
      </c>
      <c r="E122" s="850">
        <v>718194000</v>
      </c>
      <c r="F122" s="841">
        <v>533159000</v>
      </c>
      <c r="G122" s="841">
        <v>28000</v>
      </c>
      <c r="H122" s="841">
        <v>74799000</v>
      </c>
      <c r="I122" s="841">
        <v>1843000</v>
      </c>
      <c r="J122" s="841">
        <v>0</v>
      </c>
      <c r="K122" s="841">
        <v>0</v>
      </c>
      <c r="L122" s="851">
        <v>108365000</v>
      </c>
      <c r="M122" s="60"/>
      <c r="N122" s="60"/>
    </row>
    <row r="123" spans="1:14" ht="18.399999999999999" customHeight="1">
      <c r="A123" s="72"/>
      <c r="B123" s="68"/>
      <c r="C123" s="69" t="s">
        <v>4</v>
      </c>
      <c r="D123" s="78" t="s">
        <v>42</v>
      </c>
      <c r="E123" s="850">
        <v>0</v>
      </c>
      <c r="F123" s="850">
        <v>0</v>
      </c>
      <c r="G123" s="850">
        <v>0</v>
      </c>
      <c r="H123" s="850">
        <v>0</v>
      </c>
      <c r="I123" s="850">
        <v>0</v>
      </c>
      <c r="J123" s="850">
        <v>0</v>
      </c>
      <c r="K123" s="850">
        <v>0</v>
      </c>
      <c r="L123" s="852">
        <v>0</v>
      </c>
      <c r="M123" s="60"/>
      <c r="N123" s="60"/>
    </row>
    <row r="124" spans="1:14" ht="18.399999999999999" customHeight="1">
      <c r="A124" s="72"/>
      <c r="B124" s="68"/>
      <c r="C124" s="69" t="s">
        <v>4</v>
      </c>
      <c r="D124" s="78" t="s">
        <v>43</v>
      </c>
      <c r="E124" s="850">
        <v>43666876.439999998</v>
      </c>
      <c r="F124" s="850">
        <v>40937768</v>
      </c>
      <c r="G124" s="850">
        <v>0</v>
      </c>
      <c r="H124" s="850">
        <v>2729108.4400000004</v>
      </c>
      <c r="I124" s="850">
        <v>0</v>
      </c>
      <c r="J124" s="850">
        <v>0</v>
      </c>
      <c r="K124" s="850">
        <v>0</v>
      </c>
      <c r="L124" s="852">
        <v>0</v>
      </c>
      <c r="M124" s="60"/>
      <c r="N124" s="60"/>
    </row>
    <row r="125" spans="1:14" ht="18.399999999999999" customHeight="1">
      <c r="A125" s="72"/>
      <c r="B125" s="68"/>
      <c r="C125" s="69" t="s">
        <v>4</v>
      </c>
      <c r="D125" s="78" t="s">
        <v>44</v>
      </c>
      <c r="E125" s="257">
        <v>6.0800948545936054E-2</v>
      </c>
      <c r="F125" s="257">
        <v>7.6783413578313406E-2</v>
      </c>
      <c r="G125" s="257">
        <v>0</v>
      </c>
      <c r="H125" s="257">
        <v>3.6485894731212991E-2</v>
      </c>
      <c r="I125" s="257">
        <v>0</v>
      </c>
      <c r="J125" s="257">
        <v>0</v>
      </c>
      <c r="K125" s="257">
        <v>0</v>
      </c>
      <c r="L125" s="357">
        <v>0</v>
      </c>
      <c r="M125" s="60"/>
      <c r="N125" s="60"/>
    </row>
    <row r="126" spans="1:14" ht="18.399999999999999" customHeight="1">
      <c r="A126" s="74"/>
      <c r="B126" s="75"/>
      <c r="C126" s="76" t="s">
        <v>4</v>
      </c>
      <c r="D126" s="80" t="s">
        <v>45</v>
      </c>
      <c r="E126" s="258">
        <v>0</v>
      </c>
      <c r="F126" s="258">
        <v>0</v>
      </c>
      <c r="G126" s="258">
        <v>0</v>
      </c>
      <c r="H126" s="258">
        <v>0</v>
      </c>
      <c r="I126" s="258">
        <v>0</v>
      </c>
      <c r="J126" s="258">
        <v>0</v>
      </c>
      <c r="K126" s="258">
        <v>0</v>
      </c>
      <c r="L126" s="358">
        <v>0</v>
      </c>
      <c r="M126" s="60"/>
      <c r="N126" s="60"/>
    </row>
    <row r="127" spans="1:14" ht="18.399999999999999" customHeight="1">
      <c r="A127" s="67" t="s">
        <v>98</v>
      </c>
      <c r="B127" s="68" t="s">
        <v>47</v>
      </c>
      <c r="C127" s="69" t="s">
        <v>99</v>
      </c>
      <c r="D127" s="79" t="s">
        <v>41</v>
      </c>
      <c r="E127" s="850">
        <v>23378000</v>
      </c>
      <c r="F127" s="841">
        <v>0</v>
      </c>
      <c r="G127" s="841">
        <v>22000</v>
      </c>
      <c r="H127" s="841">
        <v>22356000</v>
      </c>
      <c r="I127" s="841">
        <v>1000000</v>
      </c>
      <c r="J127" s="841">
        <v>0</v>
      </c>
      <c r="K127" s="841">
        <v>0</v>
      </c>
      <c r="L127" s="851">
        <v>0</v>
      </c>
      <c r="M127" s="60"/>
      <c r="N127" s="60"/>
    </row>
    <row r="128" spans="1:14" ht="18.399999999999999" customHeight="1">
      <c r="A128" s="67"/>
      <c r="B128" s="68"/>
      <c r="C128" s="69" t="s">
        <v>100</v>
      </c>
      <c r="D128" s="78" t="s">
        <v>42</v>
      </c>
      <c r="E128" s="850">
        <v>0</v>
      </c>
      <c r="F128" s="850">
        <v>0</v>
      </c>
      <c r="G128" s="850">
        <v>0</v>
      </c>
      <c r="H128" s="850">
        <v>0</v>
      </c>
      <c r="I128" s="850">
        <v>0</v>
      </c>
      <c r="J128" s="850">
        <v>0</v>
      </c>
      <c r="K128" s="850">
        <v>0</v>
      </c>
      <c r="L128" s="852">
        <v>0</v>
      </c>
      <c r="M128" s="60"/>
      <c r="N128" s="60"/>
    </row>
    <row r="129" spans="1:14" ht="18.399999999999999" customHeight="1">
      <c r="A129" s="72"/>
      <c r="B129" s="68"/>
      <c r="C129" s="69" t="s">
        <v>4</v>
      </c>
      <c r="D129" s="78" t="s">
        <v>43</v>
      </c>
      <c r="E129" s="850">
        <v>928563.47999999986</v>
      </c>
      <c r="F129" s="850">
        <v>0</v>
      </c>
      <c r="G129" s="850">
        <v>2025</v>
      </c>
      <c r="H129" s="850">
        <v>926538.47999999986</v>
      </c>
      <c r="I129" s="850">
        <v>0</v>
      </c>
      <c r="J129" s="850">
        <v>0</v>
      </c>
      <c r="K129" s="850">
        <v>0</v>
      </c>
      <c r="L129" s="852">
        <v>0</v>
      </c>
      <c r="M129" s="60"/>
      <c r="N129" s="60"/>
    </row>
    <row r="130" spans="1:14" ht="18.399999999999999" customHeight="1">
      <c r="A130" s="72"/>
      <c r="B130" s="68"/>
      <c r="C130" s="69" t="s">
        <v>4</v>
      </c>
      <c r="D130" s="78" t="s">
        <v>44</v>
      </c>
      <c r="E130" s="257">
        <v>3.9719543160236112E-2</v>
      </c>
      <c r="F130" s="257">
        <v>0</v>
      </c>
      <c r="G130" s="257">
        <v>9.2045454545454541E-2</v>
      </c>
      <c r="H130" s="257">
        <v>4.1444734299516901E-2</v>
      </c>
      <c r="I130" s="257">
        <v>0</v>
      </c>
      <c r="J130" s="257">
        <v>0</v>
      </c>
      <c r="K130" s="257">
        <v>0</v>
      </c>
      <c r="L130" s="357">
        <v>0</v>
      </c>
      <c r="M130" s="60"/>
      <c r="N130" s="60"/>
    </row>
    <row r="131" spans="1:14" ht="18.399999999999999" customHeight="1">
      <c r="A131" s="74"/>
      <c r="B131" s="75"/>
      <c r="C131" s="76" t="s">
        <v>4</v>
      </c>
      <c r="D131" s="80" t="s">
        <v>45</v>
      </c>
      <c r="E131" s="258">
        <v>0</v>
      </c>
      <c r="F131" s="258">
        <v>0</v>
      </c>
      <c r="G131" s="258">
        <v>0</v>
      </c>
      <c r="H131" s="258">
        <v>0</v>
      </c>
      <c r="I131" s="258">
        <v>0</v>
      </c>
      <c r="J131" s="258">
        <v>0</v>
      </c>
      <c r="K131" s="258">
        <v>0</v>
      </c>
      <c r="L131" s="358">
        <v>0</v>
      </c>
      <c r="M131" s="60"/>
      <c r="N131" s="60"/>
    </row>
    <row r="132" spans="1:14" ht="18.399999999999999" customHeight="1">
      <c r="A132" s="67" t="s">
        <v>101</v>
      </c>
      <c r="B132" s="68" t="s">
        <v>47</v>
      </c>
      <c r="C132" s="69" t="s">
        <v>102</v>
      </c>
      <c r="D132" s="78" t="s">
        <v>41</v>
      </c>
      <c r="E132" s="850">
        <v>4624942000</v>
      </c>
      <c r="F132" s="841">
        <v>2507951000</v>
      </c>
      <c r="G132" s="841">
        <v>17873000</v>
      </c>
      <c r="H132" s="841">
        <v>1292769000</v>
      </c>
      <c r="I132" s="841">
        <v>742409000</v>
      </c>
      <c r="J132" s="841">
        <v>0</v>
      </c>
      <c r="K132" s="841">
        <v>0</v>
      </c>
      <c r="L132" s="851">
        <v>63940000</v>
      </c>
      <c r="M132" s="60"/>
      <c r="N132" s="60"/>
    </row>
    <row r="133" spans="1:14" ht="18.399999999999999" customHeight="1">
      <c r="A133" s="72"/>
      <c r="B133" s="68"/>
      <c r="C133" s="69" t="s">
        <v>103</v>
      </c>
      <c r="D133" s="78" t="s">
        <v>42</v>
      </c>
      <c r="E133" s="850">
        <v>0</v>
      </c>
      <c r="F133" s="850">
        <v>0</v>
      </c>
      <c r="G133" s="850">
        <v>0</v>
      </c>
      <c r="H133" s="850">
        <v>0</v>
      </c>
      <c r="I133" s="850">
        <v>0</v>
      </c>
      <c r="J133" s="850">
        <v>0</v>
      </c>
      <c r="K133" s="850">
        <v>0</v>
      </c>
      <c r="L133" s="852">
        <v>0</v>
      </c>
      <c r="M133" s="60"/>
      <c r="N133" s="60"/>
    </row>
    <row r="134" spans="1:14" ht="18.399999999999999" customHeight="1">
      <c r="A134" s="72"/>
      <c r="B134" s="68"/>
      <c r="C134" s="69" t="s">
        <v>4</v>
      </c>
      <c r="D134" s="78" t="s">
        <v>43</v>
      </c>
      <c r="E134" s="850">
        <v>240118281.75</v>
      </c>
      <c r="F134" s="850">
        <v>168440845</v>
      </c>
      <c r="G134" s="850">
        <v>140656.28000000003</v>
      </c>
      <c r="H134" s="850">
        <v>68918712.220000014</v>
      </c>
      <c r="I134" s="850">
        <v>656937.21</v>
      </c>
      <c r="J134" s="850">
        <v>0</v>
      </c>
      <c r="K134" s="850">
        <v>0</v>
      </c>
      <c r="L134" s="852">
        <v>1961131.0400000003</v>
      </c>
      <c r="M134" s="60"/>
      <c r="N134" s="60"/>
    </row>
    <row r="135" spans="1:14" ht="18.399999999999999" customHeight="1">
      <c r="A135" s="72"/>
      <c r="B135" s="68"/>
      <c r="C135" s="69" t="s">
        <v>4</v>
      </c>
      <c r="D135" s="78" t="s">
        <v>44</v>
      </c>
      <c r="E135" s="257">
        <v>5.1918117405580437E-2</v>
      </c>
      <c r="F135" s="257">
        <v>6.7162733641925224E-2</v>
      </c>
      <c r="G135" s="257">
        <v>7.8697633301628173E-3</v>
      </c>
      <c r="H135" s="257">
        <v>5.3310925787979149E-2</v>
      </c>
      <c r="I135" s="257">
        <v>8.848723681959674E-4</v>
      </c>
      <c r="J135" s="257">
        <v>0</v>
      </c>
      <c r="K135" s="257">
        <v>0</v>
      </c>
      <c r="L135" s="357">
        <v>3.0671426962777609E-2</v>
      </c>
      <c r="M135" s="60"/>
      <c r="N135" s="60"/>
    </row>
    <row r="136" spans="1:14" ht="18.399999999999999" customHeight="1">
      <c r="A136" s="74"/>
      <c r="B136" s="75"/>
      <c r="C136" s="76" t="s">
        <v>4</v>
      </c>
      <c r="D136" s="77" t="s">
        <v>45</v>
      </c>
      <c r="E136" s="359">
        <v>0</v>
      </c>
      <c r="F136" s="258">
        <v>0</v>
      </c>
      <c r="G136" s="258">
        <v>0</v>
      </c>
      <c r="H136" s="258">
        <v>0</v>
      </c>
      <c r="I136" s="258">
        <v>0</v>
      </c>
      <c r="J136" s="258">
        <v>0</v>
      </c>
      <c r="K136" s="258">
        <v>0</v>
      </c>
      <c r="L136" s="358">
        <v>0</v>
      </c>
      <c r="M136" s="60"/>
      <c r="N136" s="60"/>
    </row>
    <row r="137" spans="1:14" ht="18.399999999999999" customHeight="1">
      <c r="A137" s="85" t="s">
        <v>104</v>
      </c>
      <c r="B137" s="68" t="s">
        <v>47</v>
      </c>
      <c r="C137" s="69" t="s">
        <v>105</v>
      </c>
      <c r="D137" s="70" t="s">
        <v>41</v>
      </c>
      <c r="E137" s="850">
        <v>304605000</v>
      </c>
      <c r="F137" s="841">
        <v>230737000</v>
      </c>
      <c r="G137" s="841">
        <v>27095000</v>
      </c>
      <c r="H137" s="841">
        <v>44712000</v>
      </c>
      <c r="I137" s="841">
        <v>1867000</v>
      </c>
      <c r="J137" s="841">
        <v>0</v>
      </c>
      <c r="K137" s="841">
        <v>0</v>
      </c>
      <c r="L137" s="851">
        <v>194000</v>
      </c>
      <c r="M137" s="60"/>
      <c r="N137" s="60"/>
    </row>
    <row r="138" spans="1:14" ht="18.399999999999999" customHeight="1">
      <c r="A138" s="72"/>
      <c r="B138" s="68"/>
      <c r="C138" s="69" t="s">
        <v>4</v>
      </c>
      <c r="D138" s="78" t="s">
        <v>42</v>
      </c>
      <c r="E138" s="850">
        <v>0</v>
      </c>
      <c r="F138" s="850">
        <v>0</v>
      </c>
      <c r="G138" s="850">
        <v>0</v>
      </c>
      <c r="H138" s="850">
        <v>0</v>
      </c>
      <c r="I138" s="850">
        <v>0</v>
      </c>
      <c r="J138" s="850">
        <v>0</v>
      </c>
      <c r="K138" s="850">
        <v>0</v>
      </c>
      <c r="L138" s="852">
        <v>0</v>
      </c>
      <c r="M138" s="60"/>
      <c r="N138" s="60"/>
    </row>
    <row r="139" spans="1:14" ht="18.399999999999999" customHeight="1">
      <c r="A139" s="72"/>
      <c r="B139" s="68"/>
      <c r="C139" s="69" t="s">
        <v>4</v>
      </c>
      <c r="D139" s="78" t="s">
        <v>43</v>
      </c>
      <c r="E139" s="850">
        <v>15106910.32</v>
      </c>
      <c r="F139" s="850">
        <v>11425300</v>
      </c>
      <c r="G139" s="850">
        <v>1562143.51</v>
      </c>
      <c r="H139" s="850">
        <v>1943396.31</v>
      </c>
      <c r="I139" s="850">
        <v>176070.5</v>
      </c>
      <c r="J139" s="850">
        <v>0</v>
      </c>
      <c r="K139" s="850">
        <v>0</v>
      </c>
      <c r="L139" s="852">
        <v>0</v>
      </c>
      <c r="M139" s="60"/>
      <c r="N139" s="60"/>
    </row>
    <row r="140" spans="1:14" ht="18.399999999999999" customHeight="1">
      <c r="A140" s="72"/>
      <c r="B140" s="68"/>
      <c r="C140" s="69" t="s">
        <v>4</v>
      </c>
      <c r="D140" s="78" t="s">
        <v>44</v>
      </c>
      <c r="E140" s="257">
        <v>4.9595083206119404E-2</v>
      </c>
      <c r="F140" s="257">
        <v>4.9516549144697213E-2</v>
      </c>
      <c r="G140" s="257">
        <v>5.7654309282155376E-2</v>
      </c>
      <c r="H140" s="257">
        <v>4.3464759125067094E-2</v>
      </c>
      <c r="I140" s="257">
        <v>9.4306641671130162E-2</v>
      </c>
      <c r="J140" s="257">
        <v>0</v>
      </c>
      <c r="K140" s="257">
        <v>0</v>
      </c>
      <c r="L140" s="357">
        <v>0</v>
      </c>
      <c r="M140" s="60"/>
      <c r="N140" s="60"/>
    </row>
    <row r="141" spans="1:14" ht="18.399999999999999" customHeight="1">
      <c r="A141" s="74"/>
      <c r="B141" s="75"/>
      <c r="C141" s="76" t="s">
        <v>4</v>
      </c>
      <c r="D141" s="80" t="s">
        <v>45</v>
      </c>
      <c r="E141" s="258">
        <v>0</v>
      </c>
      <c r="F141" s="258">
        <v>0</v>
      </c>
      <c r="G141" s="258">
        <v>0</v>
      </c>
      <c r="H141" s="258">
        <v>0</v>
      </c>
      <c r="I141" s="258">
        <v>0</v>
      </c>
      <c r="J141" s="258">
        <v>0</v>
      </c>
      <c r="K141" s="258">
        <v>0</v>
      </c>
      <c r="L141" s="358">
        <v>0</v>
      </c>
      <c r="M141" s="60"/>
      <c r="N141" s="60"/>
    </row>
    <row r="142" spans="1:14" ht="18.399999999999999" customHeight="1">
      <c r="A142" s="67" t="s">
        <v>106</v>
      </c>
      <c r="B142" s="68" t="s">
        <v>47</v>
      </c>
      <c r="C142" s="69" t="s">
        <v>107</v>
      </c>
      <c r="D142" s="79" t="s">
        <v>41</v>
      </c>
      <c r="E142" s="850">
        <v>6920000</v>
      </c>
      <c r="F142" s="841">
        <v>3400000</v>
      </c>
      <c r="G142" s="841">
        <v>3000</v>
      </c>
      <c r="H142" s="841">
        <v>3117000</v>
      </c>
      <c r="I142" s="841">
        <v>400000</v>
      </c>
      <c r="J142" s="841">
        <v>0</v>
      </c>
      <c r="K142" s="841">
        <v>0</v>
      </c>
      <c r="L142" s="851">
        <v>0</v>
      </c>
      <c r="M142" s="60"/>
      <c r="N142" s="60"/>
    </row>
    <row r="143" spans="1:14" ht="18.399999999999999" customHeight="1">
      <c r="A143" s="72"/>
      <c r="B143" s="68"/>
      <c r="C143" s="69" t="s">
        <v>4</v>
      </c>
      <c r="D143" s="78" t="s">
        <v>42</v>
      </c>
      <c r="E143" s="850">
        <v>0</v>
      </c>
      <c r="F143" s="850">
        <v>0</v>
      </c>
      <c r="G143" s="850">
        <v>0</v>
      </c>
      <c r="H143" s="850">
        <v>0</v>
      </c>
      <c r="I143" s="850">
        <v>0</v>
      </c>
      <c r="J143" s="850">
        <v>0</v>
      </c>
      <c r="K143" s="850">
        <v>0</v>
      </c>
      <c r="L143" s="852">
        <v>0</v>
      </c>
      <c r="M143" s="60"/>
      <c r="N143" s="60"/>
    </row>
    <row r="144" spans="1:14" ht="18.399999999999999" customHeight="1">
      <c r="A144" s="72"/>
      <c r="B144" s="68"/>
      <c r="C144" s="69" t="s">
        <v>4</v>
      </c>
      <c r="D144" s="78" t="s">
        <v>43</v>
      </c>
      <c r="E144" s="850">
        <v>77359.8</v>
      </c>
      <c r="F144" s="850">
        <v>0</v>
      </c>
      <c r="G144" s="850">
        <v>0</v>
      </c>
      <c r="H144" s="850">
        <v>77359.8</v>
      </c>
      <c r="I144" s="850">
        <v>0</v>
      </c>
      <c r="J144" s="850">
        <v>0</v>
      </c>
      <c r="K144" s="850">
        <v>0</v>
      </c>
      <c r="L144" s="852">
        <v>0</v>
      </c>
      <c r="M144" s="60"/>
      <c r="N144" s="60"/>
    </row>
    <row r="145" spans="1:14" ht="18.399999999999999" customHeight="1">
      <c r="A145" s="72"/>
      <c r="B145" s="68"/>
      <c r="C145" s="69" t="s">
        <v>4</v>
      </c>
      <c r="D145" s="78" t="s">
        <v>44</v>
      </c>
      <c r="E145" s="257">
        <v>1.1179161849710984E-2</v>
      </c>
      <c r="F145" s="257">
        <v>0</v>
      </c>
      <c r="G145" s="257">
        <v>0</v>
      </c>
      <c r="H145" s="257">
        <v>2.4818671799807509E-2</v>
      </c>
      <c r="I145" s="257">
        <v>0</v>
      </c>
      <c r="J145" s="257">
        <v>0</v>
      </c>
      <c r="K145" s="257">
        <v>0</v>
      </c>
      <c r="L145" s="357">
        <v>0</v>
      </c>
      <c r="M145" s="60"/>
      <c r="N145" s="60"/>
    </row>
    <row r="146" spans="1:14" ht="18.399999999999999" customHeight="1">
      <c r="A146" s="74"/>
      <c r="B146" s="75"/>
      <c r="C146" s="76" t="s">
        <v>4</v>
      </c>
      <c r="D146" s="80" t="s">
        <v>45</v>
      </c>
      <c r="E146" s="258">
        <v>0</v>
      </c>
      <c r="F146" s="258">
        <v>0</v>
      </c>
      <c r="G146" s="258">
        <v>0</v>
      </c>
      <c r="H146" s="258">
        <v>0</v>
      </c>
      <c r="I146" s="258">
        <v>0</v>
      </c>
      <c r="J146" s="258">
        <v>0</v>
      </c>
      <c r="K146" s="258">
        <v>0</v>
      </c>
      <c r="L146" s="358">
        <v>0</v>
      </c>
      <c r="M146" s="60"/>
      <c r="N146" s="60"/>
    </row>
    <row r="147" spans="1:14" ht="18.399999999999999" customHeight="1">
      <c r="A147" s="67" t="s">
        <v>108</v>
      </c>
      <c r="B147" s="68" t="s">
        <v>47</v>
      </c>
      <c r="C147" s="69" t="s">
        <v>109</v>
      </c>
      <c r="D147" s="78" t="s">
        <v>41</v>
      </c>
      <c r="E147" s="850">
        <v>252244000</v>
      </c>
      <c r="F147" s="841">
        <v>33635000</v>
      </c>
      <c r="G147" s="841">
        <v>203000</v>
      </c>
      <c r="H147" s="841">
        <v>112290000</v>
      </c>
      <c r="I147" s="841">
        <v>13360000</v>
      </c>
      <c r="J147" s="841">
        <v>0</v>
      </c>
      <c r="K147" s="841">
        <v>0</v>
      </c>
      <c r="L147" s="851">
        <v>92756000</v>
      </c>
      <c r="M147" s="60"/>
      <c r="N147" s="60"/>
    </row>
    <row r="148" spans="1:14" ht="18.399999999999999" customHeight="1">
      <c r="A148" s="72"/>
      <c r="B148" s="68"/>
      <c r="C148" s="69"/>
      <c r="D148" s="78" t="s">
        <v>42</v>
      </c>
      <c r="E148" s="850">
        <v>0</v>
      </c>
      <c r="F148" s="850">
        <v>0</v>
      </c>
      <c r="G148" s="850">
        <v>0</v>
      </c>
      <c r="H148" s="850">
        <v>0</v>
      </c>
      <c r="I148" s="850">
        <v>0</v>
      </c>
      <c r="J148" s="850">
        <v>0</v>
      </c>
      <c r="K148" s="850">
        <v>0</v>
      </c>
      <c r="L148" s="852">
        <v>0</v>
      </c>
      <c r="M148" s="60"/>
      <c r="N148" s="60"/>
    </row>
    <row r="149" spans="1:14" ht="18.399999999999999" customHeight="1">
      <c r="A149" s="72"/>
      <c r="B149" s="68"/>
      <c r="C149" s="69"/>
      <c r="D149" s="78" t="s">
        <v>43</v>
      </c>
      <c r="E149" s="850">
        <v>6544306.629999999</v>
      </c>
      <c r="F149" s="850">
        <v>1690089.18</v>
      </c>
      <c r="G149" s="850">
        <v>30436.31</v>
      </c>
      <c r="H149" s="850">
        <v>2977222.9999999991</v>
      </c>
      <c r="I149" s="850">
        <v>0</v>
      </c>
      <c r="J149" s="850">
        <v>0</v>
      </c>
      <c r="K149" s="850">
        <v>0</v>
      </c>
      <c r="L149" s="852">
        <v>1846558.1400000001</v>
      </c>
      <c r="M149" s="60"/>
      <c r="N149" s="60"/>
    </row>
    <row r="150" spans="1:14" ht="18.399999999999999" customHeight="1">
      <c r="A150" s="72"/>
      <c r="B150" s="68"/>
      <c r="C150" s="69"/>
      <c r="D150" s="78" t="s">
        <v>44</v>
      </c>
      <c r="E150" s="257">
        <v>2.5944350034093969E-2</v>
      </c>
      <c r="F150" s="257">
        <v>5.0247931618849412E-2</v>
      </c>
      <c r="G150" s="257">
        <v>0.14993256157635468</v>
      </c>
      <c r="H150" s="257">
        <v>2.6513696678243825E-2</v>
      </c>
      <c r="I150" s="257">
        <v>0</v>
      </c>
      <c r="J150" s="257">
        <v>0</v>
      </c>
      <c r="K150" s="257">
        <v>0</v>
      </c>
      <c r="L150" s="357">
        <v>1.9907694812195439E-2</v>
      </c>
      <c r="M150" s="60"/>
      <c r="N150" s="60"/>
    </row>
    <row r="151" spans="1:14" ht="18.399999999999999" customHeight="1">
      <c r="A151" s="74"/>
      <c r="B151" s="75"/>
      <c r="C151" s="76"/>
      <c r="D151" s="80" t="s">
        <v>45</v>
      </c>
      <c r="E151" s="258">
        <v>0</v>
      </c>
      <c r="F151" s="258">
        <v>0</v>
      </c>
      <c r="G151" s="258">
        <v>0</v>
      </c>
      <c r="H151" s="258">
        <v>0</v>
      </c>
      <c r="I151" s="258">
        <v>0</v>
      </c>
      <c r="J151" s="258">
        <v>0</v>
      </c>
      <c r="K151" s="258">
        <v>0</v>
      </c>
      <c r="L151" s="358">
        <v>0</v>
      </c>
      <c r="M151" s="60"/>
      <c r="N151" s="60"/>
    </row>
    <row r="152" spans="1:14" ht="18.399999999999999" customHeight="1">
      <c r="A152" s="67" t="s">
        <v>110</v>
      </c>
      <c r="B152" s="68" t="s">
        <v>47</v>
      </c>
      <c r="C152" s="69" t="s">
        <v>727</v>
      </c>
      <c r="D152" s="78" t="s">
        <v>41</v>
      </c>
      <c r="E152" s="850">
        <v>21335217000</v>
      </c>
      <c r="F152" s="841">
        <v>19287731000</v>
      </c>
      <c r="G152" s="841">
        <v>61772000</v>
      </c>
      <c r="H152" s="841">
        <v>987117000</v>
      </c>
      <c r="I152" s="841">
        <v>564200000</v>
      </c>
      <c r="J152" s="841">
        <v>0</v>
      </c>
      <c r="K152" s="841">
        <v>0</v>
      </c>
      <c r="L152" s="851">
        <v>434397000</v>
      </c>
      <c r="M152" s="60"/>
      <c r="N152" s="60"/>
    </row>
    <row r="153" spans="1:14" ht="18.399999999999999" customHeight="1">
      <c r="A153" s="72"/>
      <c r="B153" s="68"/>
      <c r="C153" s="69" t="s">
        <v>4</v>
      </c>
      <c r="D153" s="78" t="s">
        <v>42</v>
      </c>
      <c r="E153" s="850">
        <v>0</v>
      </c>
      <c r="F153" s="850">
        <v>0</v>
      </c>
      <c r="G153" s="850">
        <v>0</v>
      </c>
      <c r="H153" s="850">
        <v>0</v>
      </c>
      <c r="I153" s="850">
        <v>0</v>
      </c>
      <c r="J153" s="850">
        <v>0</v>
      </c>
      <c r="K153" s="850">
        <v>0</v>
      </c>
      <c r="L153" s="852">
        <v>0</v>
      </c>
      <c r="M153" s="60"/>
      <c r="N153" s="60"/>
    </row>
    <row r="154" spans="1:14" ht="18.399999999999999" customHeight="1">
      <c r="A154" s="72"/>
      <c r="B154" s="68"/>
      <c r="C154" s="69" t="s">
        <v>4</v>
      </c>
      <c r="D154" s="78" t="s">
        <v>43</v>
      </c>
      <c r="E154" s="850">
        <v>1598954740.48</v>
      </c>
      <c r="F154" s="850">
        <v>1426631182</v>
      </c>
      <c r="G154" s="850">
        <v>14358532.560000001</v>
      </c>
      <c r="H154" s="850">
        <v>125897134.72000003</v>
      </c>
      <c r="I154" s="850">
        <v>30811104.460000001</v>
      </c>
      <c r="J154" s="850">
        <v>0</v>
      </c>
      <c r="K154" s="850">
        <v>0</v>
      </c>
      <c r="L154" s="852">
        <v>1256786.7399999998</v>
      </c>
      <c r="M154" s="60"/>
      <c r="N154" s="60"/>
    </row>
    <row r="155" spans="1:14" ht="18.399999999999999" customHeight="1">
      <c r="A155" s="72"/>
      <c r="B155" s="68"/>
      <c r="C155" s="69" t="s">
        <v>4</v>
      </c>
      <c r="D155" s="78" t="s">
        <v>44</v>
      </c>
      <c r="E155" s="257">
        <v>7.4944386104908139E-2</v>
      </c>
      <c r="F155" s="257">
        <v>7.3965734072089659E-2</v>
      </c>
      <c r="G155" s="257">
        <v>0.2324440290099074</v>
      </c>
      <c r="H155" s="257">
        <v>0.12754023557491162</v>
      </c>
      <c r="I155" s="257">
        <v>5.461025249911379E-2</v>
      </c>
      <c r="J155" s="257">
        <v>0</v>
      </c>
      <c r="K155" s="257">
        <v>0</v>
      </c>
      <c r="L155" s="357">
        <v>2.8931754593148657E-3</v>
      </c>
      <c r="M155" s="60"/>
      <c r="N155" s="60"/>
    </row>
    <row r="156" spans="1:14" ht="18.399999999999999" customHeight="1">
      <c r="A156" s="74"/>
      <c r="B156" s="75"/>
      <c r="C156" s="76" t="s">
        <v>4</v>
      </c>
      <c r="D156" s="80" t="s">
        <v>45</v>
      </c>
      <c r="E156" s="258">
        <v>0</v>
      </c>
      <c r="F156" s="258">
        <v>0</v>
      </c>
      <c r="G156" s="258">
        <v>0</v>
      </c>
      <c r="H156" s="258">
        <v>0</v>
      </c>
      <c r="I156" s="258">
        <v>0</v>
      </c>
      <c r="J156" s="258">
        <v>0</v>
      </c>
      <c r="K156" s="258">
        <v>0</v>
      </c>
      <c r="L156" s="358">
        <v>0</v>
      </c>
      <c r="M156" s="60"/>
      <c r="N156" s="60"/>
    </row>
    <row r="157" spans="1:14" ht="18.399999999999999" customHeight="1">
      <c r="A157" s="67" t="s">
        <v>112</v>
      </c>
      <c r="B157" s="68" t="s">
        <v>47</v>
      </c>
      <c r="C157" s="69" t="s">
        <v>113</v>
      </c>
      <c r="D157" s="79" t="s">
        <v>41</v>
      </c>
      <c r="E157" s="850">
        <v>49015371000</v>
      </c>
      <c r="F157" s="841">
        <v>1975770000</v>
      </c>
      <c r="G157" s="841">
        <v>8874493000</v>
      </c>
      <c r="H157" s="841">
        <v>23811684000</v>
      </c>
      <c r="I157" s="841">
        <v>14353424000</v>
      </c>
      <c r="J157" s="841">
        <v>0</v>
      </c>
      <c r="K157" s="841">
        <v>0</v>
      </c>
      <c r="L157" s="851">
        <v>0</v>
      </c>
      <c r="M157" s="60"/>
      <c r="N157" s="60"/>
    </row>
    <row r="158" spans="1:14" ht="18.399999999999999" customHeight="1">
      <c r="A158" s="72"/>
      <c r="B158" s="68"/>
      <c r="C158" s="69" t="s">
        <v>4</v>
      </c>
      <c r="D158" s="78" t="s">
        <v>42</v>
      </c>
      <c r="E158" s="850">
        <v>0</v>
      </c>
      <c r="F158" s="850">
        <v>0</v>
      </c>
      <c r="G158" s="850">
        <v>0</v>
      </c>
      <c r="H158" s="850">
        <v>0</v>
      </c>
      <c r="I158" s="850">
        <v>0</v>
      </c>
      <c r="J158" s="850">
        <v>0</v>
      </c>
      <c r="K158" s="850">
        <v>0</v>
      </c>
      <c r="L158" s="852">
        <v>0</v>
      </c>
      <c r="M158" s="60"/>
      <c r="N158" s="60"/>
    </row>
    <row r="159" spans="1:14" ht="18.399999999999999" customHeight="1">
      <c r="A159" s="72"/>
      <c r="B159" s="68"/>
      <c r="C159" s="69" t="s">
        <v>4</v>
      </c>
      <c r="D159" s="78" t="s">
        <v>43</v>
      </c>
      <c r="E159" s="850">
        <v>2285976823.6699996</v>
      </c>
      <c r="F159" s="850">
        <v>146833529.91</v>
      </c>
      <c r="G159" s="850">
        <v>660204986.48000002</v>
      </c>
      <c r="H159" s="850">
        <v>1081319242.2799995</v>
      </c>
      <c r="I159" s="850">
        <v>397619065.00000006</v>
      </c>
      <c r="J159" s="850">
        <v>0</v>
      </c>
      <c r="K159" s="850">
        <v>0</v>
      </c>
      <c r="L159" s="852">
        <v>0</v>
      </c>
      <c r="M159" s="60"/>
      <c r="N159" s="60"/>
    </row>
    <row r="160" spans="1:14" ht="18.399999999999999" customHeight="1">
      <c r="A160" s="72"/>
      <c r="B160" s="68"/>
      <c r="C160" s="69" t="s">
        <v>4</v>
      </c>
      <c r="D160" s="78" t="s">
        <v>44</v>
      </c>
      <c r="E160" s="257">
        <v>4.6637958196215627E-2</v>
      </c>
      <c r="F160" s="257">
        <v>7.431711682533898E-2</v>
      </c>
      <c r="G160" s="257">
        <v>7.4393544113449644E-2</v>
      </c>
      <c r="H160" s="257">
        <v>4.5411288100413207E-2</v>
      </c>
      <c r="I160" s="257">
        <v>2.7702035765124759E-2</v>
      </c>
      <c r="J160" s="257">
        <v>0</v>
      </c>
      <c r="K160" s="257">
        <v>0</v>
      </c>
      <c r="L160" s="810">
        <v>0</v>
      </c>
      <c r="M160" s="60"/>
      <c r="N160" s="60"/>
    </row>
    <row r="161" spans="1:14" ht="18.399999999999999" customHeight="1">
      <c r="A161" s="74"/>
      <c r="B161" s="75"/>
      <c r="C161" s="76" t="s">
        <v>4</v>
      </c>
      <c r="D161" s="80" t="s">
        <v>45</v>
      </c>
      <c r="E161" s="258">
        <v>0</v>
      </c>
      <c r="F161" s="258">
        <v>0</v>
      </c>
      <c r="G161" s="258">
        <v>0</v>
      </c>
      <c r="H161" s="258">
        <v>0</v>
      </c>
      <c r="I161" s="258">
        <v>0</v>
      </c>
      <c r="J161" s="258">
        <v>0</v>
      </c>
      <c r="K161" s="258">
        <v>0</v>
      </c>
      <c r="L161" s="811">
        <v>0</v>
      </c>
      <c r="M161" s="60"/>
      <c r="N161" s="60"/>
    </row>
    <row r="162" spans="1:14" ht="18.399999999999999" customHeight="1">
      <c r="A162" s="67" t="s">
        <v>114</v>
      </c>
      <c r="B162" s="68" t="s">
        <v>47</v>
      </c>
      <c r="C162" s="69" t="s">
        <v>115</v>
      </c>
      <c r="D162" s="78" t="s">
        <v>41</v>
      </c>
      <c r="E162" s="850">
        <v>460320000</v>
      </c>
      <c r="F162" s="841">
        <v>37970000</v>
      </c>
      <c r="G162" s="841">
        <v>15858000</v>
      </c>
      <c r="H162" s="841">
        <v>370260000</v>
      </c>
      <c r="I162" s="841">
        <v>1249000</v>
      </c>
      <c r="J162" s="841">
        <v>0</v>
      </c>
      <c r="K162" s="841">
        <v>0</v>
      </c>
      <c r="L162" s="851">
        <v>34983000</v>
      </c>
      <c r="M162" s="60"/>
      <c r="N162" s="60"/>
    </row>
    <row r="163" spans="1:14" ht="18.399999999999999" customHeight="1">
      <c r="A163" s="72"/>
      <c r="B163" s="68"/>
      <c r="C163" s="69" t="s">
        <v>4</v>
      </c>
      <c r="D163" s="78" t="s">
        <v>42</v>
      </c>
      <c r="E163" s="850">
        <v>0</v>
      </c>
      <c r="F163" s="850">
        <v>0</v>
      </c>
      <c r="G163" s="850">
        <v>0</v>
      </c>
      <c r="H163" s="850">
        <v>0</v>
      </c>
      <c r="I163" s="850">
        <v>0</v>
      </c>
      <c r="J163" s="850">
        <v>0</v>
      </c>
      <c r="K163" s="850">
        <v>0</v>
      </c>
      <c r="L163" s="852">
        <v>0</v>
      </c>
      <c r="M163" s="60"/>
      <c r="N163" s="60"/>
    </row>
    <row r="164" spans="1:14" ht="18.399999999999999" customHeight="1">
      <c r="A164" s="72"/>
      <c r="B164" s="68"/>
      <c r="C164" s="69" t="s">
        <v>4</v>
      </c>
      <c r="D164" s="78" t="s">
        <v>43</v>
      </c>
      <c r="E164" s="850">
        <v>21226631.990000002</v>
      </c>
      <c r="F164" s="850">
        <v>7035935</v>
      </c>
      <c r="G164" s="850">
        <v>701753.99999999988</v>
      </c>
      <c r="H164" s="850">
        <v>11043272.959999999</v>
      </c>
      <c r="I164" s="850">
        <v>0</v>
      </c>
      <c r="J164" s="850">
        <v>0</v>
      </c>
      <c r="K164" s="850">
        <v>0</v>
      </c>
      <c r="L164" s="852">
        <v>2445670.0300000003</v>
      </c>
      <c r="M164" s="60"/>
      <c r="N164" s="60"/>
    </row>
    <row r="165" spans="1:14" ht="18.399999999999999" customHeight="1">
      <c r="A165" s="72"/>
      <c r="B165" s="68"/>
      <c r="C165" s="69" t="s">
        <v>4</v>
      </c>
      <c r="D165" s="78" t="s">
        <v>44</v>
      </c>
      <c r="E165" s="257">
        <v>4.6112773700903727E-2</v>
      </c>
      <c r="F165" s="257">
        <v>0.18530247563866209</v>
      </c>
      <c r="G165" s="257">
        <v>4.4252364737041236E-2</v>
      </c>
      <c r="H165" s="257">
        <v>2.9825725058067302E-2</v>
      </c>
      <c r="I165" s="883">
        <v>0</v>
      </c>
      <c r="J165" s="257">
        <v>0</v>
      </c>
      <c r="K165" s="257">
        <v>0</v>
      </c>
      <c r="L165" s="357">
        <v>6.9910242975159367E-2</v>
      </c>
      <c r="M165" s="60"/>
      <c r="N165" s="60"/>
    </row>
    <row r="166" spans="1:14" ht="18.399999999999999" customHeight="1">
      <c r="A166" s="74"/>
      <c r="B166" s="75"/>
      <c r="C166" s="76" t="s">
        <v>4</v>
      </c>
      <c r="D166" s="77" t="s">
        <v>45</v>
      </c>
      <c r="E166" s="359">
        <v>0</v>
      </c>
      <c r="F166" s="258">
        <v>0</v>
      </c>
      <c r="G166" s="258">
        <v>0</v>
      </c>
      <c r="H166" s="258">
        <v>0</v>
      </c>
      <c r="I166" s="258">
        <v>0</v>
      </c>
      <c r="J166" s="258">
        <v>0</v>
      </c>
      <c r="K166" s="258">
        <v>0</v>
      </c>
      <c r="L166" s="358">
        <v>0</v>
      </c>
      <c r="M166" s="60"/>
      <c r="N166" s="60"/>
    </row>
    <row r="167" spans="1:14" ht="18.399999999999999" customHeight="1">
      <c r="A167" s="67" t="s">
        <v>116</v>
      </c>
      <c r="B167" s="68" t="s">
        <v>47</v>
      </c>
      <c r="C167" s="69" t="s">
        <v>117</v>
      </c>
      <c r="D167" s="70" t="s">
        <v>41</v>
      </c>
      <c r="E167" s="850">
        <v>428201000</v>
      </c>
      <c r="F167" s="841">
        <v>1700000</v>
      </c>
      <c r="G167" s="841">
        <v>2507000</v>
      </c>
      <c r="H167" s="841">
        <v>377172000</v>
      </c>
      <c r="I167" s="841">
        <v>7441000</v>
      </c>
      <c r="J167" s="841">
        <v>0</v>
      </c>
      <c r="K167" s="841">
        <v>0</v>
      </c>
      <c r="L167" s="851">
        <v>39381000</v>
      </c>
      <c r="M167" s="60"/>
      <c r="N167" s="60"/>
    </row>
    <row r="168" spans="1:14" ht="18.399999999999999" customHeight="1">
      <c r="A168" s="72"/>
      <c r="B168" s="68"/>
      <c r="C168" s="69" t="s">
        <v>4</v>
      </c>
      <c r="D168" s="78" t="s">
        <v>42</v>
      </c>
      <c r="E168" s="850">
        <v>0</v>
      </c>
      <c r="F168" s="850">
        <v>0</v>
      </c>
      <c r="G168" s="850">
        <v>0</v>
      </c>
      <c r="H168" s="850">
        <v>0</v>
      </c>
      <c r="I168" s="850">
        <v>0</v>
      </c>
      <c r="J168" s="850">
        <v>0</v>
      </c>
      <c r="K168" s="850">
        <v>0</v>
      </c>
      <c r="L168" s="852">
        <v>0</v>
      </c>
      <c r="M168" s="60"/>
      <c r="N168" s="60"/>
    </row>
    <row r="169" spans="1:14" ht="18.399999999999999" customHeight="1">
      <c r="A169" s="72"/>
      <c r="B169" s="68"/>
      <c r="C169" s="69" t="s">
        <v>4</v>
      </c>
      <c r="D169" s="78" t="s">
        <v>43</v>
      </c>
      <c r="E169" s="850">
        <v>20207922.359999996</v>
      </c>
      <c r="F169" s="850">
        <v>0</v>
      </c>
      <c r="G169" s="850">
        <v>132947.65</v>
      </c>
      <c r="H169" s="850">
        <v>17988635.579999998</v>
      </c>
      <c r="I169" s="850">
        <v>408</v>
      </c>
      <c r="J169" s="850">
        <v>0</v>
      </c>
      <c r="K169" s="850">
        <v>0</v>
      </c>
      <c r="L169" s="852">
        <v>2085931.13</v>
      </c>
      <c r="M169" s="60"/>
      <c r="N169" s="60"/>
    </row>
    <row r="170" spans="1:14" ht="18.399999999999999" customHeight="1">
      <c r="A170" s="72"/>
      <c r="B170" s="68"/>
      <c r="C170" s="69" t="s">
        <v>4</v>
      </c>
      <c r="D170" s="78" t="s">
        <v>44</v>
      </c>
      <c r="E170" s="257">
        <v>4.7192608985032719E-2</v>
      </c>
      <c r="F170" s="257">
        <v>0</v>
      </c>
      <c r="G170" s="257">
        <v>5.3030574391703229E-2</v>
      </c>
      <c r="H170" s="257">
        <v>4.7693454392160599E-2</v>
      </c>
      <c r="I170" s="257">
        <v>5.483133987367289E-5</v>
      </c>
      <c r="J170" s="257">
        <v>0</v>
      </c>
      <c r="K170" s="257">
        <v>0</v>
      </c>
      <c r="L170" s="357">
        <v>5.2967957390619838E-2</v>
      </c>
      <c r="M170" s="60"/>
      <c r="N170" s="60"/>
    </row>
    <row r="171" spans="1:14" ht="18.399999999999999" customHeight="1">
      <c r="A171" s="74"/>
      <c r="B171" s="75"/>
      <c r="C171" s="76" t="s">
        <v>4</v>
      </c>
      <c r="D171" s="80" t="s">
        <v>45</v>
      </c>
      <c r="E171" s="258">
        <v>0</v>
      </c>
      <c r="F171" s="258">
        <v>0</v>
      </c>
      <c r="G171" s="258">
        <v>0</v>
      </c>
      <c r="H171" s="258">
        <v>0</v>
      </c>
      <c r="I171" s="258">
        <v>0</v>
      </c>
      <c r="J171" s="258">
        <v>0</v>
      </c>
      <c r="K171" s="258">
        <v>0</v>
      </c>
      <c r="L171" s="358">
        <v>0</v>
      </c>
      <c r="M171" s="60"/>
      <c r="N171" s="60"/>
    </row>
    <row r="172" spans="1:14" ht="18.399999999999999" customHeight="1">
      <c r="A172" s="67" t="s">
        <v>118</v>
      </c>
      <c r="B172" s="68" t="s">
        <v>47</v>
      </c>
      <c r="C172" s="69" t="s">
        <v>119</v>
      </c>
      <c r="D172" s="78" t="s">
        <v>41</v>
      </c>
      <c r="E172" s="850">
        <v>1241877000</v>
      </c>
      <c r="F172" s="841">
        <v>666360000</v>
      </c>
      <c r="G172" s="841">
        <v>8385000</v>
      </c>
      <c r="H172" s="841">
        <v>482307000</v>
      </c>
      <c r="I172" s="841">
        <v>36736000</v>
      </c>
      <c r="J172" s="841">
        <v>0</v>
      </c>
      <c r="K172" s="841">
        <v>0</v>
      </c>
      <c r="L172" s="851">
        <v>48089000</v>
      </c>
      <c r="M172" s="60"/>
      <c r="N172" s="60"/>
    </row>
    <row r="173" spans="1:14" ht="18.399999999999999" customHeight="1">
      <c r="A173" s="72"/>
      <c r="B173" s="68"/>
      <c r="C173" s="69" t="s">
        <v>4</v>
      </c>
      <c r="D173" s="78" t="s">
        <v>42</v>
      </c>
      <c r="E173" s="850">
        <v>0</v>
      </c>
      <c r="F173" s="850">
        <v>0</v>
      </c>
      <c r="G173" s="850">
        <v>0</v>
      </c>
      <c r="H173" s="850">
        <v>0</v>
      </c>
      <c r="I173" s="850">
        <v>0</v>
      </c>
      <c r="J173" s="850">
        <v>0</v>
      </c>
      <c r="K173" s="850">
        <v>0</v>
      </c>
      <c r="L173" s="852">
        <v>0</v>
      </c>
      <c r="M173" s="60"/>
      <c r="N173" s="60"/>
    </row>
    <row r="174" spans="1:14" ht="18.399999999999999" customHeight="1">
      <c r="A174" s="72"/>
      <c r="B174" s="68"/>
      <c r="C174" s="69" t="s">
        <v>4</v>
      </c>
      <c r="D174" s="78" t="s">
        <v>43</v>
      </c>
      <c r="E174" s="850">
        <v>27195279.030000001</v>
      </c>
      <c r="F174" s="850">
        <v>1483098</v>
      </c>
      <c r="G174" s="850">
        <v>470900.25</v>
      </c>
      <c r="H174" s="850">
        <v>23660568.489999998</v>
      </c>
      <c r="I174" s="850">
        <v>190646.6</v>
      </c>
      <c r="J174" s="850">
        <v>0</v>
      </c>
      <c r="K174" s="850">
        <v>0</v>
      </c>
      <c r="L174" s="852">
        <v>1390065.6900000002</v>
      </c>
      <c r="M174" s="60"/>
      <c r="N174" s="60"/>
    </row>
    <row r="175" spans="1:14" ht="18.399999999999999" customHeight="1">
      <c r="A175" s="72"/>
      <c r="B175" s="68"/>
      <c r="C175" s="69" t="s">
        <v>4</v>
      </c>
      <c r="D175" s="78" t="s">
        <v>44</v>
      </c>
      <c r="E175" s="257">
        <v>2.1898528622399802E-2</v>
      </c>
      <c r="F175" s="257">
        <v>2.2256708085719432E-3</v>
      </c>
      <c r="G175" s="257">
        <v>5.6159838998211094E-2</v>
      </c>
      <c r="H175" s="257">
        <v>4.9057070475858736E-2</v>
      </c>
      <c r="I175" s="257">
        <v>5.1896395905923348E-3</v>
      </c>
      <c r="J175" s="257">
        <v>0</v>
      </c>
      <c r="K175" s="257">
        <v>0</v>
      </c>
      <c r="L175" s="357">
        <v>2.8906105138389239E-2</v>
      </c>
      <c r="M175" s="60"/>
      <c r="N175" s="60"/>
    </row>
    <row r="176" spans="1:14" ht="18.399999999999999" customHeight="1">
      <c r="A176" s="74"/>
      <c r="B176" s="75"/>
      <c r="C176" s="76" t="s">
        <v>4</v>
      </c>
      <c r="D176" s="80" t="s">
        <v>45</v>
      </c>
      <c r="E176" s="258">
        <v>0</v>
      </c>
      <c r="F176" s="258">
        <v>0</v>
      </c>
      <c r="G176" s="258">
        <v>0</v>
      </c>
      <c r="H176" s="258">
        <v>0</v>
      </c>
      <c r="I176" s="258">
        <v>0</v>
      </c>
      <c r="J176" s="258">
        <v>0</v>
      </c>
      <c r="K176" s="258">
        <v>0</v>
      </c>
      <c r="L176" s="358">
        <v>0</v>
      </c>
      <c r="M176" s="60"/>
      <c r="N176" s="60"/>
    </row>
    <row r="177" spans="1:14" ht="18.399999999999999" customHeight="1">
      <c r="A177" s="67" t="s">
        <v>120</v>
      </c>
      <c r="B177" s="68" t="s">
        <v>47</v>
      </c>
      <c r="C177" s="69" t="s">
        <v>121</v>
      </c>
      <c r="D177" s="78" t="s">
        <v>41</v>
      </c>
      <c r="E177" s="850">
        <v>3484304000</v>
      </c>
      <c r="F177" s="841">
        <v>1986119000</v>
      </c>
      <c r="G177" s="841">
        <v>34000</v>
      </c>
      <c r="H177" s="841">
        <v>16932000</v>
      </c>
      <c r="I177" s="841">
        <v>109753000</v>
      </c>
      <c r="J177" s="841">
        <v>0</v>
      </c>
      <c r="K177" s="841">
        <v>0</v>
      </c>
      <c r="L177" s="851">
        <v>1371466000</v>
      </c>
      <c r="M177" s="60"/>
      <c r="N177" s="60"/>
    </row>
    <row r="178" spans="1:14" ht="18.399999999999999" customHeight="1">
      <c r="A178" s="72"/>
      <c r="B178" s="68"/>
      <c r="C178" s="69" t="s">
        <v>4</v>
      </c>
      <c r="D178" s="78" t="s">
        <v>42</v>
      </c>
      <c r="E178" s="850">
        <v>0</v>
      </c>
      <c r="F178" s="850">
        <v>0</v>
      </c>
      <c r="G178" s="850">
        <v>0</v>
      </c>
      <c r="H178" s="850">
        <v>0</v>
      </c>
      <c r="I178" s="850">
        <v>0</v>
      </c>
      <c r="J178" s="850">
        <v>0</v>
      </c>
      <c r="K178" s="850">
        <v>0</v>
      </c>
      <c r="L178" s="852">
        <v>0</v>
      </c>
      <c r="M178" s="60"/>
      <c r="N178" s="60"/>
    </row>
    <row r="179" spans="1:14" ht="18.399999999999999" customHeight="1">
      <c r="A179" s="72"/>
      <c r="B179" s="68"/>
      <c r="C179" s="69" t="s">
        <v>4</v>
      </c>
      <c r="D179" s="78" t="s">
        <v>43</v>
      </c>
      <c r="E179" s="850">
        <v>353430121.31</v>
      </c>
      <c r="F179" s="850">
        <v>89371490.25</v>
      </c>
      <c r="G179" s="850">
        <v>4196.5</v>
      </c>
      <c r="H179" s="850">
        <v>744624.84</v>
      </c>
      <c r="I179" s="850">
        <v>0</v>
      </c>
      <c r="J179" s="850">
        <v>0</v>
      </c>
      <c r="K179" s="850">
        <v>0</v>
      </c>
      <c r="L179" s="852">
        <v>263309809.72</v>
      </c>
      <c r="M179" s="60"/>
      <c r="N179" s="60"/>
    </row>
    <row r="180" spans="1:14" ht="18.399999999999999" customHeight="1">
      <c r="A180" s="72"/>
      <c r="B180" s="68"/>
      <c r="C180" s="69" t="s">
        <v>4</v>
      </c>
      <c r="D180" s="78" t="s">
        <v>44</v>
      </c>
      <c r="E180" s="257">
        <v>0.10143492683474233</v>
      </c>
      <c r="F180" s="257">
        <v>4.4998054119617201E-2</v>
      </c>
      <c r="G180" s="257">
        <v>0.12342647058823529</v>
      </c>
      <c r="H180" s="257">
        <v>4.3977370659107014E-2</v>
      </c>
      <c r="I180" s="257">
        <v>0</v>
      </c>
      <c r="J180" s="257">
        <v>0</v>
      </c>
      <c r="K180" s="257">
        <v>0</v>
      </c>
      <c r="L180" s="357">
        <v>0.19199149648624173</v>
      </c>
      <c r="M180" s="60"/>
      <c r="N180" s="60"/>
    </row>
    <row r="181" spans="1:14" ht="18.399999999999999" customHeight="1">
      <c r="A181" s="74"/>
      <c r="B181" s="75"/>
      <c r="C181" s="76" t="s">
        <v>4</v>
      </c>
      <c r="D181" s="80" t="s">
        <v>45</v>
      </c>
      <c r="E181" s="258">
        <v>0</v>
      </c>
      <c r="F181" s="258">
        <v>0</v>
      </c>
      <c r="G181" s="258">
        <v>0</v>
      </c>
      <c r="H181" s="258">
        <v>0</v>
      </c>
      <c r="I181" s="258">
        <v>0</v>
      </c>
      <c r="J181" s="258">
        <v>0</v>
      </c>
      <c r="K181" s="258">
        <v>0</v>
      </c>
      <c r="L181" s="358">
        <v>0</v>
      </c>
      <c r="M181" s="60"/>
      <c r="N181" s="60"/>
    </row>
    <row r="182" spans="1:14" ht="18.399999999999999" customHeight="1">
      <c r="A182" s="67" t="s">
        <v>122</v>
      </c>
      <c r="B182" s="68" t="s">
        <v>47</v>
      </c>
      <c r="C182" s="69" t="s">
        <v>123</v>
      </c>
      <c r="D182" s="78" t="s">
        <v>41</v>
      </c>
      <c r="E182" s="850">
        <v>1963470000</v>
      </c>
      <c r="F182" s="841">
        <v>5000000</v>
      </c>
      <c r="G182" s="841">
        <v>656000</v>
      </c>
      <c r="H182" s="841">
        <v>54934000</v>
      </c>
      <c r="I182" s="841">
        <v>5149000</v>
      </c>
      <c r="J182" s="841">
        <v>0</v>
      </c>
      <c r="K182" s="841">
        <v>0</v>
      </c>
      <c r="L182" s="851">
        <v>1897731000</v>
      </c>
      <c r="M182" s="60"/>
      <c r="N182" s="60"/>
    </row>
    <row r="183" spans="1:14" ht="18.399999999999999" customHeight="1">
      <c r="A183" s="72"/>
      <c r="B183" s="68"/>
      <c r="C183" s="69" t="s">
        <v>4</v>
      </c>
      <c r="D183" s="78" t="s">
        <v>42</v>
      </c>
      <c r="E183" s="850">
        <v>0</v>
      </c>
      <c r="F183" s="850">
        <v>0</v>
      </c>
      <c r="G183" s="850">
        <v>0</v>
      </c>
      <c r="H183" s="850">
        <v>0</v>
      </c>
      <c r="I183" s="850">
        <v>0</v>
      </c>
      <c r="J183" s="850">
        <v>0</v>
      </c>
      <c r="K183" s="850">
        <v>0</v>
      </c>
      <c r="L183" s="852">
        <v>0</v>
      </c>
      <c r="M183" s="60"/>
      <c r="N183" s="60"/>
    </row>
    <row r="184" spans="1:14" ht="18.399999999999999" customHeight="1">
      <c r="A184" s="72"/>
      <c r="B184" s="68"/>
      <c r="C184" s="69" t="s">
        <v>4</v>
      </c>
      <c r="D184" s="78" t="s">
        <v>43</v>
      </c>
      <c r="E184" s="850">
        <v>197248882.47000003</v>
      </c>
      <c r="F184" s="850">
        <v>0</v>
      </c>
      <c r="G184" s="850">
        <v>17361.02</v>
      </c>
      <c r="H184" s="850">
        <v>-14704844.33</v>
      </c>
      <c r="I184" s="850">
        <v>0.02</v>
      </c>
      <c r="J184" s="850">
        <v>0</v>
      </c>
      <c r="K184" s="850">
        <v>0</v>
      </c>
      <c r="L184" s="852">
        <v>211936365.76000002</v>
      </c>
      <c r="M184" s="60"/>
      <c r="N184" s="60"/>
    </row>
    <row r="185" spans="1:14" ht="18.399999999999999" customHeight="1">
      <c r="A185" s="72"/>
      <c r="B185" s="68"/>
      <c r="C185" s="69" t="s">
        <v>4</v>
      </c>
      <c r="D185" s="78" t="s">
        <v>44</v>
      </c>
      <c r="E185" s="257">
        <v>0.10045933091414691</v>
      </c>
      <c r="F185" s="883">
        <v>0</v>
      </c>
      <c r="G185" s="257">
        <v>2.6464969512195121E-2</v>
      </c>
      <c r="H185" s="257">
        <v>-0.26768202442931516</v>
      </c>
      <c r="I185" s="257">
        <v>3.8842493688094778E-9</v>
      </c>
      <c r="J185" s="257">
        <v>0</v>
      </c>
      <c r="K185" s="257">
        <v>0</v>
      </c>
      <c r="L185" s="357">
        <v>0.11167882368997503</v>
      </c>
      <c r="M185" s="60"/>
      <c r="N185" s="60"/>
    </row>
    <row r="186" spans="1:14" ht="18.399999999999999" customHeight="1">
      <c r="A186" s="74"/>
      <c r="B186" s="75"/>
      <c r="C186" s="76" t="s">
        <v>4</v>
      </c>
      <c r="D186" s="80" t="s">
        <v>45</v>
      </c>
      <c r="E186" s="258">
        <v>0</v>
      </c>
      <c r="F186" s="258">
        <v>0</v>
      </c>
      <c r="G186" s="258">
        <v>0</v>
      </c>
      <c r="H186" s="258">
        <v>0</v>
      </c>
      <c r="I186" s="258">
        <v>0</v>
      </c>
      <c r="J186" s="258">
        <v>0</v>
      </c>
      <c r="K186" s="258">
        <v>0</v>
      </c>
      <c r="L186" s="358">
        <v>0</v>
      </c>
      <c r="M186" s="60"/>
      <c r="N186" s="60"/>
    </row>
    <row r="187" spans="1:14" ht="18.399999999999999" customHeight="1">
      <c r="A187" s="67" t="s">
        <v>125</v>
      </c>
      <c r="B187" s="68" t="s">
        <v>47</v>
      </c>
      <c r="C187" s="69" t="s">
        <v>126</v>
      </c>
      <c r="D187" s="78" t="s">
        <v>41</v>
      </c>
      <c r="E187" s="850">
        <v>38755000</v>
      </c>
      <c r="F187" s="841">
        <v>0</v>
      </c>
      <c r="G187" s="841">
        <v>90000</v>
      </c>
      <c r="H187" s="841">
        <v>37639000</v>
      </c>
      <c r="I187" s="841">
        <v>1000000</v>
      </c>
      <c r="J187" s="841">
        <v>0</v>
      </c>
      <c r="K187" s="841">
        <v>0</v>
      </c>
      <c r="L187" s="851">
        <v>26000</v>
      </c>
      <c r="M187" s="60"/>
      <c r="N187" s="60"/>
    </row>
    <row r="188" spans="1:14" ht="18.399999999999999" customHeight="1">
      <c r="A188" s="72"/>
      <c r="B188" s="68"/>
      <c r="C188" s="69" t="s">
        <v>4</v>
      </c>
      <c r="D188" s="78" t="s">
        <v>42</v>
      </c>
      <c r="E188" s="850">
        <v>0</v>
      </c>
      <c r="F188" s="850">
        <v>0</v>
      </c>
      <c r="G188" s="850">
        <v>0</v>
      </c>
      <c r="H188" s="850">
        <v>0</v>
      </c>
      <c r="I188" s="850">
        <v>0</v>
      </c>
      <c r="J188" s="850">
        <v>0</v>
      </c>
      <c r="K188" s="850">
        <v>0</v>
      </c>
      <c r="L188" s="852">
        <v>0</v>
      </c>
      <c r="M188" s="60"/>
      <c r="N188" s="60"/>
    </row>
    <row r="189" spans="1:14" ht="18.399999999999999" customHeight="1">
      <c r="A189" s="72"/>
      <c r="B189" s="68"/>
      <c r="C189" s="69" t="s">
        <v>4</v>
      </c>
      <c r="D189" s="78" t="s">
        <v>43</v>
      </c>
      <c r="E189" s="850">
        <v>1360861.79</v>
      </c>
      <c r="F189" s="850">
        <v>0</v>
      </c>
      <c r="G189" s="850">
        <v>3723.83</v>
      </c>
      <c r="H189" s="850">
        <v>1357137.96</v>
      </c>
      <c r="I189" s="850">
        <v>0</v>
      </c>
      <c r="J189" s="850">
        <v>0</v>
      </c>
      <c r="K189" s="850">
        <v>0</v>
      </c>
      <c r="L189" s="852">
        <v>0</v>
      </c>
      <c r="M189" s="60"/>
      <c r="N189" s="60"/>
    </row>
    <row r="190" spans="1:14" ht="18.399999999999999" customHeight="1">
      <c r="A190" s="72"/>
      <c r="B190" s="68"/>
      <c r="C190" s="69" t="s">
        <v>4</v>
      </c>
      <c r="D190" s="78" t="s">
        <v>44</v>
      </c>
      <c r="E190" s="257">
        <v>3.5114483034447169E-2</v>
      </c>
      <c r="F190" s="257">
        <v>0</v>
      </c>
      <c r="G190" s="257">
        <v>4.1375888888888886E-2</v>
      </c>
      <c r="H190" s="257">
        <v>3.6056695448869525E-2</v>
      </c>
      <c r="I190" s="257">
        <v>0</v>
      </c>
      <c r="J190" s="257">
        <v>0</v>
      </c>
      <c r="K190" s="257">
        <v>0</v>
      </c>
      <c r="L190" s="357">
        <v>0</v>
      </c>
      <c r="M190" s="60"/>
      <c r="N190" s="60"/>
    </row>
    <row r="191" spans="1:14" ht="18.399999999999999" customHeight="1">
      <c r="A191" s="74"/>
      <c r="B191" s="75"/>
      <c r="C191" s="76" t="s">
        <v>4</v>
      </c>
      <c r="D191" s="80" t="s">
        <v>45</v>
      </c>
      <c r="E191" s="258">
        <v>0</v>
      </c>
      <c r="F191" s="258">
        <v>0</v>
      </c>
      <c r="G191" s="258">
        <v>0</v>
      </c>
      <c r="H191" s="258">
        <v>0</v>
      </c>
      <c r="I191" s="258">
        <v>0</v>
      </c>
      <c r="J191" s="258">
        <v>0</v>
      </c>
      <c r="K191" s="258">
        <v>0</v>
      </c>
      <c r="L191" s="358">
        <v>0</v>
      </c>
      <c r="M191" s="60"/>
      <c r="N191" s="60"/>
    </row>
    <row r="192" spans="1:14" ht="18.399999999999999" customHeight="1">
      <c r="A192" s="67" t="s">
        <v>127</v>
      </c>
      <c r="B192" s="68" t="s">
        <v>47</v>
      </c>
      <c r="C192" s="69" t="s">
        <v>128</v>
      </c>
      <c r="D192" s="70" t="s">
        <v>41</v>
      </c>
      <c r="E192" s="850">
        <v>5687980000</v>
      </c>
      <c r="F192" s="841">
        <v>117378000</v>
      </c>
      <c r="G192" s="841">
        <v>1783567000</v>
      </c>
      <c r="H192" s="841">
        <v>3651507000</v>
      </c>
      <c r="I192" s="841">
        <v>117170000</v>
      </c>
      <c r="J192" s="841">
        <v>0</v>
      </c>
      <c r="K192" s="841">
        <v>0</v>
      </c>
      <c r="L192" s="851">
        <v>18358000</v>
      </c>
      <c r="M192" s="60"/>
      <c r="N192" s="60"/>
    </row>
    <row r="193" spans="1:14" ht="18.399999999999999" customHeight="1">
      <c r="A193" s="72"/>
      <c r="B193" s="68"/>
      <c r="C193" s="69" t="s">
        <v>4</v>
      </c>
      <c r="D193" s="78" t="s">
        <v>42</v>
      </c>
      <c r="E193" s="850">
        <v>0</v>
      </c>
      <c r="F193" s="850">
        <v>0</v>
      </c>
      <c r="G193" s="850">
        <v>0</v>
      </c>
      <c r="H193" s="850">
        <v>0</v>
      </c>
      <c r="I193" s="850">
        <v>0</v>
      </c>
      <c r="J193" s="850">
        <v>0</v>
      </c>
      <c r="K193" s="850">
        <v>0</v>
      </c>
      <c r="L193" s="852">
        <v>0</v>
      </c>
      <c r="M193" s="60"/>
      <c r="N193" s="60"/>
    </row>
    <row r="194" spans="1:14" ht="18.399999999999999" customHeight="1">
      <c r="A194" s="72"/>
      <c r="B194" s="68"/>
      <c r="C194" s="69" t="s">
        <v>4</v>
      </c>
      <c r="D194" s="78" t="s">
        <v>43</v>
      </c>
      <c r="E194" s="850">
        <v>408396990.76000011</v>
      </c>
      <c r="F194" s="850">
        <v>9300000</v>
      </c>
      <c r="G194" s="850">
        <v>176611859.33000001</v>
      </c>
      <c r="H194" s="850">
        <v>222403543.0200001</v>
      </c>
      <c r="I194" s="850">
        <v>8708.4</v>
      </c>
      <c r="J194" s="850">
        <v>0</v>
      </c>
      <c r="K194" s="850">
        <v>0</v>
      </c>
      <c r="L194" s="852">
        <v>72880.009999999995</v>
      </c>
      <c r="M194" s="60"/>
      <c r="N194" s="60"/>
    </row>
    <row r="195" spans="1:14" ht="18.399999999999999" customHeight="1">
      <c r="A195" s="72"/>
      <c r="B195" s="68"/>
      <c r="C195" s="69" t="s">
        <v>4</v>
      </c>
      <c r="D195" s="78" t="s">
        <v>44</v>
      </c>
      <c r="E195" s="257">
        <v>7.1800004704657916E-2</v>
      </c>
      <c r="F195" s="257">
        <v>7.9231201758421507E-2</v>
      </c>
      <c r="G195" s="257">
        <v>9.9021712854072769E-2</v>
      </c>
      <c r="H195" s="257">
        <v>6.0907330321426222E-2</v>
      </c>
      <c r="I195" s="257">
        <v>7.4322778868311004E-5</v>
      </c>
      <c r="J195" s="257">
        <v>0</v>
      </c>
      <c r="K195" s="257">
        <v>0</v>
      </c>
      <c r="L195" s="357">
        <v>3.9699319097940946E-3</v>
      </c>
      <c r="M195" s="60"/>
      <c r="N195" s="60"/>
    </row>
    <row r="196" spans="1:14" ht="18.399999999999999" customHeight="1">
      <c r="A196" s="74"/>
      <c r="B196" s="75"/>
      <c r="C196" s="76" t="s">
        <v>4</v>
      </c>
      <c r="D196" s="80" t="s">
        <v>45</v>
      </c>
      <c r="E196" s="258">
        <v>0</v>
      </c>
      <c r="F196" s="258">
        <v>0</v>
      </c>
      <c r="G196" s="258">
        <v>0</v>
      </c>
      <c r="H196" s="258">
        <v>0</v>
      </c>
      <c r="I196" s="258">
        <v>0</v>
      </c>
      <c r="J196" s="258">
        <v>0</v>
      </c>
      <c r="K196" s="258">
        <v>0</v>
      </c>
      <c r="L196" s="358">
        <v>0</v>
      </c>
      <c r="M196" s="60"/>
      <c r="N196" s="60"/>
    </row>
    <row r="197" spans="1:14" ht="18.399999999999999" hidden="1" customHeight="1">
      <c r="A197" s="67" t="s">
        <v>129</v>
      </c>
      <c r="B197" s="68" t="s">
        <v>47</v>
      </c>
      <c r="C197" s="69" t="s">
        <v>130</v>
      </c>
      <c r="D197" s="78" t="s">
        <v>41</v>
      </c>
      <c r="E197" s="850">
        <v>0</v>
      </c>
      <c r="F197" s="841">
        <v>0</v>
      </c>
      <c r="G197" s="841">
        <v>0</v>
      </c>
      <c r="H197" s="841">
        <v>0</v>
      </c>
      <c r="I197" s="841">
        <v>0</v>
      </c>
      <c r="J197" s="841">
        <v>0</v>
      </c>
      <c r="K197" s="841">
        <v>0</v>
      </c>
      <c r="L197" s="851">
        <v>0</v>
      </c>
      <c r="M197" s="60"/>
      <c r="N197" s="60"/>
    </row>
    <row r="198" spans="1:14" ht="18.399999999999999" hidden="1" customHeight="1">
      <c r="A198" s="72"/>
      <c r="B198" s="68"/>
      <c r="C198" s="69" t="s">
        <v>4</v>
      </c>
      <c r="D198" s="78" t="s">
        <v>42</v>
      </c>
      <c r="E198" s="850">
        <v>0</v>
      </c>
      <c r="F198" s="850">
        <v>0</v>
      </c>
      <c r="G198" s="850">
        <v>0</v>
      </c>
      <c r="H198" s="850">
        <v>0</v>
      </c>
      <c r="I198" s="850">
        <v>0</v>
      </c>
      <c r="J198" s="850">
        <v>0</v>
      </c>
      <c r="K198" s="850">
        <v>0</v>
      </c>
      <c r="L198" s="852">
        <v>0</v>
      </c>
      <c r="M198" s="60"/>
      <c r="N198" s="60"/>
    </row>
    <row r="199" spans="1:14" ht="18.399999999999999" hidden="1" customHeight="1">
      <c r="A199" s="72"/>
      <c r="B199" s="68"/>
      <c r="C199" s="69" t="s">
        <v>4</v>
      </c>
      <c r="D199" s="78" t="s">
        <v>43</v>
      </c>
      <c r="E199" s="850">
        <v>0</v>
      </c>
      <c r="F199" s="850">
        <v>0</v>
      </c>
      <c r="G199" s="850">
        <v>0</v>
      </c>
      <c r="H199" s="850">
        <v>0</v>
      </c>
      <c r="I199" s="850">
        <v>0</v>
      </c>
      <c r="J199" s="850">
        <v>0</v>
      </c>
      <c r="K199" s="850">
        <v>0</v>
      </c>
      <c r="L199" s="852">
        <v>0</v>
      </c>
      <c r="M199" s="60"/>
      <c r="N199" s="60"/>
    </row>
    <row r="200" spans="1:14" ht="18.399999999999999" hidden="1" customHeight="1">
      <c r="A200" s="72"/>
      <c r="B200" s="68"/>
      <c r="C200" s="69" t="s">
        <v>4</v>
      </c>
      <c r="D200" s="78" t="s">
        <v>44</v>
      </c>
      <c r="E200" s="257">
        <v>0</v>
      </c>
      <c r="F200" s="257">
        <v>0</v>
      </c>
      <c r="G200" s="257">
        <v>0</v>
      </c>
      <c r="H200" s="257">
        <v>0</v>
      </c>
      <c r="I200" s="257">
        <v>0</v>
      </c>
      <c r="J200" s="257">
        <v>0</v>
      </c>
      <c r="K200" s="257">
        <v>0</v>
      </c>
      <c r="L200" s="357">
        <v>0</v>
      </c>
      <c r="M200" s="60"/>
      <c r="N200" s="60"/>
    </row>
    <row r="201" spans="1:14" ht="18.399999999999999" hidden="1" customHeight="1">
      <c r="A201" s="74"/>
      <c r="B201" s="75"/>
      <c r="C201" s="76" t="s">
        <v>4</v>
      </c>
      <c r="D201" s="80" t="s">
        <v>45</v>
      </c>
      <c r="E201" s="258">
        <v>0</v>
      </c>
      <c r="F201" s="258">
        <v>0</v>
      </c>
      <c r="G201" s="258">
        <v>0</v>
      </c>
      <c r="H201" s="258">
        <v>0</v>
      </c>
      <c r="I201" s="258">
        <v>0</v>
      </c>
      <c r="J201" s="258">
        <v>0</v>
      </c>
      <c r="K201" s="258">
        <v>0</v>
      </c>
      <c r="L201" s="358">
        <v>0</v>
      </c>
      <c r="M201" s="60"/>
      <c r="N201" s="60"/>
    </row>
    <row r="202" spans="1:14" ht="18.399999999999999" customHeight="1">
      <c r="A202" s="67" t="s">
        <v>131</v>
      </c>
      <c r="B202" s="68" t="s">
        <v>47</v>
      </c>
      <c r="C202" s="69" t="s">
        <v>132</v>
      </c>
      <c r="D202" s="78" t="s">
        <v>41</v>
      </c>
      <c r="E202" s="850">
        <v>12440683000</v>
      </c>
      <c r="F202" s="841">
        <v>5027494000</v>
      </c>
      <c r="G202" s="841">
        <v>5460000</v>
      </c>
      <c r="H202" s="841">
        <v>3257779000</v>
      </c>
      <c r="I202" s="841">
        <v>3156208000</v>
      </c>
      <c r="J202" s="841">
        <v>0</v>
      </c>
      <c r="K202" s="841">
        <v>0</v>
      </c>
      <c r="L202" s="851">
        <v>993742000</v>
      </c>
      <c r="M202" s="60"/>
      <c r="N202" s="60"/>
    </row>
    <row r="203" spans="1:14" ht="18.399999999999999" customHeight="1">
      <c r="A203" s="72"/>
      <c r="B203" s="68"/>
      <c r="C203" s="69" t="s">
        <v>4</v>
      </c>
      <c r="D203" s="78" t="s">
        <v>42</v>
      </c>
      <c r="E203" s="850">
        <v>0</v>
      </c>
      <c r="F203" s="850">
        <v>0</v>
      </c>
      <c r="G203" s="850">
        <v>0</v>
      </c>
      <c r="H203" s="850">
        <v>0</v>
      </c>
      <c r="I203" s="850">
        <v>0</v>
      </c>
      <c r="J203" s="850">
        <v>0</v>
      </c>
      <c r="K203" s="850">
        <v>0</v>
      </c>
      <c r="L203" s="852">
        <v>0</v>
      </c>
      <c r="M203" s="60"/>
      <c r="N203" s="60"/>
    </row>
    <row r="204" spans="1:14" ht="18.399999999999999" customHeight="1">
      <c r="A204" s="72"/>
      <c r="B204" s="68"/>
      <c r="C204" s="69" t="s">
        <v>4</v>
      </c>
      <c r="D204" s="78" t="s">
        <v>43</v>
      </c>
      <c r="E204" s="850">
        <v>250244703.24000007</v>
      </c>
      <c r="F204" s="850">
        <v>54100725.740000002</v>
      </c>
      <c r="G204" s="850">
        <v>82913.289999999994</v>
      </c>
      <c r="H204" s="850">
        <v>145432887.89000005</v>
      </c>
      <c r="I204" s="850">
        <v>22175161.18</v>
      </c>
      <c r="J204" s="850">
        <v>0</v>
      </c>
      <c r="K204" s="850">
        <v>0</v>
      </c>
      <c r="L204" s="852">
        <v>28453015.140000004</v>
      </c>
      <c r="M204" s="60"/>
      <c r="N204" s="60"/>
    </row>
    <row r="205" spans="1:14" ht="18.399999999999999" customHeight="1">
      <c r="A205" s="72"/>
      <c r="B205" s="68"/>
      <c r="C205" s="69" t="s">
        <v>4</v>
      </c>
      <c r="D205" s="78" t="s">
        <v>44</v>
      </c>
      <c r="E205" s="257">
        <v>2.0115029314708852E-2</v>
      </c>
      <c r="F205" s="257">
        <v>1.076097271125535E-2</v>
      </c>
      <c r="G205" s="257">
        <v>1.5185584249084248E-2</v>
      </c>
      <c r="H205" s="257">
        <v>4.4641729193416753E-2</v>
      </c>
      <c r="I205" s="257">
        <v>7.0258871341812709E-3</v>
      </c>
      <c r="J205" s="257">
        <v>0</v>
      </c>
      <c r="K205" s="257">
        <v>0</v>
      </c>
      <c r="L205" s="357">
        <v>2.863219541893168E-2</v>
      </c>
      <c r="M205" s="60"/>
      <c r="N205" s="60"/>
    </row>
    <row r="206" spans="1:14" ht="18.399999999999999" customHeight="1">
      <c r="A206" s="74"/>
      <c r="B206" s="75"/>
      <c r="C206" s="76" t="s">
        <v>4</v>
      </c>
      <c r="D206" s="80" t="s">
        <v>45</v>
      </c>
      <c r="E206" s="258">
        <v>0</v>
      </c>
      <c r="F206" s="258">
        <v>0</v>
      </c>
      <c r="G206" s="258">
        <v>0</v>
      </c>
      <c r="H206" s="258">
        <v>0</v>
      </c>
      <c r="I206" s="258">
        <v>0</v>
      </c>
      <c r="J206" s="258">
        <v>0</v>
      </c>
      <c r="K206" s="258">
        <v>0</v>
      </c>
      <c r="L206" s="358">
        <v>0</v>
      </c>
      <c r="M206" s="60"/>
      <c r="N206" s="60"/>
    </row>
    <row r="207" spans="1:14" ht="18.399999999999999" customHeight="1">
      <c r="A207" s="67" t="s">
        <v>133</v>
      </c>
      <c r="B207" s="68" t="s">
        <v>47</v>
      </c>
      <c r="C207" s="69" t="s">
        <v>134</v>
      </c>
      <c r="D207" s="78" t="s">
        <v>41</v>
      </c>
      <c r="E207" s="850">
        <v>61047000</v>
      </c>
      <c r="F207" s="841">
        <v>52105000</v>
      </c>
      <c r="G207" s="841">
        <v>16000</v>
      </c>
      <c r="H207" s="841">
        <v>8520000</v>
      </c>
      <c r="I207" s="841">
        <v>373000</v>
      </c>
      <c r="J207" s="841">
        <v>0</v>
      </c>
      <c r="K207" s="841">
        <v>0</v>
      </c>
      <c r="L207" s="851">
        <v>33000</v>
      </c>
      <c r="M207" s="60"/>
      <c r="N207" s="60"/>
    </row>
    <row r="208" spans="1:14" ht="18.399999999999999" customHeight="1">
      <c r="A208" s="72"/>
      <c r="B208" s="68"/>
      <c r="C208" s="69" t="s">
        <v>4</v>
      </c>
      <c r="D208" s="78" t="s">
        <v>42</v>
      </c>
      <c r="E208" s="850">
        <v>0</v>
      </c>
      <c r="F208" s="850">
        <v>0</v>
      </c>
      <c r="G208" s="850">
        <v>0</v>
      </c>
      <c r="H208" s="850">
        <v>0</v>
      </c>
      <c r="I208" s="850">
        <v>0</v>
      </c>
      <c r="J208" s="850">
        <v>0</v>
      </c>
      <c r="K208" s="850">
        <v>0</v>
      </c>
      <c r="L208" s="852">
        <v>0</v>
      </c>
      <c r="M208" s="60"/>
      <c r="N208" s="60"/>
    </row>
    <row r="209" spans="1:14" ht="18.399999999999999" customHeight="1">
      <c r="A209" s="72"/>
      <c r="B209" s="68"/>
      <c r="C209" s="69" t="s">
        <v>4</v>
      </c>
      <c r="D209" s="78" t="s">
        <v>43</v>
      </c>
      <c r="E209" s="850">
        <v>6521933.7000000002</v>
      </c>
      <c r="F209" s="850">
        <v>5500000</v>
      </c>
      <c r="G209" s="850">
        <v>0</v>
      </c>
      <c r="H209" s="850">
        <v>1019589.2799999999</v>
      </c>
      <c r="I209" s="850">
        <v>0</v>
      </c>
      <c r="J209" s="850">
        <v>0</v>
      </c>
      <c r="K209" s="850">
        <v>0</v>
      </c>
      <c r="L209" s="852">
        <v>2344.42</v>
      </c>
      <c r="M209" s="60"/>
      <c r="N209" s="60"/>
    </row>
    <row r="210" spans="1:14" ht="18.399999999999999" customHeight="1">
      <c r="A210" s="72"/>
      <c r="B210" s="68"/>
      <c r="C210" s="69" t="s">
        <v>4</v>
      </c>
      <c r="D210" s="78" t="s">
        <v>44</v>
      </c>
      <c r="E210" s="257">
        <v>0.10683463069438302</v>
      </c>
      <c r="F210" s="257">
        <v>0.10555608866711448</v>
      </c>
      <c r="G210" s="257">
        <v>0</v>
      </c>
      <c r="H210" s="257">
        <v>0.11967010328638497</v>
      </c>
      <c r="I210" s="257">
        <v>0</v>
      </c>
      <c r="J210" s="257">
        <v>0</v>
      </c>
      <c r="K210" s="257">
        <v>0</v>
      </c>
      <c r="L210" s="357">
        <v>7.1043030303030302E-2</v>
      </c>
      <c r="M210" s="60"/>
      <c r="N210" s="60"/>
    </row>
    <row r="211" spans="1:14" ht="18.399999999999999" customHeight="1">
      <c r="A211" s="74"/>
      <c r="B211" s="75"/>
      <c r="C211" s="76" t="s">
        <v>4</v>
      </c>
      <c r="D211" s="80" t="s">
        <v>45</v>
      </c>
      <c r="E211" s="258">
        <v>0</v>
      </c>
      <c r="F211" s="258">
        <v>0</v>
      </c>
      <c r="G211" s="258">
        <v>0</v>
      </c>
      <c r="H211" s="258">
        <v>0</v>
      </c>
      <c r="I211" s="258">
        <v>0</v>
      </c>
      <c r="J211" s="258">
        <v>0</v>
      </c>
      <c r="K211" s="258">
        <v>0</v>
      </c>
      <c r="L211" s="358">
        <v>0</v>
      </c>
      <c r="M211" s="60"/>
      <c r="N211" s="60"/>
    </row>
    <row r="212" spans="1:14" ht="18.399999999999999" customHeight="1">
      <c r="A212" s="67" t="s">
        <v>135</v>
      </c>
      <c r="B212" s="68" t="s">
        <v>47</v>
      </c>
      <c r="C212" s="69" t="s">
        <v>136</v>
      </c>
      <c r="D212" s="78" t="s">
        <v>41</v>
      </c>
      <c r="E212" s="850">
        <v>553791000</v>
      </c>
      <c r="F212" s="841">
        <v>88774000</v>
      </c>
      <c r="G212" s="841">
        <v>1479000</v>
      </c>
      <c r="H212" s="841">
        <v>383242000</v>
      </c>
      <c r="I212" s="841">
        <v>7015000</v>
      </c>
      <c r="J212" s="841">
        <v>0</v>
      </c>
      <c r="K212" s="841">
        <v>0</v>
      </c>
      <c r="L212" s="851">
        <v>73281000</v>
      </c>
      <c r="M212" s="60"/>
      <c r="N212" s="60"/>
    </row>
    <row r="213" spans="1:14" ht="18.399999999999999" customHeight="1">
      <c r="A213" s="72"/>
      <c r="B213" s="68"/>
      <c r="C213" s="69" t="s">
        <v>4</v>
      </c>
      <c r="D213" s="78" t="s">
        <v>42</v>
      </c>
      <c r="E213" s="850">
        <v>0</v>
      </c>
      <c r="F213" s="850">
        <v>0</v>
      </c>
      <c r="G213" s="850">
        <v>0</v>
      </c>
      <c r="H213" s="850">
        <v>0</v>
      </c>
      <c r="I213" s="850">
        <v>0</v>
      </c>
      <c r="J213" s="850">
        <v>0</v>
      </c>
      <c r="K213" s="850">
        <v>0</v>
      </c>
      <c r="L213" s="852">
        <v>0</v>
      </c>
      <c r="M213" s="60"/>
      <c r="N213" s="60"/>
    </row>
    <row r="214" spans="1:14" ht="18.399999999999999" customHeight="1">
      <c r="A214" s="72"/>
      <c r="B214" s="68"/>
      <c r="C214" s="69" t="s">
        <v>4</v>
      </c>
      <c r="D214" s="78" t="s">
        <v>43</v>
      </c>
      <c r="E214" s="850">
        <v>35387031.31000001</v>
      </c>
      <c r="F214" s="850">
        <v>0</v>
      </c>
      <c r="G214" s="850">
        <v>123525.45</v>
      </c>
      <c r="H214" s="850">
        <v>34443997.560000002</v>
      </c>
      <c r="I214" s="850">
        <v>100556.2</v>
      </c>
      <c r="J214" s="850">
        <v>0</v>
      </c>
      <c r="K214" s="850">
        <v>0</v>
      </c>
      <c r="L214" s="852">
        <v>718952.1</v>
      </c>
      <c r="M214" s="60"/>
      <c r="N214" s="60"/>
    </row>
    <row r="215" spans="1:14" ht="18.399999999999999" customHeight="1">
      <c r="A215" s="72"/>
      <c r="B215" s="68"/>
      <c r="C215" s="69" t="s">
        <v>4</v>
      </c>
      <c r="D215" s="78" t="s">
        <v>44</v>
      </c>
      <c r="E215" s="257">
        <v>6.3899614312980912E-2</v>
      </c>
      <c r="F215" s="257">
        <v>0</v>
      </c>
      <c r="G215" s="257">
        <v>8.3519574036511154E-2</v>
      </c>
      <c r="H215" s="257">
        <v>8.9875320450263807E-2</v>
      </c>
      <c r="I215" s="257">
        <v>1.4334454739843194E-2</v>
      </c>
      <c r="J215" s="257">
        <v>0</v>
      </c>
      <c r="K215" s="257">
        <v>0</v>
      </c>
      <c r="L215" s="357">
        <v>9.8108936832193884E-3</v>
      </c>
      <c r="M215" s="60"/>
      <c r="N215" s="60"/>
    </row>
    <row r="216" spans="1:14" ht="18.399999999999999" customHeight="1">
      <c r="A216" s="74"/>
      <c r="B216" s="75"/>
      <c r="C216" s="76" t="s">
        <v>4</v>
      </c>
      <c r="D216" s="80" t="s">
        <v>45</v>
      </c>
      <c r="E216" s="258">
        <v>0</v>
      </c>
      <c r="F216" s="258">
        <v>0</v>
      </c>
      <c r="G216" s="258">
        <v>0</v>
      </c>
      <c r="H216" s="258">
        <v>0</v>
      </c>
      <c r="I216" s="258">
        <v>0</v>
      </c>
      <c r="J216" s="258">
        <v>0</v>
      </c>
      <c r="K216" s="258">
        <v>0</v>
      </c>
      <c r="L216" s="358">
        <v>0</v>
      </c>
      <c r="M216" s="60"/>
      <c r="N216" s="60"/>
    </row>
    <row r="217" spans="1:14" ht="18.399999999999999" customHeight="1">
      <c r="A217" s="67" t="s">
        <v>137</v>
      </c>
      <c r="B217" s="68" t="s">
        <v>47</v>
      </c>
      <c r="C217" s="69" t="s">
        <v>138</v>
      </c>
      <c r="D217" s="78" t="s">
        <v>41</v>
      </c>
      <c r="E217" s="850">
        <v>23203548000</v>
      </c>
      <c r="F217" s="841">
        <v>215186000</v>
      </c>
      <c r="G217" s="841">
        <v>9638140000</v>
      </c>
      <c r="H217" s="841">
        <v>12839459000</v>
      </c>
      <c r="I217" s="841">
        <v>452579000</v>
      </c>
      <c r="J217" s="841">
        <v>0</v>
      </c>
      <c r="K217" s="841">
        <v>0</v>
      </c>
      <c r="L217" s="851">
        <v>58184000</v>
      </c>
      <c r="M217" s="60"/>
      <c r="N217" s="60"/>
    </row>
    <row r="218" spans="1:14" ht="18.399999999999999" customHeight="1">
      <c r="A218" s="72"/>
      <c r="B218" s="68"/>
      <c r="C218" s="69" t="s">
        <v>4</v>
      </c>
      <c r="D218" s="78" t="s">
        <v>42</v>
      </c>
      <c r="E218" s="850">
        <v>0</v>
      </c>
      <c r="F218" s="850">
        <v>0</v>
      </c>
      <c r="G218" s="850">
        <v>0</v>
      </c>
      <c r="H218" s="850">
        <v>0</v>
      </c>
      <c r="I218" s="850">
        <v>0</v>
      </c>
      <c r="J218" s="850">
        <v>0</v>
      </c>
      <c r="K218" s="850">
        <v>0</v>
      </c>
      <c r="L218" s="852">
        <v>0</v>
      </c>
      <c r="M218" s="60"/>
      <c r="N218" s="60"/>
    </row>
    <row r="219" spans="1:14" ht="18.399999999999999" customHeight="1">
      <c r="A219" s="72"/>
      <c r="B219" s="68"/>
      <c r="C219" s="69" t="s">
        <v>4</v>
      </c>
      <c r="D219" s="78" t="s">
        <v>43</v>
      </c>
      <c r="E219" s="850">
        <v>1627957099.8300002</v>
      </c>
      <c r="F219" s="850">
        <v>15773092.609999999</v>
      </c>
      <c r="G219" s="850">
        <v>797746946.22000003</v>
      </c>
      <c r="H219" s="850">
        <v>810574369.81000006</v>
      </c>
      <c r="I219" s="850">
        <v>1121701.79</v>
      </c>
      <c r="J219" s="850">
        <v>0</v>
      </c>
      <c r="K219" s="850">
        <v>0</v>
      </c>
      <c r="L219" s="852">
        <v>2740989.4000000004</v>
      </c>
      <c r="M219" s="60"/>
      <c r="N219" s="60"/>
    </row>
    <row r="220" spans="1:14" ht="18.399999999999999" customHeight="1">
      <c r="A220" s="72"/>
      <c r="B220" s="68"/>
      <c r="C220" s="69" t="s">
        <v>4</v>
      </c>
      <c r="D220" s="78" t="s">
        <v>44</v>
      </c>
      <c r="E220" s="257">
        <v>7.0159835031694304E-2</v>
      </c>
      <c r="F220" s="257">
        <v>7.329980858420157E-2</v>
      </c>
      <c r="G220" s="257">
        <v>8.2769802702596151E-2</v>
      </c>
      <c r="H220" s="257">
        <v>6.313150498085629E-2</v>
      </c>
      <c r="I220" s="257">
        <v>2.4784662788154112E-3</v>
      </c>
      <c r="J220" s="257">
        <v>0</v>
      </c>
      <c r="K220" s="257">
        <v>0</v>
      </c>
      <c r="L220" s="357">
        <v>4.7108988725422803E-2</v>
      </c>
      <c r="M220" s="60"/>
      <c r="N220" s="60"/>
    </row>
    <row r="221" spans="1:14" ht="18.399999999999999" customHeight="1">
      <c r="A221" s="74"/>
      <c r="B221" s="75"/>
      <c r="C221" s="76" t="s">
        <v>4</v>
      </c>
      <c r="D221" s="77" t="s">
        <v>45</v>
      </c>
      <c r="E221" s="359">
        <v>0</v>
      </c>
      <c r="F221" s="258">
        <v>0</v>
      </c>
      <c r="G221" s="258">
        <v>0</v>
      </c>
      <c r="H221" s="258">
        <v>0</v>
      </c>
      <c r="I221" s="258">
        <v>0</v>
      </c>
      <c r="J221" s="258">
        <v>0</v>
      </c>
      <c r="K221" s="258">
        <v>0</v>
      </c>
      <c r="L221" s="358">
        <v>0</v>
      </c>
      <c r="M221" s="60"/>
      <c r="N221" s="60"/>
    </row>
    <row r="222" spans="1:14" ht="18.399999999999999" customHeight="1">
      <c r="A222" s="67" t="s">
        <v>139</v>
      </c>
      <c r="B222" s="68" t="s">
        <v>47</v>
      </c>
      <c r="C222" s="69" t="s">
        <v>140</v>
      </c>
      <c r="D222" s="70" t="s">
        <v>41</v>
      </c>
      <c r="E222" s="850">
        <v>163985000</v>
      </c>
      <c r="F222" s="841">
        <v>154702000</v>
      </c>
      <c r="G222" s="841">
        <v>1157000</v>
      </c>
      <c r="H222" s="841">
        <v>5675000</v>
      </c>
      <c r="I222" s="841">
        <v>2451000</v>
      </c>
      <c r="J222" s="841">
        <v>0</v>
      </c>
      <c r="K222" s="841">
        <v>0</v>
      </c>
      <c r="L222" s="851">
        <v>0</v>
      </c>
      <c r="M222" s="60"/>
      <c r="N222" s="60"/>
    </row>
    <row r="223" spans="1:14" ht="18.399999999999999" customHeight="1">
      <c r="A223" s="72"/>
      <c r="B223" s="68"/>
      <c r="C223" s="69" t="s">
        <v>141</v>
      </c>
      <c r="D223" s="78" t="s">
        <v>42</v>
      </c>
      <c r="E223" s="850">
        <v>0</v>
      </c>
      <c r="F223" s="850">
        <v>0</v>
      </c>
      <c r="G223" s="850">
        <v>0</v>
      </c>
      <c r="H223" s="850">
        <v>0</v>
      </c>
      <c r="I223" s="850">
        <v>0</v>
      </c>
      <c r="J223" s="850">
        <v>0</v>
      </c>
      <c r="K223" s="850">
        <v>0</v>
      </c>
      <c r="L223" s="852">
        <v>0</v>
      </c>
      <c r="M223" s="60"/>
      <c r="N223" s="60"/>
    </row>
    <row r="224" spans="1:14" ht="18.399999999999999" customHeight="1">
      <c r="A224" s="72"/>
      <c r="B224" s="68"/>
      <c r="C224" s="69" t="s">
        <v>4</v>
      </c>
      <c r="D224" s="78" t="s">
        <v>43</v>
      </c>
      <c r="E224" s="850">
        <v>16008901.789999999</v>
      </c>
      <c r="F224" s="850">
        <v>15819739.75</v>
      </c>
      <c r="G224" s="850">
        <v>3289.62</v>
      </c>
      <c r="H224" s="850">
        <v>185872.42</v>
      </c>
      <c r="I224" s="850">
        <v>0</v>
      </c>
      <c r="J224" s="850">
        <v>0</v>
      </c>
      <c r="K224" s="850">
        <v>0</v>
      </c>
      <c r="L224" s="852">
        <v>0</v>
      </c>
      <c r="M224" s="60"/>
      <c r="N224" s="60"/>
    </row>
    <row r="225" spans="1:14" ht="18.399999999999999" customHeight="1">
      <c r="A225" s="72"/>
      <c r="B225" s="68"/>
      <c r="C225" s="69" t="s">
        <v>4</v>
      </c>
      <c r="D225" s="78" t="s">
        <v>44</v>
      </c>
      <c r="E225" s="257">
        <v>9.7624183858279714E-2</v>
      </c>
      <c r="F225" s="257">
        <v>0.10225943911520213</v>
      </c>
      <c r="G225" s="257">
        <v>2.8432324978392392E-3</v>
      </c>
      <c r="H225" s="257">
        <v>3.2752849339207052E-2</v>
      </c>
      <c r="I225" s="257">
        <v>0</v>
      </c>
      <c r="J225" s="257">
        <v>0</v>
      </c>
      <c r="K225" s="257">
        <v>0</v>
      </c>
      <c r="L225" s="357">
        <v>0</v>
      </c>
      <c r="M225" s="60"/>
      <c r="N225" s="60"/>
    </row>
    <row r="226" spans="1:14" ht="18.399999999999999" customHeight="1">
      <c r="A226" s="74"/>
      <c r="B226" s="75"/>
      <c r="C226" s="76" t="s">
        <v>4</v>
      </c>
      <c r="D226" s="80" t="s">
        <v>45</v>
      </c>
      <c r="E226" s="258">
        <v>0</v>
      </c>
      <c r="F226" s="258">
        <v>0</v>
      </c>
      <c r="G226" s="258">
        <v>0</v>
      </c>
      <c r="H226" s="258">
        <v>0</v>
      </c>
      <c r="I226" s="258">
        <v>0</v>
      </c>
      <c r="J226" s="258">
        <v>0</v>
      </c>
      <c r="K226" s="258">
        <v>0</v>
      </c>
      <c r="L226" s="358">
        <v>0</v>
      </c>
      <c r="M226" s="60"/>
      <c r="N226" s="60"/>
    </row>
    <row r="227" spans="1:14" ht="18.399999999999999" customHeight="1">
      <c r="A227" s="67" t="s">
        <v>142</v>
      </c>
      <c r="B227" s="68" t="s">
        <v>47</v>
      </c>
      <c r="C227" s="69" t="s">
        <v>143</v>
      </c>
      <c r="D227" s="78" t="s">
        <v>41</v>
      </c>
      <c r="E227" s="850">
        <v>852923000</v>
      </c>
      <c r="F227" s="841">
        <v>752500000</v>
      </c>
      <c r="G227" s="841">
        <v>260000</v>
      </c>
      <c r="H227" s="841">
        <v>57610000</v>
      </c>
      <c r="I227" s="841">
        <v>211000</v>
      </c>
      <c r="J227" s="841">
        <v>0</v>
      </c>
      <c r="K227" s="841">
        <v>0</v>
      </c>
      <c r="L227" s="851">
        <v>42342000</v>
      </c>
      <c r="M227" s="60"/>
      <c r="N227" s="60"/>
    </row>
    <row r="228" spans="1:14" ht="18.399999999999999" customHeight="1">
      <c r="A228" s="72"/>
      <c r="B228" s="68"/>
      <c r="C228" s="69" t="s">
        <v>4</v>
      </c>
      <c r="D228" s="78" t="s">
        <v>42</v>
      </c>
      <c r="E228" s="850">
        <v>0</v>
      </c>
      <c r="F228" s="850">
        <v>0</v>
      </c>
      <c r="G228" s="850">
        <v>0</v>
      </c>
      <c r="H228" s="850">
        <v>0</v>
      </c>
      <c r="I228" s="850">
        <v>0</v>
      </c>
      <c r="J228" s="850">
        <v>0</v>
      </c>
      <c r="K228" s="850">
        <v>0</v>
      </c>
      <c r="L228" s="852">
        <v>0</v>
      </c>
      <c r="M228" s="60"/>
      <c r="N228" s="60"/>
    </row>
    <row r="229" spans="1:14" ht="18.399999999999999" customHeight="1">
      <c r="A229" s="72"/>
      <c r="B229" s="68"/>
      <c r="C229" s="69" t="s">
        <v>4</v>
      </c>
      <c r="D229" s="78" t="s">
        <v>43</v>
      </c>
      <c r="E229" s="850">
        <v>59156452.869999997</v>
      </c>
      <c r="F229" s="850">
        <v>56083333</v>
      </c>
      <c r="G229" s="850">
        <v>768.3</v>
      </c>
      <c r="H229" s="850">
        <v>1542012.7500000002</v>
      </c>
      <c r="I229" s="850">
        <v>0</v>
      </c>
      <c r="J229" s="850">
        <v>0</v>
      </c>
      <c r="K229" s="850">
        <v>0</v>
      </c>
      <c r="L229" s="852">
        <v>1530338.8200000003</v>
      </c>
      <c r="M229" s="60"/>
      <c r="N229" s="60"/>
    </row>
    <row r="230" spans="1:14" ht="18.399999999999999" customHeight="1">
      <c r="A230" s="72"/>
      <c r="B230" s="68"/>
      <c r="C230" s="69" t="s">
        <v>4</v>
      </c>
      <c r="D230" s="78" t="s">
        <v>44</v>
      </c>
      <c r="E230" s="257">
        <v>6.935731932425318E-2</v>
      </c>
      <c r="F230" s="257">
        <v>7.452934617940199E-2</v>
      </c>
      <c r="G230" s="257">
        <v>2.9549999999999997E-3</v>
      </c>
      <c r="H230" s="257">
        <v>2.6766407741711514E-2</v>
      </c>
      <c r="I230" s="257">
        <v>0</v>
      </c>
      <c r="J230" s="257">
        <v>0</v>
      </c>
      <c r="K230" s="257">
        <v>0</v>
      </c>
      <c r="L230" s="357">
        <v>3.6142336686977479E-2</v>
      </c>
      <c r="M230" s="60"/>
      <c r="N230" s="60"/>
    </row>
    <row r="231" spans="1:14" ht="18.399999999999999" customHeight="1">
      <c r="A231" s="74"/>
      <c r="B231" s="75"/>
      <c r="C231" s="76" t="s">
        <v>4</v>
      </c>
      <c r="D231" s="80" t="s">
        <v>45</v>
      </c>
      <c r="E231" s="258">
        <v>0</v>
      </c>
      <c r="F231" s="258">
        <v>0</v>
      </c>
      <c r="G231" s="258">
        <v>0</v>
      </c>
      <c r="H231" s="258">
        <v>0</v>
      </c>
      <c r="I231" s="258">
        <v>0</v>
      </c>
      <c r="J231" s="258">
        <v>0</v>
      </c>
      <c r="K231" s="258">
        <v>0</v>
      </c>
      <c r="L231" s="358">
        <v>0</v>
      </c>
      <c r="M231" s="60"/>
      <c r="N231" s="60"/>
    </row>
    <row r="232" spans="1:14" ht="18.399999999999999" customHeight="1">
      <c r="A232" s="67" t="s">
        <v>144</v>
      </c>
      <c r="B232" s="68" t="s">
        <v>47</v>
      </c>
      <c r="C232" s="69" t="s">
        <v>145</v>
      </c>
      <c r="D232" s="78" t="s">
        <v>41</v>
      </c>
      <c r="E232" s="850">
        <v>2027060000</v>
      </c>
      <c r="F232" s="841">
        <v>22692000</v>
      </c>
      <c r="G232" s="841">
        <v>279206000</v>
      </c>
      <c r="H232" s="841">
        <v>1697201000</v>
      </c>
      <c r="I232" s="841">
        <v>27961000</v>
      </c>
      <c r="J232" s="841">
        <v>0</v>
      </c>
      <c r="K232" s="841">
        <v>0</v>
      </c>
      <c r="L232" s="851">
        <v>0</v>
      </c>
      <c r="M232" s="60"/>
      <c r="N232" s="60"/>
    </row>
    <row r="233" spans="1:14" ht="18.399999999999999" customHeight="1">
      <c r="A233" s="67"/>
      <c r="B233" s="68"/>
      <c r="C233" s="69" t="s">
        <v>4</v>
      </c>
      <c r="D233" s="78" t="s">
        <v>42</v>
      </c>
      <c r="E233" s="850">
        <v>0</v>
      </c>
      <c r="F233" s="850">
        <v>0</v>
      </c>
      <c r="G233" s="850">
        <v>0</v>
      </c>
      <c r="H233" s="850">
        <v>0</v>
      </c>
      <c r="I233" s="850">
        <v>0</v>
      </c>
      <c r="J233" s="850">
        <v>0</v>
      </c>
      <c r="K233" s="850">
        <v>0</v>
      </c>
      <c r="L233" s="852">
        <v>0</v>
      </c>
      <c r="M233" s="60"/>
      <c r="N233" s="60"/>
    </row>
    <row r="234" spans="1:14" ht="18.399999999999999" customHeight="1">
      <c r="A234" s="72"/>
      <c r="B234" s="68"/>
      <c r="C234" s="69" t="s">
        <v>4</v>
      </c>
      <c r="D234" s="78" t="s">
        <v>43</v>
      </c>
      <c r="E234" s="850">
        <v>326571469.88</v>
      </c>
      <c r="F234" s="850">
        <v>3464000</v>
      </c>
      <c r="G234" s="850">
        <v>-488453.73000000004</v>
      </c>
      <c r="H234" s="850">
        <v>322818462.61000001</v>
      </c>
      <c r="I234" s="850">
        <v>650090.88</v>
      </c>
      <c r="J234" s="850">
        <v>0</v>
      </c>
      <c r="K234" s="850">
        <v>0</v>
      </c>
      <c r="L234" s="852">
        <v>127370.12</v>
      </c>
      <c r="M234" s="60"/>
      <c r="N234" s="60"/>
    </row>
    <row r="235" spans="1:14" ht="18.399999999999999" customHeight="1">
      <c r="A235" s="72"/>
      <c r="B235" s="68"/>
      <c r="C235" s="69" t="s">
        <v>4</v>
      </c>
      <c r="D235" s="78" t="s">
        <v>44</v>
      </c>
      <c r="E235" s="257">
        <v>0.16110597115033595</v>
      </c>
      <c r="F235" s="257">
        <v>0.15265291732769257</v>
      </c>
      <c r="G235" s="257">
        <v>-1.7494385149316276E-3</v>
      </c>
      <c r="H235" s="257">
        <v>0.19020638251450478</v>
      </c>
      <c r="I235" s="257">
        <v>2.324991523908301E-2</v>
      </c>
      <c r="J235" s="257">
        <v>0</v>
      </c>
      <c r="K235" s="257">
        <v>0</v>
      </c>
      <c r="L235" s="357">
        <v>0</v>
      </c>
      <c r="M235" s="60"/>
      <c r="N235" s="60"/>
    </row>
    <row r="236" spans="1:14" ht="18.399999999999999" customHeight="1">
      <c r="A236" s="74"/>
      <c r="B236" s="75"/>
      <c r="C236" s="76" t="s">
        <v>4</v>
      </c>
      <c r="D236" s="80" t="s">
        <v>45</v>
      </c>
      <c r="E236" s="258">
        <v>0</v>
      </c>
      <c r="F236" s="258">
        <v>0</v>
      </c>
      <c r="G236" s="258">
        <v>0</v>
      </c>
      <c r="H236" s="258">
        <v>0</v>
      </c>
      <c r="I236" s="258">
        <v>0</v>
      </c>
      <c r="J236" s="258">
        <v>0</v>
      </c>
      <c r="K236" s="258">
        <v>0</v>
      </c>
      <c r="L236" s="358">
        <v>0</v>
      </c>
      <c r="M236" s="60"/>
      <c r="N236" s="60"/>
    </row>
    <row r="237" spans="1:14" ht="18.399999999999999" customHeight="1">
      <c r="A237" s="67" t="s">
        <v>146</v>
      </c>
      <c r="B237" s="68" t="s">
        <v>47</v>
      </c>
      <c r="C237" s="69" t="s">
        <v>147</v>
      </c>
      <c r="D237" s="78" t="s">
        <v>41</v>
      </c>
      <c r="E237" s="850">
        <v>5216246000</v>
      </c>
      <c r="F237" s="841">
        <v>2338370000</v>
      </c>
      <c r="G237" s="841">
        <v>3102000</v>
      </c>
      <c r="H237" s="841">
        <v>1665967000</v>
      </c>
      <c r="I237" s="841">
        <v>913593000</v>
      </c>
      <c r="J237" s="841">
        <v>0</v>
      </c>
      <c r="K237" s="841">
        <v>0</v>
      </c>
      <c r="L237" s="851">
        <v>295214000</v>
      </c>
      <c r="M237" s="60"/>
      <c r="N237" s="60"/>
    </row>
    <row r="238" spans="1:14" ht="18.399999999999999" customHeight="1">
      <c r="A238" s="72"/>
      <c r="B238" s="68"/>
      <c r="C238" s="69" t="s">
        <v>4</v>
      </c>
      <c r="D238" s="78" t="s">
        <v>42</v>
      </c>
      <c r="E238" s="850">
        <v>0</v>
      </c>
      <c r="F238" s="850">
        <v>0</v>
      </c>
      <c r="G238" s="850">
        <v>0</v>
      </c>
      <c r="H238" s="850">
        <v>0</v>
      </c>
      <c r="I238" s="850">
        <v>0</v>
      </c>
      <c r="J238" s="850">
        <v>0</v>
      </c>
      <c r="K238" s="850">
        <v>0</v>
      </c>
      <c r="L238" s="852">
        <v>0</v>
      </c>
      <c r="M238" s="60"/>
      <c r="N238" s="60"/>
    </row>
    <row r="239" spans="1:14" ht="18.399999999999999" customHeight="1">
      <c r="A239" s="72"/>
      <c r="B239" s="68"/>
      <c r="C239" s="69" t="s">
        <v>4</v>
      </c>
      <c r="D239" s="78" t="s">
        <v>43</v>
      </c>
      <c r="E239" s="850">
        <v>389900216.21999997</v>
      </c>
      <c r="F239" s="850">
        <v>231444916.5</v>
      </c>
      <c r="G239" s="850">
        <v>106777.75</v>
      </c>
      <c r="H239" s="850">
        <v>125946053.55999996</v>
      </c>
      <c r="I239" s="850">
        <v>7708082.9900000002</v>
      </c>
      <c r="J239" s="850">
        <v>0</v>
      </c>
      <c r="K239" s="850">
        <v>0</v>
      </c>
      <c r="L239" s="852">
        <v>24694385.419999998</v>
      </c>
      <c r="M239" s="60"/>
      <c r="N239" s="60"/>
    </row>
    <row r="240" spans="1:14" ht="18.399999999999999" customHeight="1">
      <c r="A240" s="72"/>
      <c r="B240" s="68"/>
      <c r="C240" s="69" t="s">
        <v>4</v>
      </c>
      <c r="D240" s="78" t="s">
        <v>44</v>
      </c>
      <c r="E240" s="257">
        <v>7.4747283049917498E-2</v>
      </c>
      <c r="F240" s="257">
        <v>9.8977029512010498E-2</v>
      </c>
      <c r="G240" s="257">
        <v>3.4422227595099934E-2</v>
      </c>
      <c r="H240" s="257">
        <v>7.559936875100165E-2</v>
      </c>
      <c r="I240" s="257">
        <v>8.437108198070694E-3</v>
      </c>
      <c r="J240" s="257">
        <v>0</v>
      </c>
      <c r="K240" s="257">
        <v>0</v>
      </c>
      <c r="L240" s="357">
        <v>8.3649100042680891E-2</v>
      </c>
      <c r="M240" s="60"/>
      <c r="N240" s="60"/>
    </row>
    <row r="241" spans="1:14" ht="18.399999999999999" customHeight="1">
      <c r="A241" s="74"/>
      <c r="B241" s="75"/>
      <c r="C241" s="76" t="s">
        <v>4</v>
      </c>
      <c r="D241" s="80" t="s">
        <v>45</v>
      </c>
      <c r="E241" s="258">
        <v>0</v>
      </c>
      <c r="F241" s="258">
        <v>0</v>
      </c>
      <c r="G241" s="258">
        <v>0</v>
      </c>
      <c r="H241" s="258">
        <v>0</v>
      </c>
      <c r="I241" s="258">
        <v>0</v>
      </c>
      <c r="J241" s="258">
        <v>0</v>
      </c>
      <c r="K241" s="258">
        <v>0</v>
      </c>
      <c r="L241" s="358">
        <v>0</v>
      </c>
      <c r="M241" s="60"/>
      <c r="N241" s="60"/>
    </row>
    <row r="242" spans="1:14" ht="18.399999999999999" customHeight="1">
      <c r="A242" s="67" t="s">
        <v>148</v>
      </c>
      <c r="B242" s="68" t="s">
        <v>47</v>
      </c>
      <c r="C242" s="69" t="s">
        <v>149</v>
      </c>
      <c r="D242" s="78" t="s">
        <v>41</v>
      </c>
      <c r="E242" s="850">
        <v>333698000</v>
      </c>
      <c r="F242" s="841">
        <v>268204000</v>
      </c>
      <c r="G242" s="841">
        <v>17000</v>
      </c>
      <c r="H242" s="841">
        <v>37600000</v>
      </c>
      <c r="I242" s="841">
        <v>850000</v>
      </c>
      <c r="J242" s="841">
        <v>0</v>
      </c>
      <c r="K242" s="841">
        <v>0</v>
      </c>
      <c r="L242" s="851">
        <v>27027000</v>
      </c>
      <c r="M242" s="60"/>
      <c r="N242" s="60"/>
    </row>
    <row r="243" spans="1:14" ht="18" customHeight="1">
      <c r="A243" s="67"/>
      <c r="B243" s="68"/>
      <c r="C243" s="69" t="s">
        <v>4</v>
      </c>
      <c r="D243" s="78" t="s">
        <v>42</v>
      </c>
      <c r="E243" s="850">
        <v>0</v>
      </c>
      <c r="F243" s="850">
        <v>0</v>
      </c>
      <c r="G243" s="850">
        <v>0</v>
      </c>
      <c r="H243" s="850">
        <v>0</v>
      </c>
      <c r="I243" s="850">
        <v>0</v>
      </c>
      <c r="J243" s="850">
        <v>0</v>
      </c>
      <c r="K243" s="850">
        <v>0</v>
      </c>
      <c r="L243" s="852">
        <v>0</v>
      </c>
      <c r="M243" s="60"/>
      <c r="N243" s="60"/>
    </row>
    <row r="244" spans="1:14" ht="18.399999999999999" customHeight="1">
      <c r="A244" s="72"/>
      <c r="B244" s="68"/>
      <c r="C244" s="69" t="s">
        <v>4</v>
      </c>
      <c r="D244" s="78" t="s">
        <v>43</v>
      </c>
      <c r="E244" s="850">
        <v>102527084.26000001</v>
      </c>
      <c r="F244" s="850">
        <v>98984000</v>
      </c>
      <c r="G244" s="850">
        <v>0</v>
      </c>
      <c r="H244" s="850">
        <v>3256036.15</v>
      </c>
      <c r="I244" s="850">
        <v>0</v>
      </c>
      <c r="J244" s="850">
        <v>0</v>
      </c>
      <c r="K244" s="850">
        <v>0</v>
      </c>
      <c r="L244" s="852">
        <v>287048.11</v>
      </c>
      <c r="M244" s="60"/>
      <c r="N244" s="60"/>
    </row>
    <row r="245" spans="1:14" ht="18.399999999999999" customHeight="1">
      <c r="A245" s="72"/>
      <c r="B245" s="68"/>
      <c r="C245" s="69" t="s">
        <v>4</v>
      </c>
      <c r="D245" s="78" t="s">
        <v>44</v>
      </c>
      <c r="E245" s="257">
        <v>0.30724512661148706</v>
      </c>
      <c r="F245" s="257">
        <v>0.36906235552042477</v>
      </c>
      <c r="G245" s="257">
        <v>0</v>
      </c>
      <c r="H245" s="257">
        <v>8.6596706117021277E-2</v>
      </c>
      <c r="I245" s="257">
        <v>0</v>
      </c>
      <c r="J245" s="257">
        <v>0</v>
      </c>
      <c r="K245" s="257">
        <v>0</v>
      </c>
      <c r="L245" s="357">
        <v>1.062079069079069E-2</v>
      </c>
      <c r="M245" s="60"/>
      <c r="N245" s="60"/>
    </row>
    <row r="246" spans="1:14" ht="18.399999999999999" customHeight="1">
      <c r="A246" s="74"/>
      <c r="B246" s="75"/>
      <c r="C246" s="76" t="s">
        <v>4</v>
      </c>
      <c r="D246" s="80" t="s">
        <v>45</v>
      </c>
      <c r="E246" s="258">
        <v>0</v>
      </c>
      <c r="F246" s="258">
        <v>0</v>
      </c>
      <c r="G246" s="258">
        <v>0</v>
      </c>
      <c r="H246" s="258">
        <v>0</v>
      </c>
      <c r="I246" s="258">
        <v>0</v>
      </c>
      <c r="J246" s="258">
        <v>0</v>
      </c>
      <c r="K246" s="258">
        <v>0</v>
      </c>
      <c r="L246" s="358">
        <v>0</v>
      </c>
      <c r="M246" s="60"/>
      <c r="N246" s="60"/>
    </row>
    <row r="247" spans="1:14" ht="18.399999999999999" customHeight="1">
      <c r="A247" s="67" t="s">
        <v>150</v>
      </c>
      <c r="B247" s="68" t="s">
        <v>47</v>
      </c>
      <c r="C247" s="69" t="s">
        <v>151</v>
      </c>
      <c r="D247" s="78" t="s">
        <v>41</v>
      </c>
      <c r="E247" s="850">
        <v>732363000</v>
      </c>
      <c r="F247" s="841">
        <v>694716000</v>
      </c>
      <c r="G247" s="841">
        <v>94000</v>
      </c>
      <c r="H247" s="841">
        <v>36083000</v>
      </c>
      <c r="I247" s="841">
        <v>1470000</v>
      </c>
      <c r="J247" s="841">
        <v>0</v>
      </c>
      <c r="K247" s="841">
        <v>0</v>
      </c>
      <c r="L247" s="851">
        <v>0</v>
      </c>
      <c r="M247" s="60"/>
      <c r="N247" s="60"/>
    </row>
    <row r="248" spans="1:14" ht="18.399999999999999" customHeight="1">
      <c r="A248" s="67"/>
      <c r="B248" s="68"/>
      <c r="C248" s="69" t="s">
        <v>4</v>
      </c>
      <c r="D248" s="78" t="s">
        <v>42</v>
      </c>
      <c r="E248" s="850">
        <v>0</v>
      </c>
      <c r="F248" s="850">
        <v>0</v>
      </c>
      <c r="G248" s="850">
        <v>0</v>
      </c>
      <c r="H248" s="850">
        <v>0</v>
      </c>
      <c r="I248" s="850">
        <v>0</v>
      </c>
      <c r="J248" s="850">
        <v>0</v>
      </c>
      <c r="K248" s="850">
        <v>0</v>
      </c>
      <c r="L248" s="852">
        <v>0</v>
      </c>
      <c r="M248" s="60"/>
      <c r="N248" s="60"/>
    </row>
    <row r="249" spans="1:14" ht="18.399999999999999" customHeight="1">
      <c r="A249" s="72"/>
      <c r="B249" s="68"/>
      <c r="C249" s="69" t="s">
        <v>4</v>
      </c>
      <c r="D249" s="78" t="s">
        <v>43</v>
      </c>
      <c r="E249" s="850">
        <v>4104473.8299999991</v>
      </c>
      <c r="F249" s="850">
        <v>2195743.34</v>
      </c>
      <c r="G249" s="850">
        <v>1894.9</v>
      </c>
      <c r="H249" s="850">
        <v>1906835.5899999996</v>
      </c>
      <c r="I249" s="850">
        <v>0</v>
      </c>
      <c r="J249" s="850">
        <v>0</v>
      </c>
      <c r="K249" s="850">
        <v>0</v>
      </c>
      <c r="L249" s="852">
        <v>0</v>
      </c>
      <c r="M249" s="60"/>
      <c r="N249" s="60"/>
    </row>
    <row r="250" spans="1:14" ht="18.399999999999999" customHeight="1">
      <c r="A250" s="72"/>
      <c r="B250" s="68"/>
      <c r="C250" s="69" t="s">
        <v>4</v>
      </c>
      <c r="D250" s="78" t="s">
        <v>44</v>
      </c>
      <c r="E250" s="257">
        <v>5.604425442028064E-3</v>
      </c>
      <c r="F250" s="257">
        <v>3.1606344750948587E-3</v>
      </c>
      <c r="G250" s="257">
        <v>2.0158510638297874E-2</v>
      </c>
      <c r="H250" s="257">
        <v>5.2845816312390867E-2</v>
      </c>
      <c r="I250" s="883">
        <v>0</v>
      </c>
      <c r="J250" s="257">
        <v>0</v>
      </c>
      <c r="K250" s="257">
        <v>0</v>
      </c>
      <c r="L250" s="357">
        <v>0</v>
      </c>
      <c r="M250" s="60"/>
      <c r="N250" s="60"/>
    </row>
    <row r="251" spans="1:14" ht="18.399999999999999" customHeight="1">
      <c r="A251" s="74"/>
      <c r="B251" s="75"/>
      <c r="C251" s="76" t="s">
        <v>4</v>
      </c>
      <c r="D251" s="80" t="s">
        <v>45</v>
      </c>
      <c r="E251" s="258">
        <v>0</v>
      </c>
      <c r="F251" s="258">
        <v>0</v>
      </c>
      <c r="G251" s="258">
        <v>0</v>
      </c>
      <c r="H251" s="258">
        <v>0</v>
      </c>
      <c r="I251" s="258">
        <v>0</v>
      </c>
      <c r="J251" s="258">
        <v>0</v>
      </c>
      <c r="K251" s="258">
        <v>0</v>
      </c>
      <c r="L251" s="358">
        <v>0</v>
      </c>
      <c r="M251" s="60"/>
      <c r="N251" s="60"/>
    </row>
    <row r="252" spans="1:14" ht="18.399999999999999" customHeight="1">
      <c r="A252" s="67" t="s">
        <v>152</v>
      </c>
      <c r="B252" s="68" t="s">
        <v>47</v>
      </c>
      <c r="C252" s="69" t="s">
        <v>153</v>
      </c>
      <c r="D252" s="78" t="s">
        <v>41</v>
      </c>
      <c r="E252" s="850">
        <v>37236000</v>
      </c>
      <c r="F252" s="841">
        <v>0</v>
      </c>
      <c r="G252" s="841">
        <v>14000</v>
      </c>
      <c r="H252" s="841">
        <v>31039000</v>
      </c>
      <c r="I252" s="841">
        <v>350000</v>
      </c>
      <c r="J252" s="841">
        <v>0</v>
      </c>
      <c r="K252" s="841">
        <v>0</v>
      </c>
      <c r="L252" s="851">
        <v>5833000</v>
      </c>
      <c r="M252" s="60"/>
      <c r="N252" s="60"/>
    </row>
    <row r="253" spans="1:14" ht="18.399999999999999" customHeight="1">
      <c r="A253" s="72"/>
      <c r="B253" s="68"/>
      <c r="C253" s="69" t="s">
        <v>4</v>
      </c>
      <c r="D253" s="78" t="s">
        <v>42</v>
      </c>
      <c r="E253" s="850">
        <v>0</v>
      </c>
      <c r="F253" s="850">
        <v>0</v>
      </c>
      <c r="G253" s="850">
        <v>0</v>
      </c>
      <c r="H253" s="850">
        <v>0</v>
      </c>
      <c r="I253" s="850">
        <v>0</v>
      </c>
      <c r="J253" s="850">
        <v>0</v>
      </c>
      <c r="K253" s="850">
        <v>0</v>
      </c>
      <c r="L253" s="852">
        <v>0</v>
      </c>
      <c r="M253" s="60"/>
      <c r="N253" s="60"/>
    </row>
    <row r="254" spans="1:14" ht="18.399999999999999" customHeight="1">
      <c r="A254" s="72"/>
      <c r="B254" s="68"/>
      <c r="C254" s="69" t="s">
        <v>4</v>
      </c>
      <c r="D254" s="78" t="s">
        <v>43</v>
      </c>
      <c r="E254" s="850">
        <v>2340704.8200000003</v>
      </c>
      <c r="F254" s="850">
        <v>0</v>
      </c>
      <c r="G254" s="850">
        <v>1220</v>
      </c>
      <c r="H254" s="850">
        <v>2068413.87</v>
      </c>
      <c r="I254" s="850">
        <v>0</v>
      </c>
      <c r="J254" s="850">
        <v>0</v>
      </c>
      <c r="K254" s="850">
        <v>0</v>
      </c>
      <c r="L254" s="852">
        <v>271070.94999999995</v>
      </c>
      <c r="M254" s="60"/>
      <c r="N254" s="60"/>
    </row>
    <row r="255" spans="1:14" ht="18.399999999999999" customHeight="1">
      <c r="A255" s="72"/>
      <c r="B255" s="68"/>
      <c r="C255" s="69" t="s">
        <v>4</v>
      </c>
      <c r="D255" s="78" t="s">
        <v>44</v>
      </c>
      <c r="E255" s="257">
        <v>6.2861339026748314E-2</v>
      </c>
      <c r="F255" s="257">
        <v>0</v>
      </c>
      <c r="G255" s="257">
        <v>8.7142857142857147E-2</v>
      </c>
      <c r="H255" s="257">
        <v>6.6639191662102526E-2</v>
      </c>
      <c r="I255" s="257">
        <v>0</v>
      </c>
      <c r="J255" s="257">
        <v>0</v>
      </c>
      <c r="K255" s="257">
        <v>0</v>
      </c>
      <c r="L255" s="357">
        <v>4.6471961254928848E-2</v>
      </c>
      <c r="M255" s="60"/>
      <c r="N255" s="60"/>
    </row>
    <row r="256" spans="1:14" ht="18.399999999999999" customHeight="1">
      <c r="A256" s="74"/>
      <c r="B256" s="75"/>
      <c r="C256" s="76" t="s">
        <v>4</v>
      </c>
      <c r="D256" s="80" t="s">
        <v>45</v>
      </c>
      <c r="E256" s="258">
        <v>0</v>
      </c>
      <c r="F256" s="258">
        <v>0</v>
      </c>
      <c r="G256" s="258">
        <v>0</v>
      </c>
      <c r="H256" s="258">
        <v>0</v>
      </c>
      <c r="I256" s="258">
        <v>0</v>
      </c>
      <c r="J256" s="258">
        <v>0</v>
      </c>
      <c r="K256" s="258">
        <v>0</v>
      </c>
      <c r="L256" s="358">
        <v>0</v>
      </c>
      <c r="M256" s="60"/>
      <c r="N256" s="60"/>
    </row>
    <row r="257" spans="1:14" ht="18.399999999999999" customHeight="1">
      <c r="A257" s="67" t="s">
        <v>154</v>
      </c>
      <c r="B257" s="68" t="s">
        <v>47</v>
      </c>
      <c r="C257" s="69" t="s">
        <v>155</v>
      </c>
      <c r="D257" s="78" t="s">
        <v>41</v>
      </c>
      <c r="E257" s="850">
        <v>52988000</v>
      </c>
      <c r="F257" s="841">
        <v>0</v>
      </c>
      <c r="G257" s="841">
        <v>10000</v>
      </c>
      <c r="H257" s="841">
        <v>52378000</v>
      </c>
      <c r="I257" s="841">
        <v>600000</v>
      </c>
      <c r="J257" s="841">
        <v>0</v>
      </c>
      <c r="K257" s="841">
        <v>0</v>
      </c>
      <c r="L257" s="851">
        <v>0</v>
      </c>
      <c r="M257" s="60"/>
      <c r="N257" s="60"/>
    </row>
    <row r="258" spans="1:14" ht="18.399999999999999" customHeight="1">
      <c r="A258" s="72"/>
      <c r="B258" s="68"/>
      <c r="C258" s="69" t="s">
        <v>4</v>
      </c>
      <c r="D258" s="78" t="s">
        <v>42</v>
      </c>
      <c r="E258" s="850">
        <v>0</v>
      </c>
      <c r="F258" s="850">
        <v>0</v>
      </c>
      <c r="G258" s="850">
        <v>0</v>
      </c>
      <c r="H258" s="850">
        <v>0</v>
      </c>
      <c r="I258" s="850">
        <v>0</v>
      </c>
      <c r="J258" s="850">
        <v>0</v>
      </c>
      <c r="K258" s="850">
        <v>0</v>
      </c>
      <c r="L258" s="852">
        <v>0</v>
      </c>
      <c r="M258" s="60"/>
      <c r="N258" s="60"/>
    </row>
    <row r="259" spans="1:14" ht="18.399999999999999" customHeight="1">
      <c r="A259" s="72"/>
      <c r="B259" s="68"/>
      <c r="C259" s="69" t="s">
        <v>4</v>
      </c>
      <c r="D259" s="78" t="s">
        <v>43</v>
      </c>
      <c r="E259" s="850">
        <v>2398494.35</v>
      </c>
      <c r="F259" s="850">
        <v>0</v>
      </c>
      <c r="G259" s="850">
        <v>500</v>
      </c>
      <c r="H259" s="850">
        <v>2397994.35</v>
      </c>
      <c r="I259" s="850">
        <v>0</v>
      </c>
      <c r="J259" s="850">
        <v>0</v>
      </c>
      <c r="K259" s="850">
        <v>0</v>
      </c>
      <c r="L259" s="852">
        <v>0</v>
      </c>
      <c r="M259" s="60"/>
      <c r="N259" s="60"/>
    </row>
    <row r="260" spans="1:14" ht="18" customHeight="1">
      <c r="A260" s="72"/>
      <c r="B260" s="68"/>
      <c r="C260" s="69" t="s">
        <v>4</v>
      </c>
      <c r="D260" s="78" t="s">
        <v>44</v>
      </c>
      <c r="E260" s="257">
        <v>4.5264859024684835E-2</v>
      </c>
      <c r="F260" s="257">
        <v>0</v>
      </c>
      <c r="G260" s="257">
        <v>0.05</v>
      </c>
      <c r="H260" s="257">
        <v>4.5782472603001265E-2</v>
      </c>
      <c r="I260" s="257">
        <v>0</v>
      </c>
      <c r="J260" s="257">
        <v>0</v>
      </c>
      <c r="K260" s="257">
        <v>0</v>
      </c>
      <c r="L260" s="357">
        <v>0</v>
      </c>
      <c r="M260" s="60"/>
      <c r="N260" s="60"/>
    </row>
    <row r="261" spans="1:14" ht="18.399999999999999" customHeight="1">
      <c r="A261" s="74"/>
      <c r="B261" s="75"/>
      <c r="C261" s="76" t="s">
        <v>4</v>
      </c>
      <c r="D261" s="77" t="s">
        <v>45</v>
      </c>
      <c r="E261" s="359">
        <v>0</v>
      </c>
      <c r="F261" s="258">
        <v>0</v>
      </c>
      <c r="G261" s="258">
        <v>0</v>
      </c>
      <c r="H261" s="258">
        <v>0</v>
      </c>
      <c r="I261" s="258">
        <v>0</v>
      </c>
      <c r="J261" s="258">
        <v>0</v>
      </c>
      <c r="K261" s="258">
        <v>0</v>
      </c>
      <c r="L261" s="358">
        <v>0</v>
      </c>
      <c r="M261" s="60"/>
      <c r="N261" s="60"/>
    </row>
    <row r="262" spans="1:14" ht="18.399999999999999" customHeight="1">
      <c r="A262" s="67" t="s">
        <v>156</v>
      </c>
      <c r="B262" s="68" t="s">
        <v>47</v>
      </c>
      <c r="C262" s="69" t="s">
        <v>157</v>
      </c>
      <c r="D262" s="70" t="s">
        <v>41</v>
      </c>
      <c r="E262" s="850">
        <v>16914000</v>
      </c>
      <c r="F262" s="841">
        <v>0</v>
      </c>
      <c r="G262" s="841">
        <v>3893000</v>
      </c>
      <c r="H262" s="841">
        <v>12511000</v>
      </c>
      <c r="I262" s="841">
        <v>510000</v>
      </c>
      <c r="J262" s="841">
        <v>0</v>
      </c>
      <c r="K262" s="841">
        <v>0</v>
      </c>
      <c r="L262" s="851">
        <v>0</v>
      </c>
      <c r="M262" s="60"/>
      <c r="N262" s="60"/>
    </row>
    <row r="263" spans="1:14" ht="18.399999999999999" customHeight="1">
      <c r="A263" s="72"/>
      <c r="B263" s="68"/>
      <c r="C263" s="69" t="s">
        <v>4</v>
      </c>
      <c r="D263" s="78" t="s">
        <v>42</v>
      </c>
      <c r="E263" s="850">
        <v>0</v>
      </c>
      <c r="F263" s="850">
        <v>0</v>
      </c>
      <c r="G263" s="850">
        <v>0</v>
      </c>
      <c r="H263" s="850">
        <v>0</v>
      </c>
      <c r="I263" s="850">
        <v>0</v>
      </c>
      <c r="J263" s="850">
        <v>0</v>
      </c>
      <c r="K263" s="850">
        <v>0</v>
      </c>
      <c r="L263" s="852">
        <v>0</v>
      </c>
      <c r="M263" s="60"/>
      <c r="N263" s="60"/>
    </row>
    <row r="264" spans="1:14" ht="18.399999999999999" customHeight="1">
      <c r="A264" s="72"/>
      <c r="B264" s="68"/>
      <c r="C264" s="69" t="s">
        <v>4</v>
      </c>
      <c r="D264" s="78" t="s">
        <v>43</v>
      </c>
      <c r="E264" s="850">
        <v>951989.37999999989</v>
      </c>
      <c r="F264" s="850">
        <v>0</v>
      </c>
      <c r="G264" s="850">
        <v>263827.03000000003</v>
      </c>
      <c r="H264" s="850">
        <v>688162.34999999986</v>
      </c>
      <c r="I264" s="850">
        <v>0</v>
      </c>
      <c r="J264" s="850">
        <v>0</v>
      </c>
      <c r="K264" s="850">
        <v>0</v>
      </c>
      <c r="L264" s="852">
        <v>0</v>
      </c>
      <c r="M264" s="60"/>
      <c r="N264" s="60"/>
    </row>
    <row r="265" spans="1:14" ht="18.399999999999999" customHeight="1">
      <c r="A265" s="72"/>
      <c r="B265" s="68"/>
      <c r="C265" s="69" t="s">
        <v>4</v>
      </c>
      <c r="D265" s="78" t="s">
        <v>44</v>
      </c>
      <c r="E265" s="257">
        <v>5.6284106657207039E-2</v>
      </c>
      <c r="F265" s="257">
        <v>0</v>
      </c>
      <c r="G265" s="257">
        <v>6.7769594143334194E-2</v>
      </c>
      <c r="H265" s="257">
        <v>5.5004583966109813E-2</v>
      </c>
      <c r="I265" s="257">
        <v>0</v>
      </c>
      <c r="J265" s="257">
        <v>0</v>
      </c>
      <c r="K265" s="257">
        <v>0</v>
      </c>
      <c r="L265" s="357">
        <v>0</v>
      </c>
      <c r="M265" s="60"/>
      <c r="N265" s="60"/>
    </row>
    <row r="266" spans="1:14" ht="18.399999999999999" customHeight="1">
      <c r="A266" s="74"/>
      <c r="B266" s="75"/>
      <c r="C266" s="76" t="s">
        <v>4</v>
      </c>
      <c r="D266" s="80" t="s">
        <v>45</v>
      </c>
      <c r="E266" s="258">
        <v>0</v>
      </c>
      <c r="F266" s="258">
        <v>0</v>
      </c>
      <c r="G266" s="258">
        <v>0</v>
      </c>
      <c r="H266" s="258">
        <v>0</v>
      </c>
      <c r="I266" s="258">
        <v>0</v>
      </c>
      <c r="J266" s="258">
        <v>0</v>
      </c>
      <c r="K266" s="258">
        <v>0</v>
      </c>
      <c r="L266" s="358">
        <v>0</v>
      </c>
      <c r="M266" s="60"/>
      <c r="N266" s="60"/>
    </row>
    <row r="267" spans="1:14" ht="18.399999999999999" customHeight="1">
      <c r="A267" s="67" t="s">
        <v>158</v>
      </c>
      <c r="B267" s="68" t="s">
        <v>47</v>
      </c>
      <c r="C267" s="69" t="s">
        <v>159</v>
      </c>
      <c r="D267" s="78" t="s">
        <v>41</v>
      </c>
      <c r="E267" s="850">
        <v>94511000</v>
      </c>
      <c r="F267" s="841">
        <v>2675000</v>
      </c>
      <c r="G267" s="841">
        <v>477000</v>
      </c>
      <c r="H267" s="841">
        <v>81605000</v>
      </c>
      <c r="I267" s="841">
        <v>5000000</v>
      </c>
      <c r="J267" s="841">
        <v>0</v>
      </c>
      <c r="K267" s="841">
        <v>0</v>
      </c>
      <c r="L267" s="851">
        <v>4754000</v>
      </c>
    </row>
    <row r="268" spans="1:14" ht="18.399999999999999" customHeight="1">
      <c r="A268" s="72"/>
      <c r="B268" s="68"/>
      <c r="C268" s="69" t="s">
        <v>160</v>
      </c>
      <c r="D268" s="78" t="s">
        <v>42</v>
      </c>
      <c r="E268" s="850">
        <v>0</v>
      </c>
      <c r="F268" s="850">
        <v>0</v>
      </c>
      <c r="G268" s="850">
        <v>0</v>
      </c>
      <c r="H268" s="850">
        <v>0</v>
      </c>
      <c r="I268" s="850">
        <v>0</v>
      </c>
      <c r="J268" s="850">
        <v>0</v>
      </c>
      <c r="K268" s="850">
        <v>0</v>
      </c>
      <c r="L268" s="852">
        <v>0</v>
      </c>
    </row>
    <row r="269" spans="1:14" ht="18.399999999999999" customHeight="1">
      <c r="A269" s="72"/>
      <c r="B269" s="68"/>
      <c r="C269" s="69" t="s">
        <v>4</v>
      </c>
      <c r="D269" s="78" t="s">
        <v>43</v>
      </c>
      <c r="E269" s="850">
        <v>5015550.42</v>
      </c>
      <c r="F269" s="850">
        <v>950000</v>
      </c>
      <c r="G269" s="850">
        <v>34168.85</v>
      </c>
      <c r="H269" s="850">
        <v>3853640.64</v>
      </c>
      <c r="I269" s="850">
        <v>0</v>
      </c>
      <c r="J269" s="850">
        <v>0</v>
      </c>
      <c r="K269" s="850">
        <v>0</v>
      </c>
      <c r="L269" s="852">
        <v>177740.93000000002</v>
      </c>
    </row>
    <row r="270" spans="1:14" ht="18.399999999999999" customHeight="1">
      <c r="A270" s="72"/>
      <c r="B270" s="68"/>
      <c r="C270" s="69" t="s">
        <v>4</v>
      </c>
      <c r="D270" s="78" t="s">
        <v>44</v>
      </c>
      <c r="E270" s="257">
        <v>5.3068430341441736E-2</v>
      </c>
      <c r="F270" s="257">
        <v>0.35514018691588783</v>
      </c>
      <c r="G270" s="257">
        <v>7.1632809224318653E-2</v>
      </c>
      <c r="H270" s="257">
        <v>4.72230946633172E-2</v>
      </c>
      <c r="I270" s="257">
        <v>0</v>
      </c>
      <c r="J270" s="257">
        <v>0</v>
      </c>
      <c r="K270" s="257">
        <v>0</v>
      </c>
      <c r="L270" s="357">
        <v>3.7387658813630632E-2</v>
      </c>
    </row>
    <row r="271" spans="1:14" ht="18.399999999999999" customHeight="1">
      <c r="A271" s="74"/>
      <c r="B271" s="75"/>
      <c r="C271" s="76" t="s">
        <v>4</v>
      </c>
      <c r="D271" s="80" t="s">
        <v>45</v>
      </c>
      <c r="E271" s="258">
        <v>0</v>
      </c>
      <c r="F271" s="258">
        <v>0</v>
      </c>
      <c r="G271" s="258">
        <v>0</v>
      </c>
      <c r="H271" s="258">
        <v>0</v>
      </c>
      <c r="I271" s="258">
        <v>0</v>
      </c>
      <c r="J271" s="258">
        <v>0</v>
      </c>
      <c r="K271" s="258">
        <v>0</v>
      </c>
      <c r="L271" s="358">
        <v>0</v>
      </c>
    </row>
    <row r="272" spans="1:14" ht="18.399999999999999" customHeight="1">
      <c r="A272" s="67" t="s">
        <v>161</v>
      </c>
      <c r="B272" s="68" t="s">
        <v>47</v>
      </c>
      <c r="C272" s="69" t="s">
        <v>162</v>
      </c>
      <c r="D272" s="78" t="s">
        <v>41</v>
      </c>
      <c r="E272" s="850">
        <v>55015000</v>
      </c>
      <c r="F272" s="841">
        <v>2900000</v>
      </c>
      <c r="G272" s="841">
        <v>29160000</v>
      </c>
      <c r="H272" s="841">
        <v>22601000</v>
      </c>
      <c r="I272" s="841">
        <v>354000</v>
      </c>
      <c r="J272" s="841">
        <v>0</v>
      </c>
      <c r="K272" s="841">
        <v>0</v>
      </c>
      <c r="L272" s="851">
        <v>0</v>
      </c>
    </row>
    <row r="273" spans="1:12" ht="18.399999999999999" customHeight="1">
      <c r="A273" s="72"/>
      <c r="B273" s="68"/>
      <c r="C273" s="69" t="s">
        <v>163</v>
      </c>
      <c r="D273" s="78" t="s">
        <v>42</v>
      </c>
      <c r="E273" s="850">
        <v>0</v>
      </c>
      <c r="F273" s="850">
        <v>0</v>
      </c>
      <c r="G273" s="850">
        <v>0</v>
      </c>
      <c r="H273" s="850">
        <v>0</v>
      </c>
      <c r="I273" s="850">
        <v>0</v>
      </c>
      <c r="J273" s="850">
        <v>0</v>
      </c>
      <c r="K273" s="850">
        <v>0</v>
      </c>
      <c r="L273" s="852">
        <v>0</v>
      </c>
    </row>
    <row r="274" spans="1:12" ht="18.399999999999999" customHeight="1">
      <c r="A274" s="72"/>
      <c r="B274" s="68"/>
      <c r="C274" s="69" t="s">
        <v>4</v>
      </c>
      <c r="D274" s="78" t="s">
        <v>43</v>
      </c>
      <c r="E274" s="850">
        <v>9894579.0800000001</v>
      </c>
      <c r="F274" s="850">
        <v>0</v>
      </c>
      <c r="G274" s="850">
        <v>8537968.4800000004</v>
      </c>
      <c r="H274" s="850">
        <v>1356610.5999999996</v>
      </c>
      <c r="I274" s="850">
        <v>0</v>
      </c>
      <c r="J274" s="850">
        <v>0</v>
      </c>
      <c r="K274" s="850">
        <v>0</v>
      </c>
      <c r="L274" s="852">
        <v>0</v>
      </c>
    </row>
    <row r="275" spans="1:12" ht="18.399999999999999" customHeight="1">
      <c r="A275" s="72"/>
      <c r="B275" s="68"/>
      <c r="C275" s="69" t="s">
        <v>4</v>
      </c>
      <c r="D275" s="78" t="s">
        <v>44</v>
      </c>
      <c r="E275" s="257">
        <v>0.17985238716713622</v>
      </c>
      <c r="F275" s="257">
        <v>0</v>
      </c>
      <c r="G275" s="257">
        <v>0.2927972729766804</v>
      </c>
      <c r="H275" s="257">
        <v>6.002436175390468E-2</v>
      </c>
      <c r="I275" s="257">
        <v>0</v>
      </c>
      <c r="J275" s="257">
        <v>0</v>
      </c>
      <c r="K275" s="257">
        <v>0</v>
      </c>
      <c r="L275" s="357">
        <v>0</v>
      </c>
    </row>
    <row r="276" spans="1:12" ht="18.399999999999999" customHeight="1">
      <c r="A276" s="74"/>
      <c r="B276" s="75"/>
      <c r="C276" s="76" t="s">
        <v>4</v>
      </c>
      <c r="D276" s="80" t="s">
        <v>45</v>
      </c>
      <c r="E276" s="258">
        <v>0</v>
      </c>
      <c r="F276" s="258">
        <v>0</v>
      </c>
      <c r="G276" s="258">
        <v>0</v>
      </c>
      <c r="H276" s="258">
        <v>0</v>
      </c>
      <c r="I276" s="258">
        <v>0</v>
      </c>
      <c r="J276" s="258">
        <v>0</v>
      </c>
      <c r="K276" s="258">
        <v>0</v>
      </c>
      <c r="L276" s="358">
        <v>0</v>
      </c>
    </row>
    <row r="277" spans="1:12" ht="18.399999999999999" customHeight="1">
      <c r="A277" s="67" t="s">
        <v>164</v>
      </c>
      <c r="B277" s="68" t="s">
        <v>47</v>
      </c>
      <c r="C277" s="69" t="s">
        <v>165</v>
      </c>
      <c r="D277" s="78" t="s">
        <v>41</v>
      </c>
      <c r="E277" s="850">
        <v>212984000</v>
      </c>
      <c r="F277" s="841">
        <v>0</v>
      </c>
      <c r="G277" s="841">
        <v>2673000</v>
      </c>
      <c r="H277" s="841">
        <v>192384000</v>
      </c>
      <c r="I277" s="841">
        <v>17927000</v>
      </c>
      <c r="J277" s="841">
        <v>0</v>
      </c>
      <c r="K277" s="841">
        <v>0</v>
      </c>
      <c r="L277" s="851">
        <v>0</v>
      </c>
    </row>
    <row r="278" spans="1:12" ht="18.399999999999999" customHeight="1">
      <c r="A278" s="72"/>
      <c r="B278" s="68"/>
      <c r="C278" s="69" t="s">
        <v>4</v>
      </c>
      <c r="D278" s="78" t="s">
        <v>42</v>
      </c>
      <c r="E278" s="850">
        <v>0</v>
      </c>
      <c r="F278" s="850">
        <v>0</v>
      </c>
      <c r="G278" s="850">
        <v>0</v>
      </c>
      <c r="H278" s="850">
        <v>0</v>
      </c>
      <c r="I278" s="850">
        <v>0</v>
      </c>
      <c r="J278" s="850">
        <v>0</v>
      </c>
      <c r="K278" s="850">
        <v>0</v>
      </c>
      <c r="L278" s="852">
        <v>0</v>
      </c>
    </row>
    <row r="279" spans="1:12" ht="18.399999999999999" customHeight="1">
      <c r="A279" s="72"/>
      <c r="B279" s="68"/>
      <c r="C279" s="69" t="s">
        <v>4</v>
      </c>
      <c r="D279" s="78" t="s">
        <v>43</v>
      </c>
      <c r="E279" s="850">
        <v>17301065.259999998</v>
      </c>
      <c r="F279" s="850">
        <v>0</v>
      </c>
      <c r="G279" s="850">
        <v>239487.19</v>
      </c>
      <c r="H279" s="850">
        <v>16527073.32</v>
      </c>
      <c r="I279" s="850">
        <v>534504.75</v>
      </c>
      <c r="J279" s="850">
        <v>0</v>
      </c>
      <c r="K279" s="850">
        <v>0</v>
      </c>
      <c r="L279" s="852">
        <v>0</v>
      </c>
    </row>
    <row r="280" spans="1:12" ht="18.399999999999999" customHeight="1">
      <c r="A280" s="72"/>
      <c r="B280" s="68"/>
      <c r="C280" s="69" t="s">
        <v>4</v>
      </c>
      <c r="D280" s="78" t="s">
        <v>44</v>
      </c>
      <c r="E280" s="257">
        <v>8.1231760413927795E-2</v>
      </c>
      <c r="F280" s="257">
        <v>0</v>
      </c>
      <c r="G280" s="257">
        <v>8.9594908342686116E-2</v>
      </c>
      <c r="H280" s="257">
        <v>8.5906693488023947E-2</v>
      </c>
      <c r="I280" s="257">
        <v>2.9815627266134879E-2</v>
      </c>
      <c r="J280" s="257">
        <v>0</v>
      </c>
      <c r="K280" s="257">
        <v>0</v>
      </c>
      <c r="L280" s="357">
        <v>0</v>
      </c>
    </row>
    <row r="281" spans="1:12" ht="18.399999999999999" customHeight="1">
      <c r="A281" s="74"/>
      <c r="B281" s="75"/>
      <c r="C281" s="76" t="s">
        <v>4</v>
      </c>
      <c r="D281" s="80" t="s">
        <v>45</v>
      </c>
      <c r="E281" s="258">
        <v>0</v>
      </c>
      <c r="F281" s="258">
        <v>0</v>
      </c>
      <c r="G281" s="258">
        <v>0</v>
      </c>
      <c r="H281" s="258">
        <v>0</v>
      </c>
      <c r="I281" s="258">
        <v>0</v>
      </c>
      <c r="J281" s="258">
        <v>0</v>
      </c>
      <c r="K281" s="258">
        <v>0</v>
      </c>
      <c r="L281" s="358">
        <v>0</v>
      </c>
    </row>
    <row r="282" spans="1:12" ht="18.399999999999999" customHeight="1">
      <c r="A282" s="67" t="s">
        <v>166</v>
      </c>
      <c r="B282" s="68" t="s">
        <v>47</v>
      </c>
      <c r="C282" s="69" t="s">
        <v>167</v>
      </c>
      <c r="D282" s="78" t="s">
        <v>41</v>
      </c>
      <c r="E282" s="850">
        <v>635306000</v>
      </c>
      <c r="F282" s="841">
        <v>0</v>
      </c>
      <c r="G282" s="841">
        <v>16636000</v>
      </c>
      <c r="H282" s="841">
        <v>602757000</v>
      </c>
      <c r="I282" s="841">
        <v>14659000</v>
      </c>
      <c r="J282" s="841">
        <v>0</v>
      </c>
      <c r="K282" s="841">
        <v>0</v>
      </c>
      <c r="L282" s="851">
        <v>1254000</v>
      </c>
    </row>
    <row r="283" spans="1:12" ht="18.399999999999999" customHeight="1">
      <c r="A283" s="72"/>
      <c r="B283" s="68"/>
      <c r="C283" s="69" t="s">
        <v>168</v>
      </c>
      <c r="D283" s="78" t="s">
        <v>42</v>
      </c>
      <c r="E283" s="850">
        <v>0</v>
      </c>
      <c r="F283" s="850">
        <v>0</v>
      </c>
      <c r="G283" s="850">
        <v>0</v>
      </c>
      <c r="H283" s="850">
        <v>0</v>
      </c>
      <c r="I283" s="850">
        <v>0</v>
      </c>
      <c r="J283" s="850">
        <v>0</v>
      </c>
      <c r="K283" s="850">
        <v>0</v>
      </c>
      <c r="L283" s="852">
        <v>0</v>
      </c>
    </row>
    <row r="284" spans="1:12" ht="18.399999999999999" customHeight="1">
      <c r="A284" s="72"/>
      <c r="B284" s="68"/>
      <c r="C284" s="69" t="s">
        <v>4</v>
      </c>
      <c r="D284" s="78" t="s">
        <v>43</v>
      </c>
      <c r="E284" s="850">
        <v>46746688.680000007</v>
      </c>
      <c r="F284" s="850">
        <v>0</v>
      </c>
      <c r="G284" s="850">
        <v>610429.09</v>
      </c>
      <c r="H284" s="850">
        <v>45487705.25</v>
      </c>
      <c r="I284" s="850">
        <v>647430.81000000006</v>
      </c>
      <c r="J284" s="850">
        <v>0</v>
      </c>
      <c r="K284" s="850">
        <v>0</v>
      </c>
      <c r="L284" s="852">
        <v>1123.53</v>
      </c>
    </row>
    <row r="285" spans="1:12" ht="18.399999999999999" customHeight="1">
      <c r="A285" s="72"/>
      <c r="B285" s="68"/>
      <c r="C285" s="69" t="s">
        <v>4</v>
      </c>
      <c r="D285" s="78" t="s">
        <v>44</v>
      </c>
      <c r="E285" s="257">
        <v>7.3581374455774076E-2</v>
      </c>
      <c r="F285" s="257">
        <v>0</v>
      </c>
      <c r="G285" s="257">
        <v>3.6693261000240437E-2</v>
      </c>
      <c r="H285" s="257">
        <v>7.5466075466564475E-2</v>
      </c>
      <c r="I285" s="257">
        <v>4.4166096595947883E-2</v>
      </c>
      <c r="J285" s="257">
        <v>0</v>
      </c>
      <c r="K285" s="257">
        <v>0</v>
      </c>
      <c r="L285" s="357">
        <v>8.9595693779904301E-4</v>
      </c>
    </row>
    <row r="286" spans="1:12" ht="18.399999999999999" customHeight="1">
      <c r="A286" s="74"/>
      <c r="B286" s="75"/>
      <c r="C286" s="76" t="s">
        <v>4</v>
      </c>
      <c r="D286" s="80" t="s">
        <v>45</v>
      </c>
      <c r="E286" s="258">
        <v>0</v>
      </c>
      <c r="F286" s="258">
        <v>0</v>
      </c>
      <c r="G286" s="258">
        <v>0</v>
      </c>
      <c r="H286" s="258">
        <v>0</v>
      </c>
      <c r="I286" s="258">
        <v>0</v>
      </c>
      <c r="J286" s="258">
        <v>0</v>
      </c>
      <c r="K286" s="258">
        <v>0</v>
      </c>
      <c r="L286" s="358">
        <v>0</v>
      </c>
    </row>
    <row r="287" spans="1:12" ht="18.399999999999999" customHeight="1">
      <c r="A287" s="67" t="s">
        <v>169</v>
      </c>
      <c r="B287" s="68" t="s">
        <v>47</v>
      </c>
      <c r="C287" s="69" t="s">
        <v>170</v>
      </c>
      <c r="D287" s="78" t="s">
        <v>41</v>
      </c>
      <c r="E287" s="850">
        <v>659808000</v>
      </c>
      <c r="F287" s="841">
        <v>70509000</v>
      </c>
      <c r="G287" s="841">
        <v>1344000</v>
      </c>
      <c r="H287" s="841">
        <v>546438000</v>
      </c>
      <c r="I287" s="841">
        <v>8018000</v>
      </c>
      <c r="J287" s="841">
        <v>0</v>
      </c>
      <c r="K287" s="841">
        <v>0</v>
      </c>
      <c r="L287" s="851">
        <v>33499000</v>
      </c>
    </row>
    <row r="288" spans="1:12" ht="18.399999999999999" customHeight="1">
      <c r="A288" s="72"/>
      <c r="B288" s="68"/>
      <c r="C288" s="69" t="s">
        <v>4</v>
      </c>
      <c r="D288" s="78" t="s">
        <v>42</v>
      </c>
      <c r="E288" s="850">
        <v>0</v>
      </c>
      <c r="F288" s="850">
        <v>0</v>
      </c>
      <c r="G288" s="850">
        <v>0</v>
      </c>
      <c r="H288" s="850">
        <v>0</v>
      </c>
      <c r="I288" s="850">
        <v>0</v>
      </c>
      <c r="J288" s="850">
        <v>0</v>
      </c>
      <c r="K288" s="850">
        <v>0</v>
      </c>
      <c r="L288" s="852">
        <v>0</v>
      </c>
    </row>
    <row r="289" spans="1:12" ht="18.399999999999999" customHeight="1">
      <c r="A289" s="72"/>
      <c r="B289" s="68"/>
      <c r="C289" s="69" t="s">
        <v>4</v>
      </c>
      <c r="D289" s="78" t="s">
        <v>43</v>
      </c>
      <c r="E289" s="850">
        <v>28981579.920000009</v>
      </c>
      <c r="F289" s="850">
        <v>0</v>
      </c>
      <c r="G289" s="850">
        <v>108453.05</v>
      </c>
      <c r="H289" s="850">
        <v>28568755.590000007</v>
      </c>
      <c r="I289" s="850">
        <v>0</v>
      </c>
      <c r="J289" s="850">
        <v>0</v>
      </c>
      <c r="K289" s="850">
        <v>0</v>
      </c>
      <c r="L289" s="852">
        <v>304371.27999999997</v>
      </c>
    </row>
    <row r="290" spans="1:12" ht="18.399999999999999" customHeight="1">
      <c r="A290" s="72"/>
      <c r="B290" s="68"/>
      <c r="C290" s="69" t="s">
        <v>4</v>
      </c>
      <c r="D290" s="78" t="s">
        <v>44</v>
      </c>
      <c r="E290" s="257">
        <v>4.3924262694602083E-2</v>
      </c>
      <c r="F290" s="257">
        <v>0</v>
      </c>
      <c r="G290" s="257">
        <v>8.0694233630952378E-2</v>
      </c>
      <c r="H290" s="257">
        <v>5.2281787851503753E-2</v>
      </c>
      <c r="I290" s="257">
        <v>0</v>
      </c>
      <c r="J290" s="257">
        <v>0</v>
      </c>
      <c r="K290" s="257">
        <v>0</v>
      </c>
      <c r="L290" s="357">
        <v>9.085981074061911E-3</v>
      </c>
    </row>
    <row r="291" spans="1:12" ht="18.399999999999999" customHeight="1">
      <c r="A291" s="74"/>
      <c r="B291" s="75"/>
      <c r="C291" s="76" t="s">
        <v>4</v>
      </c>
      <c r="D291" s="77" t="s">
        <v>45</v>
      </c>
      <c r="E291" s="359">
        <v>0</v>
      </c>
      <c r="F291" s="258">
        <v>0</v>
      </c>
      <c r="G291" s="258">
        <v>0</v>
      </c>
      <c r="H291" s="258">
        <v>0</v>
      </c>
      <c r="I291" s="258">
        <v>0</v>
      </c>
      <c r="J291" s="258">
        <v>0</v>
      </c>
      <c r="K291" s="258">
        <v>0</v>
      </c>
      <c r="L291" s="358">
        <v>0</v>
      </c>
    </row>
    <row r="292" spans="1:12" ht="18.399999999999999" customHeight="1">
      <c r="A292" s="67" t="s">
        <v>171</v>
      </c>
      <c r="B292" s="68" t="s">
        <v>47</v>
      </c>
      <c r="C292" s="69" t="s">
        <v>172</v>
      </c>
      <c r="D292" s="70" t="s">
        <v>41</v>
      </c>
      <c r="E292" s="853">
        <v>256787000</v>
      </c>
      <c r="F292" s="841">
        <v>0</v>
      </c>
      <c r="G292" s="841">
        <v>3943000</v>
      </c>
      <c r="H292" s="841">
        <v>225111000</v>
      </c>
      <c r="I292" s="841">
        <v>27733000</v>
      </c>
      <c r="J292" s="841">
        <v>0</v>
      </c>
      <c r="K292" s="841">
        <v>0</v>
      </c>
      <c r="L292" s="851">
        <v>0</v>
      </c>
    </row>
    <row r="293" spans="1:12" ht="18.399999999999999" customHeight="1">
      <c r="A293" s="72"/>
      <c r="B293" s="68"/>
      <c r="C293" s="69" t="s">
        <v>4</v>
      </c>
      <c r="D293" s="78" t="s">
        <v>42</v>
      </c>
      <c r="E293" s="850">
        <v>0</v>
      </c>
      <c r="F293" s="850">
        <v>0</v>
      </c>
      <c r="G293" s="850">
        <v>0</v>
      </c>
      <c r="H293" s="850">
        <v>0</v>
      </c>
      <c r="I293" s="850">
        <v>0</v>
      </c>
      <c r="J293" s="850">
        <v>0</v>
      </c>
      <c r="K293" s="850">
        <v>0</v>
      </c>
      <c r="L293" s="852">
        <v>0</v>
      </c>
    </row>
    <row r="294" spans="1:12" ht="18.399999999999999" customHeight="1">
      <c r="A294" s="72"/>
      <c r="B294" s="68"/>
      <c r="C294" s="69" t="s">
        <v>4</v>
      </c>
      <c r="D294" s="78" t="s">
        <v>43</v>
      </c>
      <c r="E294" s="850">
        <v>20163632.040000003</v>
      </c>
      <c r="F294" s="850">
        <v>0</v>
      </c>
      <c r="G294" s="850">
        <v>259547.89</v>
      </c>
      <c r="H294" s="850">
        <v>19468554.660000004</v>
      </c>
      <c r="I294" s="850">
        <v>435529.49</v>
      </c>
      <c r="J294" s="850">
        <v>0</v>
      </c>
      <c r="K294" s="850">
        <v>0</v>
      </c>
      <c r="L294" s="852">
        <v>0</v>
      </c>
    </row>
    <row r="295" spans="1:12" ht="18.399999999999999" customHeight="1">
      <c r="A295" s="72"/>
      <c r="B295" s="68"/>
      <c r="C295" s="69" t="s">
        <v>4</v>
      </c>
      <c r="D295" s="78" t="s">
        <v>44</v>
      </c>
      <c r="E295" s="257">
        <v>7.8522791418568702E-2</v>
      </c>
      <c r="F295" s="257">
        <v>0</v>
      </c>
      <c r="G295" s="257">
        <v>6.5824978442810045E-2</v>
      </c>
      <c r="H295" s="257">
        <v>8.6484244039607139E-2</v>
      </c>
      <c r="I295" s="257">
        <v>1.5704377095878557E-2</v>
      </c>
      <c r="J295" s="257">
        <v>0</v>
      </c>
      <c r="K295" s="257">
        <v>0</v>
      </c>
      <c r="L295" s="357">
        <v>0</v>
      </c>
    </row>
    <row r="296" spans="1:12" ht="18.399999999999999" customHeight="1">
      <c r="A296" s="74"/>
      <c r="B296" s="75"/>
      <c r="C296" s="76" t="s">
        <v>4</v>
      </c>
      <c r="D296" s="80" t="s">
        <v>45</v>
      </c>
      <c r="E296" s="258">
        <v>0</v>
      </c>
      <c r="F296" s="258">
        <v>0</v>
      </c>
      <c r="G296" s="258">
        <v>0</v>
      </c>
      <c r="H296" s="258">
        <v>0</v>
      </c>
      <c r="I296" s="258">
        <v>0</v>
      </c>
      <c r="J296" s="258">
        <v>0</v>
      </c>
      <c r="K296" s="258">
        <v>0</v>
      </c>
      <c r="L296" s="358">
        <v>0</v>
      </c>
    </row>
    <row r="297" spans="1:12" ht="18.399999999999999" customHeight="1">
      <c r="A297" s="67" t="s">
        <v>173</v>
      </c>
      <c r="B297" s="68" t="s">
        <v>47</v>
      </c>
      <c r="C297" s="69" t="s">
        <v>174</v>
      </c>
      <c r="D297" s="78" t="s">
        <v>41</v>
      </c>
      <c r="E297" s="850">
        <v>66233000</v>
      </c>
      <c r="F297" s="841">
        <v>0</v>
      </c>
      <c r="G297" s="841">
        <v>45000</v>
      </c>
      <c r="H297" s="841">
        <v>64519000</v>
      </c>
      <c r="I297" s="841">
        <v>1632000</v>
      </c>
      <c r="J297" s="841">
        <v>0</v>
      </c>
      <c r="K297" s="841">
        <v>0</v>
      </c>
      <c r="L297" s="851">
        <v>37000</v>
      </c>
    </row>
    <row r="298" spans="1:12" ht="18.399999999999999" customHeight="1">
      <c r="A298" s="72"/>
      <c r="B298" s="68"/>
      <c r="C298" s="69" t="s">
        <v>4</v>
      </c>
      <c r="D298" s="78" t="s">
        <v>42</v>
      </c>
      <c r="E298" s="850">
        <v>0</v>
      </c>
      <c r="F298" s="850">
        <v>0</v>
      </c>
      <c r="G298" s="850">
        <v>0</v>
      </c>
      <c r="H298" s="850">
        <v>0</v>
      </c>
      <c r="I298" s="850">
        <v>0</v>
      </c>
      <c r="J298" s="850">
        <v>0</v>
      </c>
      <c r="K298" s="850">
        <v>0</v>
      </c>
      <c r="L298" s="852">
        <v>0</v>
      </c>
    </row>
    <row r="299" spans="1:12" ht="18.399999999999999" customHeight="1">
      <c r="A299" s="72"/>
      <c r="B299" s="68"/>
      <c r="C299" s="69" t="s">
        <v>4</v>
      </c>
      <c r="D299" s="78" t="s">
        <v>43</v>
      </c>
      <c r="E299" s="850">
        <v>4499057.629999999</v>
      </c>
      <c r="F299" s="850">
        <v>0</v>
      </c>
      <c r="G299" s="850">
        <v>4380.5</v>
      </c>
      <c r="H299" s="850">
        <v>4486952.9899999993</v>
      </c>
      <c r="I299" s="850">
        <v>0</v>
      </c>
      <c r="J299" s="850">
        <v>0</v>
      </c>
      <c r="K299" s="850">
        <v>0</v>
      </c>
      <c r="L299" s="852">
        <v>7724.1400000000021</v>
      </c>
    </row>
    <row r="300" spans="1:12" ht="18.399999999999999" customHeight="1">
      <c r="A300" s="72"/>
      <c r="B300" s="68"/>
      <c r="C300" s="69" t="s">
        <v>4</v>
      </c>
      <c r="D300" s="78" t="s">
        <v>44</v>
      </c>
      <c r="E300" s="257">
        <v>6.7927734362024955E-2</v>
      </c>
      <c r="F300" s="257">
        <v>0</v>
      </c>
      <c r="G300" s="257">
        <v>9.7344444444444442E-2</v>
      </c>
      <c r="H300" s="257">
        <v>6.9544676606890982E-2</v>
      </c>
      <c r="I300" s="257">
        <v>0</v>
      </c>
      <c r="J300" s="257">
        <v>0</v>
      </c>
      <c r="K300" s="257">
        <v>0</v>
      </c>
      <c r="L300" s="357">
        <v>0.20876054054054061</v>
      </c>
    </row>
    <row r="301" spans="1:12" ht="18.399999999999999" customHeight="1">
      <c r="A301" s="74"/>
      <c r="B301" s="75"/>
      <c r="C301" s="76" t="s">
        <v>4</v>
      </c>
      <c r="D301" s="80" t="s">
        <v>45</v>
      </c>
      <c r="E301" s="258">
        <v>0</v>
      </c>
      <c r="F301" s="258">
        <v>0</v>
      </c>
      <c r="G301" s="258">
        <v>0</v>
      </c>
      <c r="H301" s="258">
        <v>0</v>
      </c>
      <c r="I301" s="258">
        <v>0</v>
      </c>
      <c r="J301" s="258">
        <v>0</v>
      </c>
      <c r="K301" s="258">
        <v>0</v>
      </c>
      <c r="L301" s="358">
        <v>0</v>
      </c>
    </row>
    <row r="302" spans="1:12" ht="18.399999999999999" customHeight="1">
      <c r="A302" s="67" t="s">
        <v>175</v>
      </c>
      <c r="B302" s="68" t="s">
        <v>47</v>
      </c>
      <c r="C302" s="69" t="s">
        <v>176</v>
      </c>
      <c r="D302" s="78" t="s">
        <v>41</v>
      </c>
      <c r="E302" s="850">
        <v>61064000</v>
      </c>
      <c r="F302" s="841">
        <v>0</v>
      </c>
      <c r="G302" s="841">
        <v>52000</v>
      </c>
      <c r="H302" s="841">
        <v>59518000</v>
      </c>
      <c r="I302" s="841">
        <v>1300000</v>
      </c>
      <c r="J302" s="841">
        <v>0</v>
      </c>
      <c r="K302" s="841">
        <v>0</v>
      </c>
      <c r="L302" s="851">
        <v>194000</v>
      </c>
    </row>
    <row r="303" spans="1:12" ht="18.399999999999999" customHeight="1">
      <c r="A303" s="72"/>
      <c r="B303" s="68"/>
      <c r="C303" s="69" t="s">
        <v>4</v>
      </c>
      <c r="D303" s="78" t="s">
        <v>42</v>
      </c>
      <c r="E303" s="850">
        <v>0</v>
      </c>
      <c r="F303" s="850">
        <v>0</v>
      </c>
      <c r="G303" s="850">
        <v>0</v>
      </c>
      <c r="H303" s="850">
        <v>0</v>
      </c>
      <c r="I303" s="850">
        <v>0</v>
      </c>
      <c r="J303" s="850">
        <v>0</v>
      </c>
      <c r="K303" s="850">
        <v>0</v>
      </c>
      <c r="L303" s="852">
        <v>0</v>
      </c>
    </row>
    <row r="304" spans="1:12" ht="18.399999999999999" customHeight="1">
      <c r="A304" s="72"/>
      <c r="B304" s="68"/>
      <c r="C304" s="69" t="s">
        <v>4</v>
      </c>
      <c r="D304" s="78" t="s">
        <v>43</v>
      </c>
      <c r="E304" s="850">
        <v>3468820.9100000006</v>
      </c>
      <c r="F304" s="850">
        <v>0</v>
      </c>
      <c r="G304" s="850">
        <v>9132.82</v>
      </c>
      <c r="H304" s="850">
        <v>3445956.5500000007</v>
      </c>
      <c r="I304" s="850">
        <v>0</v>
      </c>
      <c r="J304" s="850">
        <v>0</v>
      </c>
      <c r="K304" s="850">
        <v>0</v>
      </c>
      <c r="L304" s="852">
        <v>13731.539999999999</v>
      </c>
    </row>
    <row r="305" spans="1:12" ht="18.399999999999999" customHeight="1">
      <c r="A305" s="72"/>
      <c r="B305" s="68"/>
      <c r="C305" s="69" t="s">
        <v>4</v>
      </c>
      <c r="D305" s="78" t="s">
        <v>44</v>
      </c>
      <c r="E305" s="257">
        <v>5.6806316487619558E-2</v>
      </c>
      <c r="F305" s="257">
        <v>0</v>
      </c>
      <c r="G305" s="257">
        <v>0.17563115384615385</v>
      </c>
      <c r="H305" s="257">
        <v>5.7897720857555707E-2</v>
      </c>
      <c r="I305" s="257">
        <v>0</v>
      </c>
      <c r="J305" s="257">
        <v>0</v>
      </c>
      <c r="K305" s="257">
        <v>0</v>
      </c>
      <c r="L305" s="357">
        <v>7.0781134020618558E-2</v>
      </c>
    </row>
    <row r="306" spans="1:12" ht="18.399999999999999" customHeight="1">
      <c r="A306" s="74"/>
      <c r="B306" s="75"/>
      <c r="C306" s="76" t="s">
        <v>4</v>
      </c>
      <c r="D306" s="80" t="s">
        <v>45</v>
      </c>
      <c r="E306" s="258">
        <v>0</v>
      </c>
      <c r="F306" s="258">
        <v>0</v>
      </c>
      <c r="G306" s="258">
        <v>0</v>
      </c>
      <c r="H306" s="258">
        <v>0</v>
      </c>
      <c r="I306" s="258">
        <v>0</v>
      </c>
      <c r="J306" s="258">
        <v>0</v>
      </c>
      <c r="K306" s="258">
        <v>0</v>
      </c>
      <c r="L306" s="358">
        <v>0</v>
      </c>
    </row>
    <row r="307" spans="1:12" ht="18.399999999999999" customHeight="1">
      <c r="A307" s="67" t="s">
        <v>177</v>
      </c>
      <c r="B307" s="68" t="s">
        <v>47</v>
      </c>
      <c r="C307" s="69" t="s">
        <v>178</v>
      </c>
      <c r="D307" s="78" t="s">
        <v>41</v>
      </c>
      <c r="E307" s="850">
        <v>117271000</v>
      </c>
      <c r="F307" s="841">
        <v>5000000</v>
      </c>
      <c r="G307" s="841">
        <v>268000</v>
      </c>
      <c r="H307" s="841">
        <v>22772000</v>
      </c>
      <c r="I307" s="841">
        <v>117000</v>
      </c>
      <c r="J307" s="841">
        <v>0</v>
      </c>
      <c r="K307" s="841">
        <v>0</v>
      </c>
      <c r="L307" s="851">
        <v>89114000</v>
      </c>
    </row>
    <row r="308" spans="1:12" ht="18.399999999999999" customHeight="1">
      <c r="A308" s="72"/>
      <c r="B308" s="68"/>
      <c r="C308" s="69"/>
      <c r="D308" s="78" t="s">
        <v>42</v>
      </c>
      <c r="E308" s="850">
        <v>0</v>
      </c>
      <c r="F308" s="850">
        <v>0</v>
      </c>
      <c r="G308" s="850">
        <v>0</v>
      </c>
      <c r="H308" s="850">
        <v>0</v>
      </c>
      <c r="I308" s="850">
        <v>0</v>
      </c>
      <c r="J308" s="850">
        <v>0</v>
      </c>
      <c r="K308" s="850">
        <v>0</v>
      </c>
      <c r="L308" s="852">
        <v>0</v>
      </c>
    </row>
    <row r="309" spans="1:12" ht="18.399999999999999" customHeight="1">
      <c r="A309" s="72"/>
      <c r="B309" s="68"/>
      <c r="C309" s="69"/>
      <c r="D309" s="78" t="s">
        <v>43</v>
      </c>
      <c r="E309" s="850">
        <v>1512541.12</v>
      </c>
      <c r="F309" s="850">
        <v>0</v>
      </c>
      <c r="G309" s="850">
        <v>2716.04</v>
      </c>
      <c r="H309" s="850">
        <v>1105397.08</v>
      </c>
      <c r="I309" s="850">
        <v>0</v>
      </c>
      <c r="J309" s="850">
        <v>0</v>
      </c>
      <c r="K309" s="850">
        <v>0</v>
      </c>
      <c r="L309" s="852">
        <v>404428</v>
      </c>
    </row>
    <row r="310" spans="1:12" ht="18.399999999999999" customHeight="1">
      <c r="A310" s="72"/>
      <c r="B310" s="68"/>
      <c r="C310" s="69"/>
      <c r="D310" s="78" t="s">
        <v>44</v>
      </c>
      <c r="E310" s="257">
        <v>1.2897827425365181E-2</v>
      </c>
      <c r="F310" s="257">
        <v>0</v>
      </c>
      <c r="G310" s="257">
        <v>1.0134477611940298E-2</v>
      </c>
      <c r="H310" s="257">
        <v>4.8541940980151063E-2</v>
      </c>
      <c r="I310" s="257">
        <v>0</v>
      </c>
      <c r="J310" s="257">
        <v>0</v>
      </c>
      <c r="K310" s="257">
        <v>0</v>
      </c>
      <c r="L310" s="357">
        <v>4.5383217002940056E-3</v>
      </c>
    </row>
    <row r="311" spans="1:12" ht="18.399999999999999" customHeight="1">
      <c r="A311" s="74"/>
      <c r="B311" s="75"/>
      <c r="C311" s="76"/>
      <c r="D311" s="80" t="s">
        <v>45</v>
      </c>
      <c r="E311" s="258">
        <v>0</v>
      </c>
      <c r="F311" s="258">
        <v>0</v>
      </c>
      <c r="G311" s="258">
        <v>0</v>
      </c>
      <c r="H311" s="258">
        <v>0</v>
      </c>
      <c r="I311" s="258">
        <v>0</v>
      </c>
      <c r="J311" s="258">
        <v>0</v>
      </c>
      <c r="K311" s="258">
        <v>0</v>
      </c>
      <c r="L311" s="358">
        <v>0</v>
      </c>
    </row>
    <row r="312" spans="1:12" ht="18.399999999999999" customHeight="1">
      <c r="A312" s="67" t="s">
        <v>179</v>
      </c>
      <c r="B312" s="68" t="s">
        <v>47</v>
      </c>
      <c r="C312" s="69" t="s">
        <v>180</v>
      </c>
      <c r="D312" s="78" t="s">
        <v>41</v>
      </c>
      <c r="E312" s="850">
        <v>14643000</v>
      </c>
      <c r="F312" s="841">
        <v>1500000</v>
      </c>
      <c r="G312" s="841">
        <v>11000</v>
      </c>
      <c r="H312" s="841">
        <v>13107000</v>
      </c>
      <c r="I312" s="841">
        <v>25000</v>
      </c>
      <c r="J312" s="841">
        <v>0</v>
      </c>
      <c r="K312" s="841">
        <v>0</v>
      </c>
      <c r="L312" s="851">
        <v>0</v>
      </c>
    </row>
    <row r="313" spans="1:12" ht="18.399999999999999" customHeight="1">
      <c r="A313" s="72"/>
      <c r="B313" s="68"/>
      <c r="C313" s="69"/>
      <c r="D313" s="78" t="s">
        <v>42</v>
      </c>
      <c r="E313" s="850">
        <v>0</v>
      </c>
      <c r="F313" s="850">
        <v>0</v>
      </c>
      <c r="G313" s="850">
        <v>0</v>
      </c>
      <c r="H313" s="850">
        <v>0</v>
      </c>
      <c r="I313" s="850">
        <v>0</v>
      </c>
      <c r="J313" s="850">
        <v>0</v>
      </c>
      <c r="K313" s="850">
        <v>0</v>
      </c>
      <c r="L313" s="852">
        <v>0</v>
      </c>
    </row>
    <row r="314" spans="1:12" ht="18.399999999999999" customHeight="1">
      <c r="A314" s="72"/>
      <c r="B314" s="68"/>
      <c r="C314" s="69"/>
      <c r="D314" s="78" t="s">
        <v>43</v>
      </c>
      <c r="E314" s="850">
        <v>773722.03</v>
      </c>
      <c r="F314" s="850">
        <v>375000</v>
      </c>
      <c r="G314" s="850">
        <v>300</v>
      </c>
      <c r="H314" s="850">
        <v>398422.02999999997</v>
      </c>
      <c r="I314" s="850">
        <v>0</v>
      </c>
      <c r="J314" s="850">
        <v>0</v>
      </c>
      <c r="K314" s="850">
        <v>0</v>
      </c>
      <c r="L314" s="852">
        <v>0</v>
      </c>
    </row>
    <row r="315" spans="1:12" ht="18.399999999999999" customHeight="1">
      <c r="A315" s="72"/>
      <c r="B315" s="68"/>
      <c r="C315" s="69"/>
      <c r="D315" s="78" t="s">
        <v>44</v>
      </c>
      <c r="E315" s="257">
        <v>5.2839037765485215E-2</v>
      </c>
      <c r="F315" s="257">
        <v>0.25</v>
      </c>
      <c r="G315" s="257">
        <v>2.7272727272727271E-2</v>
      </c>
      <c r="H315" s="257">
        <v>3.0397652399481192E-2</v>
      </c>
      <c r="I315" s="257">
        <v>0</v>
      </c>
      <c r="J315" s="257">
        <v>0</v>
      </c>
      <c r="K315" s="257">
        <v>0</v>
      </c>
      <c r="L315" s="357">
        <v>0</v>
      </c>
    </row>
    <row r="316" spans="1:12" ht="18.399999999999999" customHeight="1">
      <c r="A316" s="74"/>
      <c r="B316" s="75"/>
      <c r="C316" s="76"/>
      <c r="D316" s="80" t="s">
        <v>45</v>
      </c>
      <c r="E316" s="258">
        <v>0</v>
      </c>
      <c r="F316" s="258">
        <v>0</v>
      </c>
      <c r="G316" s="258">
        <v>0</v>
      </c>
      <c r="H316" s="258">
        <v>0</v>
      </c>
      <c r="I316" s="258">
        <v>0</v>
      </c>
      <c r="J316" s="258">
        <v>0</v>
      </c>
      <c r="K316" s="258">
        <v>0</v>
      </c>
      <c r="L316" s="358">
        <v>0</v>
      </c>
    </row>
    <row r="317" spans="1:12" ht="18.399999999999999" customHeight="1">
      <c r="A317" s="67" t="s">
        <v>181</v>
      </c>
      <c r="B317" s="68" t="s">
        <v>47</v>
      </c>
      <c r="C317" s="69" t="s">
        <v>182</v>
      </c>
      <c r="D317" s="78" t="s">
        <v>41</v>
      </c>
      <c r="E317" s="850">
        <v>165620000</v>
      </c>
      <c r="F317" s="841">
        <v>0</v>
      </c>
      <c r="G317" s="841">
        <v>421000</v>
      </c>
      <c r="H317" s="841">
        <v>151972000</v>
      </c>
      <c r="I317" s="841">
        <v>12500000</v>
      </c>
      <c r="J317" s="841">
        <v>0</v>
      </c>
      <c r="K317" s="841">
        <v>0</v>
      </c>
      <c r="L317" s="851">
        <v>727000</v>
      </c>
    </row>
    <row r="318" spans="1:12" ht="18.399999999999999" customHeight="1">
      <c r="A318" s="72"/>
      <c r="B318" s="68"/>
      <c r="C318" s="69" t="s">
        <v>4</v>
      </c>
      <c r="D318" s="78" t="s">
        <v>42</v>
      </c>
      <c r="E318" s="850">
        <v>0</v>
      </c>
      <c r="F318" s="850">
        <v>0</v>
      </c>
      <c r="G318" s="850">
        <v>0</v>
      </c>
      <c r="H318" s="850">
        <v>0</v>
      </c>
      <c r="I318" s="850">
        <v>0</v>
      </c>
      <c r="J318" s="850">
        <v>0</v>
      </c>
      <c r="K318" s="850">
        <v>0</v>
      </c>
      <c r="L318" s="852">
        <v>0</v>
      </c>
    </row>
    <row r="319" spans="1:12" ht="18.399999999999999" customHeight="1">
      <c r="A319" s="72"/>
      <c r="B319" s="68"/>
      <c r="C319" s="69" t="s">
        <v>4</v>
      </c>
      <c r="D319" s="78" t="s">
        <v>43</v>
      </c>
      <c r="E319" s="850">
        <v>9543446.8999999985</v>
      </c>
      <c r="F319" s="850">
        <v>0</v>
      </c>
      <c r="G319" s="850">
        <v>14451.880000000001</v>
      </c>
      <c r="H319" s="850">
        <v>9517449.9699999969</v>
      </c>
      <c r="I319" s="850">
        <v>0</v>
      </c>
      <c r="J319" s="850">
        <v>0</v>
      </c>
      <c r="K319" s="850">
        <v>0</v>
      </c>
      <c r="L319" s="852">
        <v>11545.05</v>
      </c>
    </row>
    <row r="320" spans="1:12" ht="18.399999999999999" customHeight="1">
      <c r="A320" s="72"/>
      <c r="B320" s="68"/>
      <c r="C320" s="69" t="s">
        <v>4</v>
      </c>
      <c r="D320" s="78" t="s">
        <v>44</v>
      </c>
      <c r="E320" s="257">
        <v>5.7622551020408155E-2</v>
      </c>
      <c r="F320" s="257">
        <v>0</v>
      </c>
      <c r="G320" s="257">
        <v>3.4327505938242284E-2</v>
      </c>
      <c r="H320" s="257">
        <v>6.2626338865054074E-2</v>
      </c>
      <c r="I320" s="257">
        <v>0</v>
      </c>
      <c r="J320" s="257">
        <v>0</v>
      </c>
      <c r="K320" s="257">
        <v>0</v>
      </c>
      <c r="L320" s="357">
        <v>1.5880398899587343E-2</v>
      </c>
    </row>
    <row r="321" spans="1:12" ht="18" customHeight="1">
      <c r="A321" s="74"/>
      <c r="B321" s="75"/>
      <c r="C321" s="76" t="s">
        <v>4</v>
      </c>
      <c r="D321" s="77" t="s">
        <v>45</v>
      </c>
      <c r="E321" s="359">
        <v>0</v>
      </c>
      <c r="F321" s="258">
        <v>0</v>
      </c>
      <c r="G321" s="258">
        <v>0</v>
      </c>
      <c r="H321" s="258">
        <v>0</v>
      </c>
      <c r="I321" s="258">
        <v>0</v>
      </c>
      <c r="J321" s="258">
        <v>0</v>
      </c>
      <c r="K321" s="258">
        <v>0</v>
      </c>
      <c r="L321" s="358">
        <v>0</v>
      </c>
    </row>
    <row r="322" spans="1:12" ht="18.399999999999999" customHeight="1">
      <c r="A322" s="67" t="s">
        <v>183</v>
      </c>
      <c r="B322" s="68" t="s">
        <v>47</v>
      </c>
      <c r="C322" s="69" t="s">
        <v>184</v>
      </c>
      <c r="D322" s="70" t="s">
        <v>41</v>
      </c>
      <c r="E322" s="853">
        <v>35887000</v>
      </c>
      <c r="F322" s="841">
        <v>0</v>
      </c>
      <c r="G322" s="841">
        <v>55000</v>
      </c>
      <c r="H322" s="841">
        <v>35332000</v>
      </c>
      <c r="I322" s="841">
        <v>500000</v>
      </c>
      <c r="J322" s="841">
        <v>0</v>
      </c>
      <c r="K322" s="841">
        <v>0</v>
      </c>
      <c r="L322" s="851">
        <v>0</v>
      </c>
    </row>
    <row r="323" spans="1:12" ht="18.399999999999999" customHeight="1">
      <c r="A323" s="72"/>
      <c r="B323" s="68"/>
      <c r="C323" s="69" t="s">
        <v>4</v>
      </c>
      <c r="D323" s="78" t="s">
        <v>42</v>
      </c>
      <c r="E323" s="850">
        <v>0</v>
      </c>
      <c r="F323" s="850">
        <v>0</v>
      </c>
      <c r="G323" s="850">
        <v>0</v>
      </c>
      <c r="H323" s="850">
        <v>0</v>
      </c>
      <c r="I323" s="850">
        <v>0</v>
      </c>
      <c r="J323" s="850">
        <v>0</v>
      </c>
      <c r="K323" s="850">
        <v>0</v>
      </c>
      <c r="L323" s="852">
        <v>0</v>
      </c>
    </row>
    <row r="324" spans="1:12" ht="18.399999999999999" customHeight="1">
      <c r="A324" s="72"/>
      <c r="B324" s="68"/>
      <c r="C324" s="69" t="s">
        <v>4</v>
      </c>
      <c r="D324" s="78" t="s">
        <v>43</v>
      </c>
      <c r="E324" s="850">
        <v>2231442.1100000003</v>
      </c>
      <c r="F324" s="850">
        <v>0</v>
      </c>
      <c r="G324" s="850">
        <v>783.96</v>
      </c>
      <c r="H324" s="850">
        <v>2230658.1500000004</v>
      </c>
      <c r="I324" s="850">
        <v>0</v>
      </c>
      <c r="J324" s="850">
        <v>0</v>
      </c>
      <c r="K324" s="850">
        <v>0</v>
      </c>
      <c r="L324" s="852">
        <v>0</v>
      </c>
    </row>
    <row r="325" spans="1:12" ht="18.399999999999999" customHeight="1">
      <c r="A325" s="72"/>
      <c r="B325" s="68"/>
      <c r="C325" s="69" t="s">
        <v>4</v>
      </c>
      <c r="D325" s="78" t="s">
        <v>44</v>
      </c>
      <c r="E325" s="257">
        <v>6.2179678156435485E-2</v>
      </c>
      <c r="F325" s="257">
        <v>0</v>
      </c>
      <c r="G325" s="257">
        <v>1.4253818181818182E-2</v>
      </c>
      <c r="H325" s="257">
        <v>6.3134216857239911E-2</v>
      </c>
      <c r="I325" s="257">
        <v>0</v>
      </c>
      <c r="J325" s="257">
        <v>0</v>
      </c>
      <c r="K325" s="257">
        <v>0</v>
      </c>
      <c r="L325" s="357">
        <v>0</v>
      </c>
    </row>
    <row r="326" spans="1:12" ht="18.399999999999999" customHeight="1">
      <c r="A326" s="74"/>
      <c r="B326" s="75"/>
      <c r="C326" s="76" t="s">
        <v>4</v>
      </c>
      <c r="D326" s="80" t="s">
        <v>45</v>
      </c>
      <c r="E326" s="258">
        <v>0</v>
      </c>
      <c r="F326" s="258">
        <v>0</v>
      </c>
      <c r="G326" s="258">
        <v>0</v>
      </c>
      <c r="H326" s="258">
        <v>0</v>
      </c>
      <c r="I326" s="258">
        <v>0</v>
      </c>
      <c r="J326" s="258">
        <v>0</v>
      </c>
      <c r="K326" s="258">
        <v>0</v>
      </c>
      <c r="L326" s="358">
        <v>0</v>
      </c>
    </row>
    <row r="327" spans="1:12" ht="18.399999999999999" customHeight="1">
      <c r="A327" s="67" t="s">
        <v>185</v>
      </c>
      <c r="B327" s="68" t="s">
        <v>47</v>
      </c>
      <c r="C327" s="69" t="s">
        <v>186</v>
      </c>
      <c r="D327" s="78" t="s">
        <v>41</v>
      </c>
      <c r="E327" s="850">
        <v>14765000</v>
      </c>
      <c r="F327" s="841">
        <v>0</v>
      </c>
      <c r="G327" s="841">
        <v>25000</v>
      </c>
      <c r="H327" s="841">
        <v>14740000</v>
      </c>
      <c r="I327" s="841">
        <v>0</v>
      </c>
      <c r="J327" s="841">
        <v>0</v>
      </c>
      <c r="K327" s="841">
        <v>0</v>
      </c>
      <c r="L327" s="851">
        <v>0</v>
      </c>
    </row>
    <row r="328" spans="1:12" ht="18.399999999999999" customHeight="1">
      <c r="A328" s="72"/>
      <c r="B328" s="68"/>
      <c r="C328" s="69"/>
      <c r="D328" s="78" t="s">
        <v>42</v>
      </c>
      <c r="E328" s="850">
        <v>0</v>
      </c>
      <c r="F328" s="850">
        <v>0</v>
      </c>
      <c r="G328" s="850">
        <v>0</v>
      </c>
      <c r="H328" s="850">
        <v>0</v>
      </c>
      <c r="I328" s="850">
        <v>0</v>
      </c>
      <c r="J328" s="850">
        <v>0</v>
      </c>
      <c r="K328" s="850">
        <v>0</v>
      </c>
      <c r="L328" s="852">
        <v>0</v>
      </c>
    </row>
    <row r="329" spans="1:12" ht="18.399999999999999" customHeight="1">
      <c r="A329" s="72"/>
      <c r="B329" s="68"/>
      <c r="C329" s="69"/>
      <c r="D329" s="78" t="s">
        <v>43</v>
      </c>
      <c r="E329" s="850">
        <v>968558.52</v>
      </c>
      <c r="F329" s="850">
        <v>0</v>
      </c>
      <c r="G329" s="850">
        <v>5286.66</v>
      </c>
      <c r="H329" s="850">
        <v>963271.86</v>
      </c>
      <c r="I329" s="850">
        <v>0</v>
      </c>
      <c r="J329" s="850">
        <v>0</v>
      </c>
      <c r="K329" s="850">
        <v>0</v>
      </c>
      <c r="L329" s="852">
        <v>0</v>
      </c>
    </row>
    <row r="330" spans="1:12" ht="18.399999999999999" customHeight="1">
      <c r="A330" s="72"/>
      <c r="B330" s="68"/>
      <c r="C330" s="69"/>
      <c r="D330" s="78" t="s">
        <v>44</v>
      </c>
      <c r="E330" s="257">
        <v>6.559827429732476E-2</v>
      </c>
      <c r="F330" s="257">
        <v>0</v>
      </c>
      <c r="G330" s="257">
        <v>0.2114664</v>
      </c>
      <c r="H330" s="257">
        <v>6.5350872455902306E-2</v>
      </c>
      <c r="I330" s="257">
        <v>0</v>
      </c>
      <c r="J330" s="257">
        <v>0</v>
      </c>
      <c r="K330" s="257">
        <v>0</v>
      </c>
      <c r="L330" s="357">
        <v>0</v>
      </c>
    </row>
    <row r="331" spans="1:12" ht="18.399999999999999" customHeight="1">
      <c r="A331" s="74"/>
      <c r="B331" s="75"/>
      <c r="C331" s="76"/>
      <c r="D331" s="81" t="s">
        <v>45</v>
      </c>
      <c r="E331" s="258">
        <v>0</v>
      </c>
      <c r="F331" s="258">
        <v>0</v>
      </c>
      <c r="G331" s="258">
        <v>0</v>
      </c>
      <c r="H331" s="258">
        <v>0</v>
      </c>
      <c r="I331" s="258">
        <v>0</v>
      </c>
      <c r="J331" s="258">
        <v>0</v>
      </c>
      <c r="K331" s="258">
        <v>0</v>
      </c>
      <c r="L331" s="358">
        <v>0</v>
      </c>
    </row>
    <row r="332" spans="1:12" ht="18.399999999999999" customHeight="1">
      <c r="A332" s="67" t="s">
        <v>187</v>
      </c>
      <c r="B332" s="68" t="s">
        <v>47</v>
      </c>
      <c r="C332" s="69" t="s">
        <v>188</v>
      </c>
      <c r="D332" s="78" t="s">
        <v>41</v>
      </c>
      <c r="E332" s="850">
        <v>83192000</v>
      </c>
      <c r="F332" s="841">
        <v>80543000</v>
      </c>
      <c r="G332" s="841">
        <v>0</v>
      </c>
      <c r="H332" s="841">
        <v>5000</v>
      </c>
      <c r="I332" s="841">
        <v>2498000</v>
      </c>
      <c r="J332" s="841">
        <v>0</v>
      </c>
      <c r="K332" s="841">
        <v>0</v>
      </c>
      <c r="L332" s="851">
        <v>146000</v>
      </c>
    </row>
    <row r="333" spans="1:12" ht="18.399999999999999" customHeight="1">
      <c r="A333" s="72"/>
      <c r="B333" s="68"/>
      <c r="C333" s="69" t="s">
        <v>4</v>
      </c>
      <c r="D333" s="78" t="s">
        <v>42</v>
      </c>
      <c r="E333" s="850">
        <v>0</v>
      </c>
      <c r="F333" s="850">
        <v>0</v>
      </c>
      <c r="G333" s="850">
        <v>0</v>
      </c>
      <c r="H333" s="850">
        <v>0</v>
      </c>
      <c r="I333" s="850">
        <v>0</v>
      </c>
      <c r="J333" s="850">
        <v>0</v>
      </c>
      <c r="K333" s="850">
        <v>0</v>
      </c>
      <c r="L333" s="852">
        <v>0</v>
      </c>
    </row>
    <row r="334" spans="1:12" ht="18.399999999999999" customHeight="1">
      <c r="A334" s="72"/>
      <c r="B334" s="68"/>
      <c r="C334" s="69" t="s">
        <v>4</v>
      </c>
      <c r="D334" s="78" t="s">
        <v>43</v>
      </c>
      <c r="E334" s="850">
        <v>6455000</v>
      </c>
      <c r="F334" s="850">
        <v>6455000</v>
      </c>
      <c r="G334" s="850">
        <v>0</v>
      </c>
      <c r="H334" s="850">
        <v>0</v>
      </c>
      <c r="I334" s="850">
        <v>0</v>
      </c>
      <c r="J334" s="850">
        <v>0</v>
      </c>
      <c r="K334" s="850">
        <v>0</v>
      </c>
      <c r="L334" s="852">
        <v>0</v>
      </c>
    </row>
    <row r="335" spans="1:12" ht="18.399999999999999" customHeight="1">
      <c r="A335" s="72"/>
      <c r="B335" s="68"/>
      <c r="C335" s="69" t="s">
        <v>4</v>
      </c>
      <c r="D335" s="78" t="s">
        <v>44</v>
      </c>
      <c r="E335" s="257">
        <v>7.7591595345706324E-2</v>
      </c>
      <c r="F335" s="257">
        <v>8.0143525818506881E-2</v>
      </c>
      <c r="G335" s="257">
        <v>0</v>
      </c>
      <c r="H335" s="257">
        <v>0</v>
      </c>
      <c r="I335" s="257">
        <v>0</v>
      </c>
      <c r="J335" s="257">
        <v>0</v>
      </c>
      <c r="K335" s="257">
        <v>0</v>
      </c>
      <c r="L335" s="357">
        <v>0</v>
      </c>
    </row>
    <row r="336" spans="1:12" ht="18.399999999999999" customHeight="1">
      <c r="A336" s="74"/>
      <c r="B336" s="75"/>
      <c r="C336" s="76" t="s">
        <v>4</v>
      </c>
      <c r="D336" s="80" t="s">
        <v>45</v>
      </c>
      <c r="E336" s="258">
        <v>0</v>
      </c>
      <c r="F336" s="258">
        <v>0</v>
      </c>
      <c r="G336" s="258">
        <v>0</v>
      </c>
      <c r="H336" s="258">
        <v>0</v>
      </c>
      <c r="I336" s="258">
        <v>0</v>
      </c>
      <c r="J336" s="258">
        <v>0</v>
      </c>
      <c r="K336" s="258">
        <v>0</v>
      </c>
      <c r="L336" s="358">
        <v>0</v>
      </c>
    </row>
    <row r="337" spans="1:12" ht="18.399999999999999" customHeight="1">
      <c r="A337" s="67" t="s">
        <v>189</v>
      </c>
      <c r="B337" s="68" t="s">
        <v>47</v>
      </c>
      <c r="C337" s="69" t="s">
        <v>190</v>
      </c>
      <c r="D337" s="78" t="s">
        <v>41</v>
      </c>
      <c r="E337" s="850">
        <v>33729000</v>
      </c>
      <c r="F337" s="841">
        <v>0</v>
      </c>
      <c r="G337" s="841">
        <v>182000</v>
      </c>
      <c r="H337" s="841">
        <v>33120000</v>
      </c>
      <c r="I337" s="841">
        <v>427000</v>
      </c>
      <c r="J337" s="841">
        <v>0</v>
      </c>
      <c r="K337" s="841">
        <v>0</v>
      </c>
      <c r="L337" s="851">
        <v>0</v>
      </c>
    </row>
    <row r="338" spans="1:12" ht="18.399999999999999" customHeight="1">
      <c r="A338" s="72"/>
      <c r="B338" s="68"/>
      <c r="C338" s="69" t="s">
        <v>4</v>
      </c>
      <c r="D338" s="78" t="s">
        <v>42</v>
      </c>
      <c r="E338" s="850">
        <v>0</v>
      </c>
      <c r="F338" s="850">
        <v>0</v>
      </c>
      <c r="G338" s="850">
        <v>0</v>
      </c>
      <c r="H338" s="850">
        <v>0</v>
      </c>
      <c r="I338" s="850">
        <v>0</v>
      </c>
      <c r="J338" s="850">
        <v>0</v>
      </c>
      <c r="K338" s="850">
        <v>0</v>
      </c>
      <c r="L338" s="852">
        <v>0</v>
      </c>
    </row>
    <row r="339" spans="1:12" ht="18.399999999999999" customHeight="1">
      <c r="A339" s="72"/>
      <c r="B339" s="68"/>
      <c r="C339" s="69" t="s">
        <v>4</v>
      </c>
      <c r="D339" s="78" t="s">
        <v>43</v>
      </c>
      <c r="E339" s="850">
        <v>15781702.09</v>
      </c>
      <c r="F339" s="850">
        <v>0</v>
      </c>
      <c r="G339" s="850">
        <v>4819.32</v>
      </c>
      <c r="H339" s="850">
        <v>15776882.77</v>
      </c>
      <c r="I339" s="850">
        <v>0</v>
      </c>
      <c r="J339" s="850">
        <v>0</v>
      </c>
      <c r="K339" s="850">
        <v>0</v>
      </c>
      <c r="L339" s="852">
        <v>0</v>
      </c>
    </row>
    <row r="340" spans="1:12" ht="18.399999999999999" customHeight="1">
      <c r="A340" s="72"/>
      <c r="B340" s="68"/>
      <c r="C340" s="69" t="s">
        <v>4</v>
      </c>
      <c r="D340" s="78" t="s">
        <v>44</v>
      </c>
      <c r="E340" s="257">
        <v>0.46789712384001897</v>
      </c>
      <c r="F340" s="257">
        <v>0</v>
      </c>
      <c r="G340" s="257">
        <v>2.647978021978022E-2</v>
      </c>
      <c r="H340" s="257">
        <v>0.47635515609903378</v>
      </c>
      <c r="I340" s="257">
        <v>0</v>
      </c>
      <c r="J340" s="257">
        <v>0</v>
      </c>
      <c r="K340" s="257">
        <v>0</v>
      </c>
      <c r="L340" s="357">
        <v>0</v>
      </c>
    </row>
    <row r="341" spans="1:12" ht="18" customHeight="1">
      <c r="A341" s="74"/>
      <c r="B341" s="75"/>
      <c r="C341" s="76" t="s">
        <v>4</v>
      </c>
      <c r="D341" s="80" t="s">
        <v>45</v>
      </c>
      <c r="E341" s="258">
        <v>0</v>
      </c>
      <c r="F341" s="258">
        <v>0</v>
      </c>
      <c r="G341" s="258">
        <v>0</v>
      </c>
      <c r="H341" s="258">
        <v>0</v>
      </c>
      <c r="I341" s="258">
        <v>0</v>
      </c>
      <c r="J341" s="258">
        <v>0</v>
      </c>
      <c r="K341" s="258">
        <v>0</v>
      </c>
      <c r="L341" s="358">
        <v>0</v>
      </c>
    </row>
    <row r="342" spans="1:12" ht="18.399999999999999" customHeight="1">
      <c r="A342" s="67" t="s">
        <v>191</v>
      </c>
      <c r="B342" s="68" t="s">
        <v>47</v>
      </c>
      <c r="C342" s="69" t="s">
        <v>192</v>
      </c>
      <c r="D342" s="78" t="s">
        <v>41</v>
      </c>
      <c r="E342" s="850">
        <v>25757000</v>
      </c>
      <c r="F342" s="841">
        <v>0</v>
      </c>
      <c r="G342" s="841">
        <v>103000</v>
      </c>
      <c r="H342" s="841">
        <v>22018000</v>
      </c>
      <c r="I342" s="841">
        <v>2800000</v>
      </c>
      <c r="J342" s="841">
        <v>0</v>
      </c>
      <c r="K342" s="841">
        <v>0</v>
      </c>
      <c r="L342" s="851">
        <v>836000</v>
      </c>
    </row>
    <row r="343" spans="1:12" ht="18.399999999999999" customHeight="1">
      <c r="A343" s="67"/>
      <c r="B343" s="68"/>
      <c r="C343" s="69" t="s">
        <v>4</v>
      </c>
      <c r="D343" s="78" t="s">
        <v>42</v>
      </c>
      <c r="E343" s="850">
        <v>0</v>
      </c>
      <c r="F343" s="850">
        <v>0</v>
      </c>
      <c r="G343" s="850">
        <v>0</v>
      </c>
      <c r="H343" s="850">
        <v>0</v>
      </c>
      <c r="I343" s="850">
        <v>0</v>
      </c>
      <c r="J343" s="850">
        <v>0</v>
      </c>
      <c r="K343" s="850">
        <v>0</v>
      </c>
      <c r="L343" s="852">
        <v>0</v>
      </c>
    </row>
    <row r="344" spans="1:12" ht="18.399999999999999" customHeight="1">
      <c r="A344" s="72"/>
      <c r="B344" s="68"/>
      <c r="C344" s="69" t="s">
        <v>4</v>
      </c>
      <c r="D344" s="78" t="s">
        <v>43</v>
      </c>
      <c r="E344" s="850">
        <v>929392.2</v>
      </c>
      <c r="F344" s="850">
        <v>0</v>
      </c>
      <c r="G344" s="850">
        <v>5352.76</v>
      </c>
      <c r="H344" s="850">
        <v>916655.7699999999</v>
      </c>
      <c r="I344" s="850">
        <v>0</v>
      </c>
      <c r="J344" s="850">
        <v>0</v>
      </c>
      <c r="K344" s="850">
        <v>0</v>
      </c>
      <c r="L344" s="852">
        <v>7383.67</v>
      </c>
    </row>
    <row r="345" spans="1:12" ht="18.399999999999999" customHeight="1">
      <c r="A345" s="72"/>
      <c r="B345" s="68"/>
      <c r="C345" s="69" t="s">
        <v>4</v>
      </c>
      <c r="D345" s="78" t="s">
        <v>44</v>
      </c>
      <c r="E345" s="257">
        <v>3.6083091974997088E-2</v>
      </c>
      <c r="F345" s="257">
        <v>0</v>
      </c>
      <c r="G345" s="257">
        <v>5.1968543689320391E-2</v>
      </c>
      <c r="H345" s="257">
        <v>4.1632108729221538E-2</v>
      </c>
      <c r="I345" s="257">
        <v>0</v>
      </c>
      <c r="J345" s="257">
        <v>0</v>
      </c>
      <c r="K345" s="257">
        <v>0</v>
      </c>
      <c r="L345" s="357">
        <v>8.8321411483253589E-3</v>
      </c>
    </row>
    <row r="346" spans="1:12" ht="18.399999999999999" customHeight="1">
      <c r="A346" s="74"/>
      <c r="B346" s="75"/>
      <c r="C346" s="76" t="s">
        <v>4</v>
      </c>
      <c r="D346" s="80" t="s">
        <v>45</v>
      </c>
      <c r="E346" s="258">
        <v>0</v>
      </c>
      <c r="F346" s="258">
        <v>0</v>
      </c>
      <c r="G346" s="258">
        <v>0</v>
      </c>
      <c r="H346" s="258">
        <v>0</v>
      </c>
      <c r="I346" s="258">
        <v>0</v>
      </c>
      <c r="J346" s="258">
        <v>0</v>
      </c>
      <c r="K346" s="258">
        <v>0</v>
      </c>
      <c r="L346" s="358">
        <v>0</v>
      </c>
    </row>
    <row r="347" spans="1:12" ht="18.399999999999999" hidden="1" customHeight="1">
      <c r="A347" s="67" t="s">
        <v>193</v>
      </c>
      <c r="B347" s="68" t="s">
        <v>47</v>
      </c>
      <c r="C347" s="69" t="s">
        <v>194</v>
      </c>
      <c r="D347" s="78" t="s">
        <v>41</v>
      </c>
      <c r="E347" s="850">
        <v>0</v>
      </c>
      <c r="F347" s="841">
        <v>0</v>
      </c>
      <c r="G347" s="841">
        <v>0</v>
      </c>
      <c r="H347" s="841">
        <v>0</v>
      </c>
      <c r="I347" s="841">
        <v>0</v>
      </c>
      <c r="J347" s="841">
        <v>0</v>
      </c>
      <c r="K347" s="841">
        <v>0</v>
      </c>
      <c r="L347" s="851">
        <v>0</v>
      </c>
    </row>
    <row r="348" spans="1:12" ht="18.399999999999999" hidden="1" customHeight="1">
      <c r="A348" s="72"/>
      <c r="B348" s="68"/>
      <c r="C348" s="69"/>
      <c r="D348" s="78" t="s">
        <v>42</v>
      </c>
      <c r="E348" s="850">
        <v>0</v>
      </c>
      <c r="F348" s="850">
        <v>0</v>
      </c>
      <c r="G348" s="850">
        <v>0</v>
      </c>
      <c r="H348" s="850">
        <v>0</v>
      </c>
      <c r="I348" s="850">
        <v>0</v>
      </c>
      <c r="J348" s="850">
        <v>0</v>
      </c>
      <c r="K348" s="850">
        <v>0</v>
      </c>
      <c r="L348" s="852">
        <v>0</v>
      </c>
    </row>
    <row r="349" spans="1:12" ht="18.399999999999999" hidden="1" customHeight="1">
      <c r="A349" s="72"/>
      <c r="B349" s="68"/>
      <c r="C349" s="69"/>
      <c r="D349" s="78" t="s">
        <v>43</v>
      </c>
      <c r="E349" s="850">
        <v>0</v>
      </c>
      <c r="F349" s="850">
        <v>0</v>
      </c>
      <c r="G349" s="850">
        <v>0</v>
      </c>
      <c r="H349" s="850">
        <v>0</v>
      </c>
      <c r="I349" s="850">
        <v>0</v>
      </c>
      <c r="J349" s="850">
        <v>0</v>
      </c>
      <c r="K349" s="850">
        <v>0</v>
      </c>
      <c r="L349" s="852">
        <v>0</v>
      </c>
    </row>
    <row r="350" spans="1:12" ht="18.399999999999999" hidden="1" customHeight="1">
      <c r="A350" s="72"/>
      <c r="B350" s="68"/>
      <c r="C350" s="69"/>
      <c r="D350" s="78" t="s">
        <v>44</v>
      </c>
      <c r="E350" s="257">
        <v>0</v>
      </c>
      <c r="F350" s="257">
        <v>0</v>
      </c>
      <c r="G350" s="257">
        <v>0</v>
      </c>
      <c r="H350" s="257">
        <v>0</v>
      </c>
      <c r="I350" s="257">
        <v>0</v>
      </c>
      <c r="J350" s="257">
        <v>0</v>
      </c>
      <c r="K350" s="257">
        <v>0</v>
      </c>
      <c r="L350" s="357">
        <v>0</v>
      </c>
    </row>
    <row r="351" spans="1:12" ht="18.399999999999999" hidden="1" customHeight="1">
      <c r="A351" s="74"/>
      <c r="B351" s="75"/>
      <c r="C351" s="76"/>
      <c r="D351" s="80" t="s">
        <v>45</v>
      </c>
      <c r="E351" s="258">
        <v>0</v>
      </c>
      <c r="F351" s="258">
        <v>0</v>
      </c>
      <c r="G351" s="258">
        <v>0</v>
      </c>
      <c r="H351" s="258">
        <v>0</v>
      </c>
      <c r="I351" s="258">
        <v>0</v>
      </c>
      <c r="J351" s="258">
        <v>0</v>
      </c>
      <c r="K351" s="258">
        <v>0</v>
      </c>
      <c r="L351" s="358">
        <v>0</v>
      </c>
    </row>
    <row r="352" spans="1:12" ht="18.399999999999999" customHeight="1">
      <c r="A352" s="67" t="s">
        <v>195</v>
      </c>
      <c r="B352" s="68" t="s">
        <v>47</v>
      </c>
      <c r="C352" s="69" t="s">
        <v>196</v>
      </c>
      <c r="D352" s="78" t="s">
        <v>41</v>
      </c>
      <c r="E352" s="850">
        <v>41592000</v>
      </c>
      <c r="F352" s="841">
        <v>0</v>
      </c>
      <c r="G352" s="841">
        <v>60000</v>
      </c>
      <c r="H352" s="841">
        <v>35334000</v>
      </c>
      <c r="I352" s="841">
        <v>703000</v>
      </c>
      <c r="J352" s="841">
        <v>0</v>
      </c>
      <c r="K352" s="841">
        <v>0</v>
      </c>
      <c r="L352" s="851">
        <v>5495000</v>
      </c>
    </row>
    <row r="353" spans="1:12" ht="18.399999999999999" customHeight="1">
      <c r="A353" s="72"/>
      <c r="B353" s="68"/>
      <c r="C353" s="69" t="s">
        <v>4</v>
      </c>
      <c r="D353" s="78" t="s">
        <v>42</v>
      </c>
      <c r="E353" s="850">
        <v>0</v>
      </c>
      <c r="F353" s="850">
        <v>0</v>
      </c>
      <c r="G353" s="850">
        <v>0</v>
      </c>
      <c r="H353" s="850">
        <v>0</v>
      </c>
      <c r="I353" s="850">
        <v>0</v>
      </c>
      <c r="J353" s="850">
        <v>0</v>
      </c>
      <c r="K353" s="850">
        <v>0</v>
      </c>
      <c r="L353" s="852">
        <v>0</v>
      </c>
    </row>
    <row r="354" spans="1:12" ht="18.399999999999999" customHeight="1">
      <c r="A354" s="72"/>
      <c r="B354" s="68"/>
      <c r="C354" s="69" t="s">
        <v>4</v>
      </c>
      <c r="D354" s="78" t="s">
        <v>43</v>
      </c>
      <c r="E354" s="850">
        <v>2531266.96</v>
      </c>
      <c r="F354" s="850">
        <v>0</v>
      </c>
      <c r="G354" s="850">
        <v>0</v>
      </c>
      <c r="H354" s="850">
        <v>2249569.67</v>
      </c>
      <c r="I354" s="850">
        <v>0</v>
      </c>
      <c r="J354" s="850">
        <v>0</v>
      </c>
      <c r="K354" s="850">
        <v>0</v>
      </c>
      <c r="L354" s="852">
        <v>281697.29000000004</v>
      </c>
    </row>
    <row r="355" spans="1:12" ht="18.399999999999999" customHeight="1">
      <c r="A355" s="72"/>
      <c r="B355" s="68"/>
      <c r="C355" s="69" t="s">
        <v>4</v>
      </c>
      <c r="D355" s="78" t="s">
        <v>44</v>
      </c>
      <c r="E355" s="257">
        <v>6.0859467205231776E-2</v>
      </c>
      <c r="F355" s="257">
        <v>0</v>
      </c>
      <c r="G355" s="257">
        <v>0</v>
      </c>
      <c r="H355" s="257">
        <v>6.3665864889341714E-2</v>
      </c>
      <c r="I355" s="257">
        <v>0</v>
      </c>
      <c r="J355" s="257">
        <v>0</v>
      </c>
      <c r="K355" s="257">
        <v>0</v>
      </c>
      <c r="L355" s="357">
        <v>5.1264292993630577E-2</v>
      </c>
    </row>
    <row r="356" spans="1:12" ht="18.399999999999999" customHeight="1">
      <c r="A356" s="74"/>
      <c r="B356" s="75"/>
      <c r="C356" s="76" t="s">
        <v>4</v>
      </c>
      <c r="D356" s="77" t="s">
        <v>45</v>
      </c>
      <c r="E356" s="359">
        <v>0</v>
      </c>
      <c r="F356" s="258">
        <v>0</v>
      </c>
      <c r="G356" s="258">
        <v>0</v>
      </c>
      <c r="H356" s="258">
        <v>0</v>
      </c>
      <c r="I356" s="258">
        <v>0</v>
      </c>
      <c r="J356" s="258">
        <v>0</v>
      </c>
      <c r="K356" s="258">
        <v>0</v>
      </c>
      <c r="L356" s="358">
        <v>0</v>
      </c>
    </row>
    <row r="357" spans="1:12" ht="18.399999999999999" customHeight="1">
      <c r="A357" s="67" t="s">
        <v>197</v>
      </c>
      <c r="B357" s="68" t="s">
        <v>47</v>
      </c>
      <c r="C357" s="69" t="s">
        <v>198</v>
      </c>
      <c r="D357" s="70" t="s">
        <v>41</v>
      </c>
      <c r="E357" s="853">
        <v>17951189000</v>
      </c>
      <c r="F357" s="841">
        <v>17645343000</v>
      </c>
      <c r="G357" s="841">
        <v>295246000</v>
      </c>
      <c r="H357" s="841">
        <v>10600000</v>
      </c>
      <c r="I357" s="841">
        <v>0</v>
      </c>
      <c r="J357" s="841">
        <v>0</v>
      </c>
      <c r="K357" s="841">
        <v>0</v>
      </c>
      <c r="L357" s="851">
        <v>0</v>
      </c>
    </row>
    <row r="358" spans="1:12" ht="18.399999999999999" customHeight="1">
      <c r="A358" s="72"/>
      <c r="B358" s="68"/>
      <c r="C358" s="69" t="s">
        <v>199</v>
      </c>
      <c r="D358" s="78" t="s">
        <v>42</v>
      </c>
      <c r="E358" s="850">
        <v>0</v>
      </c>
      <c r="F358" s="850">
        <v>0</v>
      </c>
      <c r="G358" s="850">
        <v>0</v>
      </c>
      <c r="H358" s="850">
        <v>0</v>
      </c>
      <c r="I358" s="850">
        <v>0</v>
      </c>
      <c r="J358" s="850">
        <v>0</v>
      </c>
      <c r="K358" s="850">
        <v>0</v>
      </c>
      <c r="L358" s="852">
        <v>0</v>
      </c>
    </row>
    <row r="359" spans="1:12" ht="18.399999999999999" customHeight="1">
      <c r="A359" s="72"/>
      <c r="B359" s="68"/>
      <c r="C359" s="69" t="s">
        <v>4</v>
      </c>
      <c r="D359" s="78" t="s">
        <v>43</v>
      </c>
      <c r="E359" s="850">
        <v>1540000000</v>
      </c>
      <c r="F359" s="850">
        <v>1513285760.6500001</v>
      </c>
      <c r="G359" s="850">
        <v>25838484.350000001</v>
      </c>
      <c r="H359" s="850">
        <v>875755</v>
      </c>
      <c r="I359" s="850">
        <v>0</v>
      </c>
      <c r="J359" s="850">
        <v>0</v>
      </c>
      <c r="K359" s="850">
        <v>0</v>
      </c>
      <c r="L359" s="852">
        <v>0</v>
      </c>
    </row>
    <row r="360" spans="1:12" ht="18.399999999999999" customHeight="1">
      <c r="A360" s="72"/>
      <c r="B360" s="68"/>
      <c r="C360" s="69" t="s">
        <v>4</v>
      </c>
      <c r="D360" s="78" t="s">
        <v>44</v>
      </c>
      <c r="E360" s="257">
        <v>8.5788189294870656E-2</v>
      </c>
      <c r="F360" s="257">
        <v>8.5761198331480437E-2</v>
      </c>
      <c r="G360" s="257">
        <v>8.751510384560672E-2</v>
      </c>
      <c r="H360" s="257">
        <v>8.2618396226415092E-2</v>
      </c>
      <c r="I360" s="257">
        <v>0</v>
      </c>
      <c r="J360" s="257">
        <v>0</v>
      </c>
      <c r="K360" s="257">
        <v>0</v>
      </c>
      <c r="L360" s="357">
        <v>0</v>
      </c>
    </row>
    <row r="361" spans="1:12" ht="18.399999999999999" customHeight="1">
      <c r="A361" s="74"/>
      <c r="B361" s="75"/>
      <c r="C361" s="76" t="s">
        <v>4</v>
      </c>
      <c r="D361" s="80" t="s">
        <v>45</v>
      </c>
      <c r="E361" s="258">
        <v>0</v>
      </c>
      <c r="F361" s="258">
        <v>0</v>
      </c>
      <c r="G361" s="258">
        <v>0</v>
      </c>
      <c r="H361" s="258">
        <v>0</v>
      </c>
      <c r="I361" s="258">
        <v>0</v>
      </c>
      <c r="J361" s="258">
        <v>0</v>
      </c>
      <c r="K361" s="258">
        <v>0</v>
      </c>
      <c r="L361" s="358">
        <v>0</v>
      </c>
    </row>
    <row r="362" spans="1:12" ht="18.399999999999999" customHeight="1">
      <c r="A362" s="67" t="s">
        <v>200</v>
      </c>
      <c r="B362" s="68" t="s">
        <v>47</v>
      </c>
      <c r="C362" s="69" t="s">
        <v>201</v>
      </c>
      <c r="D362" s="70" t="s">
        <v>41</v>
      </c>
      <c r="E362" s="850">
        <v>44856690000</v>
      </c>
      <c r="F362" s="841">
        <v>38142004000</v>
      </c>
      <c r="G362" s="841">
        <v>2888032000</v>
      </c>
      <c r="H362" s="841">
        <v>3826654000</v>
      </c>
      <c r="I362" s="841">
        <v>0</v>
      </c>
      <c r="J362" s="841">
        <v>0</v>
      </c>
      <c r="K362" s="841">
        <v>0</v>
      </c>
      <c r="L362" s="851">
        <v>0</v>
      </c>
    </row>
    <row r="363" spans="1:12" ht="18.399999999999999" customHeight="1">
      <c r="A363" s="72"/>
      <c r="B363" s="68"/>
      <c r="C363" s="69" t="s">
        <v>4</v>
      </c>
      <c r="D363" s="73" t="s">
        <v>42</v>
      </c>
      <c r="E363" s="850">
        <v>0</v>
      </c>
      <c r="F363" s="850">
        <v>0</v>
      </c>
      <c r="G363" s="850">
        <v>0</v>
      </c>
      <c r="H363" s="850">
        <v>0</v>
      </c>
      <c r="I363" s="850">
        <v>0</v>
      </c>
      <c r="J363" s="850">
        <v>0</v>
      </c>
      <c r="K363" s="850">
        <v>0</v>
      </c>
      <c r="L363" s="852">
        <v>0</v>
      </c>
    </row>
    <row r="364" spans="1:12" ht="18.399999999999999" customHeight="1">
      <c r="A364" s="72"/>
      <c r="B364" s="68"/>
      <c r="C364" s="69" t="s">
        <v>4</v>
      </c>
      <c r="D364" s="73" t="s">
        <v>43</v>
      </c>
      <c r="E364" s="850">
        <v>3651999615.3500004</v>
      </c>
      <c r="F364" s="850">
        <v>3096598487.5900002</v>
      </c>
      <c r="G364" s="850">
        <v>272416238.89999998</v>
      </c>
      <c r="H364" s="850">
        <v>282984888.86000001</v>
      </c>
      <c r="I364" s="850">
        <v>0</v>
      </c>
      <c r="J364" s="850">
        <v>0</v>
      </c>
      <c r="K364" s="850">
        <v>0</v>
      </c>
      <c r="L364" s="852">
        <v>0</v>
      </c>
    </row>
    <row r="365" spans="1:12" ht="18.399999999999999" customHeight="1">
      <c r="A365" s="72"/>
      <c r="B365" s="68"/>
      <c r="C365" s="69" t="s">
        <v>4</v>
      </c>
      <c r="D365" s="73" t="s">
        <v>44</v>
      </c>
      <c r="E365" s="257">
        <v>8.1414826090600981E-2</v>
      </c>
      <c r="F365" s="257">
        <v>8.1186045903356319E-2</v>
      </c>
      <c r="G365" s="257">
        <v>9.4325907365292339E-2</v>
      </c>
      <c r="H365" s="257">
        <v>7.3950999714110552E-2</v>
      </c>
      <c r="I365" s="257">
        <v>0</v>
      </c>
      <c r="J365" s="257">
        <v>0</v>
      </c>
      <c r="K365" s="257">
        <v>0</v>
      </c>
      <c r="L365" s="357">
        <v>0</v>
      </c>
    </row>
    <row r="366" spans="1:12" ht="18.399999999999999" customHeight="1">
      <c r="A366" s="74"/>
      <c r="B366" s="75"/>
      <c r="C366" s="76" t="s">
        <v>4</v>
      </c>
      <c r="D366" s="77" t="s">
        <v>45</v>
      </c>
      <c r="E366" s="258">
        <v>0</v>
      </c>
      <c r="F366" s="258">
        <v>0</v>
      </c>
      <c r="G366" s="258">
        <v>0</v>
      </c>
      <c r="H366" s="258">
        <v>0</v>
      </c>
      <c r="I366" s="258">
        <v>0</v>
      </c>
      <c r="J366" s="258">
        <v>0</v>
      </c>
      <c r="K366" s="258">
        <v>0</v>
      </c>
      <c r="L366" s="358">
        <v>0</v>
      </c>
    </row>
    <row r="367" spans="1:12" ht="18.399999999999999" customHeight="1">
      <c r="A367" s="67" t="s">
        <v>202</v>
      </c>
      <c r="B367" s="68" t="s">
        <v>47</v>
      </c>
      <c r="C367" s="69" t="s">
        <v>439</v>
      </c>
      <c r="D367" s="70" t="s">
        <v>41</v>
      </c>
      <c r="E367" s="850">
        <v>53312000</v>
      </c>
      <c r="F367" s="841">
        <v>0</v>
      </c>
      <c r="G367" s="841">
        <v>55000</v>
      </c>
      <c r="H367" s="841">
        <v>52772000</v>
      </c>
      <c r="I367" s="841">
        <v>485000</v>
      </c>
      <c r="J367" s="841">
        <v>0</v>
      </c>
      <c r="K367" s="841">
        <v>0</v>
      </c>
      <c r="L367" s="851">
        <v>0</v>
      </c>
    </row>
    <row r="368" spans="1:12" ht="18.399999999999999" customHeight="1">
      <c r="A368" s="72"/>
      <c r="B368" s="68"/>
      <c r="C368" s="69" t="s">
        <v>440</v>
      </c>
      <c r="D368" s="73" t="s">
        <v>42</v>
      </c>
      <c r="E368" s="850">
        <v>0</v>
      </c>
      <c r="F368" s="850">
        <v>0</v>
      </c>
      <c r="G368" s="850">
        <v>0</v>
      </c>
      <c r="H368" s="850">
        <v>0</v>
      </c>
      <c r="I368" s="850">
        <v>0</v>
      </c>
      <c r="J368" s="850">
        <v>0</v>
      </c>
      <c r="K368" s="850">
        <v>0</v>
      </c>
      <c r="L368" s="852">
        <v>0</v>
      </c>
    </row>
    <row r="369" spans="1:12" ht="18.399999999999999" customHeight="1">
      <c r="A369" s="72"/>
      <c r="B369" s="68"/>
      <c r="C369" s="69" t="s">
        <v>4</v>
      </c>
      <c r="D369" s="73" t="s">
        <v>43</v>
      </c>
      <c r="E369" s="850">
        <v>2182883.1900000004</v>
      </c>
      <c r="F369" s="850">
        <v>0</v>
      </c>
      <c r="G369" s="850">
        <v>1527.2</v>
      </c>
      <c r="H369" s="850">
        <v>2181355.9900000002</v>
      </c>
      <c r="I369" s="850">
        <v>0</v>
      </c>
      <c r="J369" s="850">
        <v>0</v>
      </c>
      <c r="K369" s="850">
        <v>0</v>
      </c>
      <c r="L369" s="852">
        <v>0</v>
      </c>
    </row>
    <row r="370" spans="1:12" ht="18.399999999999999" customHeight="1">
      <c r="A370" s="72"/>
      <c r="B370" s="68"/>
      <c r="C370" s="69" t="s">
        <v>4</v>
      </c>
      <c r="D370" s="73" t="s">
        <v>44</v>
      </c>
      <c r="E370" s="257">
        <v>4.0945437987695087E-2</v>
      </c>
      <c r="F370" s="257">
        <v>0</v>
      </c>
      <c r="G370" s="257">
        <v>2.7767272727272727E-2</v>
      </c>
      <c r="H370" s="257">
        <v>4.1335480747366031E-2</v>
      </c>
      <c r="I370" s="257">
        <v>0</v>
      </c>
      <c r="J370" s="257">
        <v>0</v>
      </c>
      <c r="K370" s="257">
        <v>0</v>
      </c>
      <c r="L370" s="357">
        <v>0</v>
      </c>
    </row>
    <row r="371" spans="1:12" ht="18.399999999999999" customHeight="1">
      <c r="A371" s="74"/>
      <c r="B371" s="75"/>
      <c r="C371" s="76" t="s">
        <v>4</v>
      </c>
      <c r="D371" s="77" t="s">
        <v>45</v>
      </c>
      <c r="E371" s="258">
        <v>0</v>
      </c>
      <c r="F371" s="258">
        <v>0</v>
      </c>
      <c r="G371" s="258">
        <v>0</v>
      </c>
      <c r="H371" s="258">
        <v>0</v>
      </c>
      <c r="I371" s="258">
        <v>0</v>
      </c>
      <c r="J371" s="258">
        <v>0</v>
      </c>
      <c r="K371" s="258">
        <v>0</v>
      </c>
      <c r="L371" s="358">
        <v>0</v>
      </c>
    </row>
    <row r="372" spans="1:12" ht="18.399999999999999" customHeight="1">
      <c r="A372" s="67" t="s">
        <v>203</v>
      </c>
      <c r="B372" s="68" t="s">
        <v>47</v>
      </c>
      <c r="C372" s="69" t="s">
        <v>204</v>
      </c>
      <c r="D372" s="78" t="s">
        <v>41</v>
      </c>
      <c r="E372" s="850">
        <v>29140000</v>
      </c>
      <c r="F372" s="841">
        <v>0</v>
      </c>
      <c r="G372" s="841">
        <v>17000</v>
      </c>
      <c r="H372" s="841">
        <v>28658000</v>
      </c>
      <c r="I372" s="841">
        <v>465000</v>
      </c>
      <c r="J372" s="841">
        <v>0</v>
      </c>
      <c r="K372" s="841">
        <v>0</v>
      </c>
      <c r="L372" s="851">
        <v>0</v>
      </c>
    </row>
    <row r="373" spans="1:12" ht="18" customHeight="1">
      <c r="A373" s="72"/>
      <c r="B373" s="68"/>
      <c r="C373" s="69" t="s">
        <v>4</v>
      </c>
      <c r="D373" s="78" t="s">
        <v>42</v>
      </c>
      <c r="E373" s="850">
        <v>0</v>
      </c>
      <c r="F373" s="850">
        <v>0</v>
      </c>
      <c r="G373" s="850">
        <v>0</v>
      </c>
      <c r="H373" s="850">
        <v>0</v>
      </c>
      <c r="I373" s="850">
        <v>0</v>
      </c>
      <c r="J373" s="850">
        <v>0</v>
      </c>
      <c r="K373" s="850">
        <v>0</v>
      </c>
      <c r="L373" s="852">
        <v>0</v>
      </c>
    </row>
    <row r="374" spans="1:12" ht="18.399999999999999" customHeight="1">
      <c r="A374" s="72"/>
      <c r="B374" s="68"/>
      <c r="C374" s="69" t="s">
        <v>4</v>
      </c>
      <c r="D374" s="78" t="s">
        <v>43</v>
      </c>
      <c r="E374" s="850">
        <v>1489435.27</v>
      </c>
      <c r="F374" s="850">
        <v>0</v>
      </c>
      <c r="G374" s="850">
        <v>1200</v>
      </c>
      <c r="H374" s="850">
        <v>1488235.27</v>
      </c>
      <c r="I374" s="850">
        <v>0</v>
      </c>
      <c r="J374" s="850">
        <v>0</v>
      </c>
      <c r="K374" s="850">
        <v>0</v>
      </c>
      <c r="L374" s="852">
        <v>0</v>
      </c>
    </row>
    <row r="375" spans="1:12" ht="18.399999999999999" customHeight="1">
      <c r="A375" s="72"/>
      <c r="B375" s="68"/>
      <c r="C375" s="69" t="s">
        <v>4</v>
      </c>
      <c r="D375" s="78" t="s">
        <v>44</v>
      </c>
      <c r="E375" s="257">
        <v>5.1113084076870284E-2</v>
      </c>
      <c r="F375" s="257">
        <v>0</v>
      </c>
      <c r="G375" s="257">
        <v>7.0588235294117646E-2</v>
      </c>
      <c r="H375" s="257">
        <v>5.1930883871868241E-2</v>
      </c>
      <c r="I375" s="257">
        <v>0</v>
      </c>
      <c r="J375" s="257">
        <v>0</v>
      </c>
      <c r="K375" s="257">
        <v>0</v>
      </c>
      <c r="L375" s="357">
        <v>0</v>
      </c>
    </row>
    <row r="376" spans="1:12" ht="18.399999999999999" customHeight="1">
      <c r="A376" s="74"/>
      <c r="B376" s="75"/>
      <c r="C376" s="76" t="s">
        <v>4</v>
      </c>
      <c r="D376" s="78" t="s">
        <v>45</v>
      </c>
      <c r="E376" s="258">
        <v>0</v>
      </c>
      <c r="F376" s="258">
        <v>0</v>
      </c>
      <c r="G376" s="258">
        <v>0</v>
      </c>
      <c r="H376" s="258">
        <v>0</v>
      </c>
      <c r="I376" s="258">
        <v>0</v>
      </c>
      <c r="J376" s="258">
        <v>0</v>
      </c>
      <c r="K376" s="258">
        <v>0</v>
      </c>
      <c r="L376" s="358">
        <v>0</v>
      </c>
    </row>
    <row r="377" spans="1:12" ht="18.399999999999999" customHeight="1">
      <c r="A377" s="86" t="s">
        <v>205</v>
      </c>
      <c r="B377" s="87" t="s">
        <v>47</v>
      </c>
      <c r="C377" s="68" t="s">
        <v>206</v>
      </c>
      <c r="D377" s="79" t="s">
        <v>41</v>
      </c>
      <c r="E377" s="850">
        <v>125536000</v>
      </c>
      <c r="F377" s="841">
        <v>0</v>
      </c>
      <c r="G377" s="841">
        <v>250000</v>
      </c>
      <c r="H377" s="841">
        <v>102309000</v>
      </c>
      <c r="I377" s="841">
        <v>10860000</v>
      </c>
      <c r="J377" s="841">
        <v>0</v>
      </c>
      <c r="K377" s="841">
        <v>0</v>
      </c>
      <c r="L377" s="851">
        <v>12117000</v>
      </c>
    </row>
    <row r="378" spans="1:12" ht="18.399999999999999" customHeight="1">
      <c r="A378" s="72"/>
      <c r="B378" s="68"/>
      <c r="C378" s="69" t="s">
        <v>207</v>
      </c>
      <c r="D378" s="78" t="s">
        <v>42</v>
      </c>
      <c r="E378" s="850">
        <v>0</v>
      </c>
      <c r="F378" s="850">
        <v>0</v>
      </c>
      <c r="G378" s="850">
        <v>0</v>
      </c>
      <c r="H378" s="850">
        <v>0</v>
      </c>
      <c r="I378" s="850">
        <v>0</v>
      </c>
      <c r="J378" s="850">
        <v>0</v>
      </c>
      <c r="K378" s="850">
        <v>0</v>
      </c>
      <c r="L378" s="852">
        <v>0</v>
      </c>
    </row>
    <row r="379" spans="1:12" ht="18.399999999999999" customHeight="1">
      <c r="A379" s="72"/>
      <c r="B379" s="68"/>
      <c r="C379" s="69" t="s">
        <v>4</v>
      </c>
      <c r="D379" s="78" t="s">
        <v>43</v>
      </c>
      <c r="E379" s="850">
        <v>5752008.1699999999</v>
      </c>
      <c r="F379" s="850">
        <v>0</v>
      </c>
      <c r="G379" s="850">
        <v>3000</v>
      </c>
      <c r="H379" s="850">
        <v>5735357.4199999999</v>
      </c>
      <c r="I379" s="850">
        <v>13650.75</v>
      </c>
      <c r="J379" s="850">
        <v>0</v>
      </c>
      <c r="K379" s="850">
        <v>0</v>
      </c>
      <c r="L379" s="852">
        <v>0</v>
      </c>
    </row>
    <row r="380" spans="1:12" ht="18.399999999999999" customHeight="1">
      <c r="A380" s="72"/>
      <c r="B380" s="68"/>
      <c r="C380" s="69" t="s">
        <v>4</v>
      </c>
      <c r="D380" s="78" t="s">
        <v>44</v>
      </c>
      <c r="E380" s="257">
        <v>4.5819590953989291E-2</v>
      </c>
      <c r="F380" s="257">
        <v>0</v>
      </c>
      <c r="G380" s="257">
        <v>1.2E-2</v>
      </c>
      <c r="H380" s="257">
        <v>5.6059168010634451E-2</v>
      </c>
      <c r="I380" s="257">
        <v>1.256975138121547E-3</v>
      </c>
      <c r="J380" s="257">
        <v>0</v>
      </c>
      <c r="K380" s="257">
        <v>0</v>
      </c>
      <c r="L380" s="357">
        <v>0</v>
      </c>
    </row>
    <row r="381" spans="1:12" ht="18.399999999999999" customHeight="1">
      <c r="A381" s="74"/>
      <c r="B381" s="75"/>
      <c r="C381" s="76" t="s">
        <v>4</v>
      </c>
      <c r="D381" s="80" t="s">
        <v>45</v>
      </c>
      <c r="E381" s="258">
        <v>0</v>
      </c>
      <c r="F381" s="258">
        <v>0</v>
      </c>
      <c r="G381" s="258">
        <v>0</v>
      </c>
      <c r="H381" s="258">
        <v>0</v>
      </c>
      <c r="I381" s="258">
        <v>0</v>
      </c>
      <c r="J381" s="258">
        <v>0</v>
      </c>
      <c r="K381" s="258">
        <v>0</v>
      </c>
      <c r="L381" s="358">
        <v>0</v>
      </c>
    </row>
    <row r="382" spans="1:12" ht="18.399999999999999" customHeight="1">
      <c r="A382" s="67" t="s">
        <v>208</v>
      </c>
      <c r="B382" s="68" t="s">
        <v>47</v>
      </c>
      <c r="C382" s="69" t="s">
        <v>230</v>
      </c>
      <c r="D382" s="70" t="s">
        <v>41</v>
      </c>
      <c r="E382" s="853">
        <v>27600000000</v>
      </c>
      <c r="F382" s="841">
        <v>0</v>
      </c>
      <c r="G382" s="841">
        <v>0</v>
      </c>
      <c r="H382" s="841">
        <v>100000</v>
      </c>
      <c r="I382" s="841">
        <v>0</v>
      </c>
      <c r="J382" s="841">
        <v>27599900000</v>
      </c>
      <c r="K382" s="841">
        <v>0</v>
      </c>
      <c r="L382" s="851">
        <v>0</v>
      </c>
    </row>
    <row r="383" spans="1:12" ht="18.399999999999999" customHeight="1">
      <c r="A383" s="67"/>
      <c r="B383" s="68"/>
      <c r="C383" s="69" t="s">
        <v>4</v>
      </c>
      <c r="D383" s="78" t="s">
        <v>42</v>
      </c>
      <c r="E383" s="850">
        <v>0</v>
      </c>
      <c r="F383" s="850">
        <v>0</v>
      </c>
      <c r="G383" s="850">
        <v>0</v>
      </c>
      <c r="H383" s="850">
        <v>0</v>
      </c>
      <c r="I383" s="850">
        <v>0</v>
      </c>
      <c r="J383" s="850">
        <v>0</v>
      </c>
      <c r="K383" s="850">
        <v>0</v>
      </c>
      <c r="L383" s="852">
        <v>0</v>
      </c>
    </row>
    <row r="384" spans="1:12" ht="18.399999999999999" customHeight="1">
      <c r="A384" s="72"/>
      <c r="B384" s="68"/>
      <c r="C384" s="69" t="s">
        <v>4</v>
      </c>
      <c r="D384" s="78" t="s">
        <v>43</v>
      </c>
      <c r="E384" s="850">
        <v>3637611105.4899998</v>
      </c>
      <c r="F384" s="850">
        <v>0</v>
      </c>
      <c r="G384" s="850">
        <v>0</v>
      </c>
      <c r="H384" s="850">
        <v>0</v>
      </c>
      <c r="I384" s="850">
        <v>0</v>
      </c>
      <c r="J384" s="850">
        <v>3637611105.4899998</v>
      </c>
      <c r="K384" s="850">
        <v>0</v>
      </c>
      <c r="L384" s="852">
        <v>0</v>
      </c>
    </row>
    <row r="385" spans="1:12" ht="18.399999999999999" customHeight="1">
      <c r="A385" s="72"/>
      <c r="B385" s="68"/>
      <c r="C385" s="69" t="s">
        <v>4</v>
      </c>
      <c r="D385" s="78" t="s">
        <v>44</v>
      </c>
      <c r="E385" s="257">
        <v>0.13179750382210145</v>
      </c>
      <c r="F385" s="257">
        <v>0</v>
      </c>
      <c r="G385" s="257">
        <v>0</v>
      </c>
      <c r="H385" s="257">
        <v>0</v>
      </c>
      <c r="I385" s="257">
        <v>0</v>
      </c>
      <c r="J385" s="257">
        <v>0.13179798135101939</v>
      </c>
      <c r="K385" s="257">
        <v>0</v>
      </c>
      <c r="L385" s="357">
        <v>0</v>
      </c>
    </row>
    <row r="386" spans="1:12" ht="18.399999999999999" customHeight="1">
      <c r="A386" s="74"/>
      <c r="B386" s="75"/>
      <c r="C386" s="76" t="s">
        <v>4</v>
      </c>
      <c r="D386" s="80" t="s">
        <v>45</v>
      </c>
      <c r="E386" s="258">
        <v>0</v>
      </c>
      <c r="F386" s="258">
        <v>0</v>
      </c>
      <c r="G386" s="258">
        <v>0</v>
      </c>
      <c r="H386" s="258">
        <v>0</v>
      </c>
      <c r="I386" s="258">
        <v>0</v>
      </c>
      <c r="J386" s="258">
        <v>0</v>
      </c>
      <c r="K386" s="258">
        <v>0</v>
      </c>
      <c r="L386" s="358">
        <v>0</v>
      </c>
    </row>
    <row r="387" spans="1:12" ht="18.399999999999999" customHeight="1">
      <c r="A387" s="67" t="s">
        <v>209</v>
      </c>
      <c r="B387" s="68" t="s">
        <v>47</v>
      </c>
      <c r="C387" s="69" t="s">
        <v>210</v>
      </c>
      <c r="D387" s="78" t="s">
        <v>41</v>
      </c>
      <c r="E387" s="850">
        <v>133246000</v>
      </c>
      <c r="F387" s="841">
        <v>0</v>
      </c>
      <c r="G387" s="841">
        <v>134000</v>
      </c>
      <c r="H387" s="841">
        <v>130641000</v>
      </c>
      <c r="I387" s="841">
        <v>2471000</v>
      </c>
      <c r="J387" s="841">
        <v>0</v>
      </c>
      <c r="K387" s="841">
        <v>0</v>
      </c>
      <c r="L387" s="851">
        <v>0</v>
      </c>
    </row>
    <row r="388" spans="1:12" ht="18.399999999999999" customHeight="1">
      <c r="A388" s="72"/>
      <c r="B388" s="68"/>
      <c r="C388" s="69" t="s">
        <v>4</v>
      </c>
      <c r="D388" s="78" t="s">
        <v>42</v>
      </c>
      <c r="E388" s="850">
        <v>0</v>
      </c>
      <c r="F388" s="850">
        <v>0</v>
      </c>
      <c r="G388" s="850">
        <v>0</v>
      </c>
      <c r="H388" s="850">
        <v>0</v>
      </c>
      <c r="I388" s="850">
        <v>0</v>
      </c>
      <c r="J388" s="850">
        <v>0</v>
      </c>
      <c r="K388" s="850">
        <v>0</v>
      </c>
      <c r="L388" s="852">
        <v>0</v>
      </c>
    </row>
    <row r="389" spans="1:12" ht="18.399999999999999" customHeight="1">
      <c r="A389" s="72"/>
      <c r="B389" s="68"/>
      <c r="C389" s="69" t="s">
        <v>4</v>
      </c>
      <c r="D389" s="78" t="s">
        <v>43</v>
      </c>
      <c r="E389" s="850">
        <v>9311733.7500000019</v>
      </c>
      <c r="F389" s="850">
        <v>0</v>
      </c>
      <c r="G389" s="850">
        <v>7963.98</v>
      </c>
      <c r="H389" s="850">
        <v>9271174.7700000014</v>
      </c>
      <c r="I389" s="850">
        <v>32595</v>
      </c>
      <c r="J389" s="850">
        <v>0</v>
      </c>
      <c r="K389" s="850">
        <v>0</v>
      </c>
      <c r="L389" s="852">
        <v>0</v>
      </c>
    </row>
    <row r="390" spans="1:12" ht="18.399999999999999" customHeight="1">
      <c r="A390" s="72"/>
      <c r="B390" s="68"/>
      <c r="C390" s="69" t="s">
        <v>4</v>
      </c>
      <c r="D390" s="78" t="s">
        <v>44</v>
      </c>
      <c r="E390" s="257">
        <v>6.9883776998934319E-2</v>
      </c>
      <c r="F390" s="257">
        <v>0</v>
      </c>
      <c r="G390" s="257">
        <v>5.9432686567164175E-2</v>
      </c>
      <c r="H390" s="257">
        <v>7.0966808046478522E-2</v>
      </c>
      <c r="I390" s="257">
        <v>1.3191015783083772E-2</v>
      </c>
      <c r="J390" s="257">
        <v>0</v>
      </c>
      <c r="K390" s="257">
        <v>0</v>
      </c>
      <c r="L390" s="357">
        <v>0</v>
      </c>
    </row>
    <row r="391" spans="1:12" ht="18.399999999999999" customHeight="1">
      <c r="A391" s="74"/>
      <c r="B391" s="75"/>
      <c r="C391" s="76" t="s">
        <v>4</v>
      </c>
      <c r="D391" s="80" t="s">
        <v>45</v>
      </c>
      <c r="E391" s="258">
        <v>0</v>
      </c>
      <c r="F391" s="258">
        <v>0</v>
      </c>
      <c r="G391" s="258">
        <v>0</v>
      </c>
      <c r="H391" s="258">
        <v>0</v>
      </c>
      <c r="I391" s="258">
        <v>0</v>
      </c>
      <c r="J391" s="258">
        <v>0</v>
      </c>
      <c r="K391" s="258">
        <v>0</v>
      </c>
      <c r="L391" s="358">
        <v>0</v>
      </c>
    </row>
    <row r="392" spans="1:12" ht="18" customHeight="1">
      <c r="A392" s="67" t="s">
        <v>211</v>
      </c>
      <c r="B392" s="68" t="s">
        <v>47</v>
      </c>
      <c r="C392" s="69" t="s">
        <v>212</v>
      </c>
      <c r="D392" s="78" t="s">
        <v>41</v>
      </c>
      <c r="E392" s="850">
        <v>250000000</v>
      </c>
      <c r="F392" s="841">
        <v>0</v>
      </c>
      <c r="G392" s="841">
        <v>0</v>
      </c>
      <c r="H392" s="841">
        <v>250000000</v>
      </c>
      <c r="I392" s="841">
        <v>0</v>
      </c>
      <c r="J392" s="841">
        <v>0</v>
      </c>
      <c r="K392" s="841">
        <v>0</v>
      </c>
      <c r="L392" s="851">
        <v>0</v>
      </c>
    </row>
    <row r="393" spans="1:12" ht="18.399999999999999" customHeight="1">
      <c r="A393" s="72"/>
      <c r="B393" s="68"/>
      <c r="C393" s="69" t="s">
        <v>4</v>
      </c>
      <c r="D393" s="78" t="s">
        <v>42</v>
      </c>
      <c r="E393" s="850">
        <v>0</v>
      </c>
      <c r="F393" s="850">
        <v>0</v>
      </c>
      <c r="G393" s="850">
        <v>0</v>
      </c>
      <c r="H393" s="850">
        <v>0</v>
      </c>
      <c r="I393" s="850">
        <v>0</v>
      </c>
      <c r="J393" s="850">
        <v>0</v>
      </c>
      <c r="K393" s="850">
        <v>0</v>
      </c>
      <c r="L393" s="852">
        <v>0</v>
      </c>
    </row>
    <row r="394" spans="1:12" ht="18.399999999999999" customHeight="1">
      <c r="A394" s="72"/>
      <c r="B394" s="68"/>
      <c r="C394" s="69" t="s">
        <v>4</v>
      </c>
      <c r="D394" s="78" t="s">
        <v>43</v>
      </c>
      <c r="E394" s="850">
        <v>0</v>
      </c>
      <c r="F394" s="850">
        <v>0</v>
      </c>
      <c r="G394" s="850">
        <v>0</v>
      </c>
      <c r="H394" s="850">
        <v>0</v>
      </c>
      <c r="I394" s="850">
        <v>0</v>
      </c>
      <c r="J394" s="850">
        <v>0</v>
      </c>
      <c r="K394" s="850">
        <v>0</v>
      </c>
      <c r="L394" s="852">
        <v>0</v>
      </c>
    </row>
    <row r="395" spans="1:12" ht="18.399999999999999" customHeight="1">
      <c r="A395" s="72"/>
      <c r="B395" s="68"/>
      <c r="C395" s="69" t="s">
        <v>4</v>
      </c>
      <c r="D395" s="78" t="s">
        <v>44</v>
      </c>
      <c r="E395" s="257">
        <v>0</v>
      </c>
      <c r="F395" s="257">
        <v>0</v>
      </c>
      <c r="G395" s="257">
        <v>0</v>
      </c>
      <c r="H395" s="257">
        <v>0</v>
      </c>
      <c r="I395" s="257">
        <v>0</v>
      </c>
      <c r="J395" s="257">
        <v>0</v>
      </c>
      <c r="K395" s="257">
        <v>0</v>
      </c>
      <c r="L395" s="357">
        <v>0</v>
      </c>
    </row>
    <row r="396" spans="1:12" ht="18.399999999999999" customHeight="1">
      <c r="A396" s="74"/>
      <c r="B396" s="75"/>
      <c r="C396" s="76" t="s">
        <v>4</v>
      </c>
      <c r="D396" s="81" t="s">
        <v>45</v>
      </c>
      <c r="E396" s="258">
        <v>0</v>
      </c>
      <c r="F396" s="258">
        <v>0</v>
      </c>
      <c r="G396" s="258">
        <v>0</v>
      </c>
      <c r="H396" s="258">
        <v>0</v>
      </c>
      <c r="I396" s="258">
        <v>0</v>
      </c>
      <c r="J396" s="258">
        <v>0</v>
      </c>
      <c r="K396" s="258">
        <v>0</v>
      </c>
      <c r="L396" s="358">
        <v>0</v>
      </c>
    </row>
    <row r="397" spans="1:12" ht="18.399999999999999" customHeight="1">
      <c r="A397" s="67" t="s">
        <v>213</v>
      </c>
      <c r="B397" s="68" t="s">
        <v>47</v>
      </c>
      <c r="C397" s="69" t="s">
        <v>214</v>
      </c>
      <c r="D397" s="78" t="s">
        <v>41</v>
      </c>
      <c r="E397" s="850">
        <v>66697426000</v>
      </c>
      <c r="F397" s="841">
        <v>66697426000</v>
      </c>
      <c r="G397" s="841">
        <v>0</v>
      </c>
      <c r="H397" s="841">
        <v>0</v>
      </c>
      <c r="I397" s="841">
        <v>0</v>
      </c>
      <c r="J397" s="841">
        <v>0</v>
      </c>
      <c r="K397" s="841">
        <v>0</v>
      </c>
      <c r="L397" s="851">
        <v>0</v>
      </c>
    </row>
    <row r="398" spans="1:12" ht="18.399999999999999" customHeight="1">
      <c r="A398" s="72"/>
      <c r="B398" s="68"/>
      <c r="C398" s="69" t="s">
        <v>215</v>
      </c>
      <c r="D398" s="78" t="s">
        <v>42</v>
      </c>
      <c r="E398" s="850">
        <v>0</v>
      </c>
      <c r="F398" s="850">
        <v>0</v>
      </c>
      <c r="G398" s="850">
        <v>0</v>
      </c>
      <c r="H398" s="850">
        <v>0</v>
      </c>
      <c r="I398" s="850">
        <v>0</v>
      </c>
      <c r="J398" s="850">
        <v>0</v>
      </c>
      <c r="K398" s="850">
        <v>0</v>
      </c>
      <c r="L398" s="852">
        <v>0</v>
      </c>
    </row>
    <row r="399" spans="1:12" ht="18.399999999999999" customHeight="1">
      <c r="A399" s="72"/>
      <c r="B399" s="68"/>
      <c r="C399" s="69" t="s">
        <v>4</v>
      </c>
      <c r="D399" s="78" t="s">
        <v>43</v>
      </c>
      <c r="E399" s="850">
        <v>8936489137</v>
      </c>
      <c r="F399" s="850">
        <v>8936489137</v>
      </c>
      <c r="G399" s="850">
        <v>0</v>
      </c>
      <c r="H399" s="850">
        <v>0</v>
      </c>
      <c r="I399" s="850">
        <v>0</v>
      </c>
      <c r="J399" s="850">
        <v>0</v>
      </c>
      <c r="K399" s="850">
        <v>0</v>
      </c>
      <c r="L399" s="852">
        <v>0</v>
      </c>
    </row>
    <row r="400" spans="1:12" ht="18.399999999999999" customHeight="1">
      <c r="A400" s="72"/>
      <c r="B400" s="68"/>
      <c r="C400" s="69" t="s">
        <v>4</v>
      </c>
      <c r="D400" s="78" t="s">
        <v>44</v>
      </c>
      <c r="E400" s="257">
        <v>0.13398551747709125</v>
      </c>
      <c r="F400" s="257">
        <v>0.13398551747709125</v>
      </c>
      <c r="G400" s="257">
        <v>0</v>
      </c>
      <c r="H400" s="257">
        <v>0</v>
      </c>
      <c r="I400" s="257">
        <v>0</v>
      </c>
      <c r="J400" s="257">
        <v>0</v>
      </c>
      <c r="K400" s="257">
        <v>0</v>
      </c>
      <c r="L400" s="357">
        <v>0</v>
      </c>
    </row>
    <row r="401" spans="1:12" ht="18.399999999999999" customHeight="1">
      <c r="A401" s="74"/>
      <c r="B401" s="75"/>
      <c r="C401" s="76" t="s">
        <v>4</v>
      </c>
      <c r="D401" s="81" t="s">
        <v>45</v>
      </c>
      <c r="E401" s="258">
        <v>0</v>
      </c>
      <c r="F401" s="258">
        <v>0</v>
      </c>
      <c r="G401" s="258">
        <v>0</v>
      </c>
      <c r="H401" s="258">
        <v>0</v>
      </c>
      <c r="I401" s="258">
        <v>0</v>
      </c>
      <c r="J401" s="258">
        <v>0</v>
      </c>
      <c r="K401" s="258">
        <v>0</v>
      </c>
      <c r="L401" s="358">
        <v>0</v>
      </c>
    </row>
    <row r="402" spans="1:12" ht="18.399999999999999" customHeight="1">
      <c r="A402" s="67" t="s">
        <v>216</v>
      </c>
      <c r="B402" s="68" t="s">
        <v>47</v>
      </c>
      <c r="C402" s="69" t="s">
        <v>217</v>
      </c>
      <c r="D402" s="79" t="s">
        <v>41</v>
      </c>
      <c r="E402" s="850">
        <v>22701759000</v>
      </c>
      <c r="F402" s="841">
        <v>9941573000</v>
      </c>
      <c r="G402" s="841">
        <v>836140000</v>
      </c>
      <c r="H402" s="841">
        <v>3542639000</v>
      </c>
      <c r="I402" s="841">
        <v>2109773000</v>
      </c>
      <c r="J402" s="841">
        <v>0</v>
      </c>
      <c r="K402" s="841">
        <v>2000000000</v>
      </c>
      <c r="L402" s="851">
        <v>4271634000</v>
      </c>
    </row>
    <row r="403" spans="1:12" ht="18.399999999999999" customHeight="1">
      <c r="A403" s="72"/>
      <c r="B403" s="68"/>
      <c r="C403" s="69" t="s">
        <v>4</v>
      </c>
      <c r="D403" s="78" t="s">
        <v>42</v>
      </c>
      <c r="E403" s="850">
        <v>0</v>
      </c>
      <c r="F403" s="850">
        <v>0</v>
      </c>
      <c r="G403" s="850">
        <v>0</v>
      </c>
      <c r="H403" s="850">
        <v>0</v>
      </c>
      <c r="I403" s="850">
        <v>0</v>
      </c>
      <c r="J403" s="850">
        <v>0</v>
      </c>
      <c r="K403" s="850">
        <v>0</v>
      </c>
      <c r="L403" s="852">
        <v>0</v>
      </c>
    </row>
    <row r="404" spans="1:12" ht="18.399999999999999" customHeight="1">
      <c r="A404" s="72"/>
      <c r="B404" s="68"/>
      <c r="C404" s="69" t="s">
        <v>4</v>
      </c>
      <c r="D404" s="78" t="s">
        <v>43</v>
      </c>
      <c r="E404" s="850">
        <v>0</v>
      </c>
      <c r="F404" s="850">
        <v>0</v>
      </c>
      <c r="G404" s="850">
        <v>0</v>
      </c>
      <c r="H404" s="850">
        <v>0</v>
      </c>
      <c r="I404" s="850">
        <v>0</v>
      </c>
      <c r="J404" s="850">
        <v>0</v>
      </c>
      <c r="K404" s="850">
        <v>0</v>
      </c>
      <c r="L404" s="852">
        <v>0</v>
      </c>
    </row>
    <row r="405" spans="1:12" ht="18.399999999999999" customHeight="1">
      <c r="A405" s="72"/>
      <c r="B405" s="68"/>
      <c r="C405" s="69" t="s">
        <v>4</v>
      </c>
      <c r="D405" s="78" t="s">
        <v>44</v>
      </c>
      <c r="E405" s="257">
        <v>0</v>
      </c>
      <c r="F405" s="257">
        <v>0</v>
      </c>
      <c r="G405" s="257">
        <v>0</v>
      </c>
      <c r="H405" s="257">
        <v>0</v>
      </c>
      <c r="I405" s="257">
        <v>0</v>
      </c>
      <c r="J405" s="257">
        <v>0</v>
      </c>
      <c r="K405" s="257">
        <v>0</v>
      </c>
      <c r="L405" s="357">
        <v>0</v>
      </c>
    </row>
    <row r="406" spans="1:12" ht="18.399999999999999" customHeight="1">
      <c r="A406" s="74"/>
      <c r="B406" s="75"/>
      <c r="C406" s="76" t="s">
        <v>4</v>
      </c>
      <c r="D406" s="80" t="s">
        <v>45</v>
      </c>
      <c r="E406" s="258">
        <v>0</v>
      </c>
      <c r="F406" s="258">
        <v>0</v>
      </c>
      <c r="G406" s="258">
        <v>0</v>
      </c>
      <c r="H406" s="258">
        <v>0</v>
      </c>
      <c r="I406" s="258">
        <v>0</v>
      </c>
      <c r="J406" s="258">
        <v>0</v>
      </c>
      <c r="K406" s="258">
        <v>0</v>
      </c>
      <c r="L406" s="358">
        <v>0</v>
      </c>
    </row>
    <row r="407" spans="1:12" ht="18.399999999999999" customHeight="1">
      <c r="A407" s="67" t="s">
        <v>218</v>
      </c>
      <c r="B407" s="68" t="s">
        <v>47</v>
      </c>
      <c r="C407" s="69" t="s">
        <v>219</v>
      </c>
      <c r="D407" s="79" t="s">
        <v>41</v>
      </c>
      <c r="E407" s="850">
        <v>21327650000</v>
      </c>
      <c r="F407" s="841">
        <v>0</v>
      </c>
      <c r="G407" s="841">
        <v>0</v>
      </c>
      <c r="H407" s="841">
        <v>0</v>
      </c>
      <c r="I407" s="841">
        <v>0</v>
      </c>
      <c r="J407" s="841">
        <v>0</v>
      </c>
      <c r="K407" s="841">
        <v>21327650000</v>
      </c>
      <c r="L407" s="851">
        <v>0</v>
      </c>
    </row>
    <row r="408" spans="1:12" ht="18.399999999999999" customHeight="1">
      <c r="A408" s="72"/>
      <c r="B408" s="68"/>
      <c r="C408" s="69" t="s">
        <v>4</v>
      </c>
      <c r="D408" s="78" t="s">
        <v>42</v>
      </c>
      <c r="E408" s="850">
        <v>0</v>
      </c>
      <c r="F408" s="850">
        <v>0</v>
      </c>
      <c r="G408" s="850">
        <v>0</v>
      </c>
      <c r="H408" s="850">
        <v>0</v>
      </c>
      <c r="I408" s="850">
        <v>0</v>
      </c>
      <c r="J408" s="850">
        <v>0</v>
      </c>
      <c r="K408" s="850">
        <v>0</v>
      </c>
      <c r="L408" s="852">
        <v>0</v>
      </c>
    </row>
    <row r="409" spans="1:12" ht="18.399999999999999" customHeight="1">
      <c r="A409" s="72"/>
      <c r="B409" s="68"/>
      <c r="C409" s="69" t="s">
        <v>4</v>
      </c>
      <c r="D409" s="78" t="s">
        <v>43</v>
      </c>
      <c r="E409" s="850">
        <v>3547050169.4799995</v>
      </c>
      <c r="F409" s="850">
        <v>0</v>
      </c>
      <c r="G409" s="850">
        <v>0</v>
      </c>
      <c r="H409" s="850">
        <v>0</v>
      </c>
      <c r="I409" s="850">
        <v>0</v>
      </c>
      <c r="J409" s="850">
        <v>0</v>
      </c>
      <c r="K409" s="850">
        <v>3547050169.4799995</v>
      </c>
      <c r="L409" s="852">
        <v>0</v>
      </c>
    </row>
    <row r="410" spans="1:12" ht="18.399999999999999" customHeight="1">
      <c r="A410" s="72"/>
      <c r="B410" s="68"/>
      <c r="C410" s="69" t="s">
        <v>4</v>
      </c>
      <c r="D410" s="78" t="s">
        <v>44</v>
      </c>
      <c r="E410" s="257">
        <v>0.16631228332610482</v>
      </c>
      <c r="F410" s="257">
        <v>0</v>
      </c>
      <c r="G410" s="257">
        <v>0</v>
      </c>
      <c r="H410" s="257">
        <v>0</v>
      </c>
      <c r="I410" s="257">
        <v>0</v>
      </c>
      <c r="J410" s="257">
        <v>0</v>
      </c>
      <c r="K410" s="257">
        <v>0.16631228332610482</v>
      </c>
      <c r="L410" s="357">
        <v>0</v>
      </c>
    </row>
    <row r="411" spans="1:12" ht="18.399999999999999" customHeight="1">
      <c r="A411" s="74"/>
      <c r="B411" s="75"/>
      <c r="C411" s="76" t="s">
        <v>4</v>
      </c>
      <c r="D411" s="77" t="s">
        <v>45</v>
      </c>
      <c r="E411" s="359">
        <v>0</v>
      </c>
      <c r="F411" s="258">
        <v>0</v>
      </c>
      <c r="G411" s="258">
        <v>0</v>
      </c>
      <c r="H411" s="258">
        <v>0</v>
      </c>
      <c r="I411" s="258">
        <v>0</v>
      </c>
      <c r="J411" s="258">
        <v>0</v>
      </c>
      <c r="K411" s="258">
        <v>0</v>
      </c>
      <c r="L411" s="358">
        <v>0</v>
      </c>
    </row>
    <row r="412" spans="1:12" ht="18.399999999999999" customHeight="1">
      <c r="A412" s="67" t="s">
        <v>220</v>
      </c>
      <c r="B412" s="68" t="s">
        <v>47</v>
      </c>
      <c r="C412" s="69" t="s">
        <v>221</v>
      </c>
      <c r="D412" s="70" t="s">
        <v>41</v>
      </c>
      <c r="E412" s="853">
        <v>69790325000</v>
      </c>
      <c r="F412" s="841">
        <v>64671622000</v>
      </c>
      <c r="G412" s="841">
        <v>29573000</v>
      </c>
      <c r="H412" s="841">
        <v>4607253000</v>
      </c>
      <c r="I412" s="841">
        <v>176053000</v>
      </c>
      <c r="J412" s="841">
        <v>0</v>
      </c>
      <c r="K412" s="841">
        <v>0</v>
      </c>
      <c r="L412" s="851">
        <v>305824000</v>
      </c>
    </row>
    <row r="413" spans="1:12" ht="18.399999999999999" customHeight="1">
      <c r="A413" s="72"/>
      <c r="B413" s="68"/>
      <c r="C413" s="69" t="s">
        <v>4</v>
      </c>
      <c r="D413" s="78" t="s">
        <v>42</v>
      </c>
      <c r="E413" s="850">
        <v>0</v>
      </c>
      <c r="F413" s="850">
        <v>0</v>
      </c>
      <c r="G413" s="850">
        <v>0</v>
      </c>
      <c r="H413" s="850">
        <v>0</v>
      </c>
      <c r="I413" s="850">
        <v>0</v>
      </c>
      <c r="J413" s="850">
        <v>0</v>
      </c>
      <c r="K413" s="850">
        <v>0</v>
      </c>
      <c r="L413" s="852">
        <v>0</v>
      </c>
    </row>
    <row r="414" spans="1:12" ht="18.399999999999999" customHeight="1">
      <c r="A414" s="72"/>
      <c r="B414" s="68"/>
      <c r="C414" s="69" t="s">
        <v>4</v>
      </c>
      <c r="D414" s="78" t="s">
        <v>43</v>
      </c>
      <c r="E414" s="850">
        <v>5783830652.2599983</v>
      </c>
      <c r="F414" s="850">
        <v>5507513553.7599993</v>
      </c>
      <c r="G414" s="850">
        <v>1486590.669999999</v>
      </c>
      <c r="H414" s="850">
        <v>265294956.71999961</v>
      </c>
      <c r="I414" s="850">
        <v>689100.86</v>
      </c>
      <c r="J414" s="850">
        <v>0</v>
      </c>
      <c r="K414" s="850">
        <v>0</v>
      </c>
      <c r="L414" s="852">
        <v>8846450.2499999963</v>
      </c>
    </row>
    <row r="415" spans="1:12" ht="18.399999999999999" customHeight="1">
      <c r="A415" s="72"/>
      <c r="B415" s="68"/>
      <c r="C415" s="69" t="s">
        <v>4</v>
      </c>
      <c r="D415" s="78" t="s">
        <v>44</v>
      </c>
      <c r="E415" s="257">
        <v>8.2874390572905313E-2</v>
      </c>
      <c r="F415" s="257">
        <v>8.5161209560508613E-2</v>
      </c>
      <c r="G415" s="257">
        <v>5.0268510803773682E-2</v>
      </c>
      <c r="H415" s="257">
        <v>5.7582024846475677E-2</v>
      </c>
      <c r="I415" s="257">
        <v>3.9141670974081671E-3</v>
      </c>
      <c r="J415" s="257">
        <v>0</v>
      </c>
      <c r="K415" s="257">
        <v>0</v>
      </c>
      <c r="L415" s="357">
        <v>2.8926605662080138E-2</v>
      </c>
    </row>
    <row r="416" spans="1:12" ht="18.399999999999999" customHeight="1">
      <c r="A416" s="74"/>
      <c r="B416" s="75"/>
      <c r="C416" s="76" t="s">
        <v>4</v>
      </c>
      <c r="D416" s="80" t="s">
        <v>45</v>
      </c>
      <c r="E416" s="258">
        <v>0</v>
      </c>
      <c r="F416" s="258">
        <v>0</v>
      </c>
      <c r="G416" s="258">
        <v>0</v>
      </c>
      <c r="H416" s="258">
        <v>0</v>
      </c>
      <c r="I416" s="258">
        <v>0</v>
      </c>
      <c r="J416" s="258">
        <v>0</v>
      </c>
      <c r="K416" s="258">
        <v>0</v>
      </c>
      <c r="L416" s="358">
        <v>0</v>
      </c>
    </row>
    <row r="417" spans="1:12" ht="18.399999999999999" customHeight="1">
      <c r="A417" s="67" t="s">
        <v>222</v>
      </c>
      <c r="B417" s="68" t="s">
        <v>47</v>
      </c>
      <c r="C417" s="69" t="s">
        <v>223</v>
      </c>
      <c r="D417" s="78" t="s">
        <v>41</v>
      </c>
      <c r="E417" s="850">
        <v>138153000</v>
      </c>
      <c r="F417" s="841">
        <v>0</v>
      </c>
      <c r="G417" s="841">
        <v>141000</v>
      </c>
      <c r="H417" s="841">
        <v>136316000</v>
      </c>
      <c r="I417" s="841">
        <v>1696000</v>
      </c>
      <c r="J417" s="841">
        <v>0</v>
      </c>
      <c r="K417" s="841">
        <v>0</v>
      </c>
      <c r="L417" s="851">
        <v>0</v>
      </c>
    </row>
    <row r="418" spans="1:12" ht="17.25" customHeight="1">
      <c r="A418" s="72"/>
      <c r="B418" s="68"/>
      <c r="C418" s="69" t="s">
        <v>224</v>
      </c>
      <c r="D418" s="78" t="s">
        <v>42</v>
      </c>
      <c r="E418" s="850">
        <v>0</v>
      </c>
      <c r="F418" s="850">
        <v>0</v>
      </c>
      <c r="G418" s="850">
        <v>0</v>
      </c>
      <c r="H418" s="850">
        <v>0</v>
      </c>
      <c r="I418" s="850">
        <v>0</v>
      </c>
      <c r="J418" s="850">
        <v>0</v>
      </c>
      <c r="K418" s="850">
        <v>0</v>
      </c>
      <c r="L418" s="852">
        <v>0</v>
      </c>
    </row>
    <row r="419" spans="1:12" ht="18" customHeight="1">
      <c r="A419" s="72"/>
      <c r="B419" s="68"/>
      <c r="C419" s="69" t="s">
        <v>4</v>
      </c>
      <c r="D419" s="78" t="s">
        <v>43</v>
      </c>
      <c r="E419" s="850">
        <v>9282757.0700000171</v>
      </c>
      <c r="F419" s="850">
        <v>0</v>
      </c>
      <c r="G419" s="850">
        <v>2499.3000000000002</v>
      </c>
      <c r="H419" s="850">
        <v>9195177.2700000163</v>
      </c>
      <c r="I419" s="850">
        <v>85080.5</v>
      </c>
      <c r="J419" s="850">
        <v>0</v>
      </c>
      <c r="K419" s="850">
        <v>0</v>
      </c>
      <c r="L419" s="852">
        <v>0</v>
      </c>
    </row>
    <row r="420" spans="1:12" ht="18.399999999999999" customHeight="1">
      <c r="A420" s="72"/>
      <c r="B420" s="68"/>
      <c r="C420" s="69" t="s">
        <v>4</v>
      </c>
      <c r="D420" s="78" t="s">
        <v>44</v>
      </c>
      <c r="E420" s="257">
        <v>6.7191860256382546E-2</v>
      </c>
      <c r="F420" s="257">
        <v>0</v>
      </c>
      <c r="G420" s="257">
        <v>1.7725531914893618E-2</v>
      </c>
      <c r="H420" s="257">
        <v>6.7454864212565038E-2</v>
      </c>
      <c r="I420" s="257">
        <v>5.0165389150943394E-2</v>
      </c>
      <c r="J420" s="257">
        <v>0</v>
      </c>
      <c r="K420" s="257">
        <v>0</v>
      </c>
      <c r="L420" s="357">
        <v>0</v>
      </c>
    </row>
    <row r="421" spans="1:12" ht="18.399999999999999" customHeight="1">
      <c r="A421" s="74"/>
      <c r="B421" s="75"/>
      <c r="C421" s="76" t="s">
        <v>4</v>
      </c>
      <c r="D421" s="80" t="s">
        <v>45</v>
      </c>
      <c r="E421" s="258">
        <v>0</v>
      </c>
      <c r="F421" s="258">
        <v>0</v>
      </c>
      <c r="G421" s="258">
        <v>0</v>
      </c>
      <c r="H421" s="258">
        <v>0</v>
      </c>
      <c r="I421" s="258">
        <v>0</v>
      </c>
      <c r="J421" s="258">
        <v>0</v>
      </c>
      <c r="K421" s="258">
        <v>0</v>
      </c>
      <c r="L421" s="358">
        <v>0</v>
      </c>
    </row>
    <row r="422" spans="1:12" ht="18.399999999999999" hidden="1" customHeight="1">
      <c r="A422" s="254" t="s">
        <v>225</v>
      </c>
      <c r="B422" s="87" t="s">
        <v>47</v>
      </c>
      <c r="C422" s="255" t="s">
        <v>441</v>
      </c>
      <c r="D422" s="78" t="s">
        <v>41</v>
      </c>
      <c r="E422" s="850">
        <v>0</v>
      </c>
      <c r="F422" s="841">
        <v>0</v>
      </c>
      <c r="G422" s="841">
        <v>0</v>
      </c>
      <c r="H422" s="841">
        <v>0</v>
      </c>
      <c r="I422" s="841">
        <v>0</v>
      </c>
      <c r="J422" s="841">
        <v>0</v>
      </c>
      <c r="K422" s="841">
        <v>0</v>
      </c>
      <c r="L422" s="851">
        <v>0</v>
      </c>
    </row>
    <row r="423" spans="1:12" ht="18.399999999999999" hidden="1" customHeight="1">
      <c r="A423" s="72"/>
      <c r="B423" s="68"/>
      <c r="C423" s="69" t="s">
        <v>226</v>
      </c>
      <c r="D423" s="78" t="s">
        <v>42</v>
      </c>
      <c r="E423" s="850">
        <v>0</v>
      </c>
      <c r="F423" s="850">
        <v>0</v>
      </c>
      <c r="G423" s="850">
        <v>0</v>
      </c>
      <c r="H423" s="850">
        <v>0</v>
      </c>
      <c r="I423" s="850">
        <v>0</v>
      </c>
      <c r="J423" s="850">
        <v>0</v>
      </c>
      <c r="K423" s="850">
        <v>0</v>
      </c>
      <c r="L423" s="852">
        <v>0</v>
      </c>
    </row>
    <row r="424" spans="1:12" ht="18.399999999999999" hidden="1" customHeight="1">
      <c r="A424" s="72"/>
      <c r="B424" s="68"/>
      <c r="C424" s="69" t="s">
        <v>4</v>
      </c>
      <c r="D424" s="78" t="s">
        <v>43</v>
      </c>
      <c r="E424" s="850">
        <v>0</v>
      </c>
      <c r="F424" s="850">
        <v>0</v>
      </c>
      <c r="G424" s="850">
        <v>0</v>
      </c>
      <c r="H424" s="850">
        <v>0</v>
      </c>
      <c r="I424" s="850">
        <v>0</v>
      </c>
      <c r="J424" s="850">
        <v>0</v>
      </c>
      <c r="K424" s="850">
        <v>0</v>
      </c>
      <c r="L424" s="852">
        <v>0</v>
      </c>
    </row>
    <row r="425" spans="1:12" ht="18.399999999999999" hidden="1" customHeight="1">
      <c r="A425" s="72"/>
      <c r="B425" s="68"/>
      <c r="C425" s="69" t="s">
        <v>4</v>
      </c>
      <c r="D425" s="78" t="s">
        <v>44</v>
      </c>
      <c r="E425" s="257">
        <v>0</v>
      </c>
      <c r="F425" s="257">
        <v>0</v>
      </c>
      <c r="G425" s="257">
        <v>0</v>
      </c>
      <c r="H425" s="257">
        <v>0</v>
      </c>
      <c r="I425" s="257">
        <v>0</v>
      </c>
      <c r="J425" s="257">
        <v>0</v>
      </c>
      <c r="K425" s="257">
        <v>0</v>
      </c>
      <c r="L425" s="357">
        <v>0</v>
      </c>
    </row>
    <row r="426" spans="1:12" ht="18.399999999999999" hidden="1" customHeight="1">
      <c r="A426" s="74"/>
      <c r="B426" s="75"/>
      <c r="C426" s="76" t="s">
        <v>4</v>
      </c>
      <c r="D426" s="80" t="s">
        <v>45</v>
      </c>
      <c r="E426" s="258">
        <v>0</v>
      </c>
      <c r="F426" s="258">
        <v>0</v>
      </c>
      <c r="G426" s="258">
        <v>0</v>
      </c>
      <c r="H426" s="258">
        <v>0</v>
      </c>
      <c r="I426" s="258">
        <v>0</v>
      </c>
      <c r="J426" s="258">
        <v>0</v>
      </c>
      <c r="K426" s="258">
        <v>0</v>
      </c>
      <c r="L426" s="358">
        <v>0</v>
      </c>
    </row>
    <row r="427" spans="1:12" ht="18.399999999999999" customHeight="1">
      <c r="A427" s="67" t="s">
        <v>227</v>
      </c>
      <c r="B427" s="68" t="s">
        <v>47</v>
      </c>
      <c r="C427" s="69" t="s">
        <v>228</v>
      </c>
      <c r="D427" s="78" t="s">
        <v>41</v>
      </c>
      <c r="E427" s="850">
        <v>2915310000</v>
      </c>
      <c r="F427" s="841">
        <v>0</v>
      </c>
      <c r="G427" s="841">
        <v>402398000</v>
      </c>
      <c r="H427" s="841">
        <v>2438693000</v>
      </c>
      <c r="I427" s="841">
        <v>73589000</v>
      </c>
      <c r="J427" s="841">
        <v>0</v>
      </c>
      <c r="K427" s="841">
        <v>0</v>
      </c>
      <c r="L427" s="851">
        <v>630000</v>
      </c>
    </row>
    <row r="428" spans="1:12" ht="18" customHeight="1">
      <c r="A428" s="72"/>
      <c r="B428" s="68"/>
      <c r="C428" s="69" t="s">
        <v>229</v>
      </c>
      <c r="D428" s="78" t="s">
        <v>42</v>
      </c>
      <c r="E428" s="850">
        <v>0</v>
      </c>
      <c r="F428" s="850">
        <v>0</v>
      </c>
      <c r="G428" s="850">
        <v>0</v>
      </c>
      <c r="H428" s="850">
        <v>0</v>
      </c>
      <c r="I428" s="850">
        <v>0</v>
      </c>
      <c r="J428" s="850">
        <v>0</v>
      </c>
      <c r="K428" s="850">
        <v>0</v>
      </c>
      <c r="L428" s="852">
        <v>0</v>
      </c>
    </row>
    <row r="429" spans="1:12" ht="18" customHeight="1">
      <c r="A429" s="72"/>
      <c r="B429" s="68"/>
      <c r="C429" s="69" t="s">
        <v>4</v>
      </c>
      <c r="D429" s="78" t="s">
        <v>43</v>
      </c>
      <c r="E429" s="850">
        <v>199718344.26999998</v>
      </c>
      <c r="F429" s="850">
        <v>0</v>
      </c>
      <c r="G429" s="850">
        <v>29081006.109999996</v>
      </c>
      <c r="H429" s="850">
        <v>167030592.47999999</v>
      </c>
      <c r="I429" s="850">
        <v>3599108.94</v>
      </c>
      <c r="J429" s="850">
        <v>0</v>
      </c>
      <c r="K429" s="850">
        <v>0</v>
      </c>
      <c r="L429" s="852">
        <v>7636.74</v>
      </c>
    </row>
    <row r="430" spans="1:12" ht="18" customHeight="1">
      <c r="A430" s="72"/>
      <c r="B430" s="68"/>
      <c r="C430" s="69" t="s">
        <v>4</v>
      </c>
      <c r="D430" s="78" t="s">
        <v>44</v>
      </c>
      <c r="E430" s="257">
        <v>6.8506726306979349E-2</v>
      </c>
      <c r="F430" s="257">
        <v>0</v>
      </c>
      <c r="G430" s="257">
        <v>7.2269261054975414E-2</v>
      </c>
      <c r="H430" s="257">
        <v>6.849184890431062E-2</v>
      </c>
      <c r="I430" s="257">
        <v>4.8908246341165119E-2</v>
      </c>
      <c r="J430" s="257">
        <v>0</v>
      </c>
      <c r="K430" s="257">
        <v>0</v>
      </c>
      <c r="L430" s="357">
        <v>1.2121809523809524E-2</v>
      </c>
    </row>
    <row r="431" spans="1:12" ht="18.399999999999999" customHeight="1">
      <c r="A431" s="74"/>
      <c r="B431" s="75"/>
      <c r="C431" s="76" t="s">
        <v>4</v>
      </c>
      <c r="D431" s="77" t="s">
        <v>45</v>
      </c>
      <c r="E431" s="359">
        <v>0</v>
      </c>
      <c r="F431" s="258">
        <v>0</v>
      </c>
      <c r="G431" s="258">
        <v>0</v>
      </c>
      <c r="H431" s="258">
        <v>0</v>
      </c>
      <c r="I431" s="258">
        <v>0</v>
      </c>
      <c r="J431" s="258">
        <v>0</v>
      </c>
      <c r="K431" s="258">
        <v>0</v>
      </c>
      <c r="L431" s="358">
        <v>0</v>
      </c>
    </row>
    <row r="432" spans="1:12" s="815" customFormat="1" ht="23.25" customHeight="1">
      <c r="A432" s="1574" t="s">
        <v>879</v>
      </c>
      <c r="B432" s="1575"/>
      <c r="C432" s="1575"/>
      <c r="D432" s="1576"/>
      <c r="E432" s="1576"/>
      <c r="F432" s="1576"/>
      <c r="G432" s="816"/>
      <c r="H432" s="816"/>
      <c r="I432" s="816"/>
      <c r="J432" s="816"/>
      <c r="K432" s="816"/>
      <c r="L432" s="816"/>
    </row>
    <row r="433" spans="1:12" ht="23.25" customHeight="1">
      <c r="A433" s="1577"/>
      <c r="B433" s="1577"/>
      <c r="C433" s="1577"/>
      <c r="D433" s="1577"/>
      <c r="E433" s="1577"/>
      <c r="F433" s="1577"/>
      <c r="G433" s="1577"/>
      <c r="H433" s="1577"/>
      <c r="I433" s="1577"/>
      <c r="J433" s="1577"/>
      <c r="K433" s="1577"/>
      <c r="L433" s="1577"/>
    </row>
    <row r="442" spans="1:12">
      <c r="H442" s="1572"/>
    </row>
    <row r="443" spans="1:12">
      <c r="H443" s="1572"/>
    </row>
    <row r="445" spans="1:12">
      <c r="F445" s="1573" t="s">
        <v>4</v>
      </c>
    </row>
    <row r="446" spans="1:12">
      <c r="F446" s="1573"/>
    </row>
  </sheetData>
  <mergeCells count="4">
    <mergeCell ref="H442:H443"/>
    <mergeCell ref="F445:F446"/>
    <mergeCell ref="A432:F432"/>
    <mergeCell ref="A433:L433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5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6" max="12" man="1"/>
    <brk id="256" max="12" man="1"/>
    <brk id="286" max="12" man="1"/>
    <brk id="316" max="12" man="1"/>
    <brk id="346" max="12" man="1"/>
    <brk id="381" max="12" man="1"/>
    <brk id="41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1"/>
  <sheetViews>
    <sheetView showGridLines="0" zoomScale="80" zoomScaleNormal="80" workbookViewId="0">
      <selection activeCell="AC11" sqref="AC11"/>
    </sheetView>
  </sheetViews>
  <sheetFormatPr defaultColWidth="16.28515625" defaultRowHeight="15"/>
  <cols>
    <col min="1" max="1" width="5.140625" style="31" customWidth="1"/>
    <col min="2" max="2" width="1.42578125" style="31" customWidth="1"/>
    <col min="3" max="3" width="42.5703125" style="31" bestFit="1" customWidth="1"/>
    <col min="4" max="4" width="3.7109375" style="31" customWidth="1"/>
    <col min="5" max="5" width="17.7109375" style="31" customWidth="1"/>
    <col min="6" max="11" width="14.7109375" style="31" customWidth="1"/>
    <col min="12" max="12" width="23" style="31" customWidth="1"/>
    <col min="13" max="16384" width="16.28515625" style="31"/>
  </cols>
  <sheetData>
    <row r="1" spans="1:12" ht="16.5" customHeight="1">
      <c r="A1" s="133" t="s">
        <v>442</v>
      </c>
      <c r="B1" s="133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 customHeight="1">
      <c r="A2" s="195" t="s">
        <v>443</v>
      </c>
      <c r="B2" s="195"/>
      <c r="C2" s="195"/>
      <c r="D2" s="195"/>
      <c r="E2" s="195"/>
      <c r="F2" s="195"/>
      <c r="G2" s="196"/>
      <c r="H2" s="196"/>
      <c r="I2" s="196"/>
      <c r="J2" s="196"/>
      <c r="K2" s="196"/>
      <c r="L2" s="196"/>
    </row>
    <row r="3" spans="1:12" ht="15" customHeight="1">
      <c r="A3" s="195"/>
      <c r="B3" s="195"/>
      <c r="C3" s="195"/>
      <c r="D3" s="195"/>
      <c r="E3" s="195"/>
      <c r="F3" s="195"/>
      <c r="G3" s="196"/>
      <c r="H3" s="196"/>
      <c r="I3" s="196"/>
      <c r="J3" s="196"/>
      <c r="K3" s="196"/>
      <c r="L3" s="196"/>
    </row>
    <row r="4" spans="1:12" ht="15.2" customHeight="1">
      <c r="A4" s="20"/>
      <c r="B4" s="197"/>
      <c r="C4" s="197"/>
      <c r="D4" s="20"/>
      <c r="E4" s="20"/>
      <c r="F4" s="20"/>
      <c r="G4" s="20"/>
      <c r="H4" s="20"/>
      <c r="I4" s="20"/>
      <c r="J4" s="133"/>
      <c r="K4" s="133"/>
      <c r="L4" s="198" t="s">
        <v>2</v>
      </c>
    </row>
    <row r="5" spans="1:12" ht="15.95" customHeight="1">
      <c r="A5" s="199" t="s">
        <v>4</v>
      </c>
      <c r="B5" s="200" t="s">
        <v>4</v>
      </c>
      <c r="C5" s="200" t="s">
        <v>3</v>
      </c>
      <c r="D5" s="201"/>
      <c r="E5" s="18" t="s">
        <v>4</v>
      </c>
      <c r="F5" s="144" t="s">
        <v>4</v>
      </c>
      <c r="G5" s="16" t="s">
        <v>4</v>
      </c>
      <c r="H5" s="17" t="s">
        <v>4</v>
      </c>
      <c r="I5" s="18" t="s">
        <v>4</v>
      </c>
      <c r="J5" s="17" t="s">
        <v>4</v>
      </c>
      <c r="K5" s="18" t="s">
        <v>4</v>
      </c>
      <c r="L5" s="18" t="s">
        <v>4</v>
      </c>
    </row>
    <row r="6" spans="1:12" ht="15.95" customHeight="1">
      <c r="A6" s="202"/>
      <c r="B6" s="203"/>
      <c r="C6" s="23" t="s">
        <v>756</v>
      </c>
      <c r="D6" s="203"/>
      <c r="E6" s="149"/>
      <c r="F6" s="150" t="s">
        <v>5</v>
      </c>
      <c r="G6" s="27" t="s">
        <v>6</v>
      </c>
      <c r="H6" s="28" t="s">
        <v>7</v>
      </c>
      <c r="I6" s="29" t="s">
        <v>7</v>
      </c>
      <c r="J6" s="28" t="s">
        <v>8</v>
      </c>
      <c r="K6" s="30" t="s">
        <v>9</v>
      </c>
      <c r="L6" s="29" t="s">
        <v>10</v>
      </c>
    </row>
    <row r="7" spans="1:12" ht="15.95" customHeight="1">
      <c r="A7" s="202" t="s">
        <v>4</v>
      </c>
      <c r="B7" s="203"/>
      <c r="C7" s="23" t="s">
        <v>11</v>
      </c>
      <c r="D7" s="20"/>
      <c r="E7" s="30" t="s">
        <v>12</v>
      </c>
      <c r="F7" s="150" t="s">
        <v>13</v>
      </c>
      <c r="G7" s="35" t="s">
        <v>14</v>
      </c>
      <c r="H7" s="28" t="s">
        <v>15</v>
      </c>
      <c r="I7" s="29" t="s">
        <v>16</v>
      </c>
      <c r="J7" s="28" t="s">
        <v>17</v>
      </c>
      <c r="K7" s="29" t="s">
        <v>18</v>
      </c>
      <c r="L7" s="36" t="s">
        <v>19</v>
      </c>
    </row>
    <row r="8" spans="1:12" ht="15.95" customHeight="1">
      <c r="A8" s="204" t="s">
        <v>4</v>
      </c>
      <c r="B8" s="205"/>
      <c r="C8" s="23" t="s">
        <v>720</v>
      </c>
      <c r="D8" s="20"/>
      <c r="E8" s="30" t="s">
        <v>4</v>
      </c>
      <c r="F8" s="150" t="s">
        <v>20</v>
      </c>
      <c r="G8" s="35" t="s">
        <v>21</v>
      </c>
      <c r="H8" s="28" t="s">
        <v>22</v>
      </c>
      <c r="I8" s="29" t="s">
        <v>4</v>
      </c>
      <c r="J8" s="28" t="s">
        <v>23</v>
      </c>
      <c r="K8" s="29" t="s">
        <v>24</v>
      </c>
      <c r="L8" s="29" t="s">
        <v>25</v>
      </c>
    </row>
    <row r="9" spans="1:12" ht="15.95" customHeight="1">
      <c r="A9" s="206" t="s">
        <v>4</v>
      </c>
      <c r="B9" s="207"/>
      <c r="C9" s="23" t="s">
        <v>26</v>
      </c>
      <c r="D9" s="20"/>
      <c r="E9" s="154" t="s">
        <v>4</v>
      </c>
      <c r="F9" s="150" t="s">
        <v>4</v>
      </c>
      <c r="G9" s="35" t="s">
        <v>4</v>
      </c>
      <c r="H9" s="28" t="s">
        <v>27</v>
      </c>
      <c r="I9" s="29"/>
      <c r="J9" s="28" t="s">
        <v>28</v>
      </c>
      <c r="K9" s="29" t="s">
        <v>4</v>
      </c>
      <c r="L9" s="29" t="s">
        <v>29</v>
      </c>
    </row>
    <row r="10" spans="1:12" ht="15.95" customHeight="1">
      <c r="A10" s="202"/>
      <c r="B10" s="203"/>
      <c r="C10" s="23" t="s">
        <v>30</v>
      </c>
      <c r="D10" s="208"/>
      <c r="E10" s="42"/>
      <c r="F10" s="209"/>
      <c r="G10" s="210"/>
      <c r="H10" s="200"/>
      <c r="I10" s="211"/>
      <c r="J10" s="212"/>
      <c r="K10" s="200"/>
      <c r="L10" s="211"/>
    </row>
    <row r="11" spans="1:12" s="221" customFormat="1" ht="9.9499999999999993" customHeight="1">
      <c r="A11" s="213">
        <v>1</v>
      </c>
      <c r="B11" s="214"/>
      <c r="C11" s="214"/>
      <c r="D11" s="214"/>
      <c r="E11" s="215" t="s">
        <v>32</v>
      </c>
      <c r="F11" s="215">
        <v>3</v>
      </c>
      <c r="G11" s="216" t="s">
        <v>34</v>
      </c>
      <c r="H11" s="217" t="s">
        <v>35</v>
      </c>
      <c r="I11" s="218" t="s">
        <v>36</v>
      </c>
      <c r="J11" s="219">
        <v>7</v>
      </c>
      <c r="K11" s="217">
        <v>8</v>
      </c>
      <c r="L11" s="220">
        <v>9</v>
      </c>
    </row>
    <row r="12" spans="1:12" ht="18.95" customHeight="1">
      <c r="A12" s="222"/>
      <c r="B12" s="223"/>
      <c r="C12" s="224" t="s">
        <v>40</v>
      </c>
      <c r="D12" s="225" t="s">
        <v>41</v>
      </c>
      <c r="E12" s="854">
        <v>69790325000</v>
      </c>
      <c r="F12" s="855">
        <v>64671622000</v>
      </c>
      <c r="G12" s="855">
        <v>29573000</v>
      </c>
      <c r="H12" s="855">
        <v>4607253000</v>
      </c>
      <c r="I12" s="855">
        <v>176053000</v>
      </c>
      <c r="J12" s="855">
        <v>0</v>
      </c>
      <c r="K12" s="855">
        <v>0</v>
      </c>
      <c r="L12" s="837">
        <v>305824000</v>
      </c>
    </row>
    <row r="13" spans="1:12" ht="18.95" customHeight="1">
      <c r="A13" s="226"/>
      <c r="B13" s="227"/>
      <c r="C13" s="228"/>
      <c r="D13" s="209" t="s">
        <v>42</v>
      </c>
      <c r="E13" s="838">
        <v>0</v>
      </c>
      <c r="F13" s="836">
        <v>0</v>
      </c>
      <c r="G13" s="836">
        <v>0</v>
      </c>
      <c r="H13" s="836">
        <v>0</v>
      </c>
      <c r="I13" s="836">
        <v>0</v>
      </c>
      <c r="J13" s="836">
        <v>0</v>
      </c>
      <c r="K13" s="836">
        <v>0</v>
      </c>
      <c r="L13" s="839">
        <v>0</v>
      </c>
    </row>
    <row r="14" spans="1:12" ht="18.95" customHeight="1">
      <c r="A14" s="226"/>
      <c r="B14" s="227"/>
      <c r="C14" s="167" t="s">
        <v>4</v>
      </c>
      <c r="D14" s="209" t="s">
        <v>43</v>
      </c>
      <c r="E14" s="838">
        <v>5783830652.2599993</v>
      </c>
      <c r="F14" s="836">
        <v>5507513553.7599993</v>
      </c>
      <c r="G14" s="836">
        <v>1486590.6700000002</v>
      </c>
      <c r="H14" s="836">
        <v>265294956.72000006</v>
      </c>
      <c r="I14" s="836">
        <v>689100.86</v>
      </c>
      <c r="J14" s="836">
        <v>0</v>
      </c>
      <c r="K14" s="836">
        <v>0</v>
      </c>
      <c r="L14" s="839">
        <v>8846450.2499999981</v>
      </c>
    </row>
    <row r="15" spans="1:12" ht="18.95" customHeight="1">
      <c r="A15" s="226"/>
      <c r="B15" s="227"/>
      <c r="C15" s="228"/>
      <c r="D15" s="209" t="s">
        <v>44</v>
      </c>
      <c r="E15" s="360">
        <v>8.2874390572905327E-2</v>
      </c>
      <c r="F15" s="361">
        <v>8.5161209560508613E-2</v>
      </c>
      <c r="G15" s="361">
        <v>5.0268510803773717E-2</v>
      </c>
      <c r="H15" s="361">
        <v>5.7582024846475774E-2</v>
      </c>
      <c r="I15" s="361">
        <v>3.9141670974081671E-3</v>
      </c>
      <c r="J15" s="361">
        <v>0</v>
      </c>
      <c r="K15" s="361">
        <v>0</v>
      </c>
      <c r="L15" s="362">
        <v>2.8926605662080145E-2</v>
      </c>
    </row>
    <row r="16" spans="1:12" ht="18.95" customHeight="1">
      <c r="A16" s="229"/>
      <c r="B16" s="230"/>
      <c r="C16" s="231"/>
      <c r="D16" s="209" t="s">
        <v>45</v>
      </c>
      <c r="E16" s="363">
        <v>0</v>
      </c>
      <c r="F16" s="364">
        <v>0</v>
      </c>
      <c r="G16" s="364">
        <v>0</v>
      </c>
      <c r="H16" s="364">
        <v>0</v>
      </c>
      <c r="I16" s="364">
        <v>0</v>
      </c>
      <c r="J16" s="364">
        <v>0</v>
      </c>
      <c r="K16" s="364">
        <v>0</v>
      </c>
      <c r="L16" s="365">
        <v>0</v>
      </c>
    </row>
    <row r="17" spans="1:12" ht="18.95" customHeight="1">
      <c r="A17" s="232" t="s">
        <v>361</v>
      </c>
      <c r="B17" s="233" t="s">
        <v>47</v>
      </c>
      <c r="C17" s="234" t="s">
        <v>362</v>
      </c>
      <c r="D17" s="235" t="s">
        <v>41</v>
      </c>
      <c r="E17" s="840">
        <v>1298298000</v>
      </c>
      <c r="F17" s="841">
        <v>17761000</v>
      </c>
      <c r="G17" s="841">
        <v>1544000</v>
      </c>
      <c r="H17" s="841">
        <v>1014681000</v>
      </c>
      <c r="I17" s="841">
        <v>6480000</v>
      </c>
      <c r="J17" s="841">
        <v>0</v>
      </c>
      <c r="K17" s="841">
        <v>0</v>
      </c>
      <c r="L17" s="851">
        <v>257832000</v>
      </c>
    </row>
    <row r="18" spans="1:12" ht="18.95" customHeight="1">
      <c r="A18" s="236"/>
      <c r="B18" s="233"/>
      <c r="C18" s="234"/>
      <c r="D18" s="237" t="s">
        <v>42</v>
      </c>
      <c r="E18" s="843">
        <v>0</v>
      </c>
      <c r="F18" s="835">
        <v>0</v>
      </c>
      <c r="G18" s="835">
        <v>0</v>
      </c>
      <c r="H18" s="835">
        <v>0</v>
      </c>
      <c r="I18" s="835">
        <v>0</v>
      </c>
      <c r="J18" s="835">
        <v>0</v>
      </c>
      <c r="K18" s="835">
        <v>0</v>
      </c>
      <c r="L18" s="844">
        <v>0</v>
      </c>
    </row>
    <row r="19" spans="1:12" ht="18.95" customHeight="1">
      <c r="A19" s="236"/>
      <c r="B19" s="233"/>
      <c r="C19" s="234"/>
      <c r="D19" s="237" t="s">
        <v>43</v>
      </c>
      <c r="E19" s="843">
        <v>68553184.210000038</v>
      </c>
      <c r="F19" s="835">
        <v>2942214.1100000008</v>
      </c>
      <c r="G19" s="835">
        <v>116160.78</v>
      </c>
      <c r="H19" s="835">
        <v>60415627.600000039</v>
      </c>
      <c r="I19" s="835">
        <v>0</v>
      </c>
      <c r="J19" s="835">
        <v>0</v>
      </c>
      <c r="K19" s="835">
        <v>0</v>
      </c>
      <c r="L19" s="844">
        <v>5079181.72</v>
      </c>
    </row>
    <row r="20" spans="1:12" ht="18.95" customHeight="1">
      <c r="A20" s="236"/>
      <c r="B20" s="234"/>
      <c r="C20" s="234"/>
      <c r="D20" s="237" t="s">
        <v>44</v>
      </c>
      <c r="E20" s="366">
        <v>5.2802349083184319E-2</v>
      </c>
      <c r="F20" s="193">
        <v>0.16565588142559545</v>
      </c>
      <c r="G20" s="193">
        <v>7.5233665803108807E-2</v>
      </c>
      <c r="H20" s="193">
        <v>5.9541498855305304E-2</v>
      </c>
      <c r="I20" s="193">
        <v>0</v>
      </c>
      <c r="J20" s="193">
        <v>0</v>
      </c>
      <c r="K20" s="193">
        <v>0</v>
      </c>
      <c r="L20" s="367">
        <v>1.9699578485215179E-2</v>
      </c>
    </row>
    <row r="21" spans="1:12" s="241" customFormat="1" ht="18.95" customHeight="1">
      <c r="A21" s="238"/>
      <c r="B21" s="239"/>
      <c r="C21" s="239"/>
      <c r="D21" s="240" t="s">
        <v>45</v>
      </c>
      <c r="E21" s="368">
        <v>0</v>
      </c>
      <c r="F21" s="369">
        <v>0</v>
      </c>
      <c r="G21" s="369">
        <v>0</v>
      </c>
      <c r="H21" s="369">
        <v>0</v>
      </c>
      <c r="I21" s="369">
        <v>0</v>
      </c>
      <c r="J21" s="369">
        <v>0</v>
      </c>
      <c r="K21" s="369">
        <v>0</v>
      </c>
      <c r="L21" s="370">
        <v>0</v>
      </c>
    </row>
    <row r="22" spans="1:12" ht="18.95" customHeight="1">
      <c r="A22" s="232" t="s">
        <v>363</v>
      </c>
      <c r="B22" s="233" t="s">
        <v>47</v>
      </c>
      <c r="C22" s="234" t="s">
        <v>364</v>
      </c>
      <c r="D22" s="237" t="s">
        <v>41</v>
      </c>
      <c r="E22" s="840">
        <v>484000</v>
      </c>
      <c r="F22" s="841">
        <v>484000</v>
      </c>
      <c r="G22" s="841">
        <v>0</v>
      </c>
      <c r="H22" s="841">
        <v>0</v>
      </c>
      <c r="I22" s="841">
        <v>0</v>
      </c>
      <c r="J22" s="841">
        <v>0</v>
      </c>
      <c r="K22" s="841">
        <v>0</v>
      </c>
      <c r="L22" s="851">
        <v>0</v>
      </c>
    </row>
    <row r="23" spans="1:12" ht="18.95" customHeight="1">
      <c r="A23" s="232"/>
      <c r="B23" s="233"/>
      <c r="C23" s="234"/>
      <c r="D23" s="237" t="s">
        <v>42</v>
      </c>
      <c r="E23" s="843">
        <v>0</v>
      </c>
      <c r="F23" s="835">
        <v>0</v>
      </c>
      <c r="G23" s="835">
        <v>0</v>
      </c>
      <c r="H23" s="835">
        <v>0</v>
      </c>
      <c r="I23" s="835">
        <v>0</v>
      </c>
      <c r="J23" s="835">
        <v>0</v>
      </c>
      <c r="K23" s="835">
        <v>0</v>
      </c>
      <c r="L23" s="844">
        <v>0</v>
      </c>
    </row>
    <row r="24" spans="1:12" ht="18.95" customHeight="1">
      <c r="A24" s="232"/>
      <c r="B24" s="233"/>
      <c r="C24" s="234"/>
      <c r="D24" s="237" t="s">
        <v>43</v>
      </c>
      <c r="E24" s="843">
        <v>6305.5</v>
      </c>
      <c r="F24" s="835">
        <v>6305.5</v>
      </c>
      <c r="G24" s="835">
        <v>0</v>
      </c>
      <c r="H24" s="835">
        <v>0</v>
      </c>
      <c r="I24" s="835">
        <v>0</v>
      </c>
      <c r="J24" s="835">
        <v>0</v>
      </c>
      <c r="K24" s="835">
        <v>0</v>
      </c>
      <c r="L24" s="844">
        <v>0</v>
      </c>
    </row>
    <row r="25" spans="1:12" ht="18.95" customHeight="1">
      <c r="A25" s="232"/>
      <c r="B25" s="234"/>
      <c r="C25" s="234"/>
      <c r="D25" s="237" t="s">
        <v>44</v>
      </c>
      <c r="E25" s="366">
        <v>1.3027892561983471E-2</v>
      </c>
      <c r="F25" s="193">
        <v>1.3027892561983471E-2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367">
        <v>0</v>
      </c>
    </row>
    <row r="26" spans="1:12" ht="18.95" customHeight="1">
      <c r="A26" s="238"/>
      <c r="B26" s="239"/>
      <c r="C26" s="239"/>
      <c r="D26" s="237" t="s">
        <v>45</v>
      </c>
      <c r="E26" s="368">
        <v>0</v>
      </c>
      <c r="F26" s="369">
        <v>0</v>
      </c>
      <c r="G26" s="369">
        <v>0</v>
      </c>
      <c r="H26" s="369">
        <v>0</v>
      </c>
      <c r="I26" s="369">
        <v>0</v>
      </c>
      <c r="J26" s="369">
        <v>0</v>
      </c>
      <c r="K26" s="369">
        <v>0</v>
      </c>
      <c r="L26" s="370">
        <v>0</v>
      </c>
    </row>
    <row r="27" spans="1:12" ht="18.95" customHeight="1">
      <c r="A27" s="232" t="s">
        <v>365</v>
      </c>
      <c r="B27" s="233" t="s">
        <v>47</v>
      </c>
      <c r="C27" s="234" t="s">
        <v>366</v>
      </c>
      <c r="D27" s="235" t="s">
        <v>41</v>
      </c>
      <c r="E27" s="840">
        <v>36722000</v>
      </c>
      <c r="F27" s="841">
        <v>233000</v>
      </c>
      <c r="G27" s="841">
        <v>967000</v>
      </c>
      <c r="H27" s="841">
        <v>27274000</v>
      </c>
      <c r="I27" s="841">
        <v>452000</v>
      </c>
      <c r="J27" s="841">
        <v>0</v>
      </c>
      <c r="K27" s="841">
        <v>0</v>
      </c>
      <c r="L27" s="851">
        <v>7796000</v>
      </c>
    </row>
    <row r="28" spans="1:12" ht="18.95" customHeight="1">
      <c r="A28" s="232"/>
      <c r="B28" s="233"/>
      <c r="C28" s="234"/>
      <c r="D28" s="237" t="s">
        <v>42</v>
      </c>
      <c r="E28" s="843">
        <v>0</v>
      </c>
      <c r="F28" s="835">
        <v>0</v>
      </c>
      <c r="G28" s="835">
        <v>0</v>
      </c>
      <c r="H28" s="835">
        <v>0</v>
      </c>
      <c r="I28" s="835">
        <v>0</v>
      </c>
      <c r="J28" s="835">
        <v>0</v>
      </c>
      <c r="K28" s="835">
        <v>0</v>
      </c>
      <c r="L28" s="844">
        <v>0</v>
      </c>
    </row>
    <row r="29" spans="1:12" ht="18.95" customHeight="1">
      <c r="A29" s="232"/>
      <c r="B29" s="233"/>
      <c r="C29" s="234"/>
      <c r="D29" s="237" t="s">
        <v>43</v>
      </c>
      <c r="E29" s="843">
        <v>2348184.4500000007</v>
      </c>
      <c r="F29" s="835">
        <v>18197</v>
      </c>
      <c r="G29" s="835">
        <v>83478.2</v>
      </c>
      <c r="H29" s="835">
        <v>1549539.1500000008</v>
      </c>
      <c r="I29" s="835">
        <v>0</v>
      </c>
      <c r="J29" s="835">
        <v>0</v>
      </c>
      <c r="K29" s="835">
        <v>0</v>
      </c>
      <c r="L29" s="844">
        <v>696970.1</v>
      </c>
    </row>
    <row r="30" spans="1:12" ht="18.95" customHeight="1">
      <c r="A30" s="236"/>
      <c r="B30" s="234"/>
      <c r="C30" s="234"/>
      <c r="D30" s="237" t="s">
        <v>44</v>
      </c>
      <c r="E30" s="366">
        <v>6.3944895430532125E-2</v>
      </c>
      <c r="F30" s="193">
        <v>7.8098712446351928E-2</v>
      </c>
      <c r="G30" s="193">
        <v>8.6326990692864522E-2</v>
      </c>
      <c r="H30" s="193">
        <v>5.6813784190071159E-2</v>
      </c>
      <c r="I30" s="193">
        <v>0</v>
      </c>
      <c r="J30" s="193">
        <v>0</v>
      </c>
      <c r="K30" s="193">
        <v>0</v>
      </c>
      <c r="L30" s="367">
        <v>8.9400987685992819E-2</v>
      </c>
    </row>
    <row r="31" spans="1:12" ht="18.95" customHeight="1">
      <c r="A31" s="238"/>
      <c r="B31" s="239"/>
      <c r="C31" s="239"/>
      <c r="D31" s="240" t="s">
        <v>45</v>
      </c>
      <c r="E31" s="368">
        <v>0</v>
      </c>
      <c r="F31" s="369">
        <v>0</v>
      </c>
      <c r="G31" s="369">
        <v>0</v>
      </c>
      <c r="H31" s="369">
        <v>0</v>
      </c>
      <c r="I31" s="369">
        <v>0</v>
      </c>
      <c r="J31" s="369">
        <v>0</v>
      </c>
      <c r="K31" s="369">
        <v>0</v>
      </c>
      <c r="L31" s="370">
        <v>0</v>
      </c>
    </row>
    <row r="32" spans="1:12" ht="18.95" customHeight="1">
      <c r="A32" s="232" t="s">
        <v>367</v>
      </c>
      <c r="B32" s="233" t="s">
        <v>47</v>
      </c>
      <c r="C32" s="234" t="s">
        <v>368</v>
      </c>
      <c r="D32" s="237" t="s">
        <v>41</v>
      </c>
      <c r="E32" s="843">
        <v>763000</v>
      </c>
      <c r="F32" s="841">
        <v>763000</v>
      </c>
      <c r="G32" s="841">
        <v>0</v>
      </c>
      <c r="H32" s="841">
        <v>0</v>
      </c>
      <c r="I32" s="841">
        <v>0</v>
      </c>
      <c r="J32" s="841">
        <v>0</v>
      </c>
      <c r="K32" s="841">
        <v>0</v>
      </c>
      <c r="L32" s="851">
        <v>0</v>
      </c>
    </row>
    <row r="33" spans="1:12" ht="18.95" customHeight="1">
      <c r="A33" s="232"/>
      <c r="B33" s="233"/>
      <c r="C33" s="234"/>
      <c r="D33" s="237" t="s">
        <v>42</v>
      </c>
      <c r="E33" s="843">
        <v>0</v>
      </c>
      <c r="F33" s="835">
        <v>0</v>
      </c>
      <c r="G33" s="835">
        <v>0</v>
      </c>
      <c r="H33" s="835">
        <v>0</v>
      </c>
      <c r="I33" s="835">
        <v>0</v>
      </c>
      <c r="J33" s="835">
        <v>0</v>
      </c>
      <c r="K33" s="835">
        <v>0</v>
      </c>
      <c r="L33" s="844">
        <v>0</v>
      </c>
    </row>
    <row r="34" spans="1:12" ht="18.95" customHeight="1">
      <c r="A34" s="232"/>
      <c r="B34" s="233"/>
      <c r="C34" s="234"/>
      <c r="D34" s="237" t="s">
        <v>43</v>
      </c>
      <c r="E34" s="843">
        <v>25000</v>
      </c>
      <c r="F34" s="835">
        <v>25000</v>
      </c>
      <c r="G34" s="835">
        <v>0</v>
      </c>
      <c r="H34" s="835">
        <v>0</v>
      </c>
      <c r="I34" s="835">
        <v>0</v>
      </c>
      <c r="J34" s="835">
        <v>0</v>
      </c>
      <c r="K34" s="835">
        <v>0</v>
      </c>
      <c r="L34" s="844">
        <v>0</v>
      </c>
    </row>
    <row r="35" spans="1:12" ht="18.95" customHeight="1">
      <c r="A35" s="236"/>
      <c r="B35" s="234"/>
      <c r="C35" s="234"/>
      <c r="D35" s="237" t="s">
        <v>44</v>
      </c>
      <c r="E35" s="366">
        <v>3.2765399737876802E-2</v>
      </c>
      <c r="F35" s="193">
        <v>3.2765399737876802E-2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367">
        <v>0</v>
      </c>
    </row>
    <row r="36" spans="1:12" ht="18.75" customHeight="1">
      <c r="A36" s="238"/>
      <c r="B36" s="239"/>
      <c r="C36" s="239"/>
      <c r="D36" s="237" t="s">
        <v>45</v>
      </c>
      <c r="E36" s="368">
        <v>0</v>
      </c>
      <c r="F36" s="369">
        <v>0</v>
      </c>
      <c r="G36" s="369">
        <v>0</v>
      </c>
      <c r="H36" s="369">
        <v>0</v>
      </c>
      <c r="I36" s="369">
        <v>0</v>
      </c>
      <c r="J36" s="369">
        <v>0</v>
      </c>
      <c r="K36" s="369">
        <v>0</v>
      </c>
      <c r="L36" s="370">
        <v>0</v>
      </c>
    </row>
    <row r="37" spans="1:12" ht="18.95" hidden="1" customHeight="1">
      <c r="A37" s="232" t="s">
        <v>369</v>
      </c>
      <c r="B37" s="233" t="s">
        <v>47</v>
      </c>
      <c r="C37" s="234" t="s">
        <v>370</v>
      </c>
      <c r="D37" s="235" t="s">
        <v>41</v>
      </c>
      <c r="E37" s="840">
        <v>0</v>
      </c>
      <c r="F37" s="841">
        <v>0</v>
      </c>
      <c r="G37" s="841">
        <v>0</v>
      </c>
      <c r="H37" s="841">
        <v>0</v>
      </c>
      <c r="I37" s="841">
        <v>0</v>
      </c>
      <c r="J37" s="841">
        <v>0</v>
      </c>
      <c r="K37" s="841">
        <v>0</v>
      </c>
      <c r="L37" s="851">
        <v>0</v>
      </c>
    </row>
    <row r="38" spans="1:12" ht="18.95" hidden="1" customHeight="1">
      <c r="A38" s="232"/>
      <c r="B38" s="233"/>
      <c r="C38" s="234"/>
      <c r="D38" s="237" t="s">
        <v>42</v>
      </c>
      <c r="E38" s="843">
        <v>0</v>
      </c>
      <c r="F38" s="835">
        <v>0</v>
      </c>
      <c r="G38" s="835">
        <v>0</v>
      </c>
      <c r="H38" s="835">
        <v>0</v>
      </c>
      <c r="I38" s="835">
        <v>0</v>
      </c>
      <c r="J38" s="835">
        <v>0</v>
      </c>
      <c r="K38" s="835">
        <v>0</v>
      </c>
      <c r="L38" s="844">
        <v>0</v>
      </c>
    </row>
    <row r="39" spans="1:12" ht="18.95" hidden="1" customHeight="1">
      <c r="A39" s="232"/>
      <c r="B39" s="233"/>
      <c r="C39" s="234"/>
      <c r="D39" s="237" t="s">
        <v>43</v>
      </c>
      <c r="E39" s="843">
        <v>0</v>
      </c>
      <c r="F39" s="835">
        <v>0</v>
      </c>
      <c r="G39" s="835">
        <v>0</v>
      </c>
      <c r="H39" s="835">
        <v>0</v>
      </c>
      <c r="I39" s="835">
        <v>0</v>
      </c>
      <c r="J39" s="835">
        <v>0</v>
      </c>
      <c r="K39" s="835">
        <v>0</v>
      </c>
      <c r="L39" s="844">
        <v>0</v>
      </c>
    </row>
    <row r="40" spans="1:12" ht="18.95" hidden="1" customHeight="1">
      <c r="A40" s="236"/>
      <c r="B40" s="234"/>
      <c r="C40" s="234"/>
      <c r="D40" s="237" t="s">
        <v>44</v>
      </c>
      <c r="E40" s="366">
        <v>0</v>
      </c>
      <c r="F40" s="193">
        <v>0</v>
      </c>
      <c r="G40" s="193">
        <v>0</v>
      </c>
      <c r="H40" s="193">
        <v>0</v>
      </c>
      <c r="I40" s="193">
        <v>0</v>
      </c>
      <c r="J40" s="193">
        <v>0</v>
      </c>
      <c r="K40" s="193">
        <v>0</v>
      </c>
      <c r="L40" s="367">
        <v>0</v>
      </c>
    </row>
    <row r="41" spans="1:12" ht="18.95" hidden="1" customHeight="1">
      <c r="A41" s="238"/>
      <c r="B41" s="239"/>
      <c r="C41" s="239"/>
      <c r="D41" s="243" t="s">
        <v>45</v>
      </c>
      <c r="E41" s="368">
        <v>0</v>
      </c>
      <c r="F41" s="369">
        <v>0</v>
      </c>
      <c r="G41" s="369">
        <v>0</v>
      </c>
      <c r="H41" s="369">
        <v>0</v>
      </c>
      <c r="I41" s="369">
        <v>0</v>
      </c>
      <c r="J41" s="369">
        <v>0</v>
      </c>
      <c r="K41" s="369">
        <v>0</v>
      </c>
      <c r="L41" s="370">
        <v>0</v>
      </c>
    </row>
    <row r="42" spans="1:12" ht="18.95" hidden="1" customHeight="1">
      <c r="A42" s="244" t="s">
        <v>371</v>
      </c>
      <c r="B42" s="245" t="s">
        <v>47</v>
      </c>
      <c r="C42" s="246" t="s">
        <v>372</v>
      </c>
      <c r="D42" s="247" t="s">
        <v>41</v>
      </c>
      <c r="E42" s="840">
        <v>0</v>
      </c>
      <c r="F42" s="841">
        <v>0</v>
      </c>
      <c r="G42" s="841">
        <v>0</v>
      </c>
      <c r="H42" s="841">
        <v>0</v>
      </c>
      <c r="I42" s="841">
        <v>0</v>
      </c>
      <c r="J42" s="841">
        <v>0</v>
      </c>
      <c r="K42" s="841">
        <v>0</v>
      </c>
      <c r="L42" s="851">
        <v>0</v>
      </c>
    </row>
    <row r="43" spans="1:12" ht="18.95" hidden="1" customHeight="1">
      <c r="A43" s="236"/>
      <c r="B43" s="234"/>
      <c r="C43" s="234" t="s">
        <v>373</v>
      </c>
      <c r="D43" s="237" t="s">
        <v>42</v>
      </c>
      <c r="E43" s="843">
        <v>0</v>
      </c>
      <c r="F43" s="835">
        <v>0</v>
      </c>
      <c r="G43" s="835">
        <v>0</v>
      </c>
      <c r="H43" s="835">
        <v>0</v>
      </c>
      <c r="I43" s="835">
        <v>0</v>
      </c>
      <c r="J43" s="835">
        <v>0</v>
      </c>
      <c r="K43" s="835">
        <v>0</v>
      </c>
      <c r="L43" s="844">
        <v>0</v>
      </c>
    </row>
    <row r="44" spans="1:12" ht="18.95" hidden="1" customHeight="1">
      <c r="A44" s="236"/>
      <c r="B44" s="234"/>
      <c r="C44" s="234"/>
      <c r="D44" s="237" t="s">
        <v>43</v>
      </c>
      <c r="E44" s="843">
        <v>0</v>
      </c>
      <c r="F44" s="835">
        <v>0</v>
      </c>
      <c r="G44" s="835">
        <v>0</v>
      </c>
      <c r="H44" s="835">
        <v>0</v>
      </c>
      <c r="I44" s="835">
        <v>0</v>
      </c>
      <c r="J44" s="835">
        <v>0</v>
      </c>
      <c r="K44" s="835">
        <v>0</v>
      </c>
      <c r="L44" s="844">
        <v>0</v>
      </c>
    </row>
    <row r="45" spans="1:12" ht="18.95" hidden="1" customHeight="1">
      <c r="A45" s="236"/>
      <c r="B45" s="234"/>
      <c r="C45" s="234"/>
      <c r="D45" s="237" t="s">
        <v>44</v>
      </c>
      <c r="E45" s="366">
        <v>0</v>
      </c>
      <c r="F45" s="193">
        <v>0</v>
      </c>
      <c r="G45" s="193">
        <v>0</v>
      </c>
      <c r="H45" s="193">
        <v>0</v>
      </c>
      <c r="I45" s="193">
        <v>0</v>
      </c>
      <c r="J45" s="193">
        <v>0</v>
      </c>
      <c r="K45" s="193">
        <v>0</v>
      </c>
      <c r="L45" s="367">
        <v>0</v>
      </c>
    </row>
    <row r="46" spans="1:12" ht="18.95" hidden="1" customHeight="1">
      <c r="A46" s="238"/>
      <c r="B46" s="239"/>
      <c r="C46" s="239"/>
      <c r="D46" s="240" t="s">
        <v>45</v>
      </c>
      <c r="E46" s="368">
        <v>0</v>
      </c>
      <c r="F46" s="369">
        <v>0</v>
      </c>
      <c r="G46" s="369">
        <v>0</v>
      </c>
      <c r="H46" s="369">
        <v>0</v>
      </c>
      <c r="I46" s="369">
        <v>0</v>
      </c>
      <c r="J46" s="369">
        <v>0</v>
      </c>
      <c r="K46" s="369">
        <v>0</v>
      </c>
      <c r="L46" s="370">
        <v>0</v>
      </c>
    </row>
    <row r="47" spans="1:12" ht="18.95" customHeight="1">
      <c r="A47" s="232" t="s">
        <v>374</v>
      </c>
      <c r="B47" s="233" t="s">
        <v>47</v>
      </c>
      <c r="C47" s="234" t="s">
        <v>375</v>
      </c>
      <c r="D47" s="248" t="s">
        <v>41</v>
      </c>
      <c r="E47" s="840">
        <v>99696000</v>
      </c>
      <c r="F47" s="841">
        <v>0</v>
      </c>
      <c r="G47" s="841">
        <v>257000</v>
      </c>
      <c r="H47" s="841">
        <v>98989000</v>
      </c>
      <c r="I47" s="841">
        <v>450000</v>
      </c>
      <c r="J47" s="841">
        <v>0</v>
      </c>
      <c r="K47" s="841">
        <v>0</v>
      </c>
      <c r="L47" s="851">
        <v>0</v>
      </c>
    </row>
    <row r="48" spans="1:12" ht="18.95" customHeight="1">
      <c r="A48" s="232"/>
      <c r="B48" s="233"/>
      <c r="C48" s="234"/>
      <c r="D48" s="237" t="s">
        <v>42</v>
      </c>
      <c r="E48" s="843">
        <v>0</v>
      </c>
      <c r="F48" s="835">
        <v>0</v>
      </c>
      <c r="G48" s="835">
        <v>0</v>
      </c>
      <c r="H48" s="835">
        <v>0</v>
      </c>
      <c r="I48" s="835">
        <v>0</v>
      </c>
      <c r="J48" s="835">
        <v>0</v>
      </c>
      <c r="K48" s="835">
        <v>0</v>
      </c>
      <c r="L48" s="844">
        <v>0</v>
      </c>
    </row>
    <row r="49" spans="1:12" ht="18.95" customHeight="1">
      <c r="A49" s="232"/>
      <c r="B49" s="233"/>
      <c r="C49" s="234"/>
      <c r="D49" s="237" t="s">
        <v>43</v>
      </c>
      <c r="E49" s="843">
        <v>5798687.759999997</v>
      </c>
      <c r="F49" s="835">
        <v>0</v>
      </c>
      <c r="G49" s="835">
        <v>21348.940000000002</v>
      </c>
      <c r="H49" s="835">
        <v>5777338.8199999966</v>
      </c>
      <c r="I49" s="835">
        <v>0</v>
      </c>
      <c r="J49" s="835">
        <v>0</v>
      </c>
      <c r="K49" s="835">
        <v>0</v>
      </c>
      <c r="L49" s="844">
        <v>0</v>
      </c>
    </row>
    <row r="50" spans="1:12" ht="18.95" customHeight="1">
      <c r="A50" s="232"/>
      <c r="B50" s="234"/>
      <c r="C50" s="234"/>
      <c r="D50" s="237" t="s">
        <v>44</v>
      </c>
      <c r="E50" s="366">
        <v>5.8163695233509838E-2</v>
      </c>
      <c r="F50" s="193">
        <v>0</v>
      </c>
      <c r="G50" s="193">
        <v>8.3069805447470821E-2</v>
      </c>
      <c r="H50" s="193">
        <v>5.8363442604733827E-2</v>
      </c>
      <c r="I50" s="193">
        <v>0</v>
      </c>
      <c r="J50" s="193">
        <v>0</v>
      </c>
      <c r="K50" s="193">
        <v>0</v>
      </c>
      <c r="L50" s="367">
        <v>0</v>
      </c>
    </row>
    <row r="51" spans="1:12" ht="18.95" customHeight="1">
      <c r="A51" s="238"/>
      <c r="B51" s="239"/>
      <c r="C51" s="239"/>
      <c r="D51" s="242" t="s">
        <v>45</v>
      </c>
      <c r="E51" s="368">
        <v>0</v>
      </c>
      <c r="F51" s="369">
        <v>0</v>
      </c>
      <c r="G51" s="369">
        <v>0</v>
      </c>
      <c r="H51" s="369">
        <v>0</v>
      </c>
      <c r="I51" s="369">
        <v>0</v>
      </c>
      <c r="J51" s="369">
        <v>0</v>
      </c>
      <c r="K51" s="369">
        <v>0</v>
      </c>
      <c r="L51" s="370">
        <v>0</v>
      </c>
    </row>
    <row r="52" spans="1:12" ht="18.95" hidden="1" customHeight="1">
      <c r="A52" s="232" t="s">
        <v>376</v>
      </c>
      <c r="B52" s="233" t="s">
        <v>47</v>
      </c>
      <c r="C52" s="234" t="s">
        <v>377</v>
      </c>
      <c r="D52" s="235" t="s">
        <v>41</v>
      </c>
      <c r="E52" s="840">
        <v>0</v>
      </c>
      <c r="F52" s="841">
        <v>0</v>
      </c>
      <c r="G52" s="841">
        <v>0</v>
      </c>
      <c r="H52" s="841">
        <v>0</v>
      </c>
      <c r="I52" s="841">
        <v>0</v>
      </c>
      <c r="J52" s="841">
        <v>0</v>
      </c>
      <c r="K52" s="841">
        <v>0</v>
      </c>
      <c r="L52" s="851">
        <v>0</v>
      </c>
    </row>
    <row r="53" spans="1:12" ht="18.95" hidden="1" customHeight="1">
      <c r="A53" s="232"/>
      <c r="B53" s="233"/>
      <c r="C53" s="234"/>
      <c r="D53" s="237" t="s">
        <v>42</v>
      </c>
      <c r="E53" s="843">
        <v>0</v>
      </c>
      <c r="F53" s="835">
        <v>0</v>
      </c>
      <c r="G53" s="835">
        <v>0</v>
      </c>
      <c r="H53" s="835">
        <v>0</v>
      </c>
      <c r="I53" s="835">
        <v>0</v>
      </c>
      <c r="J53" s="835">
        <v>0</v>
      </c>
      <c r="K53" s="835">
        <v>0</v>
      </c>
      <c r="L53" s="844">
        <v>0</v>
      </c>
    </row>
    <row r="54" spans="1:12" ht="18.95" hidden="1" customHeight="1">
      <c r="A54" s="232"/>
      <c r="B54" s="233"/>
      <c r="C54" s="234"/>
      <c r="D54" s="237" t="s">
        <v>43</v>
      </c>
      <c r="E54" s="843">
        <v>0</v>
      </c>
      <c r="F54" s="835">
        <v>0</v>
      </c>
      <c r="G54" s="835">
        <v>0</v>
      </c>
      <c r="H54" s="835">
        <v>0</v>
      </c>
      <c r="I54" s="835">
        <v>0</v>
      </c>
      <c r="J54" s="835">
        <v>0</v>
      </c>
      <c r="K54" s="835">
        <v>0</v>
      </c>
      <c r="L54" s="844">
        <v>0</v>
      </c>
    </row>
    <row r="55" spans="1:12" ht="18.95" hidden="1" customHeight="1">
      <c r="A55" s="236"/>
      <c r="B55" s="234"/>
      <c r="C55" s="234"/>
      <c r="D55" s="237" t="s">
        <v>44</v>
      </c>
      <c r="E55" s="366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193">
        <v>0</v>
      </c>
      <c r="L55" s="367">
        <v>0</v>
      </c>
    </row>
    <row r="56" spans="1:12" ht="18.95" hidden="1" customHeight="1">
      <c r="A56" s="238"/>
      <c r="B56" s="239"/>
      <c r="C56" s="239"/>
      <c r="D56" s="242" t="s">
        <v>45</v>
      </c>
      <c r="E56" s="368">
        <v>0</v>
      </c>
      <c r="F56" s="369">
        <v>0</v>
      </c>
      <c r="G56" s="369">
        <v>0</v>
      </c>
      <c r="H56" s="369">
        <v>0</v>
      </c>
      <c r="I56" s="369">
        <v>0</v>
      </c>
      <c r="J56" s="369">
        <v>0</v>
      </c>
      <c r="K56" s="369">
        <v>0</v>
      </c>
      <c r="L56" s="370">
        <v>0</v>
      </c>
    </row>
    <row r="57" spans="1:12" ht="18.95" customHeight="1">
      <c r="A57" s="232" t="s">
        <v>378</v>
      </c>
      <c r="B57" s="233" t="s">
        <v>47</v>
      </c>
      <c r="C57" s="234" t="s">
        <v>379</v>
      </c>
      <c r="D57" s="237" t="s">
        <v>41</v>
      </c>
      <c r="E57" s="840">
        <v>894199000</v>
      </c>
      <c r="F57" s="841">
        <v>649264000</v>
      </c>
      <c r="G57" s="841">
        <v>2301000</v>
      </c>
      <c r="H57" s="841">
        <v>203415000</v>
      </c>
      <c r="I57" s="841">
        <v>38307000</v>
      </c>
      <c r="J57" s="841">
        <v>0</v>
      </c>
      <c r="K57" s="841">
        <v>0</v>
      </c>
      <c r="L57" s="851">
        <v>912000</v>
      </c>
    </row>
    <row r="58" spans="1:12" ht="18.95" customHeight="1">
      <c r="A58" s="232"/>
      <c r="B58" s="233"/>
      <c r="C58" s="234"/>
      <c r="D58" s="237" t="s">
        <v>42</v>
      </c>
      <c r="E58" s="843">
        <v>0</v>
      </c>
      <c r="F58" s="835">
        <v>0</v>
      </c>
      <c r="G58" s="835">
        <v>0</v>
      </c>
      <c r="H58" s="835">
        <v>0</v>
      </c>
      <c r="I58" s="835">
        <v>0</v>
      </c>
      <c r="J58" s="835">
        <v>0</v>
      </c>
      <c r="K58" s="835">
        <v>0</v>
      </c>
      <c r="L58" s="844">
        <v>0</v>
      </c>
    </row>
    <row r="59" spans="1:12" ht="18.95" customHeight="1">
      <c r="A59" s="232"/>
      <c r="B59" s="233"/>
      <c r="C59" s="234"/>
      <c r="D59" s="237" t="s">
        <v>43</v>
      </c>
      <c r="E59" s="843">
        <v>61000912.629999988</v>
      </c>
      <c r="F59" s="835">
        <v>50950619.059999995</v>
      </c>
      <c r="G59" s="835">
        <v>91329.01</v>
      </c>
      <c r="H59" s="835">
        <v>9958949.5599999968</v>
      </c>
      <c r="I59" s="835">
        <v>0</v>
      </c>
      <c r="J59" s="835">
        <v>0</v>
      </c>
      <c r="K59" s="835">
        <v>0</v>
      </c>
      <c r="L59" s="844">
        <v>15</v>
      </c>
    </row>
    <row r="60" spans="1:12" ht="18.95" customHeight="1">
      <c r="A60" s="236"/>
      <c r="B60" s="234"/>
      <c r="C60" s="234"/>
      <c r="D60" s="237" t="s">
        <v>44</v>
      </c>
      <c r="E60" s="366">
        <v>6.8218497929431798E-2</v>
      </c>
      <c r="F60" s="193">
        <v>7.8474424979669277E-2</v>
      </c>
      <c r="G60" s="193">
        <v>3.9691008257279441E-2</v>
      </c>
      <c r="H60" s="193">
        <v>4.8958776688051507E-2</v>
      </c>
      <c r="I60" s="193">
        <v>0</v>
      </c>
      <c r="J60" s="193">
        <v>0</v>
      </c>
      <c r="K60" s="193">
        <v>0</v>
      </c>
      <c r="L60" s="367">
        <v>1.6447368421052631E-5</v>
      </c>
    </row>
    <row r="61" spans="1:12" ht="18.95" customHeight="1">
      <c r="A61" s="238"/>
      <c r="B61" s="239"/>
      <c r="C61" s="239"/>
      <c r="D61" s="237" t="s">
        <v>45</v>
      </c>
      <c r="E61" s="368">
        <v>0</v>
      </c>
      <c r="F61" s="369">
        <v>0</v>
      </c>
      <c r="G61" s="369">
        <v>0</v>
      </c>
      <c r="H61" s="369">
        <v>0</v>
      </c>
      <c r="I61" s="369">
        <v>0</v>
      </c>
      <c r="J61" s="369">
        <v>0</v>
      </c>
      <c r="K61" s="369">
        <v>0</v>
      </c>
      <c r="L61" s="367">
        <v>0</v>
      </c>
    </row>
    <row r="62" spans="1:12" ht="18.95" customHeight="1">
      <c r="A62" s="232" t="s">
        <v>380</v>
      </c>
      <c r="B62" s="233" t="s">
        <v>47</v>
      </c>
      <c r="C62" s="234" t="s">
        <v>134</v>
      </c>
      <c r="D62" s="235" t="s">
        <v>41</v>
      </c>
      <c r="E62" s="840">
        <v>3038000</v>
      </c>
      <c r="F62" s="841">
        <v>3038000</v>
      </c>
      <c r="G62" s="841">
        <v>0</v>
      </c>
      <c r="H62" s="841">
        <v>0</v>
      </c>
      <c r="I62" s="841">
        <v>0</v>
      </c>
      <c r="J62" s="841">
        <v>0</v>
      </c>
      <c r="K62" s="841">
        <v>0</v>
      </c>
      <c r="L62" s="851">
        <v>0</v>
      </c>
    </row>
    <row r="63" spans="1:12" ht="18.95" customHeight="1">
      <c r="A63" s="232"/>
      <c r="B63" s="233"/>
      <c r="C63" s="234"/>
      <c r="D63" s="237" t="s">
        <v>42</v>
      </c>
      <c r="E63" s="843">
        <v>0</v>
      </c>
      <c r="F63" s="835">
        <v>0</v>
      </c>
      <c r="G63" s="835">
        <v>0</v>
      </c>
      <c r="H63" s="835">
        <v>0</v>
      </c>
      <c r="I63" s="835">
        <v>0</v>
      </c>
      <c r="J63" s="835">
        <v>0</v>
      </c>
      <c r="K63" s="835">
        <v>0</v>
      </c>
      <c r="L63" s="844">
        <v>0</v>
      </c>
    </row>
    <row r="64" spans="1:12" ht="18.95" customHeight="1">
      <c r="A64" s="232"/>
      <c r="B64" s="233"/>
      <c r="C64" s="234"/>
      <c r="D64" s="237" t="s">
        <v>43</v>
      </c>
      <c r="E64" s="843">
        <v>389169</v>
      </c>
      <c r="F64" s="835">
        <v>389169</v>
      </c>
      <c r="G64" s="835">
        <v>0</v>
      </c>
      <c r="H64" s="835">
        <v>0</v>
      </c>
      <c r="I64" s="835">
        <v>0</v>
      </c>
      <c r="J64" s="835">
        <v>0</v>
      </c>
      <c r="K64" s="835">
        <v>0</v>
      </c>
      <c r="L64" s="844">
        <v>0</v>
      </c>
    </row>
    <row r="65" spans="1:12" ht="18.95" customHeight="1">
      <c r="A65" s="236"/>
      <c r="B65" s="234"/>
      <c r="C65" s="234"/>
      <c r="D65" s="237" t="s">
        <v>44</v>
      </c>
      <c r="E65" s="366">
        <v>0.12810039499670836</v>
      </c>
      <c r="F65" s="193">
        <v>0.12810039499670836</v>
      </c>
      <c r="G65" s="193">
        <v>0</v>
      </c>
      <c r="H65" s="193">
        <v>0</v>
      </c>
      <c r="I65" s="193">
        <v>0</v>
      </c>
      <c r="J65" s="193">
        <v>0</v>
      </c>
      <c r="K65" s="193">
        <v>0</v>
      </c>
      <c r="L65" s="367">
        <v>0</v>
      </c>
    </row>
    <row r="66" spans="1:12" ht="18.95" customHeight="1">
      <c r="A66" s="238"/>
      <c r="B66" s="239"/>
      <c r="C66" s="239"/>
      <c r="D66" s="242" t="s">
        <v>45</v>
      </c>
      <c r="E66" s="368">
        <v>0</v>
      </c>
      <c r="F66" s="369">
        <v>0</v>
      </c>
      <c r="G66" s="369">
        <v>0</v>
      </c>
      <c r="H66" s="369">
        <v>0</v>
      </c>
      <c r="I66" s="369">
        <v>0</v>
      </c>
      <c r="J66" s="369">
        <v>0</v>
      </c>
      <c r="K66" s="369">
        <v>0</v>
      </c>
      <c r="L66" s="370">
        <v>0</v>
      </c>
    </row>
    <row r="67" spans="1:12" ht="18.95" customHeight="1">
      <c r="A67" s="232" t="s">
        <v>381</v>
      </c>
      <c r="B67" s="233" t="s">
        <v>47</v>
      </c>
      <c r="C67" s="234" t="s">
        <v>382</v>
      </c>
      <c r="D67" s="235" t="s">
        <v>41</v>
      </c>
      <c r="E67" s="840">
        <v>105995000</v>
      </c>
      <c r="F67" s="841">
        <v>96626000</v>
      </c>
      <c r="G67" s="841">
        <v>0</v>
      </c>
      <c r="H67" s="841">
        <v>8897000</v>
      </c>
      <c r="I67" s="841">
        <v>472000</v>
      </c>
      <c r="J67" s="841">
        <v>0</v>
      </c>
      <c r="K67" s="841">
        <v>0</v>
      </c>
      <c r="L67" s="851">
        <v>0</v>
      </c>
    </row>
    <row r="68" spans="1:12" ht="18.95" customHeight="1">
      <c r="A68" s="232"/>
      <c r="B68" s="233"/>
      <c r="C68" s="234"/>
      <c r="D68" s="237" t="s">
        <v>42</v>
      </c>
      <c r="E68" s="843">
        <v>0</v>
      </c>
      <c r="F68" s="835">
        <v>0</v>
      </c>
      <c r="G68" s="835">
        <v>0</v>
      </c>
      <c r="H68" s="835">
        <v>0</v>
      </c>
      <c r="I68" s="835">
        <v>0</v>
      </c>
      <c r="J68" s="835">
        <v>0</v>
      </c>
      <c r="K68" s="835">
        <v>0</v>
      </c>
      <c r="L68" s="844">
        <v>0</v>
      </c>
    </row>
    <row r="69" spans="1:12" ht="18.95" customHeight="1">
      <c r="A69" s="232"/>
      <c r="B69" s="233"/>
      <c r="C69" s="234"/>
      <c r="D69" s="237" t="s">
        <v>43</v>
      </c>
      <c r="E69" s="843">
        <v>10193351.949999999</v>
      </c>
      <c r="F69" s="835">
        <v>9635937.3499999996</v>
      </c>
      <c r="G69" s="835">
        <v>0</v>
      </c>
      <c r="H69" s="835">
        <v>557414.6</v>
      </c>
      <c r="I69" s="835">
        <v>0</v>
      </c>
      <c r="J69" s="835">
        <v>0</v>
      </c>
      <c r="K69" s="835">
        <v>0</v>
      </c>
      <c r="L69" s="844">
        <v>0</v>
      </c>
    </row>
    <row r="70" spans="1:12" ht="18.95" customHeight="1">
      <c r="A70" s="236"/>
      <c r="B70" s="234"/>
      <c r="C70" s="234"/>
      <c r="D70" s="237" t="s">
        <v>44</v>
      </c>
      <c r="E70" s="366">
        <v>9.6168233878956552E-2</v>
      </c>
      <c r="F70" s="193">
        <v>9.9724063399085128E-2</v>
      </c>
      <c r="G70" s="193">
        <v>0</v>
      </c>
      <c r="H70" s="193">
        <v>6.2651972575025291E-2</v>
      </c>
      <c r="I70" s="193">
        <v>0</v>
      </c>
      <c r="J70" s="193">
        <v>0</v>
      </c>
      <c r="K70" s="193">
        <v>0</v>
      </c>
      <c r="L70" s="367">
        <v>0</v>
      </c>
    </row>
    <row r="71" spans="1:12" ht="18.95" customHeight="1">
      <c r="A71" s="238"/>
      <c r="B71" s="239"/>
      <c r="C71" s="239"/>
      <c r="D71" s="240" t="s">
        <v>45</v>
      </c>
      <c r="E71" s="368">
        <v>0</v>
      </c>
      <c r="F71" s="369">
        <v>0</v>
      </c>
      <c r="G71" s="369">
        <v>0</v>
      </c>
      <c r="H71" s="369">
        <v>0</v>
      </c>
      <c r="I71" s="369">
        <v>0</v>
      </c>
      <c r="J71" s="369">
        <v>0</v>
      </c>
      <c r="K71" s="369">
        <v>0</v>
      </c>
      <c r="L71" s="370">
        <v>0</v>
      </c>
    </row>
    <row r="72" spans="1:12" ht="18.95" customHeight="1">
      <c r="A72" s="249" t="s">
        <v>383</v>
      </c>
      <c r="B72" s="245" t="s">
        <v>47</v>
      </c>
      <c r="C72" s="250" t="s">
        <v>384</v>
      </c>
      <c r="D72" s="247" t="s">
        <v>41</v>
      </c>
      <c r="E72" s="840">
        <v>420597000</v>
      </c>
      <c r="F72" s="841">
        <v>343703000</v>
      </c>
      <c r="G72" s="841">
        <v>157000</v>
      </c>
      <c r="H72" s="841">
        <v>60380000</v>
      </c>
      <c r="I72" s="841">
        <v>1239000</v>
      </c>
      <c r="J72" s="841">
        <v>0</v>
      </c>
      <c r="K72" s="841">
        <v>0</v>
      </c>
      <c r="L72" s="851">
        <v>15118000</v>
      </c>
    </row>
    <row r="73" spans="1:12" ht="18.95" customHeight="1">
      <c r="A73" s="232"/>
      <c r="B73" s="233"/>
      <c r="C73" s="234"/>
      <c r="D73" s="237" t="s">
        <v>42</v>
      </c>
      <c r="E73" s="843">
        <v>0</v>
      </c>
      <c r="F73" s="835">
        <v>0</v>
      </c>
      <c r="G73" s="835">
        <v>0</v>
      </c>
      <c r="H73" s="835">
        <v>0</v>
      </c>
      <c r="I73" s="835">
        <v>0</v>
      </c>
      <c r="J73" s="835">
        <v>0</v>
      </c>
      <c r="K73" s="835">
        <v>0</v>
      </c>
      <c r="L73" s="844">
        <v>0</v>
      </c>
    </row>
    <row r="74" spans="1:12" ht="18.95" customHeight="1">
      <c r="A74" s="232"/>
      <c r="B74" s="233"/>
      <c r="C74" s="234"/>
      <c r="D74" s="237" t="s">
        <v>43</v>
      </c>
      <c r="E74" s="843">
        <v>25421799.399999999</v>
      </c>
      <c r="F74" s="835">
        <v>21717147.550000001</v>
      </c>
      <c r="G74" s="835">
        <v>23597.040000000001</v>
      </c>
      <c r="H74" s="835">
        <v>2858068.4099999992</v>
      </c>
      <c r="I74" s="835">
        <v>0</v>
      </c>
      <c r="J74" s="835">
        <v>0</v>
      </c>
      <c r="K74" s="835">
        <v>0</v>
      </c>
      <c r="L74" s="844">
        <v>822986.40000000026</v>
      </c>
    </row>
    <row r="75" spans="1:12" ht="18.95" customHeight="1">
      <c r="A75" s="236"/>
      <c r="B75" s="234"/>
      <c r="C75" s="234" t="s">
        <v>4</v>
      </c>
      <c r="D75" s="237" t="s">
        <v>44</v>
      </c>
      <c r="E75" s="366">
        <v>6.0442179568565631E-2</v>
      </c>
      <c r="F75" s="193">
        <v>6.3185795730616265E-2</v>
      </c>
      <c r="G75" s="193">
        <v>0.15029961783439491</v>
      </c>
      <c r="H75" s="193">
        <v>4.7334687148062257E-2</v>
      </c>
      <c r="I75" s="193">
        <v>0</v>
      </c>
      <c r="J75" s="193">
        <v>0</v>
      </c>
      <c r="K75" s="193">
        <v>0</v>
      </c>
      <c r="L75" s="367">
        <v>5.4437518190236824E-2</v>
      </c>
    </row>
    <row r="76" spans="1:12" ht="18.75" customHeight="1">
      <c r="A76" s="238"/>
      <c r="B76" s="239"/>
      <c r="C76" s="239"/>
      <c r="D76" s="243" t="s">
        <v>45</v>
      </c>
      <c r="E76" s="368">
        <v>0</v>
      </c>
      <c r="F76" s="369">
        <v>0</v>
      </c>
      <c r="G76" s="369">
        <v>0</v>
      </c>
      <c r="H76" s="369">
        <v>0</v>
      </c>
      <c r="I76" s="369">
        <v>0</v>
      </c>
      <c r="J76" s="369">
        <v>0</v>
      </c>
      <c r="K76" s="369">
        <v>0</v>
      </c>
      <c r="L76" s="370">
        <v>0</v>
      </c>
    </row>
    <row r="77" spans="1:12" ht="18.95" hidden="1" customHeight="1">
      <c r="A77" s="232" t="s">
        <v>385</v>
      </c>
      <c r="B77" s="233" t="s">
        <v>47</v>
      </c>
      <c r="C77" s="234" t="s">
        <v>386</v>
      </c>
      <c r="D77" s="248" t="s">
        <v>41</v>
      </c>
      <c r="E77" s="840">
        <v>0</v>
      </c>
      <c r="F77" s="841">
        <v>0</v>
      </c>
      <c r="G77" s="841">
        <v>0</v>
      </c>
      <c r="H77" s="841">
        <v>0</v>
      </c>
      <c r="I77" s="841">
        <v>0</v>
      </c>
      <c r="J77" s="841">
        <v>0</v>
      </c>
      <c r="K77" s="841">
        <v>0</v>
      </c>
      <c r="L77" s="851">
        <v>0</v>
      </c>
    </row>
    <row r="78" spans="1:12" ht="18.95" hidden="1" customHeight="1">
      <c r="A78" s="232"/>
      <c r="B78" s="233"/>
      <c r="C78" s="234"/>
      <c r="D78" s="237" t="s">
        <v>42</v>
      </c>
      <c r="E78" s="843">
        <v>0</v>
      </c>
      <c r="F78" s="835">
        <v>0</v>
      </c>
      <c r="G78" s="835">
        <v>0</v>
      </c>
      <c r="H78" s="835">
        <v>0</v>
      </c>
      <c r="I78" s="835">
        <v>0</v>
      </c>
      <c r="J78" s="835">
        <v>0</v>
      </c>
      <c r="K78" s="835">
        <v>0</v>
      </c>
      <c r="L78" s="844">
        <v>0</v>
      </c>
    </row>
    <row r="79" spans="1:12" ht="18.95" hidden="1" customHeight="1">
      <c r="A79" s="232"/>
      <c r="B79" s="233"/>
      <c r="C79" s="234"/>
      <c r="D79" s="237" t="s">
        <v>43</v>
      </c>
      <c r="E79" s="843">
        <v>0</v>
      </c>
      <c r="F79" s="835">
        <v>0</v>
      </c>
      <c r="G79" s="835">
        <v>0</v>
      </c>
      <c r="H79" s="835">
        <v>0</v>
      </c>
      <c r="I79" s="835">
        <v>0</v>
      </c>
      <c r="J79" s="835">
        <v>0</v>
      </c>
      <c r="K79" s="835">
        <v>0</v>
      </c>
      <c r="L79" s="844">
        <v>0</v>
      </c>
    </row>
    <row r="80" spans="1:12" ht="18.95" hidden="1" customHeight="1">
      <c r="A80" s="236"/>
      <c r="B80" s="234"/>
      <c r="C80" s="234"/>
      <c r="D80" s="237" t="s">
        <v>44</v>
      </c>
      <c r="E80" s="366">
        <v>0</v>
      </c>
      <c r="F80" s="193">
        <v>0</v>
      </c>
      <c r="G80" s="193">
        <v>0</v>
      </c>
      <c r="H80" s="193">
        <v>0</v>
      </c>
      <c r="I80" s="193">
        <v>0</v>
      </c>
      <c r="J80" s="193">
        <v>0</v>
      </c>
      <c r="K80" s="193">
        <v>0</v>
      </c>
      <c r="L80" s="367">
        <v>0</v>
      </c>
    </row>
    <row r="81" spans="1:12" ht="18.95" hidden="1" customHeight="1">
      <c r="A81" s="238"/>
      <c r="B81" s="239"/>
      <c r="C81" s="239"/>
      <c r="D81" s="237" t="s">
        <v>45</v>
      </c>
      <c r="E81" s="368">
        <v>0</v>
      </c>
      <c r="F81" s="369">
        <v>0</v>
      </c>
      <c r="G81" s="369">
        <v>0</v>
      </c>
      <c r="H81" s="369">
        <v>0</v>
      </c>
      <c r="I81" s="369">
        <v>0</v>
      </c>
      <c r="J81" s="369">
        <v>0</v>
      </c>
      <c r="K81" s="369">
        <v>0</v>
      </c>
      <c r="L81" s="370">
        <v>0</v>
      </c>
    </row>
    <row r="82" spans="1:12" ht="18.95" hidden="1" customHeight="1">
      <c r="A82" s="232" t="s">
        <v>387</v>
      </c>
      <c r="B82" s="233" t="s">
        <v>47</v>
      </c>
      <c r="C82" s="234" t="s">
        <v>111</v>
      </c>
      <c r="D82" s="235" t="s">
        <v>41</v>
      </c>
      <c r="E82" s="840">
        <v>0</v>
      </c>
      <c r="F82" s="841">
        <v>0</v>
      </c>
      <c r="G82" s="841">
        <v>0</v>
      </c>
      <c r="H82" s="841">
        <v>0</v>
      </c>
      <c r="I82" s="841">
        <v>0</v>
      </c>
      <c r="J82" s="841">
        <v>0</v>
      </c>
      <c r="K82" s="841">
        <v>0</v>
      </c>
      <c r="L82" s="851">
        <v>0</v>
      </c>
    </row>
    <row r="83" spans="1:12" ht="18.95" hidden="1" customHeight="1">
      <c r="A83" s="232"/>
      <c r="B83" s="233"/>
      <c r="C83" s="234"/>
      <c r="D83" s="237" t="s">
        <v>42</v>
      </c>
      <c r="E83" s="843">
        <v>0</v>
      </c>
      <c r="F83" s="835">
        <v>0</v>
      </c>
      <c r="G83" s="835">
        <v>0</v>
      </c>
      <c r="H83" s="835">
        <v>0</v>
      </c>
      <c r="I83" s="835">
        <v>0</v>
      </c>
      <c r="J83" s="835">
        <v>0</v>
      </c>
      <c r="K83" s="835">
        <v>0</v>
      </c>
      <c r="L83" s="844">
        <v>0</v>
      </c>
    </row>
    <row r="84" spans="1:12" ht="18.95" hidden="1" customHeight="1">
      <c r="A84" s="232"/>
      <c r="B84" s="233"/>
      <c r="C84" s="234"/>
      <c r="D84" s="237" t="s">
        <v>43</v>
      </c>
      <c r="E84" s="843">
        <v>0</v>
      </c>
      <c r="F84" s="835">
        <v>0</v>
      </c>
      <c r="G84" s="835">
        <v>0</v>
      </c>
      <c r="H84" s="835">
        <v>0</v>
      </c>
      <c r="I84" s="835">
        <v>0</v>
      </c>
      <c r="J84" s="835">
        <v>0</v>
      </c>
      <c r="K84" s="835">
        <v>0</v>
      </c>
      <c r="L84" s="844">
        <v>0</v>
      </c>
    </row>
    <row r="85" spans="1:12" ht="18.95" hidden="1" customHeight="1">
      <c r="A85" s="236"/>
      <c r="B85" s="234"/>
      <c r="C85" s="234"/>
      <c r="D85" s="237" t="s">
        <v>44</v>
      </c>
      <c r="E85" s="366">
        <v>0</v>
      </c>
      <c r="F85" s="193">
        <v>0</v>
      </c>
      <c r="G85" s="193">
        <v>0</v>
      </c>
      <c r="H85" s="193">
        <v>0</v>
      </c>
      <c r="I85" s="193">
        <v>0</v>
      </c>
      <c r="J85" s="193">
        <v>0</v>
      </c>
      <c r="K85" s="193">
        <v>0</v>
      </c>
      <c r="L85" s="367">
        <v>0</v>
      </c>
    </row>
    <row r="86" spans="1:12" ht="18.95" hidden="1" customHeight="1">
      <c r="A86" s="238"/>
      <c r="B86" s="239"/>
      <c r="C86" s="239"/>
      <c r="D86" s="242" t="s">
        <v>45</v>
      </c>
      <c r="E86" s="368">
        <v>0</v>
      </c>
      <c r="F86" s="369">
        <v>0</v>
      </c>
      <c r="G86" s="369">
        <v>0</v>
      </c>
      <c r="H86" s="369">
        <v>0</v>
      </c>
      <c r="I86" s="369">
        <v>0</v>
      </c>
      <c r="J86" s="369">
        <v>0</v>
      </c>
      <c r="K86" s="369">
        <v>0</v>
      </c>
      <c r="L86" s="370">
        <v>0</v>
      </c>
    </row>
    <row r="87" spans="1:12" ht="18.95" customHeight="1">
      <c r="A87" s="232" t="s">
        <v>388</v>
      </c>
      <c r="B87" s="233" t="s">
        <v>47</v>
      </c>
      <c r="C87" s="234" t="s">
        <v>83</v>
      </c>
      <c r="D87" s="237" t="s">
        <v>41</v>
      </c>
      <c r="E87" s="840">
        <v>1684879000</v>
      </c>
      <c r="F87" s="841">
        <v>504576000</v>
      </c>
      <c r="G87" s="841">
        <v>2411000</v>
      </c>
      <c r="H87" s="841">
        <v>1116860000</v>
      </c>
      <c r="I87" s="841">
        <v>46077000</v>
      </c>
      <c r="J87" s="841">
        <v>0</v>
      </c>
      <c r="K87" s="841">
        <v>0</v>
      </c>
      <c r="L87" s="851">
        <v>14955000</v>
      </c>
    </row>
    <row r="88" spans="1:12" ht="18.95" customHeight="1">
      <c r="A88" s="232"/>
      <c r="B88" s="233"/>
      <c r="C88" s="234"/>
      <c r="D88" s="237" t="s">
        <v>42</v>
      </c>
      <c r="E88" s="843">
        <v>0</v>
      </c>
      <c r="F88" s="835">
        <v>0</v>
      </c>
      <c r="G88" s="835">
        <v>0</v>
      </c>
      <c r="H88" s="835">
        <v>0</v>
      </c>
      <c r="I88" s="835">
        <v>0</v>
      </c>
      <c r="J88" s="835">
        <v>0</v>
      </c>
      <c r="K88" s="835">
        <v>0</v>
      </c>
      <c r="L88" s="844">
        <v>0</v>
      </c>
    </row>
    <row r="89" spans="1:12" ht="18.95" customHeight="1">
      <c r="A89" s="232"/>
      <c r="B89" s="233"/>
      <c r="C89" s="234"/>
      <c r="D89" s="237" t="s">
        <v>43</v>
      </c>
      <c r="E89" s="843">
        <v>109058191.07000001</v>
      </c>
      <c r="F89" s="835">
        <v>41708556.209999993</v>
      </c>
      <c r="G89" s="835">
        <v>91274.710000000021</v>
      </c>
      <c r="H89" s="835">
        <v>65095276.81000001</v>
      </c>
      <c r="I89" s="835">
        <v>0</v>
      </c>
      <c r="J89" s="835">
        <v>0</v>
      </c>
      <c r="K89" s="835">
        <v>0</v>
      </c>
      <c r="L89" s="844">
        <v>2163083.3399999994</v>
      </c>
    </row>
    <row r="90" spans="1:12" ht="18.95" customHeight="1">
      <c r="A90" s="232"/>
      <c r="B90" s="234"/>
      <c r="C90" s="234"/>
      <c r="D90" s="237" t="s">
        <v>44</v>
      </c>
      <c r="E90" s="366">
        <v>6.4727610154794502E-2</v>
      </c>
      <c r="F90" s="193">
        <v>8.2660602585140783E-2</v>
      </c>
      <c r="G90" s="193">
        <v>3.7857615097469939E-2</v>
      </c>
      <c r="H90" s="193">
        <v>5.8284186746772208E-2</v>
      </c>
      <c r="I90" s="193">
        <v>0</v>
      </c>
      <c r="J90" s="193">
        <v>0</v>
      </c>
      <c r="K90" s="193">
        <v>0</v>
      </c>
      <c r="L90" s="367">
        <v>0.14463947442326977</v>
      </c>
    </row>
    <row r="91" spans="1:12" ht="18.95" customHeight="1">
      <c r="A91" s="238"/>
      <c r="B91" s="239"/>
      <c r="C91" s="239"/>
      <c r="D91" s="240" t="s">
        <v>45</v>
      </c>
      <c r="E91" s="368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70">
        <v>0</v>
      </c>
    </row>
    <row r="92" spans="1:12" ht="18.95" hidden="1" customHeight="1">
      <c r="A92" s="232" t="s">
        <v>389</v>
      </c>
      <c r="B92" s="233" t="s">
        <v>47</v>
      </c>
      <c r="C92" s="234" t="s">
        <v>390</v>
      </c>
      <c r="D92" s="235" t="s">
        <v>41</v>
      </c>
      <c r="E92" s="840">
        <v>0</v>
      </c>
      <c r="F92" s="841">
        <v>0</v>
      </c>
      <c r="G92" s="841">
        <v>0</v>
      </c>
      <c r="H92" s="841">
        <v>0</v>
      </c>
      <c r="I92" s="841">
        <v>0</v>
      </c>
      <c r="J92" s="841">
        <v>0</v>
      </c>
      <c r="K92" s="841">
        <v>0</v>
      </c>
      <c r="L92" s="851">
        <v>0</v>
      </c>
    </row>
    <row r="93" spans="1:12" ht="18.95" hidden="1" customHeight="1">
      <c r="A93" s="232"/>
      <c r="B93" s="233"/>
      <c r="C93" s="234" t="s">
        <v>391</v>
      </c>
      <c r="D93" s="237" t="s">
        <v>42</v>
      </c>
      <c r="E93" s="843">
        <v>0</v>
      </c>
      <c r="F93" s="835">
        <v>0</v>
      </c>
      <c r="G93" s="835">
        <v>0</v>
      </c>
      <c r="H93" s="835">
        <v>0</v>
      </c>
      <c r="I93" s="835">
        <v>0</v>
      </c>
      <c r="J93" s="835">
        <v>0</v>
      </c>
      <c r="K93" s="835">
        <v>0</v>
      </c>
      <c r="L93" s="844">
        <v>0</v>
      </c>
    </row>
    <row r="94" spans="1:12" ht="18.95" hidden="1" customHeight="1">
      <c r="A94" s="232"/>
      <c r="B94" s="233"/>
      <c r="C94" s="234" t="s">
        <v>392</v>
      </c>
      <c r="D94" s="237" t="s">
        <v>43</v>
      </c>
      <c r="E94" s="843">
        <v>0</v>
      </c>
      <c r="F94" s="835">
        <v>0</v>
      </c>
      <c r="G94" s="835">
        <v>0</v>
      </c>
      <c r="H94" s="835">
        <v>0</v>
      </c>
      <c r="I94" s="835">
        <v>0</v>
      </c>
      <c r="J94" s="835">
        <v>0</v>
      </c>
      <c r="K94" s="835">
        <v>0</v>
      </c>
      <c r="L94" s="844">
        <v>0</v>
      </c>
    </row>
    <row r="95" spans="1:12" ht="18.95" hidden="1" customHeight="1">
      <c r="A95" s="236"/>
      <c r="B95" s="234"/>
      <c r="C95" s="234" t="s">
        <v>393</v>
      </c>
      <c r="D95" s="237" t="s">
        <v>44</v>
      </c>
      <c r="E95" s="366">
        <v>0</v>
      </c>
      <c r="F95" s="193">
        <v>0</v>
      </c>
      <c r="G95" s="193">
        <v>0</v>
      </c>
      <c r="H95" s="193">
        <v>0</v>
      </c>
      <c r="I95" s="193">
        <v>0</v>
      </c>
      <c r="J95" s="193">
        <v>0</v>
      </c>
      <c r="K95" s="193">
        <v>0</v>
      </c>
      <c r="L95" s="367">
        <v>0</v>
      </c>
    </row>
    <row r="96" spans="1:12" ht="18.95" hidden="1" customHeight="1">
      <c r="A96" s="238"/>
      <c r="B96" s="239"/>
      <c r="C96" s="239"/>
      <c r="D96" s="242" t="s">
        <v>45</v>
      </c>
      <c r="E96" s="368">
        <v>0</v>
      </c>
      <c r="F96" s="369">
        <v>0</v>
      </c>
      <c r="G96" s="369">
        <v>0</v>
      </c>
      <c r="H96" s="369">
        <v>0</v>
      </c>
      <c r="I96" s="369">
        <v>0</v>
      </c>
      <c r="J96" s="369">
        <v>0</v>
      </c>
      <c r="K96" s="369">
        <v>0</v>
      </c>
      <c r="L96" s="370">
        <v>0</v>
      </c>
    </row>
    <row r="97" spans="1:12" ht="18.95" customHeight="1">
      <c r="A97" s="232" t="s">
        <v>394</v>
      </c>
      <c r="B97" s="233" t="s">
        <v>47</v>
      </c>
      <c r="C97" s="234" t="s">
        <v>113</v>
      </c>
      <c r="D97" s="237" t="s">
        <v>41</v>
      </c>
      <c r="E97" s="840">
        <v>6340000</v>
      </c>
      <c r="F97" s="841">
        <v>1633000</v>
      </c>
      <c r="G97" s="841">
        <v>5000</v>
      </c>
      <c r="H97" s="841">
        <v>3560000</v>
      </c>
      <c r="I97" s="841">
        <v>1142000</v>
      </c>
      <c r="J97" s="841">
        <v>0</v>
      </c>
      <c r="K97" s="841">
        <v>0</v>
      </c>
      <c r="L97" s="851">
        <v>0</v>
      </c>
    </row>
    <row r="98" spans="1:12" ht="18.95" customHeight="1">
      <c r="A98" s="232"/>
      <c r="B98" s="233"/>
      <c r="C98" s="234"/>
      <c r="D98" s="237" t="s">
        <v>42</v>
      </c>
      <c r="E98" s="843">
        <v>0</v>
      </c>
      <c r="F98" s="835">
        <v>0</v>
      </c>
      <c r="G98" s="835">
        <v>0</v>
      </c>
      <c r="H98" s="835">
        <v>0</v>
      </c>
      <c r="I98" s="835">
        <v>0</v>
      </c>
      <c r="J98" s="835">
        <v>0</v>
      </c>
      <c r="K98" s="835">
        <v>0</v>
      </c>
      <c r="L98" s="844">
        <v>0</v>
      </c>
    </row>
    <row r="99" spans="1:12" ht="18.95" customHeight="1">
      <c r="A99" s="232"/>
      <c r="B99" s="233"/>
      <c r="C99" s="234"/>
      <c r="D99" s="237" t="s">
        <v>43</v>
      </c>
      <c r="E99" s="843">
        <v>228741.74</v>
      </c>
      <c r="F99" s="835">
        <v>205000</v>
      </c>
      <c r="G99" s="835">
        <v>0</v>
      </c>
      <c r="H99" s="835">
        <v>23741.740000000005</v>
      </c>
      <c r="I99" s="835">
        <v>0</v>
      </c>
      <c r="J99" s="835">
        <v>0</v>
      </c>
      <c r="K99" s="835">
        <v>0</v>
      </c>
      <c r="L99" s="844">
        <v>0</v>
      </c>
    </row>
    <row r="100" spans="1:12" ht="18.95" customHeight="1">
      <c r="A100" s="236"/>
      <c r="B100" s="234"/>
      <c r="C100" s="234"/>
      <c r="D100" s="237" t="s">
        <v>44</v>
      </c>
      <c r="E100" s="366">
        <v>3.6079138801261831E-2</v>
      </c>
      <c r="F100" s="193">
        <v>0.12553582363747703</v>
      </c>
      <c r="G100" s="193">
        <v>0</v>
      </c>
      <c r="H100" s="193">
        <v>6.6690280898876421E-3</v>
      </c>
      <c r="I100" s="193">
        <v>0</v>
      </c>
      <c r="J100" s="193">
        <v>0</v>
      </c>
      <c r="K100" s="193">
        <v>0</v>
      </c>
      <c r="L100" s="367">
        <v>0</v>
      </c>
    </row>
    <row r="101" spans="1:12" ht="18.95" customHeight="1">
      <c r="A101" s="238"/>
      <c r="B101" s="239"/>
      <c r="C101" s="239"/>
      <c r="D101" s="240" t="s">
        <v>45</v>
      </c>
      <c r="E101" s="368">
        <v>0</v>
      </c>
      <c r="F101" s="369">
        <v>0</v>
      </c>
      <c r="G101" s="369">
        <v>0</v>
      </c>
      <c r="H101" s="369">
        <v>0</v>
      </c>
      <c r="I101" s="369">
        <v>0</v>
      </c>
      <c r="J101" s="369">
        <v>0</v>
      </c>
      <c r="K101" s="369">
        <v>0</v>
      </c>
      <c r="L101" s="370">
        <v>0</v>
      </c>
    </row>
    <row r="102" spans="1:12" ht="18.95" hidden="1" customHeight="1">
      <c r="A102" s="249" t="s">
        <v>395</v>
      </c>
      <c r="B102" s="245" t="s">
        <v>47</v>
      </c>
      <c r="C102" s="250" t="s">
        <v>396</v>
      </c>
      <c r="D102" s="247" t="s">
        <v>41</v>
      </c>
      <c r="E102" s="840">
        <v>0</v>
      </c>
      <c r="F102" s="841">
        <v>0</v>
      </c>
      <c r="G102" s="841">
        <v>0</v>
      </c>
      <c r="H102" s="841">
        <v>0</v>
      </c>
      <c r="I102" s="841">
        <v>0</v>
      </c>
      <c r="J102" s="841">
        <v>0</v>
      </c>
      <c r="K102" s="841">
        <v>0</v>
      </c>
      <c r="L102" s="851">
        <v>0</v>
      </c>
    </row>
    <row r="103" spans="1:12" ht="18.95" hidden="1" customHeight="1">
      <c r="A103" s="232"/>
      <c r="B103" s="233"/>
      <c r="C103" s="234" t="s">
        <v>397</v>
      </c>
      <c r="D103" s="237" t="s">
        <v>42</v>
      </c>
      <c r="E103" s="843">
        <v>0</v>
      </c>
      <c r="F103" s="835">
        <v>0</v>
      </c>
      <c r="G103" s="835">
        <v>0</v>
      </c>
      <c r="H103" s="835">
        <v>0</v>
      </c>
      <c r="I103" s="835">
        <v>0</v>
      </c>
      <c r="J103" s="835">
        <v>0</v>
      </c>
      <c r="K103" s="835">
        <v>0</v>
      </c>
      <c r="L103" s="844">
        <v>0</v>
      </c>
    </row>
    <row r="104" spans="1:12" ht="18.95" hidden="1" customHeight="1">
      <c r="A104" s="232"/>
      <c r="B104" s="233"/>
      <c r="C104" s="234"/>
      <c r="D104" s="237" t="s">
        <v>43</v>
      </c>
      <c r="E104" s="843">
        <v>0</v>
      </c>
      <c r="F104" s="835">
        <v>0</v>
      </c>
      <c r="G104" s="835">
        <v>0</v>
      </c>
      <c r="H104" s="835">
        <v>0</v>
      </c>
      <c r="I104" s="835">
        <v>0</v>
      </c>
      <c r="J104" s="835">
        <v>0</v>
      </c>
      <c r="K104" s="835">
        <v>0</v>
      </c>
      <c r="L104" s="844">
        <v>0</v>
      </c>
    </row>
    <row r="105" spans="1:12" ht="18.95" hidden="1" customHeight="1">
      <c r="A105" s="236"/>
      <c r="B105" s="234"/>
      <c r="C105" s="234"/>
      <c r="D105" s="237" t="s">
        <v>44</v>
      </c>
      <c r="E105" s="366">
        <v>0</v>
      </c>
      <c r="F105" s="193">
        <v>0</v>
      </c>
      <c r="G105" s="193">
        <v>0</v>
      </c>
      <c r="H105" s="193">
        <v>0</v>
      </c>
      <c r="I105" s="193">
        <v>0</v>
      </c>
      <c r="J105" s="193">
        <v>0</v>
      </c>
      <c r="K105" s="193">
        <v>0</v>
      </c>
      <c r="L105" s="367">
        <v>0</v>
      </c>
    </row>
    <row r="106" spans="1:12" ht="18.95" hidden="1" customHeight="1">
      <c r="A106" s="238"/>
      <c r="B106" s="239"/>
      <c r="C106" s="239"/>
      <c r="D106" s="243" t="s">
        <v>45</v>
      </c>
      <c r="E106" s="368">
        <v>0</v>
      </c>
      <c r="F106" s="369">
        <v>0</v>
      </c>
      <c r="G106" s="369">
        <v>0</v>
      </c>
      <c r="H106" s="369">
        <v>0</v>
      </c>
      <c r="I106" s="369">
        <v>0</v>
      </c>
      <c r="J106" s="369">
        <v>0</v>
      </c>
      <c r="K106" s="369">
        <v>0</v>
      </c>
      <c r="L106" s="370">
        <v>0</v>
      </c>
    </row>
    <row r="107" spans="1:12" ht="18.95" customHeight="1">
      <c r="A107" s="232" t="s">
        <v>398</v>
      </c>
      <c r="B107" s="233" t="s">
        <v>47</v>
      </c>
      <c r="C107" s="234" t="s">
        <v>399</v>
      </c>
      <c r="D107" s="248" t="s">
        <v>41</v>
      </c>
      <c r="E107" s="840">
        <v>2902905000</v>
      </c>
      <c r="F107" s="841">
        <v>2636154000</v>
      </c>
      <c r="G107" s="841">
        <v>4694000</v>
      </c>
      <c r="H107" s="841">
        <v>198723000</v>
      </c>
      <c r="I107" s="841">
        <v>55726000</v>
      </c>
      <c r="J107" s="841">
        <v>0</v>
      </c>
      <c r="K107" s="841">
        <v>0</v>
      </c>
      <c r="L107" s="851">
        <v>7608000</v>
      </c>
    </row>
    <row r="108" spans="1:12" ht="18.95" customHeight="1">
      <c r="A108" s="232"/>
      <c r="B108" s="233"/>
      <c r="C108" s="234" t="s">
        <v>400</v>
      </c>
      <c r="D108" s="237" t="s">
        <v>42</v>
      </c>
      <c r="E108" s="843">
        <v>0</v>
      </c>
      <c r="F108" s="835">
        <v>0</v>
      </c>
      <c r="G108" s="835">
        <v>0</v>
      </c>
      <c r="H108" s="835">
        <v>0</v>
      </c>
      <c r="I108" s="835">
        <v>0</v>
      </c>
      <c r="J108" s="835">
        <v>0</v>
      </c>
      <c r="K108" s="835">
        <v>0</v>
      </c>
      <c r="L108" s="844">
        <v>0</v>
      </c>
    </row>
    <row r="109" spans="1:12" ht="18.95" customHeight="1">
      <c r="A109" s="232"/>
      <c r="B109" s="233"/>
      <c r="C109" s="234"/>
      <c r="D109" s="237" t="s">
        <v>43</v>
      </c>
      <c r="E109" s="843">
        <v>380732284.35000002</v>
      </c>
      <c r="F109" s="835">
        <v>367272731.13</v>
      </c>
      <c r="G109" s="835">
        <v>187644.35000000003</v>
      </c>
      <c r="H109" s="835">
        <v>12558115.26</v>
      </c>
      <c r="I109" s="835">
        <v>689100.86</v>
      </c>
      <c r="J109" s="835">
        <v>0</v>
      </c>
      <c r="K109" s="835">
        <v>0</v>
      </c>
      <c r="L109" s="844">
        <v>24692.75</v>
      </c>
    </row>
    <row r="110" spans="1:12" ht="18.95" customHeight="1">
      <c r="A110" s="232"/>
      <c r="B110" s="234"/>
      <c r="C110" s="234"/>
      <c r="D110" s="237" t="s">
        <v>44</v>
      </c>
      <c r="E110" s="366">
        <v>0.13115561286022107</v>
      </c>
      <c r="F110" s="193">
        <v>0.1393214247460505</v>
      </c>
      <c r="G110" s="193">
        <v>3.9975362164465282E-2</v>
      </c>
      <c r="H110" s="193">
        <v>6.3194070439757846E-2</v>
      </c>
      <c r="I110" s="193">
        <v>1.2365876969457703E-2</v>
      </c>
      <c r="J110" s="193">
        <v>0</v>
      </c>
      <c r="K110" s="193">
        <v>0</v>
      </c>
      <c r="L110" s="367">
        <v>3.2456296004206098E-3</v>
      </c>
    </row>
    <row r="111" spans="1:12" ht="18.95" customHeight="1">
      <c r="A111" s="238"/>
      <c r="B111" s="239"/>
      <c r="C111" s="239"/>
      <c r="D111" s="237" t="s">
        <v>45</v>
      </c>
      <c r="E111" s="368">
        <v>0</v>
      </c>
      <c r="F111" s="369">
        <v>0</v>
      </c>
      <c r="G111" s="369">
        <v>0</v>
      </c>
      <c r="H111" s="369">
        <v>0</v>
      </c>
      <c r="I111" s="369">
        <v>0</v>
      </c>
      <c r="J111" s="369">
        <v>0</v>
      </c>
      <c r="K111" s="369">
        <v>0</v>
      </c>
      <c r="L111" s="370">
        <v>0</v>
      </c>
    </row>
    <row r="112" spans="1:12" ht="18.95" customHeight="1">
      <c r="A112" s="232" t="s">
        <v>401</v>
      </c>
      <c r="B112" s="233" t="s">
        <v>47</v>
      </c>
      <c r="C112" s="234" t="s">
        <v>402</v>
      </c>
      <c r="D112" s="235" t="s">
        <v>41</v>
      </c>
      <c r="E112" s="840">
        <v>100518000</v>
      </c>
      <c r="F112" s="841">
        <v>100518000</v>
      </c>
      <c r="G112" s="841">
        <v>0</v>
      </c>
      <c r="H112" s="841">
        <v>0</v>
      </c>
      <c r="I112" s="841">
        <v>0</v>
      </c>
      <c r="J112" s="841">
        <v>0</v>
      </c>
      <c r="K112" s="841">
        <v>0</v>
      </c>
      <c r="L112" s="851">
        <v>0</v>
      </c>
    </row>
    <row r="113" spans="1:12" ht="18.95" customHeight="1">
      <c r="A113" s="232"/>
      <c r="B113" s="233"/>
      <c r="C113" s="234"/>
      <c r="D113" s="237" t="s">
        <v>42</v>
      </c>
      <c r="E113" s="843">
        <v>0</v>
      </c>
      <c r="F113" s="835">
        <v>0</v>
      </c>
      <c r="G113" s="835">
        <v>0</v>
      </c>
      <c r="H113" s="835">
        <v>0</v>
      </c>
      <c r="I113" s="835">
        <v>0</v>
      </c>
      <c r="J113" s="835">
        <v>0</v>
      </c>
      <c r="K113" s="835">
        <v>0</v>
      </c>
      <c r="L113" s="844">
        <v>0</v>
      </c>
    </row>
    <row r="114" spans="1:12" ht="18.95" customHeight="1">
      <c r="A114" s="232"/>
      <c r="B114" s="233"/>
      <c r="C114" s="234"/>
      <c r="D114" s="237" t="s">
        <v>43</v>
      </c>
      <c r="E114" s="843">
        <v>7707730.7700000005</v>
      </c>
      <c r="F114" s="835">
        <v>7720371.4500000002</v>
      </c>
      <c r="G114" s="835">
        <v>0</v>
      </c>
      <c r="H114" s="835">
        <v>-12640.68</v>
      </c>
      <c r="I114" s="835">
        <v>0</v>
      </c>
      <c r="J114" s="835">
        <v>0</v>
      </c>
      <c r="K114" s="835">
        <v>0</v>
      </c>
      <c r="L114" s="844">
        <v>0</v>
      </c>
    </row>
    <row r="115" spans="1:12" ht="18.95" customHeight="1">
      <c r="A115" s="236"/>
      <c r="B115" s="234"/>
      <c r="C115" s="234"/>
      <c r="D115" s="237" t="s">
        <v>44</v>
      </c>
      <c r="E115" s="366">
        <v>7.6680104757356898E-2</v>
      </c>
      <c r="F115" s="193">
        <v>7.6805860144451746E-2</v>
      </c>
      <c r="G115" s="193">
        <v>0</v>
      </c>
      <c r="H115" s="193">
        <v>0</v>
      </c>
      <c r="I115" s="193">
        <v>0</v>
      </c>
      <c r="J115" s="193">
        <v>0</v>
      </c>
      <c r="K115" s="193">
        <v>0</v>
      </c>
      <c r="L115" s="367">
        <v>0</v>
      </c>
    </row>
    <row r="116" spans="1:12" ht="18.95" customHeight="1">
      <c r="A116" s="238"/>
      <c r="B116" s="239"/>
      <c r="C116" s="239"/>
      <c r="D116" s="242" t="s">
        <v>45</v>
      </c>
      <c r="E116" s="368">
        <v>0</v>
      </c>
      <c r="F116" s="369">
        <v>0</v>
      </c>
      <c r="G116" s="369">
        <v>0</v>
      </c>
      <c r="H116" s="369">
        <v>0</v>
      </c>
      <c r="I116" s="369">
        <v>0</v>
      </c>
      <c r="J116" s="369">
        <v>0</v>
      </c>
      <c r="K116" s="369">
        <v>0</v>
      </c>
      <c r="L116" s="370">
        <v>0</v>
      </c>
    </row>
    <row r="117" spans="1:12" ht="18.95" hidden="1" customHeight="1">
      <c r="A117" s="232" t="s">
        <v>403</v>
      </c>
      <c r="B117" s="233" t="s">
        <v>47</v>
      </c>
      <c r="C117" s="234" t="s">
        <v>404</v>
      </c>
      <c r="D117" s="235" t="s">
        <v>41</v>
      </c>
      <c r="E117" s="840">
        <v>0</v>
      </c>
      <c r="F117" s="841">
        <v>0</v>
      </c>
      <c r="G117" s="841">
        <v>0</v>
      </c>
      <c r="H117" s="841">
        <v>0</v>
      </c>
      <c r="I117" s="841">
        <v>0</v>
      </c>
      <c r="J117" s="841">
        <v>0</v>
      </c>
      <c r="K117" s="841">
        <v>0</v>
      </c>
      <c r="L117" s="851">
        <v>0</v>
      </c>
    </row>
    <row r="118" spans="1:12" ht="18.95" hidden="1" customHeight="1">
      <c r="A118" s="232"/>
      <c r="B118" s="233"/>
      <c r="C118" s="234" t="s">
        <v>405</v>
      </c>
      <c r="D118" s="237" t="s">
        <v>42</v>
      </c>
      <c r="E118" s="843">
        <v>0</v>
      </c>
      <c r="F118" s="835">
        <v>0</v>
      </c>
      <c r="G118" s="835">
        <v>0</v>
      </c>
      <c r="H118" s="835">
        <v>0</v>
      </c>
      <c r="I118" s="835">
        <v>0</v>
      </c>
      <c r="J118" s="835">
        <v>0</v>
      </c>
      <c r="K118" s="835">
        <v>0</v>
      </c>
      <c r="L118" s="844">
        <v>0</v>
      </c>
    </row>
    <row r="119" spans="1:12" ht="18.95" hidden="1" customHeight="1">
      <c r="A119" s="232"/>
      <c r="B119" s="233"/>
      <c r="C119" s="234" t="s">
        <v>406</v>
      </c>
      <c r="D119" s="237" t="s">
        <v>43</v>
      </c>
      <c r="E119" s="843">
        <v>0</v>
      </c>
      <c r="F119" s="835">
        <v>0</v>
      </c>
      <c r="G119" s="835">
        <v>0</v>
      </c>
      <c r="H119" s="835">
        <v>0</v>
      </c>
      <c r="I119" s="835">
        <v>0</v>
      </c>
      <c r="J119" s="835">
        <v>0</v>
      </c>
      <c r="K119" s="835">
        <v>0</v>
      </c>
      <c r="L119" s="844">
        <v>0</v>
      </c>
    </row>
    <row r="120" spans="1:12" ht="18.95" hidden="1" customHeight="1">
      <c r="A120" s="236"/>
      <c r="B120" s="234"/>
      <c r="C120" s="234" t="s">
        <v>407</v>
      </c>
      <c r="D120" s="237" t="s">
        <v>44</v>
      </c>
      <c r="E120" s="366">
        <v>0</v>
      </c>
      <c r="F120" s="193">
        <v>0</v>
      </c>
      <c r="G120" s="193">
        <v>0</v>
      </c>
      <c r="H120" s="193">
        <v>0</v>
      </c>
      <c r="I120" s="193">
        <v>0</v>
      </c>
      <c r="J120" s="193">
        <v>0</v>
      </c>
      <c r="K120" s="193">
        <v>0</v>
      </c>
      <c r="L120" s="367">
        <v>0</v>
      </c>
    </row>
    <row r="121" spans="1:12" ht="18.95" hidden="1" customHeight="1">
      <c r="A121" s="238"/>
      <c r="B121" s="239"/>
      <c r="C121" s="239" t="s">
        <v>408</v>
      </c>
      <c r="D121" s="242" t="s">
        <v>45</v>
      </c>
      <c r="E121" s="368">
        <v>0</v>
      </c>
      <c r="F121" s="369">
        <v>0</v>
      </c>
      <c r="G121" s="369">
        <v>0</v>
      </c>
      <c r="H121" s="369">
        <v>0</v>
      </c>
      <c r="I121" s="369">
        <v>0</v>
      </c>
      <c r="J121" s="369">
        <v>0</v>
      </c>
      <c r="K121" s="369">
        <v>0</v>
      </c>
      <c r="L121" s="370">
        <v>0</v>
      </c>
    </row>
    <row r="122" spans="1:12" ht="18.95" hidden="1" customHeight="1">
      <c r="A122" s="232" t="s">
        <v>409</v>
      </c>
      <c r="B122" s="233" t="s">
        <v>47</v>
      </c>
      <c r="C122" s="234" t="s">
        <v>410</v>
      </c>
      <c r="D122" s="235" t="s">
        <v>41</v>
      </c>
      <c r="E122" s="840">
        <v>0</v>
      </c>
      <c r="F122" s="841">
        <v>0</v>
      </c>
      <c r="G122" s="841">
        <v>0</v>
      </c>
      <c r="H122" s="841">
        <v>0</v>
      </c>
      <c r="I122" s="841">
        <v>0</v>
      </c>
      <c r="J122" s="841">
        <v>0</v>
      </c>
      <c r="K122" s="841">
        <v>0</v>
      </c>
      <c r="L122" s="851">
        <v>0</v>
      </c>
    </row>
    <row r="123" spans="1:12" ht="18.95" hidden="1" customHeight="1">
      <c r="A123" s="232"/>
      <c r="B123" s="233"/>
      <c r="C123" s="234"/>
      <c r="D123" s="237" t="s">
        <v>42</v>
      </c>
      <c r="E123" s="843">
        <v>0</v>
      </c>
      <c r="F123" s="835">
        <v>0</v>
      </c>
      <c r="G123" s="835">
        <v>0</v>
      </c>
      <c r="H123" s="835">
        <v>0</v>
      </c>
      <c r="I123" s="835">
        <v>0</v>
      </c>
      <c r="J123" s="835">
        <v>0</v>
      </c>
      <c r="K123" s="835">
        <v>0</v>
      </c>
      <c r="L123" s="844">
        <v>0</v>
      </c>
    </row>
    <row r="124" spans="1:12" ht="18.95" hidden="1" customHeight="1">
      <c r="A124" s="232"/>
      <c r="B124" s="233"/>
      <c r="C124" s="234"/>
      <c r="D124" s="237" t="s">
        <v>43</v>
      </c>
      <c r="E124" s="843">
        <v>0</v>
      </c>
      <c r="F124" s="835">
        <v>0</v>
      </c>
      <c r="G124" s="835">
        <v>0</v>
      </c>
      <c r="H124" s="835">
        <v>0</v>
      </c>
      <c r="I124" s="835">
        <v>0</v>
      </c>
      <c r="J124" s="835">
        <v>0</v>
      </c>
      <c r="K124" s="835">
        <v>0</v>
      </c>
      <c r="L124" s="844">
        <v>0</v>
      </c>
    </row>
    <row r="125" spans="1:12" ht="18.95" hidden="1" customHeight="1">
      <c r="A125" s="236"/>
      <c r="B125" s="234"/>
      <c r="C125" s="234"/>
      <c r="D125" s="237" t="s">
        <v>44</v>
      </c>
      <c r="E125" s="366">
        <v>0</v>
      </c>
      <c r="F125" s="193">
        <v>0</v>
      </c>
      <c r="G125" s="193">
        <v>0</v>
      </c>
      <c r="H125" s="193">
        <v>0</v>
      </c>
      <c r="I125" s="193">
        <v>0</v>
      </c>
      <c r="J125" s="193">
        <v>0</v>
      </c>
      <c r="K125" s="193">
        <v>0</v>
      </c>
      <c r="L125" s="367">
        <v>0</v>
      </c>
    </row>
    <row r="126" spans="1:12" ht="18.95" hidden="1" customHeight="1">
      <c r="A126" s="238"/>
      <c r="B126" s="239"/>
      <c r="C126" s="239"/>
      <c r="D126" s="242" t="s">
        <v>45</v>
      </c>
      <c r="E126" s="368">
        <v>0</v>
      </c>
      <c r="F126" s="369">
        <v>0</v>
      </c>
      <c r="G126" s="369">
        <v>0</v>
      </c>
      <c r="H126" s="369">
        <v>0</v>
      </c>
      <c r="I126" s="369">
        <v>0</v>
      </c>
      <c r="J126" s="369">
        <v>0</v>
      </c>
      <c r="K126" s="369">
        <v>0</v>
      </c>
      <c r="L126" s="370">
        <v>0</v>
      </c>
    </row>
    <row r="127" spans="1:12" ht="18.95" customHeight="1">
      <c r="A127" s="232" t="s">
        <v>411</v>
      </c>
      <c r="B127" s="233" t="s">
        <v>47</v>
      </c>
      <c r="C127" s="234" t="s">
        <v>412</v>
      </c>
      <c r="D127" s="235" t="s">
        <v>41</v>
      </c>
      <c r="E127" s="840">
        <v>91058000</v>
      </c>
      <c r="F127" s="841">
        <v>70677000</v>
      </c>
      <c r="G127" s="841">
        <v>0</v>
      </c>
      <c r="H127" s="841">
        <v>14600000</v>
      </c>
      <c r="I127" s="841">
        <v>4431000</v>
      </c>
      <c r="J127" s="841">
        <v>0</v>
      </c>
      <c r="K127" s="841">
        <v>0</v>
      </c>
      <c r="L127" s="851">
        <v>1350000</v>
      </c>
    </row>
    <row r="128" spans="1:12" ht="18.95" customHeight="1">
      <c r="A128" s="236"/>
      <c r="B128" s="234"/>
      <c r="C128" s="234"/>
      <c r="D128" s="237" t="s">
        <v>42</v>
      </c>
      <c r="E128" s="843">
        <v>0</v>
      </c>
      <c r="F128" s="835">
        <v>0</v>
      </c>
      <c r="G128" s="835">
        <v>0</v>
      </c>
      <c r="H128" s="835">
        <v>0</v>
      </c>
      <c r="I128" s="835">
        <v>0</v>
      </c>
      <c r="J128" s="835">
        <v>0</v>
      </c>
      <c r="K128" s="835">
        <v>0</v>
      </c>
      <c r="L128" s="844">
        <v>0</v>
      </c>
    </row>
    <row r="129" spans="1:12" ht="18.95" customHeight="1">
      <c r="A129" s="236"/>
      <c r="B129" s="234"/>
      <c r="C129" s="234"/>
      <c r="D129" s="237" t="s">
        <v>43</v>
      </c>
      <c r="E129" s="843">
        <v>555478</v>
      </c>
      <c r="F129" s="835">
        <v>500000</v>
      </c>
      <c r="G129" s="835">
        <v>0</v>
      </c>
      <c r="H129" s="835">
        <v>0</v>
      </c>
      <c r="I129" s="835">
        <v>0</v>
      </c>
      <c r="J129" s="835">
        <v>0</v>
      </c>
      <c r="K129" s="835">
        <v>0</v>
      </c>
      <c r="L129" s="844">
        <v>55478</v>
      </c>
    </row>
    <row r="130" spans="1:12" ht="18.95" customHeight="1">
      <c r="A130" s="236"/>
      <c r="B130" s="234"/>
      <c r="C130" s="234"/>
      <c r="D130" s="237" t="s">
        <v>44</v>
      </c>
      <c r="E130" s="366">
        <v>6.1002657646774582E-3</v>
      </c>
      <c r="F130" s="193">
        <v>7.0744372285184718E-3</v>
      </c>
      <c r="G130" s="193">
        <v>0</v>
      </c>
      <c r="H130" s="193">
        <v>0</v>
      </c>
      <c r="I130" s="193">
        <v>0</v>
      </c>
      <c r="J130" s="193">
        <v>0</v>
      </c>
      <c r="K130" s="193">
        <v>0</v>
      </c>
      <c r="L130" s="367">
        <v>4.1094814814814813E-2</v>
      </c>
    </row>
    <row r="131" spans="1:12" ht="18.95" customHeight="1">
      <c r="A131" s="238"/>
      <c r="B131" s="239"/>
      <c r="C131" s="239"/>
      <c r="D131" s="240" t="s">
        <v>45</v>
      </c>
      <c r="E131" s="368">
        <v>0</v>
      </c>
      <c r="F131" s="369">
        <v>0</v>
      </c>
      <c r="G131" s="369">
        <v>0</v>
      </c>
      <c r="H131" s="369">
        <v>0</v>
      </c>
      <c r="I131" s="369">
        <v>0</v>
      </c>
      <c r="J131" s="369">
        <v>0</v>
      </c>
      <c r="K131" s="369">
        <v>0</v>
      </c>
      <c r="L131" s="370">
        <v>0</v>
      </c>
    </row>
    <row r="132" spans="1:12" ht="18.95" customHeight="1">
      <c r="A132" s="249" t="s">
        <v>413</v>
      </c>
      <c r="B132" s="245" t="s">
        <v>47</v>
      </c>
      <c r="C132" s="250" t="s">
        <v>115</v>
      </c>
      <c r="D132" s="247" t="s">
        <v>41</v>
      </c>
      <c r="E132" s="840">
        <v>300090000</v>
      </c>
      <c r="F132" s="841">
        <v>76150000</v>
      </c>
      <c r="G132" s="841">
        <v>6025000</v>
      </c>
      <c r="H132" s="841">
        <v>217698000</v>
      </c>
      <c r="I132" s="841">
        <v>217000</v>
      </c>
      <c r="J132" s="841">
        <v>0</v>
      </c>
      <c r="K132" s="841">
        <v>0</v>
      </c>
      <c r="L132" s="851">
        <v>0</v>
      </c>
    </row>
    <row r="133" spans="1:12" ht="18.95" customHeight="1">
      <c r="A133" s="232"/>
      <c r="B133" s="234"/>
      <c r="C133" s="234"/>
      <c r="D133" s="237" t="s">
        <v>42</v>
      </c>
      <c r="E133" s="843">
        <v>0</v>
      </c>
      <c r="F133" s="835">
        <v>0</v>
      </c>
      <c r="G133" s="835">
        <v>0</v>
      </c>
      <c r="H133" s="835">
        <v>0</v>
      </c>
      <c r="I133" s="835">
        <v>0</v>
      </c>
      <c r="J133" s="835">
        <v>0</v>
      </c>
      <c r="K133" s="835">
        <v>0</v>
      </c>
      <c r="L133" s="844">
        <v>0</v>
      </c>
    </row>
    <row r="134" spans="1:12" ht="18.95" customHeight="1">
      <c r="A134" s="232"/>
      <c r="B134" s="234"/>
      <c r="C134" s="234"/>
      <c r="D134" s="237" t="s">
        <v>43</v>
      </c>
      <c r="E134" s="843">
        <v>13324501.270000007</v>
      </c>
      <c r="F134" s="835">
        <v>882219.63</v>
      </c>
      <c r="G134" s="835">
        <v>89036.94</v>
      </c>
      <c r="H134" s="835">
        <v>12353244.700000007</v>
      </c>
      <c r="I134" s="835">
        <v>0</v>
      </c>
      <c r="J134" s="835">
        <v>0</v>
      </c>
      <c r="K134" s="835">
        <v>0</v>
      </c>
      <c r="L134" s="844">
        <v>0</v>
      </c>
    </row>
    <row r="135" spans="1:12" ht="18.95" customHeight="1">
      <c r="A135" s="232"/>
      <c r="B135" s="234"/>
      <c r="C135" s="234"/>
      <c r="D135" s="237" t="s">
        <v>44</v>
      </c>
      <c r="E135" s="856">
        <v>4.4401683728214895E-2</v>
      </c>
      <c r="F135" s="193">
        <v>1.158528732764281E-2</v>
      </c>
      <c r="G135" s="193">
        <v>1.4777915352697096E-2</v>
      </c>
      <c r="H135" s="193">
        <v>5.6744869957464042E-2</v>
      </c>
      <c r="I135" s="193">
        <v>0</v>
      </c>
      <c r="J135" s="193">
        <v>0</v>
      </c>
      <c r="K135" s="193">
        <v>0</v>
      </c>
      <c r="L135" s="367">
        <v>0</v>
      </c>
    </row>
    <row r="136" spans="1:12" ht="18.95" customHeight="1">
      <c r="A136" s="251"/>
      <c r="B136" s="239"/>
      <c r="C136" s="239"/>
      <c r="D136" s="240" t="s">
        <v>45</v>
      </c>
      <c r="E136" s="368">
        <v>0</v>
      </c>
      <c r="F136" s="369">
        <v>0</v>
      </c>
      <c r="G136" s="369">
        <v>0</v>
      </c>
      <c r="H136" s="369">
        <v>0</v>
      </c>
      <c r="I136" s="369">
        <v>0</v>
      </c>
      <c r="J136" s="369">
        <v>0</v>
      </c>
      <c r="K136" s="369">
        <v>0</v>
      </c>
      <c r="L136" s="370">
        <v>0</v>
      </c>
    </row>
    <row r="137" spans="1:12" ht="18.95" hidden="1" customHeight="1">
      <c r="A137" s="232" t="s">
        <v>414</v>
      </c>
      <c r="B137" s="233" t="s">
        <v>47</v>
      </c>
      <c r="C137" s="234" t="s">
        <v>130</v>
      </c>
      <c r="D137" s="235" t="s">
        <v>41</v>
      </c>
      <c r="E137" s="840">
        <v>0</v>
      </c>
      <c r="F137" s="841">
        <v>0</v>
      </c>
      <c r="G137" s="841">
        <v>0</v>
      </c>
      <c r="H137" s="841">
        <v>0</v>
      </c>
      <c r="I137" s="841">
        <v>0</v>
      </c>
      <c r="J137" s="841">
        <v>0</v>
      </c>
      <c r="K137" s="841">
        <v>0</v>
      </c>
      <c r="L137" s="851">
        <v>0</v>
      </c>
    </row>
    <row r="138" spans="1:12" ht="18.95" hidden="1" customHeight="1">
      <c r="A138" s="232"/>
      <c r="B138" s="233"/>
      <c r="C138" s="234"/>
      <c r="D138" s="237" t="s">
        <v>42</v>
      </c>
      <c r="E138" s="843">
        <v>0</v>
      </c>
      <c r="F138" s="835">
        <v>0</v>
      </c>
      <c r="G138" s="835">
        <v>0</v>
      </c>
      <c r="H138" s="835">
        <v>0</v>
      </c>
      <c r="I138" s="835">
        <v>0</v>
      </c>
      <c r="J138" s="835">
        <v>0</v>
      </c>
      <c r="K138" s="835">
        <v>0</v>
      </c>
      <c r="L138" s="844">
        <v>0</v>
      </c>
    </row>
    <row r="139" spans="1:12" ht="18.95" hidden="1" customHeight="1">
      <c r="A139" s="232"/>
      <c r="B139" s="233"/>
      <c r="C139" s="234"/>
      <c r="D139" s="237" t="s">
        <v>43</v>
      </c>
      <c r="E139" s="843">
        <v>0</v>
      </c>
      <c r="F139" s="835">
        <v>0</v>
      </c>
      <c r="G139" s="835">
        <v>0</v>
      </c>
      <c r="H139" s="835">
        <v>0</v>
      </c>
      <c r="I139" s="835">
        <v>0</v>
      </c>
      <c r="J139" s="835">
        <v>0</v>
      </c>
      <c r="K139" s="835">
        <v>0</v>
      </c>
      <c r="L139" s="844">
        <v>0</v>
      </c>
    </row>
    <row r="140" spans="1:12" ht="18.95" hidden="1" customHeight="1">
      <c r="A140" s="236"/>
      <c r="B140" s="234"/>
      <c r="C140" s="234"/>
      <c r="D140" s="237" t="s">
        <v>44</v>
      </c>
      <c r="E140" s="366">
        <v>0</v>
      </c>
      <c r="F140" s="193">
        <v>0</v>
      </c>
      <c r="G140" s="193">
        <v>0</v>
      </c>
      <c r="H140" s="193">
        <v>0</v>
      </c>
      <c r="I140" s="193">
        <v>0</v>
      </c>
      <c r="J140" s="193">
        <v>0</v>
      </c>
      <c r="K140" s="193">
        <v>0</v>
      </c>
      <c r="L140" s="367">
        <v>0</v>
      </c>
    </row>
    <row r="141" spans="1:12" ht="18.95" hidden="1" customHeight="1">
      <c r="A141" s="238"/>
      <c r="B141" s="239"/>
      <c r="C141" s="239"/>
      <c r="D141" s="243" t="s">
        <v>45</v>
      </c>
      <c r="E141" s="368">
        <v>0</v>
      </c>
      <c r="F141" s="369">
        <v>0</v>
      </c>
      <c r="G141" s="369">
        <v>0</v>
      </c>
      <c r="H141" s="369">
        <v>0</v>
      </c>
      <c r="I141" s="369">
        <v>0</v>
      </c>
      <c r="J141" s="369">
        <v>0</v>
      </c>
      <c r="K141" s="369">
        <v>0</v>
      </c>
      <c r="L141" s="370">
        <v>0</v>
      </c>
    </row>
    <row r="142" spans="1:12" ht="18.95" customHeight="1">
      <c r="A142" s="232" t="s">
        <v>415</v>
      </c>
      <c r="B142" s="233" t="s">
        <v>47</v>
      </c>
      <c r="C142" s="234" t="s">
        <v>416</v>
      </c>
      <c r="D142" s="248" t="s">
        <v>41</v>
      </c>
      <c r="E142" s="840">
        <v>4316416000</v>
      </c>
      <c r="F142" s="841">
        <v>2990871000</v>
      </c>
      <c r="G142" s="841">
        <v>10200000</v>
      </c>
      <c r="H142" s="841">
        <v>1298178000</v>
      </c>
      <c r="I142" s="841">
        <v>17027000</v>
      </c>
      <c r="J142" s="841">
        <v>0</v>
      </c>
      <c r="K142" s="841">
        <v>0</v>
      </c>
      <c r="L142" s="851">
        <v>140000</v>
      </c>
    </row>
    <row r="143" spans="1:12" ht="18.95" customHeight="1">
      <c r="A143" s="232"/>
      <c r="B143" s="233"/>
      <c r="C143" s="234"/>
      <c r="D143" s="237" t="s">
        <v>42</v>
      </c>
      <c r="E143" s="843">
        <v>0</v>
      </c>
      <c r="F143" s="835">
        <v>0</v>
      </c>
      <c r="G143" s="835">
        <v>0</v>
      </c>
      <c r="H143" s="835">
        <v>0</v>
      </c>
      <c r="I143" s="835">
        <v>0</v>
      </c>
      <c r="J143" s="835">
        <v>0</v>
      </c>
      <c r="K143" s="835">
        <v>0</v>
      </c>
      <c r="L143" s="844">
        <v>0</v>
      </c>
    </row>
    <row r="144" spans="1:12" ht="18.95" customHeight="1">
      <c r="A144" s="232"/>
      <c r="B144" s="233"/>
      <c r="C144" s="234"/>
      <c r="D144" s="237" t="s">
        <v>43</v>
      </c>
      <c r="E144" s="843">
        <v>182237280.40999997</v>
      </c>
      <c r="F144" s="835">
        <v>104784222.52</v>
      </c>
      <c r="G144" s="835">
        <v>757585.02</v>
      </c>
      <c r="H144" s="835">
        <v>76695472.86999996</v>
      </c>
      <c r="I144" s="835">
        <v>0</v>
      </c>
      <c r="J144" s="835">
        <v>0</v>
      </c>
      <c r="K144" s="835">
        <v>0</v>
      </c>
      <c r="L144" s="844">
        <v>0</v>
      </c>
    </row>
    <row r="145" spans="1:12" ht="18.95" customHeight="1">
      <c r="A145" s="232"/>
      <c r="B145" s="234"/>
      <c r="C145" s="234"/>
      <c r="D145" s="237" t="s">
        <v>44</v>
      </c>
      <c r="E145" s="366">
        <v>4.2219582266862128E-2</v>
      </c>
      <c r="F145" s="193">
        <v>3.5034684718933048E-2</v>
      </c>
      <c r="G145" s="193">
        <v>7.4273041176470586E-2</v>
      </c>
      <c r="H145" s="193">
        <v>5.9079319530911757E-2</v>
      </c>
      <c r="I145" s="833">
        <v>0</v>
      </c>
      <c r="J145" s="193">
        <v>0</v>
      </c>
      <c r="K145" s="193">
        <v>0</v>
      </c>
      <c r="L145" s="367">
        <v>0</v>
      </c>
    </row>
    <row r="146" spans="1:12" ht="18.95" customHeight="1">
      <c r="A146" s="238"/>
      <c r="B146" s="239"/>
      <c r="C146" s="239"/>
      <c r="D146" s="240" t="s">
        <v>45</v>
      </c>
      <c r="E146" s="368">
        <v>0</v>
      </c>
      <c r="F146" s="369">
        <v>0</v>
      </c>
      <c r="G146" s="369">
        <v>0</v>
      </c>
      <c r="H146" s="369">
        <v>0</v>
      </c>
      <c r="I146" s="369">
        <v>0</v>
      </c>
      <c r="J146" s="369">
        <v>0</v>
      </c>
      <c r="K146" s="369">
        <v>0</v>
      </c>
      <c r="L146" s="370">
        <v>0</v>
      </c>
    </row>
    <row r="147" spans="1:12" ht="18.95" customHeight="1">
      <c r="A147" s="232" t="s">
        <v>417</v>
      </c>
      <c r="B147" s="233" t="s">
        <v>47</v>
      </c>
      <c r="C147" s="234" t="s">
        <v>418</v>
      </c>
      <c r="D147" s="247" t="s">
        <v>41</v>
      </c>
      <c r="E147" s="840">
        <v>3987888000</v>
      </c>
      <c r="F147" s="841">
        <v>3987581000</v>
      </c>
      <c r="G147" s="841">
        <v>12000</v>
      </c>
      <c r="H147" s="841">
        <v>48000</v>
      </c>
      <c r="I147" s="841">
        <v>134000</v>
      </c>
      <c r="J147" s="841">
        <v>0</v>
      </c>
      <c r="K147" s="841">
        <v>0</v>
      </c>
      <c r="L147" s="851">
        <v>113000</v>
      </c>
    </row>
    <row r="148" spans="1:12" ht="18.95" customHeight="1">
      <c r="A148" s="232"/>
      <c r="B148" s="233"/>
      <c r="C148" s="234"/>
      <c r="D148" s="237" t="s">
        <v>42</v>
      </c>
      <c r="E148" s="843">
        <v>0</v>
      </c>
      <c r="F148" s="835">
        <v>0</v>
      </c>
      <c r="G148" s="835">
        <v>0</v>
      </c>
      <c r="H148" s="835">
        <v>0</v>
      </c>
      <c r="I148" s="835">
        <v>0</v>
      </c>
      <c r="J148" s="835">
        <v>0</v>
      </c>
      <c r="K148" s="835">
        <v>0</v>
      </c>
      <c r="L148" s="844">
        <v>0</v>
      </c>
    </row>
    <row r="149" spans="1:12" ht="18.95" customHeight="1">
      <c r="A149" s="232"/>
      <c r="B149" s="233"/>
      <c r="C149" s="234"/>
      <c r="D149" s="237" t="s">
        <v>43</v>
      </c>
      <c r="E149" s="843">
        <v>326577266.94</v>
      </c>
      <c r="F149" s="835">
        <v>326572566.29000002</v>
      </c>
      <c r="G149" s="835">
        <v>1000</v>
      </c>
      <c r="H149" s="1518">
        <v>-342.29</v>
      </c>
      <c r="I149" s="835">
        <v>0</v>
      </c>
      <c r="J149" s="835">
        <v>0</v>
      </c>
      <c r="K149" s="835">
        <v>0</v>
      </c>
      <c r="L149" s="844">
        <v>4042.9399999999996</v>
      </c>
    </row>
    <row r="150" spans="1:12" ht="18.95" customHeight="1">
      <c r="A150" s="232"/>
      <c r="B150" s="234"/>
      <c r="C150" s="234"/>
      <c r="D150" s="237" t="s">
        <v>44</v>
      </c>
      <c r="E150" s="366">
        <v>8.1892286578760493E-2</v>
      </c>
      <c r="F150" s="193">
        <v>8.189741256415857E-2</v>
      </c>
      <c r="G150" s="193">
        <v>8.3333333333333329E-2</v>
      </c>
      <c r="H150" s="193">
        <v>-7.1310416666666675E-3</v>
      </c>
      <c r="I150" s="193">
        <v>0</v>
      </c>
      <c r="J150" s="193">
        <v>0</v>
      </c>
      <c r="K150" s="193">
        <v>0</v>
      </c>
      <c r="L150" s="367">
        <v>3.5778230088495573E-2</v>
      </c>
    </row>
    <row r="151" spans="1:12" ht="18.95" customHeight="1">
      <c r="A151" s="238"/>
      <c r="B151" s="239"/>
      <c r="C151" s="239"/>
      <c r="D151" s="240" t="s">
        <v>45</v>
      </c>
      <c r="E151" s="368">
        <v>0</v>
      </c>
      <c r="F151" s="369">
        <v>0</v>
      </c>
      <c r="G151" s="369">
        <v>0</v>
      </c>
      <c r="H151" s="369">
        <v>0</v>
      </c>
      <c r="I151" s="369">
        <v>0</v>
      </c>
      <c r="J151" s="369">
        <v>0</v>
      </c>
      <c r="K151" s="369">
        <v>0</v>
      </c>
      <c r="L151" s="370">
        <v>0</v>
      </c>
    </row>
    <row r="152" spans="1:12" ht="18.75" customHeight="1">
      <c r="A152" s="232" t="s">
        <v>419</v>
      </c>
      <c r="B152" s="233" t="s">
        <v>47</v>
      </c>
      <c r="C152" s="234" t="s">
        <v>420</v>
      </c>
      <c r="D152" s="237" t="s">
        <v>41</v>
      </c>
      <c r="E152" s="843">
        <v>104830000</v>
      </c>
      <c r="F152" s="841">
        <v>88825000</v>
      </c>
      <c r="G152" s="841">
        <v>510000</v>
      </c>
      <c r="H152" s="841">
        <v>15495000</v>
      </c>
      <c r="I152" s="841">
        <v>0</v>
      </c>
      <c r="J152" s="841">
        <v>0</v>
      </c>
      <c r="K152" s="841">
        <v>0</v>
      </c>
      <c r="L152" s="851">
        <v>0</v>
      </c>
    </row>
    <row r="153" spans="1:12" ht="18.95" customHeight="1">
      <c r="A153" s="232"/>
      <c r="B153" s="233"/>
      <c r="C153" s="234" t="s">
        <v>421</v>
      </c>
      <c r="D153" s="237" t="s">
        <v>42</v>
      </c>
      <c r="E153" s="843">
        <v>0</v>
      </c>
      <c r="F153" s="835">
        <v>0</v>
      </c>
      <c r="G153" s="835">
        <v>0</v>
      </c>
      <c r="H153" s="835">
        <v>0</v>
      </c>
      <c r="I153" s="835">
        <v>0</v>
      </c>
      <c r="J153" s="835">
        <v>0</v>
      </c>
      <c r="K153" s="835">
        <v>0</v>
      </c>
      <c r="L153" s="844">
        <v>0</v>
      </c>
    </row>
    <row r="154" spans="1:12" ht="18.95" customHeight="1">
      <c r="A154" s="232"/>
      <c r="B154" s="233"/>
      <c r="C154" s="234"/>
      <c r="D154" s="237" t="s">
        <v>43</v>
      </c>
      <c r="E154" s="843">
        <v>8070541.04</v>
      </c>
      <c r="F154" s="835">
        <v>7520723.0800000001</v>
      </c>
      <c r="G154" s="835">
        <v>0</v>
      </c>
      <c r="H154" s="835">
        <v>549817.95999999985</v>
      </c>
      <c r="I154" s="835">
        <v>0</v>
      </c>
      <c r="J154" s="835">
        <v>0</v>
      </c>
      <c r="K154" s="835">
        <v>0</v>
      </c>
      <c r="L154" s="844">
        <v>0</v>
      </c>
    </row>
    <row r="155" spans="1:12" ht="18.95" customHeight="1">
      <c r="A155" s="232"/>
      <c r="B155" s="234"/>
      <c r="C155" s="234"/>
      <c r="D155" s="237" t="s">
        <v>44</v>
      </c>
      <c r="E155" s="366">
        <v>7.6986941142802634E-2</v>
      </c>
      <c r="F155" s="193">
        <v>8.4668990486912468E-2</v>
      </c>
      <c r="G155" s="193">
        <v>0</v>
      </c>
      <c r="H155" s="193">
        <v>3.5483572765408186E-2</v>
      </c>
      <c r="I155" s="193">
        <v>0</v>
      </c>
      <c r="J155" s="193">
        <v>0</v>
      </c>
      <c r="K155" s="193">
        <v>0</v>
      </c>
      <c r="L155" s="367">
        <v>0</v>
      </c>
    </row>
    <row r="156" spans="1:12" ht="18.95" customHeight="1">
      <c r="A156" s="238"/>
      <c r="B156" s="239"/>
      <c r="C156" s="239"/>
      <c r="D156" s="242" t="s">
        <v>45</v>
      </c>
      <c r="E156" s="368">
        <v>0</v>
      </c>
      <c r="F156" s="369">
        <v>0</v>
      </c>
      <c r="G156" s="369">
        <v>0</v>
      </c>
      <c r="H156" s="369">
        <v>0</v>
      </c>
      <c r="I156" s="369">
        <v>0</v>
      </c>
      <c r="J156" s="369">
        <v>0</v>
      </c>
      <c r="K156" s="369">
        <v>0</v>
      </c>
      <c r="L156" s="370">
        <v>0</v>
      </c>
    </row>
    <row r="157" spans="1:12" ht="18.95" customHeight="1">
      <c r="A157" s="232" t="s">
        <v>422</v>
      </c>
      <c r="B157" s="233" t="s">
        <v>47</v>
      </c>
      <c r="C157" s="234" t="s">
        <v>423</v>
      </c>
      <c r="D157" s="235" t="s">
        <v>41</v>
      </c>
      <c r="E157" s="840">
        <v>27808000</v>
      </c>
      <c r="F157" s="841">
        <v>18833000</v>
      </c>
      <c r="G157" s="841">
        <v>0</v>
      </c>
      <c r="H157" s="841">
        <v>8975000</v>
      </c>
      <c r="I157" s="841">
        <v>0</v>
      </c>
      <c r="J157" s="841">
        <v>0</v>
      </c>
      <c r="K157" s="841">
        <v>0</v>
      </c>
      <c r="L157" s="851">
        <v>0</v>
      </c>
    </row>
    <row r="158" spans="1:12" ht="18.95" customHeight="1">
      <c r="A158" s="232"/>
      <c r="B158" s="233"/>
      <c r="C158" s="234" t="s">
        <v>424</v>
      </c>
      <c r="D158" s="237" t="s">
        <v>42</v>
      </c>
      <c r="E158" s="843">
        <v>0</v>
      </c>
      <c r="F158" s="835">
        <v>0</v>
      </c>
      <c r="G158" s="835">
        <v>0</v>
      </c>
      <c r="H158" s="835">
        <v>0</v>
      </c>
      <c r="I158" s="835">
        <v>0</v>
      </c>
      <c r="J158" s="835">
        <v>0</v>
      </c>
      <c r="K158" s="835">
        <v>0</v>
      </c>
      <c r="L158" s="844">
        <v>0</v>
      </c>
    </row>
    <row r="159" spans="1:12" ht="18.95" customHeight="1">
      <c r="A159" s="232"/>
      <c r="B159" s="233"/>
      <c r="C159" s="234"/>
      <c r="D159" s="237" t="s">
        <v>43</v>
      </c>
      <c r="E159" s="843">
        <v>244.93</v>
      </c>
      <c r="F159" s="835">
        <v>0</v>
      </c>
      <c r="G159" s="835">
        <v>0</v>
      </c>
      <c r="H159" s="835">
        <v>244.93</v>
      </c>
      <c r="I159" s="835">
        <v>0</v>
      </c>
      <c r="J159" s="835">
        <v>0</v>
      </c>
      <c r="K159" s="835">
        <v>0</v>
      </c>
      <c r="L159" s="844">
        <v>0</v>
      </c>
    </row>
    <row r="160" spans="1:12" ht="18.95" customHeight="1">
      <c r="A160" s="232"/>
      <c r="B160" s="234"/>
      <c r="C160" s="234"/>
      <c r="D160" s="237" t="s">
        <v>44</v>
      </c>
      <c r="E160" s="366">
        <v>8.8078970080552369E-6</v>
      </c>
      <c r="F160" s="193">
        <v>0</v>
      </c>
      <c r="G160" s="193">
        <v>0</v>
      </c>
      <c r="H160" s="193">
        <v>2.7290250696378832E-5</v>
      </c>
      <c r="I160" s="193">
        <v>0</v>
      </c>
      <c r="J160" s="193">
        <v>0</v>
      </c>
      <c r="K160" s="193">
        <v>0</v>
      </c>
      <c r="L160" s="367">
        <v>0</v>
      </c>
    </row>
    <row r="161" spans="1:12" ht="18.95" customHeight="1">
      <c r="A161" s="238"/>
      <c r="B161" s="239"/>
      <c r="C161" s="239"/>
      <c r="D161" s="242" t="s">
        <v>45</v>
      </c>
      <c r="E161" s="368">
        <v>0</v>
      </c>
      <c r="F161" s="369">
        <v>0</v>
      </c>
      <c r="G161" s="369">
        <v>0</v>
      </c>
      <c r="H161" s="369">
        <v>0</v>
      </c>
      <c r="I161" s="369">
        <v>0</v>
      </c>
      <c r="J161" s="369">
        <v>0</v>
      </c>
      <c r="K161" s="369">
        <v>0</v>
      </c>
      <c r="L161" s="370">
        <v>0</v>
      </c>
    </row>
    <row r="162" spans="1:12" ht="18.95" customHeight="1">
      <c r="A162" s="232" t="s">
        <v>438</v>
      </c>
      <c r="B162" s="233" t="s">
        <v>47</v>
      </c>
      <c r="C162" s="234" t="s">
        <v>180</v>
      </c>
      <c r="D162" s="237" t="s">
        <v>41</v>
      </c>
      <c r="E162" s="840">
        <v>53064080000</v>
      </c>
      <c r="F162" s="841">
        <v>53011346000</v>
      </c>
      <c r="G162" s="841">
        <v>16000</v>
      </c>
      <c r="H162" s="841">
        <v>52718000</v>
      </c>
      <c r="I162" s="841">
        <v>0</v>
      </c>
      <c r="J162" s="841">
        <v>0</v>
      </c>
      <c r="K162" s="841">
        <v>0</v>
      </c>
      <c r="L162" s="851">
        <v>0</v>
      </c>
    </row>
    <row r="163" spans="1:12" ht="18.95" customHeight="1">
      <c r="A163" s="232"/>
      <c r="B163" s="233"/>
      <c r="C163" s="234"/>
      <c r="D163" s="237" t="s">
        <v>42</v>
      </c>
      <c r="E163" s="843">
        <v>0</v>
      </c>
      <c r="F163" s="835">
        <v>0</v>
      </c>
      <c r="G163" s="835">
        <v>0</v>
      </c>
      <c r="H163" s="835">
        <v>0</v>
      </c>
      <c r="I163" s="835">
        <v>0</v>
      </c>
      <c r="J163" s="835">
        <v>0</v>
      </c>
      <c r="K163" s="835">
        <v>0</v>
      </c>
      <c r="L163" s="844">
        <v>0</v>
      </c>
    </row>
    <row r="164" spans="1:12" ht="18.95" customHeight="1">
      <c r="A164" s="232"/>
      <c r="B164" s="233"/>
      <c r="C164" s="234"/>
      <c r="D164" s="237" t="s">
        <v>43</v>
      </c>
      <c r="E164" s="843">
        <v>4565481063.4099998</v>
      </c>
      <c r="F164" s="835">
        <v>4562753597.8799992</v>
      </c>
      <c r="G164" s="835">
        <v>837.27</v>
      </c>
      <c r="H164" s="835">
        <v>2726628.2599999993</v>
      </c>
      <c r="I164" s="835">
        <v>0</v>
      </c>
      <c r="J164" s="835">
        <v>0</v>
      </c>
      <c r="K164" s="835">
        <v>0</v>
      </c>
      <c r="L164" s="844">
        <v>0</v>
      </c>
    </row>
    <row r="165" spans="1:12" ht="18.95" customHeight="1">
      <c r="A165" s="236"/>
      <c r="B165" s="234"/>
      <c r="C165" s="234"/>
      <c r="D165" s="237" t="s">
        <v>44</v>
      </c>
      <c r="E165" s="366">
        <v>8.6037128381571862E-2</v>
      </c>
      <c r="F165" s="193">
        <v>8.6071264779430404E-2</v>
      </c>
      <c r="G165" s="193">
        <v>5.2329374999999997E-2</v>
      </c>
      <c r="H165" s="193">
        <v>5.1721011039872519E-2</v>
      </c>
      <c r="I165" s="193">
        <v>0</v>
      </c>
      <c r="J165" s="193">
        <v>0</v>
      </c>
      <c r="K165" s="193">
        <v>0</v>
      </c>
      <c r="L165" s="367">
        <v>0</v>
      </c>
    </row>
    <row r="166" spans="1:12" ht="18.75" customHeight="1">
      <c r="A166" s="238"/>
      <c r="B166" s="239"/>
      <c r="C166" s="239"/>
      <c r="D166" s="243" t="s">
        <v>45</v>
      </c>
      <c r="E166" s="368">
        <v>0</v>
      </c>
      <c r="F166" s="369">
        <v>0</v>
      </c>
      <c r="G166" s="369">
        <v>0</v>
      </c>
      <c r="H166" s="369">
        <v>0</v>
      </c>
      <c r="I166" s="369">
        <v>0</v>
      </c>
      <c r="J166" s="369">
        <v>0</v>
      </c>
      <c r="K166" s="369">
        <v>0</v>
      </c>
      <c r="L166" s="370">
        <v>0</v>
      </c>
    </row>
    <row r="167" spans="1:12" ht="18.95" customHeight="1">
      <c r="A167" s="249" t="s">
        <v>425</v>
      </c>
      <c r="B167" s="245" t="s">
        <v>47</v>
      </c>
      <c r="C167" s="250" t="s">
        <v>426</v>
      </c>
      <c r="D167" s="247" t="s">
        <v>41</v>
      </c>
      <c r="E167" s="840">
        <v>177816000</v>
      </c>
      <c r="F167" s="841">
        <v>4396000</v>
      </c>
      <c r="G167" s="841">
        <v>268000</v>
      </c>
      <c r="H167" s="841">
        <v>171347000</v>
      </c>
      <c r="I167" s="841">
        <v>1805000</v>
      </c>
      <c r="J167" s="841">
        <v>0</v>
      </c>
      <c r="K167" s="841">
        <v>0</v>
      </c>
      <c r="L167" s="851">
        <v>0</v>
      </c>
    </row>
    <row r="168" spans="1:12" ht="18.95" customHeight="1">
      <c r="A168" s="232"/>
      <c r="B168" s="233"/>
      <c r="C168" s="234" t="s">
        <v>427</v>
      </c>
      <c r="D168" s="237" t="s">
        <v>42</v>
      </c>
      <c r="E168" s="843">
        <v>0</v>
      </c>
      <c r="F168" s="835">
        <v>0</v>
      </c>
      <c r="G168" s="835">
        <v>0</v>
      </c>
      <c r="H168" s="835">
        <v>0</v>
      </c>
      <c r="I168" s="835">
        <v>0</v>
      </c>
      <c r="J168" s="835">
        <v>0</v>
      </c>
      <c r="K168" s="835">
        <v>0</v>
      </c>
      <c r="L168" s="844">
        <v>0</v>
      </c>
    </row>
    <row r="169" spans="1:12" ht="18.95" customHeight="1">
      <c r="A169" s="232"/>
      <c r="B169" s="233"/>
      <c r="C169" s="234"/>
      <c r="D169" s="237" t="s">
        <v>43</v>
      </c>
      <c r="E169" s="843">
        <v>9806015.5999999996</v>
      </c>
      <c r="F169" s="835">
        <v>276058</v>
      </c>
      <c r="G169" s="835">
        <v>10298.859999999999</v>
      </c>
      <c r="H169" s="835">
        <v>9519658.7400000002</v>
      </c>
      <c r="I169" s="835">
        <v>0</v>
      </c>
      <c r="J169" s="835">
        <v>0</v>
      </c>
      <c r="K169" s="835">
        <v>0</v>
      </c>
      <c r="L169" s="844">
        <v>0</v>
      </c>
    </row>
    <row r="170" spans="1:12" ht="18.95" customHeight="1">
      <c r="A170" s="232"/>
      <c r="B170" s="234"/>
      <c r="C170" s="234"/>
      <c r="D170" s="237" t="s">
        <v>44</v>
      </c>
      <c r="E170" s="366">
        <v>5.5146981149052948E-2</v>
      </c>
      <c r="F170" s="193">
        <v>6.27975432211101E-2</v>
      </c>
      <c r="G170" s="193">
        <v>3.8428582089552236E-2</v>
      </c>
      <c r="H170" s="193">
        <v>5.5557778893123314E-2</v>
      </c>
      <c r="I170" s="193">
        <v>0</v>
      </c>
      <c r="J170" s="193">
        <v>0</v>
      </c>
      <c r="K170" s="193">
        <v>0</v>
      </c>
      <c r="L170" s="367">
        <v>0</v>
      </c>
    </row>
    <row r="171" spans="1:12" ht="18.95" customHeight="1">
      <c r="A171" s="238"/>
      <c r="B171" s="239"/>
      <c r="C171" s="239"/>
      <c r="D171" s="242" t="s">
        <v>45</v>
      </c>
      <c r="E171" s="368">
        <v>0</v>
      </c>
      <c r="F171" s="369">
        <v>0</v>
      </c>
      <c r="G171" s="369">
        <v>0</v>
      </c>
      <c r="H171" s="369">
        <v>0</v>
      </c>
      <c r="I171" s="369">
        <v>0</v>
      </c>
      <c r="J171" s="369">
        <v>0</v>
      </c>
      <c r="K171" s="369">
        <v>0</v>
      </c>
      <c r="L171" s="370">
        <v>0</v>
      </c>
    </row>
    <row r="172" spans="1:12" ht="18.95" customHeight="1">
      <c r="A172" s="232" t="s">
        <v>428</v>
      </c>
      <c r="B172" s="233" t="s">
        <v>47</v>
      </c>
      <c r="C172" s="234" t="s">
        <v>429</v>
      </c>
      <c r="D172" s="237" t="s">
        <v>41</v>
      </c>
      <c r="E172" s="840">
        <v>146109000</v>
      </c>
      <c r="F172" s="841">
        <v>48554000</v>
      </c>
      <c r="G172" s="841">
        <v>196000</v>
      </c>
      <c r="H172" s="841">
        <v>95415000</v>
      </c>
      <c r="I172" s="841">
        <v>1944000</v>
      </c>
      <c r="J172" s="841">
        <v>0</v>
      </c>
      <c r="K172" s="841">
        <v>0</v>
      </c>
      <c r="L172" s="851">
        <v>0</v>
      </c>
    </row>
    <row r="173" spans="1:12" ht="18.95" customHeight="1">
      <c r="A173" s="232"/>
      <c r="B173" s="233"/>
      <c r="C173" s="234" t="s">
        <v>430</v>
      </c>
      <c r="D173" s="237" t="s">
        <v>42</v>
      </c>
      <c r="E173" s="843">
        <v>0</v>
      </c>
      <c r="F173" s="835">
        <v>0</v>
      </c>
      <c r="G173" s="835">
        <v>0</v>
      </c>
      <c r="H173" s="835">
        <v>0</v>
      </c>
      <c r="I173" s="835">
        <v>0</v>
      </c>
      <c r="J173" s="835">
        <v>0</v>
      </c>
      <c r="K173" s="835">
        <v>0</v>
      </c>
      <c r="L173" s="844">
        <v>0</v>
      </c>
    </row>
    <row r="174" spans="1:12" ht="18.95" customHeight="1">
      <c r="A174" s="232"/>
      <c r="B174" s="233"/>
      <c r="C174" s="234"/>
      <c r="D174" s="237" t="s">
        <v>43</v>
      </c>
      <c r="E174" s="843">
        <v>4694832.8299999991</v>
      </c>
      <c r="F174" s="835">
        <v>13833</v>
      </c>
      <c r="G174" s="835">
        <v>12199.55</v>
      </c>
      <c r="H174" s="835">
        <v>4668800.2799999993</v>
      </c>
      <c r="I174" s="835">
        <v>0</v>
      </c>
      <c r="J174" s="835">
        <v>0</v>
      </c>
      <c r="K174" s="835">
        <v>0</v>
      </c>
      <c r="L174" s="844">
        <v>0</v>
      </c>
    </row>
    <row r="175" spans="1:12" ht="18.95" customHeight="1">
      <c r="A175" s="236"/>
      <c r="B175" s="234"/>
      <c r="C175" s="234"/>
      <c r="D175" s="237" t="s">
        <v>44</v>
      </c>
      <c r="E175" s="366">
        <v>3.2132399989049265E-2</v>
      </c>
      <c r="F175" s="193">
        <v>2.8489928739135808E-4</v>
      </c>
      <c r="G175" s="193">
        <v>6.2242602040816324E-2</v>
      </c>
      <c r="H175" s="193">
        <v>4.8931512655242877E-2</v>
      </c>
      <c r="I175" s="193">
        <v>0</v>
      </c>
      <c r="J175" s="193">
        <v>0</v>
      </c>
      <c r="K175" s="193">
        <v>0</v>
      </c>
      <c r="L175" s="367">
        <v>0</v>
      </c>
    </row>
    <row r="176" spans="1:12" ht="18.95" customHeight="1">
      <c r="A176" s="238"/>
      <c r="B176" s="239"/>
      <c r="C176" s="239"/>
      <c r="D176" s="243" t="s">
        <v>45</v>
      </c>
      <c r="E176" s="368">
        <v>0</v>
      </c>
      <c r="F176" s="369">
        <v>0</v>
      </c>
      <c r="G176" s="369">
        <v>0</v>
      </c>
      <c r="H176" s="369">
        <v>0</v>
      </c>
      <c r="I176" s="369">
        <v>0</v>
      </c>
      <c r="J176" s="369">
        <v>0</v>
      </c>
      <c r="K176" s="369">
        <v>0</v>
      </c>
      <c r="L176" s="370">
        <v>0</v>
      </c>
    </row>
    <row r="177" spans="1:12" ht="18.95" customHeight="1">
      <c r="A177" s="232" t="s">
        <v>431</v>
      </c>
      <c r="B177" s="233" t="s">
        <v>47</v>
      </c>
      <c r="C177" s="234" t="s">
        <v>432</v>
      </c>
      <c r="D177" s="248" t="s">
        <v>41</v>
      </c>
      <c r="E177" s="840">
        <v>19796000</v>
      </c>
      <c r="F177" s="841">
        <v>19636000</v>
      </c>
      <c r="G177" s="841">
        <v>10000</v>
      </c>
      <c r="H177" s="841">
        <v>0</v>
      </c>
      <c r="I177" s="841">
        <v>150000</v>
      </c>
      <c r="J177" s="841">
        <v>0</v>
      </c>
      <c r="K177" s="841">
        <v>0</v>
      </c>
      <c r="L177" s="851">
        <v>0</v>
      </c>
    </row>
    <row r="178" spans="1:12" ht="18.95" customHeight="1">
      <c r="A178" s="236"/>
      <c r="B178" s="234"/>
      <c r="C178" s="234" t="s">
        <v>433</v>
      </c>
      <c r="D178" s="237" t="s">
        <v>42</v>
      </c>
      <c r="E178" s="843">
        <v>0</v>
      </c>
      <c r="F178" s="835">
        <v>0</v>
      </c>
      <c r="G178" s="835">
        <v>0</v>
      </c>
      <c r="H178" s="835">
        <v>0</v>
      </c>
      <c r="I178" s="835">
        <v>0</v>
      </c>
      <c r="J178" s="835">
        <v>0</v>
      </c>
      <c r="K178" s="835">
        <v>0</v>
      </c>
      <c r="L178" s="844">
        <v>0</v>
      </c>
    </row>
    <row r="179" spans="1:12" ht="18.95" customHeight="1">
      <c r="A179" s="236"/>
      <c r="B179" s="234"/>
      <c r="C179" s="234" t="s">
        <v>434</v>
      </c>
      <c r="D179" s="237" t="s">
        <v>43</v>
      </c>
      <c r="E179" s="843">
        <v>1619885</v>
      </c>
      <c r="F179" s="835">
        <v>1619085</v>
      </c>
      <c r="G179" s="835">
        <v>800</v>
      </c>
      <c r="H179" s="835">
        <v>0</v>
      </c>
      <c r="I179" s="835">
        <v>0</v>
      </c>
      <c r="J179" s="835">
        <v>0</v>
      </c>
      <c r="K179" s="835">
        <v>0</v>
      </c>
      <c r="L179" s="844">
        <v>0</v>
      </c>
    </row>
    <row r="180" spans="1:12" ht="18.95" customHeight="1">
      <c r="A180" s="236"/>
      <c r="B180" s="234"/>
      <c r="C180" s="234" t="s">
        <v>435</v>
      </c>
      <c r="D180" s="237" t="s">
        <v>44</v>
      </c>
      <c r="E180" s="366">
        <v>8.1828904829258434E-2</v>
      </c>
      <c r="F180" s="193">
        <v>8.2454929720920764E-2</v>
      </c>
      <c r="G180" s="193">
        <v>0.08</v>
      </c>
      <c r="H180" s="193">
        <v>0</v>
      </c>
      <c r="I180" s="193">
        <v>0</v>
      </c>
      <c r="J180" s="193">
        <v>0</v>
      </c>
      <c r="K180" s="193">
        <v>0</v>
      </c>
      <c r="L180" s="367">
        <v>0</v>
      </c>
    </row>
    <row r="181" spans="1:12" ht="18.95" customHeight="1">
      <c r="A181" s="238"/>
      <c r="B181" s="239"/>
      <c r="C181" s="239"/>
      <c r="D181" s="242" t="s">
        <v>45</v>
      </c>
      <c r="E181" s="368">
        <v>0</v>
      </c>
      <c r="F181" s="369">
        <v>0</v>
      </c>
      <c r="G181" s="369">
        <v>0</v>
      </c>
      <c r="H181" s="369">
        <v>0</v>
      </c>
      <c r="I181" s="369">
        <v>0</v>
      </c>
      <c r="J181" s="369">
        <v>0</v>
      </c>
      <c r="K181" s="369">
        <v>0</v>
      </c>
      <c r="L181" s="370">
        <v>0</v>
      </c>
    </row>
    <row r="182" spans="1:12" ht="18.95" hidden="1" customHeight="1">
      <c r="A182" s="232" t="s">
        <v>436</v>
      </c>
      <c r="B182" s="233" t="s">
        <v>47</v>
      </c>
      <c r="C182" s="234" t="s">
        <v>437</v>
      </c>
      <c r="D182" s="235" t="s">
        <v>41</v>
      </c>
      <c r="E182" s="840" t="e">
        <f>SUM(F182:L182)</f>
        <v>#REF!</v>
      </c>
      <c r="F182" s="841" t="e">
        <f>SUMIFS(#REF!,#REF!,A182,#REF!,"2",#REF!,"85")</f>
        <v>#REF!</v>
      </c>
      <c r="G182" s="841" t="e">
        <f>SUMIFS(#REF!,#REF!,A182,#REF!,"3",#REF!,"85")</f>
        <v>#REF!</v>
      </c>
      <c r="H182" s="841" t="e">
        <f>SUMIFS(#REF!,#REF!,A182,#REF!,"4",#REF!,"85")</f>
        <v>#REF!</v>
      </c>
      <c r="I182" s="841" t="e">
        <f>SUMIFS(#REF!,#REF!,A182,#REF!,"6",#REF!,"85")</f>
        <v>#REF!</v>
      </c>
      <c r="J182" s="841" t="e">
        <f>SUMIFS(#REF!,#REF!,A182,#REF!,"8",#REF!,"85")</f>
        <v>#REF!</v>
      </c>
      <c r="K182" s="841" t="e">
        <f>SUMIFS(#REF!,#REF!,A182,#REF!,"9",#REF!,"85")</f>
        <v>#REF!</v>
      </c>
      <c r="L182" s="851" t="e">
        <f>SUMIFS(#REF!,#REF!,A182,#REF!,"1",#REF!,"85")</f>
        <v>#REF!</v>
      </c>
    </row>
    <row r="183" spans="1:12" ht="18.95" hidden="1" customHeight="1">
      <c r="A183" s="236"/>
      <c r="B183" s="234"/>
      <c r="C183" s="234"/>
      <c r="D183" s="237" t="s">
        <v>42</v>
      </c>
      <c r="E183" s="843" t="e">
        <f>SUM(F183:L183)</f>
        <v>#REF!</v>
      </c>
      <c r="F183" s="835" t="e">
        <f>#REF!</f>
        <v>#REF!</v>
      </c>
      <c r="G183" s="835" t="e">
        <f>#REF!</f>
        <v>#REF!</v>
      </c>
      <c r="H183" s="835" t="e">
        <f>#REF!</f>
        <v>#REF!</v>
      </c>
      <c r="I183" s="835" t="e">
        <f>#REF!</f>
        <v>#REF!</v>
      </c>
      <c r="J183" s="835" t="e">
        <f>#REF!</f>
        <v>#REF!</v>
      </c>
      <c r="K183" s="835" t="e">
        <f>#REF!</f>
        <v>#REF!</v>
      </c>
      <c r="L183" s="844" t="e">
        <f>#REF!</f>
        <v>#REF!</v>
      </c>
    </row>
    <row r="184" spans="1:12" ht="18.95" hidden="1" customHeight="1">
      <c r="A184" s="236"/>
      <c r="B184" s="234"/>
      <c r="C184" s="234"/>
      <c r="D184" s="237" t="s">
        <v>43</v>
      </c>
      <c r="E184" s="843" t="e">
        <f>SUM(F184:L184)</f>
        <v>#REF!</v>
      </c>
      <c r="F184" s="835" t="e">
        <f>#REF!</f>
        <v>#REF!</v>
      </c>
      <c r="G184" s="835" t="e">
        <f>#REF!</f>
        <v>#REF!</v>
      </c>
      <c r="H184" s="835" t="e">
        <f>#REF!</f>
        <v>#REF!</v>
      </c>
      <c r="I184" s="835" t="e">
        <f>#REF!</f>
        <v>#REF!</v>
      </c>
      <c r="J184" s="835" t="e">
        <f>#REF!</f>
        <v>#REF!</v>
      </c>
      <c r="K184" s="835" t="e">
        <f>#REF!</f>
        <v>#REF!</v>
      </c>
      <c r="L184" s="844" t="e">
        <f>#REF!</f>
        <v>#REF!</v>
      </c>
    </row>
    <row r="185" spans="1:12" ht="18.95" hidden="1" customHeight="1">
      <c r="A185" s="236"/>
      <c r="B185" s="234"/>
      <c r="C185" s="234"/>
      <c r="D185" s="237" t="s">
        <v>44</v>
      </c>
      <c r="E185" s="366" t="e">
        <f t="shared" ref="E185:L185" si="0">IF(E182=0,0,(IF(E184/E182&gt;1000%,"*)",E184/E182)))</f>
        <v>#REF!</v>
      </c>
      <c r="F185" s="193" t="e">
        <f t="shared" si="0"/>
        <v>#REF!</v>
      </c>
      <c r="G185" s="193" t="e">
        <f t="shared" si="0"/>
        <v>#REF!</v>
      </c>
      <c r="H185" s="193" t="e">
        <f t="shared" si="0"/>
        <v>#REF!</v>
      </c>
      <c r="I185" s="193" t="e">
        <f t="shared" si="0"/>
        <v>#REF!</v>
      </c>
      <c r="J185" s="193" t="e">
        <f t="shared" si="0"/>
        <v>#REF!</v>
      </c>
      <c r="K185" s="193" t="e">
        <f t="shared" si="0"/>
        <v>#REF!</v>
      </c>
      <c r="L185" s="367" t="e">
        <f t="shared" si="0"/>
        <v>#REF!</v>
      </c>
    </row>
    <row r="186" spans="1:12" ht="18.95" hidden="1" customHeight="1">
      <c r="A186" s="238"/>
      <c r="B186" s="239"/>
      <c r="C186" s="239"/>
      <c r="D186" s="242" t="s">
        <v>45</v>
      </c>
      <c r="E186" s="368" t="e">
        <f t="shared" ref="E186:L186" si="1">IF(E183=0,0,(IF(E184/E183&gt;1000%,"*)",E184/E183)))</f>
        <v>#REF!</v>
      </c>
      <c r="F186" s="369" t="e">
        <f t="shared" si="1"/>
        <v>#REF!</v>
      </c>
      <c r="G186" s="369" t="e">
        <f t="shared" si="1"/>
        <v>#REF!</v>
      </c>
      <c r="H186" s="369" t="e">
        <f t="shared" si="1"/>
        <v>#REF!</v>
      </c>
      <c r="I186" s="369" t="e">
        <f t="shared" si="1"/>
        <v>#REF!</v>
      </c>
      <c r="J186" s="369" t="e">
        <f t="shared" si="1"/>
        <v>#REF!</v>
      </c>
      <c r="K186" s="369" t="e">
        <f t="shared" si="1"/>
        <v>#REF!</v>
      </c>
      <c r="L186" s="370" t="e">
        <f t="shared" si="1"/>
        <v>#REF!</v>
      </c>
    </row>
    <row r="187" spans="1:12" s="92" customFormat="1" ht="23.25" customHeight="1">
      <c r="A187" s="809"/>
      <c r="B187" s="813"/>
      <c r="C187" s="813"/>
      <c r="F187" s="91"/>
      <c r="G187" s="91"/>
      <c r="H187" s="91"/>
      <c r="I187" s="91"/>
      <c r="J187" s="91"/>
    </row>
    <row r="188" spans="1:12" ht="18" customHeight="1">
      <c r="A188" s="1578"/>
      <c r="B188" s="1578"/>
      <c r="C188" s="1578"/>
      <c r="D188" s="1578"/>
      <c r="E188" s="1578"/>
      <c r="F188" s="1578"/>
      <c r="G188" s="1578"/>
      <c r="H188" s="1578"/>
      <c r="I188" s="1578"/>
      <c r="J188" s="1578"/>
      <c r="K188" s="1578"/>
      <c r="L188" s="1578"/>
    </row>
    <row r="189" spans="1:12">
      <c r="E189" s="252"/>
      <c r="F189" s="252"/>
      <c r="G189" s="252"/>
      <c r="H189" s="252"/>
      <c r="I189" s="252"/>
      <c r="J189" s="252"/>
      <c r="K189" s="252"/>
      <c r="L189" s="252"/>
    </row>
    <row r="190" spans="1:12">
      <c r="E190" s="252"/>
      <c r="F190" s="252"/>
      <c r="G190" s="252"/>
      <c r="H190" s="252"/>
      <c r="I190" s="252"/>
      <c r="J190" s="252"/>
      <c r="K190" s="252"/>
      <c r="L190" s="252"/>
    </row>
    <row r="191" spans="1:12">
      <c r="G191" s="241"/>
      <c r="H191" s="371"/>
      <c r="I191" s="372"/>
      <c r="J191" s="241"/>
    </row>
  </sheetData>
  <mergeCells count="1">
    <mergeCell ref="A188:L188"/>
  </mergeCells>
  <phoneticPr fontId="50" type="noConversion"/>
  <printOptions horizontalCentered="1"/>
  <pageMargins left="0.70866141732283472" right="0.70866141732283472" top="0.62992125984251968" bottom="0.19685039370078741" header="0.43307086614173229" footer="0"/>
  <pageSetup paperSize="9" scale="71" firstPageNumber="39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6" max="11" man="1"/>
    <brk id="15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M100"/>
  <sheetViews>
    <sheetView showGridLines="0" zoomScale="90" zoomScaleNormal="90" workbookViewId="0">
      <selection activeCell="AC11" sqref="AC11"/>
    </sheetView>
  </sheetViews>
  <sheetFormatPr defaultColWidth="16.28515625" defaultRowHeight="15"/>
  <cols>
    <col min="1" max="1" width="3.5703125" style="136" customWidth="1"/>
    <col min="2" max="2" width="1.5703125" style="136" customWidth="1"/>
    <col min="3" max="3" width="42.5703125" style="136" bestFit="1" customWidth="1"/>
    <col min="4" max="4" width="2.7109375" style="136" customWidth="1"/>
    <col min="5" max="5" width="14.5703125" style="136" customWidth="1"/>
    <col min="6" max="11" width="14.7109375" style="136" customWidth="1"/>
    <col min="12" max="12" width="23.140625" style="136" customWidth="1"/>
    <col min="13" max="16384" width="16.28515625" style="136"/>
  </cols>
  <sheetData>
    <row r="1" spans="1:13" ht="15.75" customHeight="1">
      <c r="A1" s="133" t="s">
        <v>340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5" customHeight="1">
      <c r="A2" s="137" t="s">
        <v>341</v>
      </c>
      <c r="B2" s="137"/>
      <c r="C2" s="137"/>
      <c r="D2" s="137"/>
      <c r="E2" s="137"/>
      <c r="F2" s="137"/>
      <c r="G2" s="138"/>
      <c r="H2" s="138"/>
      <c r="I2" s="138"/>
      <c r="J2" s="138"/>
      <c r="K2" s="138"/>
      <c r="L2" s="138"/>
    </row>
    <row r="3" spans="1:13" ht="15" customHeight="1">
      <c r="A3" s="137"/>
      <c r="B3" s="137"/>
      <c r="C3" s="137"/>
      <c r="D3" s="137"/>
      <c r="E3" s="137"/>
      <c r="F3" s="137"/>
      <c r="G3" s="138"/>
      <c r="H3" s="138"/>
      <c r="I3" s="138"/>
      <c r="J3" s="138"/>
      <c r="K3" s="138"/>
      <c r="L3" s="138"/>
    </row>
    <row r="4" spans="1:13" ht="15" customHeight="1">
      <c r="A4" s="135"/>
      <c r="B4" s="139"/>
      <c r="C4" s="139"/>
      <c r="D4" s="135"/>
      <c r="E4" s="135"/>
      <c r="F4" s="135"/>
      <c r="G4" s="135"/>
      <c r="H4" s="135"/>
      <c r="I4" s="135"/>
      <c r="J4" s="134"/>
      <c r="K4" s="134"/>
      <c r="L4" s="140" t="s">
        <v>2</v>
      </c>
    </row>
    <row r="5" spans="1:13" ht="15.95" customHeight="1">
      <c r="A5" s="141" t="s">
        <v>4</v>
      </c>
      <c r="B5" s="142" t="s">
        <v>4</v>
      </c>
      <c r="C5" s="143" t="s">
        <v>3</v>
      </c>
      <c r="D5" s="142"/>
      <c r="E5" s="18" t="s">
        <v>4</v>
      </c>
      <c r="F5" s="144" t="s">
        <v>4</v>
      </c>
      <c r="G5" s="16" t="s">
        <v>4</v>
      </c>
      <c r="H5" s="17" t="s">
        <v>4</v>
      </c>
      <c r="I5" s="18" t="s">
        <v>4</v>
      </c>
      <c r="J5" s="17" t="s">
        <v>4</v>
      </c>
      <c r="K5" s="18" t="s">
        <v>4</v>
      </c>
      <c r="L5" s="18" t="s">
        <v>4</v>
      </c>
    </row>
    <row r="6" spans="1:13" ht="15.95" customHeight="1">
      <c r="A6" s="146"/>
      <c r="B6" s="147"/>
      <c r="C6" s="148" t="s">
        <v>757</v>
      </c>
      <c r="D6" s="147"/>
      <c r="E6" s="149"/>
      <c r="F6" s="150" t="s">
        <v>5</v>
      </c>
      <c r="G6" s="27" t="s">
        <v>6</v>
      </c>
      <c r="H6" s="28" t="s">
        <v>7</v>
      </c>
      <c r="I6" s="29" t="s">
        <v>7</v>
      </c>
      <c r="J6" s="28" t="s">
        <v>8</v>
      </c>
      <c r="K6" s="30" t="s">
        <v>9</v>
      </c>
      <c r="L6" s="29" t="s">
        <v>10</v>
      </c>
    </row>
    <row r="7" spans="1:13" ht="15.95" customHeight="1">
      <c r="A7" s="146" t="s">
        <v>4</v>
      </c>
      <c r="B7" s="147"/>
      <c r="C7" s="148" t="s">
        <v>11</v>
      </c>
      <c r="D7" s="147"/>
      <c r="E7" s="30" t="s">
        <v>12</v>
      </c>
      <c r="F7" s="150" t="s">
        <v>13</v>
      </c>
      <c r="G7" s="35" t="s">
        <v>14</v>
      </c>
      <c r="H7" s="28" t="s">
        <v>15</v>
      </c>
      <c r="I7" s="29" t="s">
        <v>16</v>
      </c>
      <c r="J7" s="28" t="s">
        <v>17</v>
      </c>
      <c r="K7" s="29" t="s">
        <v>18</v>
      </c>
      <c r="L7" s="36" t="s">
        <v>19</v>
      </c>
    </row>
    <row r="8" spans="1:13" ht="15.95" customHeight="1">
      <c r="A8" s="151" t="s">
        <v>4</v>
      </c>
      <c r="B8" s="152"/>
      <c r="C8" s="148" t="s">
        <v>733</v>
      </c>
      <c r="D8" s="147"/>
      <c r="E8" s="30" t="s">
        <v>4</v>
      </c>
      <c r="F8" s="150" t="s">
        <v>20</v>
      </c>
      <c r="G8" s="35" t="s">
        <v>21</v>
      </c>
      <c r="H8" s="28" t="s">
        <v>22</v>
      </c>
      <c r="I8" s="29" t="s">
        <v>4</v>
      </c>
      <c r="J8" s="28" t="s">
        <v>23</v>
      </c>
      <c r="K8" s="29" t="s">
        <v>24</v>
      </c>
      <c r="L8" s="29" t="s">
        <v>25</v>
      </c>
    </row>
    <row r="9" spans="1:13" ht="15.95" customHeight="1">
      <c r="A9" s="153" t="s">
        <v>4</v>
      </c>
      <c r="B9" s="145"/>
      <c r="C9" s="148" t="s">
        <v>26</v>
      </c>
      <c r="D9" s="147"/>
      <c r="E9" s="154" t="s">
        <v>4</v>
      </c>
      <c r="F9" s="150" t="s">
        <v>4</v>
      </c>
      <c r="G9" s="35" t="s">
        <v>4</v>
      </c>
      <c r="H9" s="28" t="s">
        <v>27</v>
      </c>
      <c r="I9" s="29"/>
      <c r="J9" s="28" t="s">
        <v>28</v>
      </c>
      <c r="K9" s="29" t="s">
        <v>4</v>
      </c>
      <c r="L9" s="29" t="s">
        <v>29</v>
      </c>
    </row>
    <row r="10" spans="1:13" ht="15.95" customHeight="1">
      <c r="A10" s="146"/>
      <c r="B10" s="147"/>
      <c r="C10" s="148" t="s">
        <v>30</v>
      </c>
      <c r="D10" s="155"/>
      <c r="E10" s="44"/>
      <c r="F10" s="156"/>
      <c r="G10" s="42"/>
      <c r="H10" s="43"/>
      <c r="I10" s="44"/>
      <c r="J10" s="45"/>
      <c r="K10" s="43"/>
      <c r="L10" s="44"/>
    </row>
    <row r="11" spans="1:13" ht="12" customHeight="1">
      <c r="A11" s="157">
        <v>1</v>
      </c>
      <c r="B11" s="158"/>
      <c r="C11" s="158"/>
      <c r="D11" s="159"/>
      <c r="E11" s="160" t="s">
        <v>32</v>
      </c>
      <c r="F11" s="53" t="s">
        <v>33</v>
      </c>
      <c r="G11" s="52" t="s">
        <v>34</v>
      </c>
      <c r="H11" s="53" t="s">
        <v>35</v>
      </c>
      <c r="I11" s="54" t="s">
        <v>36</v>
      </c>
      <c r="J11" s="53" t="s">
        <v>37</v>
      </c>
      <c r="K11" s="54" t="s">
        <v>38</v>
      </c>
      <c r="L11" s="56" t="s">
        <v>39</v>
      </c>
    </row>
    <row r="12" spans="1:13" ht="18.95" customHeight="1">
      <c r="A12" s="161" t="s">
        <v>4</v>
      </c>
      <c r="B12" s="162" t="s">
        <v>4</v>
      </c>
      <c r="C12" s="162" t="s">
        <v>40</v>
      </c>
      <c r="D12" s="163" t="s">
        <v>41</v>
      </c>
      <c r="E12" s="866">
        <v>69790325000</v>
      </c>
      <c r="F12" s="866">
        <v>64671622000</v>
      </c>
      <c r="G12" s="866">
        <v>29573000</v>
      </c>
      <c r="H12" s="866">
        <v>4607253000</v>
      </c>
      <c r="I12" s="866">
        <v>176053000</v>
      </c>
      <c r="J12" s="866">
        <v>0</v>
      </c>
      <c r="K12" s="866">
        <v>0</v>
      </c>
      <c r="L12" s="867">
        <v>305824000</v>
      </c>
      <c r="M12" s="164"/>
    </row>
    <row r="13" spans="1:13" ht="18.95" customHeight="1">
      <c r="A13" s="165"/>
      <c r="B13" s="166"/>
      <c r="C13" s="162"/>
      <c r="D13" s="163" t="s">
        <v>42</v>
      </c>
      <c r="E13" s="866">
        <v>0</v>
      </c>
      <c r="F13" s="866">
        <v>0</v>
      </c>
      <c r="G13" s="866">
        <v>0</v>
      </c>
      <c r="H13" s="866">
        <v>0</v>
      </c>
      <c r="I13" s="866">
        <v>0</v>
      </c>
      <c r="J13" s="866">
        <v>0</v>
      </c>
      <c r="K13" s="866">
        <v>0</v>
      </c>
      <c r="L13" s="868">
        <v>0</v>
      </c>
      <c r="M13" s="164"/>
    </row>
    <row r="14" spans="1:13" ht="18.95" customHeight="1">
      <c r="A14" s="165"/>
      <c r="B14" s="166"/>
      <c r="C14" s="167" t="s">
        <v>4</v>
      </c>
      <c r="D14" s="163" t="s">
        <v>43</v>
      </c>
      <c r="E14" s="866">
        <v>5783830652.2600002</v>
      </c>
      <c r="F14" s="866">
        <v>5507513553.7600002</v>
      </c>
      <c r="G14" s="866">
        <v>1486590.67</v>
      </c>
      <c r="H14" s="866">
        <v>265294956.71999994</v>
      </c>
      <c r="I14" s="866">
        <v>689100.86</v>
      </c>
      <c r="J14" s="866">
        <v>0</v>
      </c>
      <c r="K14" s="866">
        <v>0</v>
      </c>
      <c r="L14" s="868">
        <v>8846450.25</v>
      </c>
      <c r="M14" s="164"/>
    </row>
    <row r="15" spans="1:13" ht="18.95" customHeight="1">
      <c r="A15" s="165"/>
      <c r="B15" s="166"/>
      <c r="C15" s="162"/>
      <c r="D15" s="163" t="s">
        <v>44</v>
      </c>
      <c r="E15" s="869">
        <v>8.287439057290534E-2</v>
      </c>
      <c r="F15" s="869">
        <v>8.5161209560508627E-2</v>
      </c>
      <c r="G15" s="857">
        <v>5.026851080377371E-2</v>
      </c>
      <c r="H15" s="857">
        <v>5.7582024846475753E-2</v>
      </c>
      <c r="I15" s="857">
        <v>3.9141670974081671E-3</v>
      </c>
      <c r="J15" s="857">
        <v>0</v>
      </c>
      <c r="K15" s="857">
        <v>0</v>
      </c>
      <c r="L15" s="858">
        <v>2.8926605662080152E-2</v>
      </c>
      <c r="M15" s="164"/>
    </row>
    <row r="16" spans="1:13" ht="18.95" customHeight="1">
      <c r="A16" s="168"/>
      <c r="B16" s="169"/>
      <c r="C16" s="170"/>
      <c r="D16" s="171" t="s">
        <v>45</v>
      </c>
      <c r="E16" s="859">
        <v>0</v>
      </c>
      <c r="F16" s="859">
        <v>0</v>
      </c>
      <c r="G16" s="859">
        <v>0</v>
      </c>
      <c r="H16" s="859">
        <v>0</v>
      </c>
      <c r="I16" s="859">
        <v>0</v>
      </c>
      <c r="J16" s="859">
        <v>0</v>
      </c>
      <c r="K16" s="859">
        <v>0</v>
      </c>
      <c r="L16" s="860">
        <v>0</v>
      </c>
      <c r="M16" s="164"/>
    </row>
    <row r="17" spans="1:13" ht="18.95" customHeight="1">
      <c r="A17" s="172" t="s">
        <v>49</v>
      </c>
      <c r="B17" s="173" t="s">
        <v>47</v>
      </c>
      <c r="C17" s="174" t="s">
        <v>342</v>
      </c>
      <c r="D17" s="175" t="s">
        <v>41</v>
      </c>
      <c r="E17" s="870">
        <v>5263614000</v>
      </c>
      <c r="F17" s="876">
        <v>4913263000</v>
      </c>
      <c r="G17" s="876">
        <v>2661000</v>
      </c>
      <c r="H17" s="876">
        <v>317602000</v>
      </c>
      <c r="I17" s="876">
        <v>10210000</v>
      </c>
      <c r="J17" s="876">
        <v>0</v>
      </c>
      <c r="K17" s="876">
        <v>0</v>
      </c>
      <c r="L17" s="915">
        <v>19878000</v>
      </c>
      <c r="M17" s="164"/>
    </row>
    <row r="18" spans="1:13" ht="18.95" customHeight="1">
      <c r="A18" s="172"/>
      <c r="B18" s="173"/>
      <c r="C18" s="174"/>
      <c r="D18" s="175" t="s">
        <v>42</v>
      </c>
      <c r="E18" s="870">
        <v>0</v>
      </c>
      <c r="F18" s="870">
        <v>0</v>
      </c>
      <c r="G18" s="870">
        <v>0</v>
      </c>
      <c r="H18" s="870">
        <v>0</v>
      </c>
      <c r="I18" s="870">
        <v>0</v>
      </c>
      <c r="J18" s="870">
        <v>0</v>
      </c>
      <c r="K18" s="870">
        <v>0</v>
      </c>
      <c r="L18" s="871">
        <v>0</v>
      </c>
      <c r="M18" s="164"/>
    </row>
    <row r="19" spans="1:13" ht="18.95" customHeight="1">
      <c r="A19" s="172"/>
      <c r="B19" s="173"/>
      <c r="C19" s="174"/>
      <c r="D19" s="175" t="s">
        <v>43</v>
      </c>
      <c r="E19" s="870">
        <v>401485372.40999997</v>
      </c>
      <c r="F19" s="870">
        <v>385098764.14999998</v>
      </c>
      <c r="G19" s="870">
        <v>134107.26</v>
      </c>
      <c r="H19" s="870">
        <v>15649530.239999996</v>
      </c>
      <c r="I19" s="870">
        <v>0</v>
      </c>
      <c r="J19" s="870">
        <v>0</v>
      </c>
      <c r="K19" s="870">
        <v>0</v>
      </c>
      <c r="L19" s="871">
        <v>602970.76000000013</v>
      </c>
      <c r="M19" s="164"/>
    </row>
    <row r="20" spans="1:13" ht="18.95" customHeight="1">
      <c r="A20" s="172"/>
      <c r="B20" s="173"/>
      <c r="C20" s="174"/>
      <c r="D20" s="175" t="s">
        <v>44</v>
      </c>
      <c r="E20" s="872">
        <v>7.6275610713475564E-2</v>
      </c>
      <c r="F20" s="872">
        <v>7.8379432192007631E-2</v>
      </c>
      <c r="G20" s="861">
        <v>5.0397316798196173E-2</v>
      </c>
      <c r="H20" s="861">
        <v>4.9274029256742707E-2</v>
      </c>
      <c r="I20" s="862">
        <v>0</v>
      </c>
      <c r="J20" s="861">
        <v>0</v>
      </c>
      <c r="K20" s="861">
        <v>0</v>
      </c>
      <c r="L20" s="863">
        <v>3.0333572794043674E-2</v>
      </c>
      <c r="M20" s="164"/>
    </row>
    <row r="21" spans="1:13" s="179" customFormat="1" ht="18.95" customHeight="1">
      <c r="A21" s="176"/>
      <c r="B21" s="177"/>
      <c r="C21" s="174"/>
      <c r="D21" s="178" t="s">
        <v>45</v>
      </c>
      <c r="E21" s="864">
        <v>0</v>
      </c>
      <c r="F21" s="864">
        <v>0</v>
      </c>
      <c r="G21" s="864">
        <v>0</v>
      </c>
      <c r="H21" s="864">
        <v>0</v>
      </c>
      <c r="I21" s="864">
        <v>0</v>
      </c>
      <c r="J21" s="864">
        <v>0</v>
      </c>
      <c r="K21" s="864">
        <v>0</v>
      </c>
      <c r="L21" s="865">
        <v>0</v>
      </c>
      <c r="M21" s="164"/>
    </row>
    <row r="22" spans="1:13" ht="18.95" customHeight="1">
      <c r="A22" s="172" t="s">
        <v>53</v>
      </c>
      <c r="B22" s="173" t="s">
        <v>47</v>
      </c>
      <c r="C22" s="180" t="s">
        <v>343</v>
      </c>
      <c r="D22" s="175" t="s">
        <v>41</v>
      </c>
      <c r="E22" s="870">
        <v>3905580000</v>
      </c>
      <c r="F22" s="876">
        <v>3654175000</v>
      </c>
      <c r="G22" s="876">
        <v>1415000</v>
      </c>
      <c r="H22" s="876">
        <v>238339000</v>
      </c>
      <c r="I22" s="876">
        <v>5662000</v>
      </c>
      <c r="J22" s="876">
        <v>0</v>
      </c>
      <c r="K22" s="876">
        <v>0</v>
      </c>
      <c r="L22" s="915">
        <v>5989000</v>
      </c>
      <c r="M22" s="164"/>
    </row>
    <row r="23" spans="1:13" ht="18.95" customHeight="1">
      <c r="A23" s="172"/>
      <c r="B23" s="173"/>
      <c r="C23" s="174"/>
      <c r="D23" s="175" t="s">
        <v>42</v>
      </c>
      <c r="E23" s="870">
        <v>0</v>
      </c>
      <c r="F23" s="870">
        <v>0</v>
      </c>
      <c r="G23" s="870">
        <v>0</v>
      </c>
      <c r="H23" s="870">
        <v>0</v>
      </c>
      <c r="I23" s="870">
        <v>0</v>
      </c>
      <c r="J23" s="870">
        <v>0</v>
      </c>
      <c r="K23" s="870">
        <v>0</v>
      </c>
      <c r="L23" s="871">
        <v>0</v>
      </c>
      <c r="M23" s="164"/>
    </row>
    <row r="24" spans="1:13" ht="18.95" customHeight="1">
      <c r="A24" s="172"/>
      <c r="B24" s="173"/>
      <c r="C24" s="174"/>
      <c r="D24" s="175" t="s">
        <v>43</v>
      </c>
      <c r="E24" s="870">
        <v>328224066.93000001</v>
      </c>
      <c r="F24" s="870">
        <v>316615703.18000001</v>
      </c>
      <c r="G24" s="870">
        <v>52558.559999999998</v>
      </c>
      <c r="H24" s="870">
        <v>11151677.399999993</v>
      </c>
      <c r="I24" s="870">
        <v>0</v>
      </c>
      <c r="J24" s="870">
        <v>0</v>
      </c>
      <c r="K24" s="870">
        <v>0</v>
      </c>
      <c r="L24" s="871">
        <v>404127.79</v>
      </c>
      <c r="M24" s="164"/>
    </row>
    <row r="25" spans="1:13" ht="18.95" customHeight="1">
      <c r="A25" s="172"/>
      <c r="B25" s="173"/>
      <c r="C25" s="174"/>
      <c r="D25" s="175" t="s">
        <v>44</v>
      </c>
      <c r="E25" s="872">
        <v>8.4039775636397154E-2</v>
      </c>
      <c r="F25" s="872">
        <v>8.6644920722187643E-2</v>
      </c>
      <c r="G25" s="861">
        <v>3.7143858657243817E-2</v>
      </c>
      <c r="H25" s="861">
        <v>4.6789142356055843E-2</v>
      </c>
      <c r="I25" s="862">
        <v>0</v>
      </c>
      <c r="J25" s="861">
        <v>0</v>
      </c>
      <c r="K25" s="861">
        <v>0</v>
      </c>
      <c r="L25" s="863">
        <v>6.7478341960260479E-2</v>
      </c>
      <c r="M25" s="164"/>
    </row>
    <row r="26" spans="1:13" ht="18.95" customHeight="1">
      <c r="A26" s="176"/>
      <c r="B26" s="177"/>
      <c r="C26" s="174"/>
      <c r="D26" s="175" t="s">
        <v>45</v>
      </c>
      <c r="E26" s="864">
        <v>0</v>
      </c>
      <c r="F26" s="864">
        <v>0</v>
      </c>
      <c r="G26" s="864">
        <v>0</v>
      </c>
      <c r="H26" s="864">
        <v>0</v>
      </c>
      <c r="I26" s="864">
        <v>0</v>
      </c>
      <c r="J26" s="864">
        <v>0</v>
      </c>
      <c r="K26" s="864">
        <v>0</v>
      </c>
      <c r="L26" s="865">
        <v>0</v>
      </c>
      <c r="M26" s="164"/>
    </row>
    <row r="27" spans="1:13" ht="18.95" customHeight="1">
      <c r="A27" s="172" t="s">
        <v>57</v>
      </c>
      <c r="B27" s="173" t="s">
        <v>47</v>
      </c>
      <c r="C27" s="180" t="s">
        <v>344</v>
      </c>
      <c r="D27" s="181" t="s">
        <v>41</v>
      </c>
      <c r="E27" s="870">
        <v>3833438000</v>
      </c>
      <c r="F27" s="876">
        <v>3447366000</v>
      </c>
      <c r="G27" s="876">
        <v>2314000</v>
      </c>
      <c r="H27" s="876">
        <v>311584000</v>
      </c>
      <c r="I27" s="876">
        <v>19006000</v>
      </c>
      <c r="J27" s="876">
        <v>0</v>
      </c>
      <c r="K27" s="876">
        <v>0</v>
      </c>
      <c r="L27" s="915">
        <v>53168000</v>
      </c>
      <c r="M27" s="164"/>
    </row>
    <row r="28" spans="1:13" ht="18.95" customHeight="1">
      <c r="A28" s="172"/>
      <c r="B28" s="173"/>
      <c r="C28" s="174"/>
      <c r="D28" s="175" t="s">
        <v>42</v>
      </c>
      <c r="E28" s="870">
        <v>0</v>
      </c>
      <c r="F28" s="870">
        <v>0</v>
      </c>
      <c r="G28" s="870">
        <v>0</v>
      </c>
      <c r="H28" s="870">
        <v>0</v>
      </c>
      <c r="I28" s="870">
        <v>0</v>
      </c>
      <c r="J28" s="870">
        <v>0</v>
      </c>
      <c r="K28" s="870">
        <v>0</v>
      </c>
      <c r="L28" s="871">
        <v>0</v>
      </c>
      <c r="M28" s="164"/>
    </row>
    <row r="29" spans="1:13" ht="18.95" customHeight="1">
      <c r="A29" s="172"/>
      <c r="B29" s="173"/>
      <c r="C29" s="174"/>
      <c r="D29" s="175" t="s">
        <v>43</v>
      </c>
      <c r="E29" s="870">
        <v>319828526.34000003</v>
      </c>
      <c r="F29" s="870">
        <v>300498245.36000001</v>
      </c>
      <c r="G29" s="870">
        <v>76128.600000000006</v>
      </c>
      <c r="H29" s="870">
        <v>18984148.770000003</v>
      </c>
      <c r="I29" s="870">
        <v>6055.61</v>
      </c>
      <c r="J29" s="870">
        <v>0</v>
      </c>
      <c r="K29" s="870">
        <v>0</v>
      </c>
      <c r="L29" s="871">
        <v>263948</v>
      </c>
      <c r="M29" s="164"/>
    </row>
    <row r="30" spans="1:13" ht="18.95" customHeight="1">
      <c r="A30" s="172"/>
      <c r="B30" s="173"/>
      <c r="C30" s="174"/>
      <c r="D30" s="175" t="s">
        <v>44</v>
      </c>
      <c r="E30" s="872">
        <v>8.3431250574549545E-2</v>
      </c>
      <c r="F30" s="872">
        <v>8.7167491168619757E-2</v>
      </c>
      <c r="G30" s="861">
        <v>3.2899135695764914E-2</v>
      </c>
      <c r="H30" s="861">
        <v>6.0927867830183842E-2</v>
      </c>
      <c r="I30" s="862">
        <v>3.1861570030516679E-4</v>
      </c>
      <c r="J30" s="861">
        <v>0</v>
      </c>
      <c r="K30" s="861">
        <v>0</v>
      </c>
      <c r="L30" s="863">
        <v>4.9644146855251283E-3</v>
      </c>
      <c r="M30" s="164"/>
    </row>
    <row r="31" spans="1:13" ht="18.95" customHeight="1">
      <c r="A31" s="176"/>
      <c r="B31" s="177"/>
      <c r="C31" s="174"/>
      <c r="D31" s="178" t="s">
        <v>45</v>
      </c>
      <c r="E31" s="864">
        <v>0</v>
      </c>
      <c r="F31" s="864">
        <v>0</v>
      </c>
      <c r="G31" s="864">
        <v>0</v>
      </c>
      <c r="H31" s="864">
        <v>0</v>
      </c>
      <c r="I31" s="864">
        <v>0</v>
      </c>
      <c r="J31" s="864">
        <v>0</v>
      </c>
      <c r="K31" s="864">
        <v>0</v>
      </c>
      <c r="L31" s="865">
        <v>0</v>
      </c>
      <c r="M31" s="164"/>
    </row>
    <row r="32" spans="1:13" ht="18.95" customHeight="1">
      <c r="A32" s="172" t="s">
        <v>61</v>
      </c>
      <c r="B32" s="173" t="s">
        <v>47</v>
      </c>
      <c r="C32" s="180" t="s">
        <v>345</v>
      </c>
      <c r="D32" s="175" t="s">
        <v>41</v>
      </c>
      <c r="E32" s="870">
        <v>2131876000</v>
      </c>
      <c r="F32" s="876">
        <v>1955586000</v>
      </c>
      <c r="G32" s="876">
        <v>1361000</v>
      </c>
      <c r="H32" s="876">
        <v>160295000</v>
      </c>
      <c r="I32" s="876">
        <v>5095000</v>
      </c>
      <c r="J32" s="876">
        <v>0</v>
      </c>
      <c r="K32" s="876">
        <v>0</v>
      </c>
      <c r="L32" s="915">
        <v>9539000</v>
      </c>
      <c r="M32" s="164"/>
    </row>
    <row r="33" spans="1:13" ht="18.95" customHeight="1">
      <c r="A33" s="172"/>
      <c r="B33" s="173"/>
      <c r="C33" s="174"/>
      <c r="D33" s="175" t="s">
        <v>42</v>
      </c>
      <c r="E33" s="870">
        <v>0</v>
      </c>
      <c r="F33" s="870">
        <v>0</v>
      </c>
      <c r="G33" s="870">
        <v>0</v>
      </c>
      <c r="H33" s="870">
        <v>0</v>
      </c>
      <c r="I33" s="870">
        <v>0</v>
      </c>
      <c r="J33" s="870">
        <v>0</v>
      </c>
      <c r="K33" s="870">
        <v>0</v>
      </c>
      <c r="L33" s="871">
        <v>0</v>
      </c>
      <c r="M33" s="164"/>
    </row>
    <row r="34" spans="1:13" ht="18.95" customHeight="1">
      <c r="A34" s="172"/>
      <c r="B34" s="173"/>
      <c r="C34" s="174"/>
      <c r="D34" s="175" t="s">
        <v>43</v>
      </c>
      <c r="E34" s="870">
        <v>169186206.36000001</v>
      </c>
      <c r="F34" s="870">
        <v>158510364.59999999</v>
      </c>
      <c r="G34" s="870">
        <v>88992.590000000011</v>
      </c>
      <c r="H34" s="870">
        <v>10417020.089999992</v>
      </c>
      <c r="I34" s="870">
        <v>0</v>
      </c>
      <c r="J34" s="870">
        <v>0</v>
      </c>
      <c r="K34" s="870">
        <v>0</v>
      </c>
      <c r="L34" s="871">
        <v>169829.07999999993</v>
      </c>
      <c r="M34" s="164"/>
    </row>
    <row r="35" spans="1:13" ht="18.95" customHeight="1">
      <c r="A35" s="182" t="s">
        <v>4</v>
      </c>
      <c r="B35" s="173"/>
      <c r="C35" s="174"/>
      <c r="D35" s="175" t="s">
        <v>44</v>
      </c>
      <c r="E35" s="872">
        <v>7.9360247200118583E-2</v>
      </c>
      <c r="F35" s="872">
        <v>8.1055174561486934E-2</v>
      </c>
      <c r="G35" s="861">
        <v>6.5387648787656141E-2</v>
      </c>
      <c r="H35" s="861">
        <v>6.4986556598770964E-2</v>
      </c>
      <c r="I35" s="861">
        <v>0</v>
      </c>
      <c r="J35" s="861">
        <v>0</v>
      </c>
      <c r="K35" s="861">
        <v>0</v>
      </c>
      <c r="L35" s="863">
        <v>1.7803656567774391E-2</v>
      </c>
      <c r="M35" s="164"/>
    </row>
    <row r="36" spans="1:13" ht="18.95" customHeight="1">
      <c r="A36" s="176"/>
      <c r="B36" s="177"/>
      <c r="C36" s="174"/>
      <c r="D36" s="183" t="s">
        <v>45</v>
      </c>
      <c r="E36" s="864">
        <v>0</v>
      </c>
      <c r="F36" s="864">
        <v>0</v>
      </c>
      <c r="G36" s="864">
        <v>0</v>
      </c>
      <c r="H36" s="864">
        <v>0</v>
      </c>
      <c r="I36" s="864">
        <v>0</v>
      </c>
      <c r="J36" s="864">
        <v>0</v>
      </c>
      <c r="K36" s="864">
        <v>0</v>
      </c>
      <c r="L36" s="865">
        <v>0</v>
      </c>
      <c r="M36" s="164"/>
    </row>
    <row r="37" spans="1:13" ht="18.95" customHeight="1">
      <c r="A37" s="172" t="s">
        <v>66</v>
      </c>
      <c r="B37" s="173" t="s">
        <v>47</v>
      </c>
      <c r="C37" s="180" t="s">
        <v>346</v>
      </c>
      <c r="D37" s="181" t="s">
        <v>41</v>
      </c>
      <c r="E37" s="870">
        <v>4286040000</v>
      </c>
      <c r="F37" s="876">
        <v>3944300000</v>
      </c>
      <c r="G37" s="876">
        <v>2369000</v>
      </c>
      <c r="H37" s="876">
        <v>320151000</v>
      </c>
      <c r="I37" s="876">
        <v>8459000</v>
      </c>
      <c r="J37" s="876">
        <v>0</v>
      </c>
      <c r="K37" s="876">
        <v>0</v>
      </c>
      <c r="L37" s="915">
        <v>10761000</v>
      </c>
      <c r="M37" s="164"/>
    </row>
    <row r="38" spans="1:13" ht="18.95" customHeight="1">
      <c r="A38" s="172"/>
      <c r="B38" s="173"/>
      <c r="C38" s="174"/>
      <c r="D38" s="175" t="s">
        <v>42</v>
      </c>
      <c r="E38" s="870">
        <v>0</v>
      </c>
      <c r="F38" s="870">
        <v>0</v>
      </c>
      <c r="G38" s="870">
        <v>0</v>
      </c>
      <c r="H38" s="870">
        <v>0</v>
      </c>
      <c r="I38" s="870">
        <v>0</v>
      </c>
      <c r="J38" s="870">
        <v>0</v>
      </c>
      <c r="K38" s="870">
        <v>0</v>
      </c>
      <c r="L38" s="871">
        <v>0</v>
      </c>
      <c r="M38" s="164"/>
    </row>
    <row r="39" spans="1:13" ht="18.95" customHeight="1">
      <c r="A39" s="172"/>
      <c r="B39" s="173"/>
      <c r="C39" s="174"/>
      <c r="D39" s="175" t="s">
        <v>43</v>
      </c>
      <c r="E39" s="870">
        <v>339144601.40000004</v>
      </c>
      <c r="F39" s="870">
        <v>322875410.00999999</v>
      </c>
      <c r="G39" s="870">
        <v>142824.65999999997</v>
      </c>
      <c r="H39" s="870">
        <v>16044185.310000006</v>
      </c>
      <c r="I39" s="870">
        <v>0</v>
      </c>
      <c r="J39" s="870">
        <v>0</v>
      </c>
      <c r="K39" s="870">
        <v>0</v>
      </c>
      <c r="L39" s="871">
        <v>82181.42</v>
      </c>
      <c r="M39" s="164"/>
    </row>
    <row r="40" spans="1:13" ht="18.95" customHeight="1">
      <c r="A40" s="172"/>
      <c r="B40" s="173"/>
      <c r="C40" s="174"/>
      <c r="D40" s="175" t="s">
        <v>44</v>
      </c>
      <c r="E40" s="872">
        <v>7.9127726619443603E-2</v>
      </c>
      <c r="F40" s="872">
        <v>8.1858735392845369E-2</v>
      </c>
      <c r="G40" s="861">
        <v>6.02890080202617E-2</v>
      </c>
      <c r="H40" s="861">
        <v>5.0114431346458412E-2</v>
      </c>
      <c r="I40" s="861">
        <v>0</v>
      </c>
      <c r="J40" s="861">
        <v>0</v>
      </c>
      <c r="K40" s="861">
        <v>0</v>
      </c>
      <c r="L40" s="863">
        <v>7.6369686832078801E-3</v>
      </c>
      <c r="M40" s="164"/>
    </row>
    <row r="41" spans="1:13" ht="18.95" customHeight="1">
      <c r="A41" s="176"/>
      <c r="B41" s="177"/>
      <c r="C41" s="184"/>
      <c r="D41" s="183" t="s">
        <v>45</v>
      </c>
      <c r="E41" s="864">
        <v>0</v>
      </c>
      <c r="F41" s="864">
        <v>0</v>
      </c>
      <c r="G41" s="864">
        <v>0</v>
      </c>
      <c r="H41" s="864">
        <v>0</v>
      </c>
      <c r="I41" s="864">
        <v>0</v>
      </c>
      <c r="J41" s="864">
        <v>0</v>
      </c>
      <c r="K41" s="864">
        <v>0</v>
      </c>
      <c r="L41" s="865">
        <v>0</v>
      </c>
      <c r="M41" s="164"/>
    </row>
    <row r="42" spans="1:13" ht="18.95" customHeight="1">
      <c r="A42" s="185" t="s">
        <v>69</v>
      </c>
      <c r="B42" s="186" t="s">
        <v>47</v>
      </c>
      <c r="C42" s="180" t="s">
        <v>347</v>
      </c>
      <c r="D42" s="187" t="s">
        <v>41</v>
      </c>
      <c r="E42" s="870">
        <v>5855939000</v>
      </c>
      <c r="F42" s="876">
        <v>5496142000</v>
      </c>
      <c r="G42" s="876">
        <v>1790000</v>
      </c>
      <c r="H42" s="876">
        <v>320426000</v>
      </c>
      <c r="I42" s="876">
        <v>14828000</v>
      </c>
      <c r="J42" s="876">
        <v>0</v>
      </c>
      <c r="K42" s="876">
        <v>0</v>
      </c>
      <c r="L42" s="915">
        <v>22753000</v>
      </c>
      <c r="M42" s="164"/>
    </row>
    <row r="43" spans="1:13" ht="18.95" customHeight="1">
      <c r="A43" s="172"/>
      <c r="B43" s="173"/>
      <c r="C43" s="174"/>
      <c r="D43" s="175" t="s">
        <v>42</v>
      </c>
      <c r="E43" s="870">
        <v>0</v>
      </c>
      <c r="F43" s="870">
        <v>0</v>
      </c>
      <c r="G43" s="870">
        <v>0</v>
      </c>
      <c r="H43" s="870">
        <v>0</v>
      </c>
      <c r="I43" s="870">
        <v>0</v>
      </c>
      <c r="J43" s="870">
        <v>0</v>
      </c>
      <c r="K43" s="870">
        <v>0</v>
      </c>
      <c r="L43" s="871">
        <v>0</v>
      </c>
      <c r="M43" s="164"/>
    </row>
    <row r="44" spans="1:13" ht="18.95" customHeight="1">
      <c r="A44" s="172"/>
      <c r="B44" s="173"/>
      <c r="C44" s="174"/>
      <c r="D44" s="175" t="s">
        <v>43</v>
      </c>
      <c r="E44" s="870">
        <v>484506615.84000003</v>
      </c>
      <c r="F44" s="870">
        <v>468753974.70000005</v>
      </c>
      <c r="G44" s="870">
        <v>88331.33</v>
      </c>
      <c r="H44" s="870">
        <v>14896552.620000007</v>
      </c>
      <c r="I44" s="870">
        <v>0</v>
      </c>
      <c r="J44" s="870">
        <v>0</v>
      </c>
      <c r="K44" s="870">
        <v>0</v>
      </c>
      <c r="L44" s="871">
        <v>767757.18999999983</v>
      </c>
      <c r="M44" s="164"/>
    </row>
    <row r="45" spans="1:13" ht="18.95" customHeight="1">
      <c r="A45" s="182" t="s">
        <v>4</v>
      </c>
      <c r="B45" s="173"/>
      <c r="C45" s="174"/>
      <c r="D45" s="175" t="s">
        <v>44</v>
      </c>
      <c r="E45" s="872">
        <v>8.2737647342296439E-2</v>
      </c>
      <c r="F45" s="872">
        <v>8.5287820929663027E-2</v>
      </c>
      <c r="G45" s="861">
        <v>4.9347111731843578E-2</v>
      </c>
      <c r="H45" s="861">
        <v>4.6489837341539095E-2</v>
      </c>
      <c r="I45" s="861">
        <v>0</v>
      </c>
      <c r="J45" s="861">
        <v>0</v>
      </c>
      <c r="K45" s="861">
        <v>0</v>
      </c>
      <c r="L45" s="863">
        <v>3.3743119149123188E-2</v>
      </c>
      <c r="M45" s="164"/>
    </row>
    <row r="46" spans="1:13" ht="18.95" customHeight="1">
      <c r="A46" s="176"/>
      <c r="B46" s="177"/>
      <c r="C46" s="174"/>
      <c r="D46" s="178" t="s">
        <v>45</v>
      </c>
      <c r="E46" s="864">
        <v>0</v>
      </c>
      <c r="F46" s="864">
        <v>0</v>
      </c>
      <c r="G46" s="864">
        <v>0</v>
      </c>
      <c r="H46" s="864">
        <v>0</v>
      </c>
      <c r="I46" s="864">
        <v>0</v>
      </c>
      <c r="J46" s="864">
        <v>0</v>
      </c>
      <c r="K46" s="864">
        <v>0</v>
      </c>
      <c r="L46" s="865">
        <v>0</v>
      </c>
      <c r="M46" s="164"/>
    </row>
    <row r="47" spans="1:13" ht="18.95" customHeight="1">
      <c r="A47" s="172" t="s">
        <v>75</v>
      </c>
      <c r="B47" s="173" t="s">
        <v>47</v>
      </c>
      <c r="C47" s="180" t="s">
        <v>348</v>
      </c>
      <c r="D47" s="181" t="s">
        <v>41</v>
      </c>
      <c r="E47" s="870">
        <v>9353133000</v>
      </c>
      <c r="F47" s="876">
        <v>8753671000</v>
      </c>
      <c r="G47" s="876">
        <v>3176000</v>
      </c>
      <c r="H47" s="876">
        <v>557486000</v>
      </c>
      <c r="I47" s="876">
        <v>17869000</v>
      </c>
      <c r="J47" s="876">
        <v>0</v>
      </c>
      <c r="K47" s="876">
        <v>0</v>
      </c>
      <c r="L47" s="915">
        <v>20931000</v>
      </c>
      <c r="M47" s="164"/>
    </row>
    <row r="48" spans="1:13" ht="18.95" customHeight="1">
      <c r="A48" s="172"/>
      <c r="B48" s="173"/>
      <c r="C48" s="174"/>
      <c r="D48" s="175" t="s">
        <v>42</v>
      </c>
      <c r="E48" s="870">
        <v>0</v>
      </c>
      <c r="F48" s="870">
        <v>0</v>
      </c>
      <c r="G48" s="870">
        <v>0</v>
      </c>
      <c r="H48" s="870">
        <v>0</v>
      </c>
      <c r="I48" s="870">
        <v>0</v>
      </c>
      <c r="J48" s="870">
        <v>0</v>
      </c>
      <c r="K48" s="870">
        <v>0</v>
      </c>
      <c r="L48" s="871">
        <v>0</v>
      </c>
      <c r="M48" s="164"/>
    </row>
    <row r="49" spans="1:13" ht="18.95" customHeight="1">
      <c r="A49" s="172"/>
      <c r="B49" s="173"/>
      <c r="C49" s="174"/>
      <c r="D49" s="175" t="s">
        <v>43</v>
      </c>
      <c r="E49" s="870">
        <v>817800451.80000007</v>
      </c>
      <c r="F49" s="870">
        <v>778766098.37</v>
      </c>
      <c r="G49" s="870">
        <v>139125.72999999998</v>
      </c>
      <c r="H49" s="870">
        <v>37325271.629999943</v>
      </c>
      <c r="I49" s="870">
        <v>513305.25</v>
      </c>
      <c r="J49" s="870">
        <v>0</v>
      </c>
      <c r="K49" s="870">
        <v>0</v>
      </c>
      <c r="L49" s="871">
        <v>1056650.82</v>
      </c>
      <c r="M49" s="164"/>
    </row>
    <row r="50" spans="1:13" ht="18.95" customHeight="1">
      <c r="A50" s="182" t="s">
        <v>4</v>
      </c>
      <c r="B50" s="173"/>
      <c r="C50" s="174"/>
      <c r="D50" s="175" t="s">
        <v>44</v>
      </c>
      <c r="E50" s="872">
        <v>8.7435990892035867E-2</v>
      </c>
      <c r="F50" s="872">
        <v>8.8964515386744603E-2</v>
      </c>
      <c r="G50" s="861">
        <v>4.3805330604533996E-2</v>
      </c>
      <c r="H50" s="861">
        <v>6.695284120139329E-2</v>
      </c>
      <c r="I50" s="861">
        <v>2.8726019922771281E-2</v>
      </c>
      <c r="J50" s="861">
        <v>0</v>
      </c>
      <c r="K50" s="861">
        <v>0</v>
      </c>
      <c r="L50" s="863">
        <v>5.048257703884191E-2</v>
      </c>
      <c r="M50" s="164"/>
    </row>
    <row r="51" spans="1:13" ht="18.95" customHeight="1">
      <c r="A51" s="176"/>
      <c r="B51" s="177"/>
      <c r="C51" s="174"/>
      <c r="D51" s="178" t="s">
        <v>45</v>
      </c>
      <c r="E51" s="864">
        <v>0</v>
      </c>
      <c r="F51" s="864">
        <v>0</v>
      </c>
      <c r="G51" s="864">
        <v>0</v>
      </c>
      <c r="H51" s="864">
        <v>0</v>
      </c>
      <c r="I51" s="864">
        <v>0</v>
      </c>
      <c r="J51" s="864">
        <v>0</v>
      </c>
      <c r="K51" s="864">
        <v>0</v>
      </c>
      <c r="L51" s="865">
        <v>0</v>
      </c>
      <c r="M51" s="164"/>
    </row>
    <row r="52" spans="1:13" ht="18.95" customHeight="1">
      <c r="A52" s="172" t="s">
        <v>79</v>
      </c>
      <c r="B52" s="173" t="s">
        <v>47</v>
      </c>
      <c r="C52" s="180" t="s">
        <v>349</v>
      </c>
      <c r="D52" s="175" t="s">
        <v>41</v>
      </c>
      <c r="E52" s="870">
        <v>1801234000</v>
      </c>
      <c r="F52" s="876">
        <v>1643516000</v>
      </c>
      <c r="G52" s="876">
        <v>1064000</v>
      </c>
      <c r="H52" s="876">
        <v>144219000</v>
      </c>
      <c r="I52" s="876">
        <v>4589000</v>
      </c>
      <c r="J52" s="876">
        <v>0</v>
      </c>
      <c r="K52" s="876">
        <v>0</v>
      </c>
      <c r="L52" s="915">
        <v>7846000</v>
      </c>
      <c r="M52" s="164"/>
    </row>
    <row r="53" spans="1:13" ht="18.95" customHeight="1">
      <c r="A53" s="172"/>
      <c r="B53" s="173"/>
      <c r="C53" s="174"/>
      <c r="D53" s="175" t="s">
        <v>42</v>
      </c>
      <c r="E53" s="870">
        <v>0</v>
      </c>
      <c r="F53" s="870">
        <v>0</v>
      </c>
      <c r="G53" s="870">
        <v>0</v>
      </c>
      <c r="H53" s="870">
        <v>0</v>
      </c>
      <c r="I53" s="870">
        <v>0</v>
      </c>
      <c r="J53" s="870">
        <v>0</v>
      </c>
      <c r="K53" s="870">
        <v>0</v>
      </c>
      <c r="L53" s="871">
        <v>0</v>
      </c>
      <c r="M53" s="164"/>
    </row>
    <row r="54" spans="1:13" ht="18.95" customHeight="1">
      <c r="A54" s="172"/>
      <c r="B54" s="173"/>
      <c r="C54" s="174"/>
      <c r="D54" s="175" t="s">
        <v>43</v>
      </c>
      <c r="E54" s="870">
        <v>126708550.77000001</v>
      </c>
      <c r="F54" s="870">
        <v>120273604.26000001</v>
      </c>
      <c r="G54" s="870">
        <v>55873.120000000003</v>
      </c>
      <c r="H54" s="870">
        <v>6295451.4999999991</v>
      </c>
      <c r="I54" s="870">
        <v>0</v>
      </c>
      <c r="J54" s="870">
        <v>0</v>
      </c>
      <c r="K54" s="870">
        <v>0</v>
      </c>
      <c r="L54" s="871">
        <v>83621.889999999985</v>
      </c>
      <c r="M54" s="164"/>
    </row>
    <row r="55" spans="1:13" ht="18.95" customHeight="1">
      <c r="A55" s="182" t="s">
        <v>4</v>
      </c>
      <c r="B55" s="173"/>
      <c r="C55" s="174"/>
      <c r="D55" s="175" t="s">
        <v>44</v>
      </c>
      <c r="E55" s="872">
        <v>7.0345413627546455E-2</v>
      </c>
      <c r="F55" s="872">
        <v>7.3180671353366811E-2</v>
      </c>
      <c r="G55" s="861">
        <v>5.2512330827067674E-2</v>
      </c>
      <c r="H55" s="861">
        <v>4.3652025738633603E-2</v>
      </c>
      <c r="I55" s="862">
        <v>0</v>
      </c>
      <c r="J55" s="861">
        <v>0</v>
      </c>
      <c r="K55" s="861">
        <v>0</v>
      </c>
      <c r="L55" s="863">
        <v>1.0657900841192962E-2</v>
      </c>
      <c r="M55" s="164"/>
    </row>
    <row r="56" spans="1:13" ht="18.95" customHeight="1">
      <c r="A56" s="176"/>
      <c r="B56" s="177"/>
      <c r="C56" s="174"/>
      <c r="D56" s="183" t="s">
        <v>45</v>
      </c>
      <c r="E56" s="864">
        <v>0</v>
      </c>
      <c r="F56" s="864">
        <v>0</v>
      </c>
      <c r="G56" s="864">
        <v>0</v>
      </c>
      <c r="H56" s="864">
        <v>0</v>
      </c>
      <c r="I56" s="864">
        <v>0</v>
      </c>
      <c r="J56" s="864">
        <v>0</v>
      </c>
      <c r="K56" s="864">
        <v>0</v>
      </c>
      <c r="L56" s="865">
        <v>0</v>
      </c>
      <c r="M56" s="164"/>
    </row>
    <row r="57" spans="1:13" ht="18.95" customHeight="1">
      <c r="A57" s="172" t="s">
        <v>84</v>
      </c>
      <c r="B57" s="173" t="s">
        <v>47</v>
      </c>
      <c r="C57" s="180" t="s">
        <v>350</v>
      </c>
      <c r="D57" s="181" t="s">
        <v>41</v>
      </c>
      <c r="E57" s="870">
        <v>3997074000</v>
      </c>
      <c r="F57" s="876">
        <v>3659266000</v>
      </c>
      <c r="G57" s="876">
        <v>1494000</v>
      </c>
      <c r="H57" s="876">
        <v>279766000</v>
      </c>
      <c r="I57" s="876">
        <v>10928000</v>
      </c>
      <c r="J57" s="876">
        <v>0</v>
      </c>
      <c r="K57" s="876">
        <v>0</v>
      </c>
      <c r="L57" s="915">
        <v>45620000</v>
      </c>
      <c r="M57" s="164"/>
    </row>
    <row r="58" spans="1:13" ht="18.95" customHeight="1">
      <c r="A58" s="172"/>
      <c r="B58" s="173"/>
      <c r="C58" s="174"/>
      <c r="D58" s="175" t="s">
        <v>42</v>
      </c>
      <c r="E58" s="870">
        <v>0</v>
      </c>
      <c r="F58" s="870">
        <v>0</v>
      </c>
      <c r="G58" s="870">
        <v>0</v>
      </c>
      <c r="H58" s="870">
        <v>0</v>
      </c>
      <c r="I58" s="870">
        <v>0</v>
      </c>
      <c r="J58" s="870">
        <v>0</v>
      </c>
      <c r="K58" s="870">
        <v>0</v>
      </c>
      <c r="L58" s="871">
        <v>0</v>
      </c>
      <c r="M58" s="164"/>
    </row>
    <row r="59" spans="1:13" ht="18.95" customHeight="1">
      <c r="A59" s="172"/>
      <c r="B59" s="173"/>
      <c r="C59" s="174"/>
      <c r="D59" s="175" t="s">
        <v>43</v>
      </c>
      <c r="E59" s="870">
        <v>337016805.44999999</v>
      </c>
      <c r="F59" s="870">
        <v>323102911.20999998</v>
      </c>
      <c r="G59" s="870">
        <v>54001.139999999992</v>
      </c>
      <c r="H59" s="870">
        <v>13384355.090000007</v>
      </c>
      <c r="I59" s="870">
        <v>0</v>
      </c>
      <c r="J59" s="870">
        <v>0</v>
      </c>
      <c r="K59" s="870">
        <v>0</v>
      </c>
      <c r="L59" s="871">
        <v>475538.01</v>
      </c>
      <c r="M59" s="164"/>
    </row>
    <row r="60" spans="1:13" ht="18.95" customHeight="1">
      <c r="A60" s="182" t="s">
        <v>4</v>
      </c>
      <c r="B60" s="173"/>
      <c r="C60" s="174"/>
      <c r="D60" s="175" t="s">
        <v>44</v>
      </c>
      <c r="E60" s="872">
        <v>8.4315878427569768E-2</v>
      </c>
      <c r="F60" s="872">
        <v>8.8297191625315019E-2</v>
      </c>
      <c r="G60" s="861">
        <v>3.6145341365461839E-2</v>
      </c>
      <c r="H60" s="861">
        <v>4.7841249794471123E-2</v>
      </c>
      <c r="I60" s="862">
        <v>0</v>
      </c>
      <c r="J60" s="861">
        <v>0</v>
      </c>
      <c r="K60" s="861">
        <v>0</v>
      </c>
      <c r="L60" s="863">
        <v>1.0423893248575187E-2</v>
      </c>
      <c r="M60" s="164"/>
    </row>
    <row r="61" spans="1:13" ht="18.95" customHeight="1">
      <c r="A61" s="176"/>
      <c r="B61" s="177"/>
      <c r="C61" s="174"/>
      <c r="D61" s="178" t="s">
        <v>45</v>
      </c>
      <c r="E61" s="864">
        <v>0</v>
      </c>
      <c r="F61" s="864">
        <v>0</v>
      </c>
      <c r="G61" s="864">
        <v>0</v>
      </c>
      <c r="H61" s="864">
        <v>0</v>
      </c>
      <c r="I61" s="864">
        <v>0</v>
      </c>
      <c r="J61" s="864">
        <v>0</v>
      </c>
      <c r="K61" s="864">
        <v>0</v>
      </c>
      <c r="L61" s="865">
        <v>0</v>
      </c>
      <c r="M61" s="164"/>
    </row>
    <row r="62" spans="1:13" ht="18.95" customHeight="1">
      <c r="A62" s="172" t="s">
        <v>91</v>
      </c>
      <c r="B62" s="173" t="s">
        <v>47</v>
      </c>
      <c r="C62" s="180" t="s">
        <v>351</v>
      </c>
      <c r="D62" s="175" t="s">
        <v>41</v>
      </c>
      <c r="E62" s="870">
        <v>2141196000</v>
      </c>
      <c r="F62" s="876">
        <v>1870575000</v>
      </c>
      <c r="G62" s="876">
        <v>1024000</v>
      </c>
      <c r="H62" s="876">
        <v>217399000</v>
      </c>
      <c r="I62" s="876">
        <v>19081000</v>
      </c>
      <c r="J62" s="876">
        <v>0</v>
      </c>
      <c r="K62" s="876">
        <v>0</v>
      </c>
      <c r="L62" s="915">
        <v>33117000</v>
      </c>
      <c r="M62" s="164"/>
    </row>
    <row r="63" spans="1:13" ht="18.95" customHeight="1">
      <c r="A63" s="172"/>
      <c r="B63" s="173"/>
      <c r="C63" s="174"/>
      <c r="D63" s="175" t="s">
        <v>42</v>
      </c>
      <c r="E63" s="870">
        <v>0</v>
      </c>
      <c r="F63" s="870">
        <v>0</v>
      </c>
      <c r="G63" s="870">
        <v>0</v>
      </c>
      <c r="H63" s="870">
        <v>0</v>
      </c>
      <c r="I63" s="870">
        <v>0</v>
      </c>
      <c r="J63" s="870">
        <v>0</v>
      </c>
      <c r="K63" s="870">
        <v>0</v>
      </c>
      <c r="L63" s="871">
        <v>0</v>
      </c>
      <c r="M63" s="164"/>
    </row>
    <row r="64" spans="1:13" ht="18.95" customHeight="1">
      <c r="A64" s="172"/>
      <c r="B64" s="173"/>
      <c r="C64" s="174"/>
      <c r="D64" s="175" t="s">
        <v>43</v>
      </c>
      <c r="E64" s="870">
        <v>187146996.06</v>
      </c>
      <c r="F64" s="870">
        <v>172408621.97</v>
      </c>
      <c r="G64" s="870">
        <v>59586.18</v>
      </c>
      <c r="H64" s="870">
        <v>14065817.649999997</v>
      </c>
      <c r="I64" s="870">
        <v>0</v>
      </c>
      <c r="J64" s="870">
        <v>0</v>
      </c>
      <c r="K64" s="870">
        <v>0</v>
      </c>
      <c r="L64" s="871">
        <v>612970.26000000013</v>
      </c>
      <c r="M64" s="164"/>
    </row>
    <row r="65" spans="1:13" ht="18.95" customHeight="1">
      <c r="A65" s="182" t="s">
        <v>4</v>
      </c>
      <c r="B65" s="173"/>
      <c r="C65" s="174"/>
      <c r="D65" s="175" t="s">
        <v>44</v>
      </c>
      <c r="E65" s="872">
        <v>8.7403019648831778E-2</v>
      </c>
      <c r="F65" s="872">
        <v>9.2168783379442148E-2</v>
      </c>
      <c r="G65" s="861">
        <v>5.8189628906249999E-2</v>
      </c>
      <c r="H65" s="861">
        <v>6.4700470793333895E-2</v>
      </c>
      <c r="I65" s="861">
        <v>0</v>
      </c>
      <c r="J65" s="861">
        <v>0</v>
      </c>
      <c r="K65" s="861">
        <v>0</v>
      </c>
      <c r="L65" s="863">
        <v>1.8509232720355109E-2</v>
      </c>
      <c r="M65" s="164"/>
    </row>
    <row r="66" spans="1:13" ht="18.95" customHeight="1">
      <c r="A66" s="176"/>
      <c r="B66" s="177"/>
      <c r="C66" s="174"/>
      <c r="D66" s="178" t="s">
        <v>45</v>
      </c>
      <c r="E66" s="864">
        <v>0</v>
      </c>
      <c r="F66" s="864">
        <v>0</v>
      </c>
      <c r="G66" s="864">
        <v>0</v>
      </c>
      <c r="H66" s="864">
        <v>0</v>
      </c>
      <c r="I66" s="864">
        <v>0</v>
      </c>
      <c r="J66" s="864">
        <v>0</v>
      </c>
      <c r="K66" s="864">
        <v>0</v>
      </c>
      <c r="L66" s="865">
        <v>0</v>
      </c>
      <c r="M66" s="164"/>
    </row>
    <row r="67" spans="1:13" ht="18.95" customHeight="1">
      <c r="A67" s="172" t="s">
        <v>96</v>
      </c>
      <c r="B67" s="173" t="s">
        <v>47</v>
      </c>
      <c r="C67" s="180" t="s">
        <v>352</v>
      </c>
      <c r="D67" s="181" t="s">
        <v>41</v>
      </c>
      <c r="E67" s="870">
        <v>4538122000</v>
      </c>
      <c r="F67" s="876">
        <v>4250255000</v>
      </c>
      <c r="G67" s="876">
        <v>1754000</v>
      </c>
      <c r="H67" s="876">
        <v>262052000</v>
      </c>
      <c r="I67" s="876">
        <v>12590000</v>
      </c>
      <c r="J67" s="876">
        <v>0</v>
      </c>
      <c r="K67" s="876">
        <v>0</v>
      </c>
      <c r="L67" s="915">
        <v>11471000</v>
      </c>
      <c r="M67" s="164"/>
    </row>
    <row r="68" spans="1:13" ht="18.95" customHeight="1">
      <c r="A68" s="172"/>
      <c r="B68" s="173"/>
      <c r="C68" s="174"/>
      <c r="D68" s="175" t="s">
        <v>42</v>
      </c>
      <c r="E68" s="870">
        <v>0</v>
      </c>
      <c r="F68" s="870">
        <v>0</v>
      </c>
      <c r="G68" s="870">
        <v>0</v>
      </c>
      <c r="H68" s="870">
        <v>0</v>
      </c>
      <c r="I68" s="870">
        <v>0</v>
      </c>
      <c r="J68" s="870">
        <v>0</v>
      </c>
      <c r="K68" s="870">
        <v>0</v>
      </c>
      <c r="L68" s="871">
        <v>0</v>
      </c>
      <c r="M68" s="164"/>
    </row>
    <row r="69" spans="1:13" ht="18.95" customHeight="1">
      <c r="A69" s="182" t="s">
        <v>4</v>
      </c>
      <c r="B69" s="173"/>
      <c r="C69" s="174"/>
      <c r="D69" s="175" t="s">
        <v>43</v>
      </c>
      <c r="E69" s="870">
        <v>380936226.07999998</v>
      </c>
      <c r="F69" s="870">
        <v>365414736.63999999</v>
      </c>
      <c r="G69" s="870">
        <v>128177.28</v>
      </c>
      <c r="H69" s="870">
        <v>15262371.809999991</v>
      </c>
      <c r="I69" s="870">
        <v>0</v>
      </c>
      <c r="J69" s="870">
        <v>0</v>
      </c>
      <c r="K69" s="870">
        <v>0</v>
      </c>
      <c r="L69" s="871">
        <v>130940.35</v>
      </c>
      <c r="M69" s="164"/>
    </row>
    <row r="70" spans="1:13" ht="18.95" customHeight="1">
      <c r="A70" s="172"/>
      <c r="B70" s="173"/>
      <c r="C70" s="174"/>
      <c r="D70" s="175" t="s">
        <v>44</v>
      </c>
      <c r="E70" s="872">
        <v>8.3941380615153133E-2</v>
      </c>
      <c r="F70" s="872">
        <v>8.5974779546168403E-2</v>
      </c>
      <c r="G70" s="861">
        <v>7.307712656784493E-2</v>
      </c>
      <c r="H70" s="861">
        <v>5.8241768084196996E-2</v>
      </c>
      <c r="I70" s="862">
        <v>0</v>
      </c>
      <c r="J70" s="861">
        <v>0</v>
      </c>
      <c r="K70" s="861">
        <v>0</v>
      </c>
      <c r="L70" s="863">
        <v>1.1414902798361085E-2</v>
      </c>
      <c r="M70" s="164"/>
    </row>
    <row r="71" spans="1:13" ht="18.95" customHeight="1">
      <c r="A71" s="188" t="s">
        <v>4</v>
      </c>
      <c r="B71" s="189" t="s">
        <v>4</v>
      </c>
      <c r="C71" s="184"/>
      <c r="D71" s="183" t="s">
        <v>45</v>
      </c>
      <c r="E71" s="864">
        <v>0</v>
      </c>
      <c r="F71" s="864">
        <v>0</v>
      </c>
      <c r="G71" s="864">
        <v>0</v>
      </c>
      <c r="H71" s="864">
        <v>0</v>
      </c>
      <c r="I71" s="864">
        <v>0</v>
      </c>
      <c r="J71" s="864">
        <v>0</v>
      </c>
      <c r="K71" s="864">
        <v>0</v>
      </c>
      <c r="L71" s="865">
        <v>0</v>
      </c>
      <c r="M71" s="164"/>
    </row>
    <row r="72" spans="1:13" ht="18.95" customHeight="1">
      <c r="A72" s="185" t="s">
        <v>101</v>
      </c>
      <c r="B72" s="186" t="s">
        <v>47</v>
      </c>
      <c r="C72" s="180" t="s">
        <v>353</v>
      </c>
      <c r="D72" s="187" t="s">
        <v>41</v>
      </c>
      <c r="E72" s="873">
        <v>7756398000</v>
      </c>
      <c r="F72" s="876">
        <v>7332107000</v>
      </c>
      <c r="G72" s="876">
        <v>2373000</v>
      </c>
      <c r="H72" s="876">
        <v>385849000</v>
      </c>
      <c r="I72" s="876">
        <v>11694000</v>
      </c>
      <c r="J72" s="876">
        <v>0</v>
      </c>
      <c r="K72" s="876">
        <v>0</v>
      </c>
      <c r="L72" s="915">
        <v>24375000</v>
      </c>
      <c r="M72" s="164"/>
    </row>
    <row r="73" spans="1:13" ht="18.95" customHeight="1">
      <c r="A73" s="172"/>
      <c r="B73" s="173"/>
      <c r="C73" s="174"/>
      <c r="D73" s="175" t="s">
        <v>42</v>
      </c>
      <c r="E73" s="874">
        <v>0</v>
      </c>
      <c r="F73" s="870">
        <v>0</v>
      </c>
      <c r="G73" s="870">
        <v>0</v>
      </c>
      <c r="H73" s="870">
        <v>0</v>
      </c>
      <c r="I73" s="870">
        <v>0</v>
      </c>
      <c r="J73" s="870">
        <v>0</v>
      </c>
      <c r="K73" s="870">
        <v>0</v>
      </c>
      <c r="L73" s="871">
        <v>0</v>
      </c>
      <c r="M73" s="164"/>
    </row>
    <row r="74" spans="1:13" ht="18.95" customHeight="1">
      <c r="A74" s="172"/>
      <c r="B74" s="173"/>
      <c r="C74" s="174"/>
      <c r="D74" s="175" t="s">
        <v>43</v>
      </c>
      <c r="E74" s="874">
        <v>634938235.86000001</v>
      </c>
      <c r="F74" s="870">
        <v>610312567.37</v>
      </c>
      <c r="G74" s="870">
        <v>108076.07</v>
      </c>
      <c r="H74" s="870">
        <v>24046571.140000001</v>
      </c>
      <c r="I74" s="870">
        <v>0</v>
      </c>
      <c r="J74" s="870">
        <v>0</v>
      </c>
      <c r="K74" s="870">
        <v>0</v>
      </c>
      <c r="L74" s="871">
        <v>471021.27999999997</v>
      </c>
      <c r="M74" s="164"/>
    </row>
    <row r="75" spans="1:13" ht="18.95" customHeight="1">
      <c r="A75" s="172"/>
      <c r="B75" s="173"/>
      <c r="C75" s="174"/>
      <c r="D75" s="175" t="s">
        <v>44</v>
      </c>
      <c r="E75" s="872">
        <v>8.1859934967236078E-2</v>
      </c>
      <c r="F75" s="872">
        <v>8.3238360729051011E-2</v>
      </c>
      <c r="G75" s="861">
        <v>4.5544066582385169E-2</v>
      </c>
      <c r="H75" s="861">
        <v>6.2321195960077645E-2</v>
      </c>
      <c r="I75" s="861">
        <v>0</v>
      </c>
      <c r="J75" s="861">
        <v>0</v>
      </c>
      <c r="K75" s="861">
        <v>0</v>
      </c>
      <c r="L75" s="863">
        <v>1.9323949948717948E-2</v>
      </c>
      <c r="M75" s="164"/>
    </row>
    <row r="76" spans="1:13" ht="18.95" customHeight="1">
      <c r="A76" s="188" t="s">
        <v>4</v>
      </c>
      <c r="B76" s="189" t="s">
        <v>4</v>
      </c>
      <c r="C76" s="174"/>
      <c r="D76" s="183" t="s">
        <v>45</v>
      </c>
      <c r="E76" s="864">
        <v>0</v>
      </c>
      <c r="F76" s="864">
        <v>0</v>
      </c>
      <c r="G76" s="864">
        <v>0</v>
      </c>
      <c r="H76" s="864">
        <v>0</v>
      </c>
      <c r="I76" s="864">
        <v>0</v>
      </c>
      <c r="J76" s="864">
        <v>0</v>
      </c>
      <c r="K76" s="864">
        <v>0</v>
      </c>
      <c r="L76" s="865">
        <v>0</v>
      </c>
      <c r="M76" s="164"/>
    </row>
    <row r="77" spans="1:13" ht="18.95" customHeight="1">
      <c r="A77" s="172" t="s">
        <v>106</v>
      </c>
      <c r="B77" s="173" t="s">
        <v>47</v>
      </c>
      <c r="C77" s="180" t="s">
        <v>354</v>
      </c>
      <c r="D77" s="181" t="s">
        <v>41</v>
      </c>
      <c r="E77" s="873">
        <v>2259740000</v>
      </c>
      <c r="F77" s="876">
        <v>2055140000</v>
      </c>
      <c r="G77" s="876">
        <v>1095000</v>
      </c>
      <c r="H77" s="876">
        <v>180949000</v>
      </c>
      <c r="I77" s="876">
        <v>7378000</v>
      </c>
      <c r="J77" s="876">
        <v>0</v>
      </c>
      <c r="K77" s="876">
        <v>0</v>
      </c>
      <c r="L77" s="915">
        <v>15178000</v>
      </c>
      <c r="M77" s="164"/>
    </row>
    <row r="78" spans="1:13" ht="18.95" customHeight="1">
      <c r="A78" s="172"/>
      <c r="B78" s="173"/>
      <c r="C78" s="174"/>
      <c r="D78" s="175" t="s">
        <v>42</v>
      </c>
      <c r="E78" s="874">
        <v>0</v>
      </c>
      <c r="F78" s="870">
        <v>0</v>
      </c>
      <c r="G78" s="870">
        <v>0</v>
      </c>
      <c r="H78" s="870">
        <v>0</v>
      </c>
      <c r="I78" s="870">
        <v>0</v>
      </c>
      <c r="J78" s="870">
        <v>0</v>
      </c>
      <c r="K78" s="870">
        <v>0</v>
      </c>
      <c r="L78" s="871">
        <v>0</v>
      </c>
      <c r="M78" s="164"/>
    </row>
    <row r="79" spans="1:13" ht="18.95" customHeight="1">
      <c r="A79" s="172"/>
      <c r="B79" s="173"/>
      <c r="C79" s="174"/>
      <c r="D79" s="175" t="s">
        <v>43</v>
      </c>
      <c r="E79" s="874">
        <v>190718629.39000002</v>
      </c>
      <c r="F79" s="870">
        <v>180128368.97</v>
      </c>
      <c r="G79" s="870">
        <v>46407.51999999999</v>
      </c>
      <c r="H79" s="870">
        <v>9185280.2100000028</v>
      </c>
      <c r="I79" s="870">
        <v>0</v>
      </c>
      <c r="J79" s="870">
        <v>0</v>
      </c>
      <c r="K79" s="870">
        <v>0</v>
      </c>
      <c r="L79" s="871">
        <v>1358572.69</v>
      </c>
      <c r="M79" s="164"/>
    </row>
    <row r="80" spans="1:13" ht="18.95" customHeight="1">
      <c r="A80" s="182" t="s">
        <v>4</v>
      </c>
      <c r="B80" s="173"/>
      <c r="C80" s="174"/>
      <c r="D80" s="175" t="s">
        <v>44</v>
      </c>
      <c r="E80" s="872">
        <v>8.43984836264349E-2</v>
      </c>
      <c r="F80" s="872">
        <v>8.764773639265451E-2</v>
      </c>
      <c r="G80" s="861">
        <v>4.2381296803652956E-2</v>
      </c>
      <c r="H80" s="861">
        <v>5.0761707497692737E-2</v>
      </c>
      <c r="I80" s="862">
        <v>0</v>
      </c>
      <c r="J80" s="861">
        <v>0</v>
      </c>
      <c r="K80" s="861">
        <v>0</v>
      </c>
      <c r="L80" s="863">
        <v>8.9509335222031888E-2</v>
      </c>
      <c r="M80" s="164"/>
    </row>
    <row r="81" spans="1:13" ht="18.95" customHeight="1">
      <c r="A81" s="176"/>
      <c r="B81" s="177"/>
      <c r="C81" s="174"/>
      <c r="D81" s="178" t="s">
        <v>45</v>
      </c>
      <c r="E81" s="864">
        <v>0</v>
      </c>
      <c r="F81" s="864">
        <v>0</v>
      </c>
      <c r="G81" s="864">
        <v>0</v>
      </c>
      <c r="H81" s="864">
        <v>0</v>
      </c>
      <c r="I81" s="864">
        <v>0</v>
      </c>
      <c r="J81" s="864">
        <v>0</v>
      </c>
      <c r="K81" s="864">
        <v>0</v>
      </c>
      <c r="L81" s="865">
        <v>0</v>
      </c>
      <c r="M81" s="164"/>
    </row>
    <row r="82" spans="1:13" ht="18.95" customHeight="1">
      <c r="A82" s="172" t="s">
        <v>110</v>
      </c>
      <c r="B82" s="173" t="s">
        <v>47</v>
      </c>
      <c r="C82" s="180" t="s">
        <v>355</v>
      </c>
      <c r="D82" s="175" t="s">
        <v>41</v>
      </c>
      <c r="E82" s="875">
        <v>2966537000</v>
      </c>
      <c r="F82" s="876">
        <v>2708575000</v>
      </c>
      <c r="G82" s="876">
        <v>1374000</v>
      </c>
      <c r="H82" s="876">
        <v>239809000</v>
      </c>
      <c r="I82" s="876">
        <v>8949000</v>
      </c>
      <c r="J82" s="876">
        <v>0</v>
      </c>
      <c r="K82" s="876">
        <v>0</v>
      </c>
      <c r="L82" s="915">
        <v>7830000</v>
      </c>
      <c r="M82" s="164"/>
    </row>
    <row r="83" spans="1:13" ht="18.95" customHeight="1">
      <c r="A83" s="172"/>
      <c r="B83" s="173"/>
      <c r="C83" s="174"/>
      <c r="D83" s="175" t="s">
        <v>42</v>
      </c>
      <c r="E83" s="875">
        <v>0</v>
      </c>
      <c r="F83" s="870">
        <v>0</v>
      </c>
      <c r="G83" s="870">
        <v>0</v>
      </c>
      <c r="H83" s="870">
        <v>0</v>
      </c>
      <c r="I83" s="870">
        <v>0</v>
      </c>
      <c r="J83" s="870">
        <v>0</v>
      </c>
      <c r="K83" s="870">
        <v>0</v>
      </c>
      <c r="L83" s="871">
        <v>0</v>
      </c>
      <c r="M83" s="164"/>
    </row>
    <row r="84" spans="1:13" ht="18.95" customHeight="1">
      <c r="A84" s="172"/>
      <c r="B84" s="173"/>
      <c r="C84" s="174"/>
      <c r="D84" s="175" t="s">
        <v>43</v>
      </c>
      <c r="E84" s="875">
        <v>248162154.27000001</v>
      </c>
      <c r="F84" s="870">
        <v>233149910.25</v>
      </c>
      <c r="G84" s="870">
        <v>53027.740000000005</v>
      </c>
      <c r="H84" s="870">
        <v>13981000.640000002</v>
      </c>
      <c r="I84" s="870">
        <v>31980</v>
      </c>
      <c r="J84" s="870">
        <v>0</v>
      </c>
      <c r="K84" s="870">
        <v>0</v>
      </c>
      <c r="L84" s="871">
        <v>946235.64</v>
      </c>
      <c r="M84" s="164"/>
    </row>
    <row r="85" spans="1:13" ht="18.95" customHeight="1">
      <c r="A85" s="182" t="s">
        <v>4</v>
      </c>
      <c r="B85" s="173"/>
      <c r="C85" s="174"/>
      <c r="D85" s="175" t="s">
        <v>44</v>
      </c>
      <c r="E85" s="872">
        <v>8.3653820690589742E-2</v>
      </c>
      <c r="F85" s="872">
        <v>8.6078439862289205E-2</v>
      </c>
      <c r="G85" s="861">
        <v>3.8593697234352263E-2</v>
      </c>
      <c r="H85" s="861">
        <v>5.830056686779897E-2</v>
      </c>
      <c r="I85" s="861">
        <v>3.5735836406302381E-3</v>
      </c>
      <c r="J85" s="861">
        <v>0</v>
      </c>
      <c r="K85" s="861">
        <v>0</v>
      </c>
      <c r="L85" s="863">
        <v>0.12084746360153256</v>
      </c>
      <c r="M85" s="164"/>
    </row>
    <row r="86" spans="1:13" ht="18.95" customHeight="1">
      <c r="A86" s="176"/>
      <c r="B86" s="177"/>
      <c r="C86" s="174"/>
      <c r="D86" s="183" t="s">
        <v>45</v>
      </c>
      <c r="E86" s="864">
        <v>0</v>
      </c>
      <c r="F86" s="864">
        <v>0</v>
      </c>
      <c r="G86" s="864">
        <v>0</v>
      </c>
      <c r="H86" s="864">
        <v>0</v>
      </c>
      <c r="I86" s="864">
        <v>0</v>
      </c>
      <c r="J86" s="864">
        <v>0</v>
      </c>
      <c r="K86" s="864">
        <v>0</v>
      </c>
      <c r="L86" s="865">
        <v>0</v>
      </c>
      <c r="M86" s="164"/>
    </row>
    <row r="87" spans="1:13" ht="18.95" customHeight="1">
      <c r="A87" s="172" t="s">
        <v>114</v>
      </c>
      <c r="B87" s="173" t="s">
        <v>47</v>
      </c>
      <c r="C87" s="180" t="s">
        <v>356</v>
      </c>
      <c r="D87" s="181" t="s">
        <v>41</v>
      </c>
      <c r="E87" s="873">
        <v>6326919000</v>
      </c>
      <c r="F87" s="876">
        <v>5861605000</v>
      </c>
      <c r="G87" s="876">
        <v>3138000</v>
      </c>
      <c r="H87" s="876">
        <v>440985000</v>
      </c>
      <c r="I87" s="876">
        <v>12521000</v>
      </c>
      <c r="J87" s="876">
        <v>0</v>
      </c>
      <c r="K87" s="876">
        <v>0</v>
      </c>
      <c r="L87" s="915">
        <v>8670000</v>
      </c>
      <c r="M87" s="164"/>
    </row>
    <row r="88" spans="1:13" ht="18.95" customHeight="1">
      <c r="A88" s="172"/>
      <c r="B88" s="173"/>
      <c r="C88" s="174"/>
      <c r="D88" s="175" t="s">
        <v>42</v>
      </c>
      <c r="E88" s="874">
        <v>0</v>
      </c>
      <c r="F88" s="870">
        <v>0</v>
      </c>
      <c r="G88" s="870">
        <v>0</v>
      </c>
      <c r="H88" s="870">
        <v>0</v>
      </c>
      <c r="I88" s="870">
        <v>0</v>
      </c>
      <c r="J88" s="870">
        <v>0</v>
      </c>
      <c r="K88" s="870">
        <v>0</v>
      </c>
      <c r="L88" s="871">
        <v>0</v>
      </c>
      <c r="M88" s="164"/>
    </row>
    <row r="89" spans="1:13" ht="18.95" customHeight="1">
      <c r="A89" s="172"/>
      <c r="B89" s="173"/>
      <c r="C89" s="174"/>
      <c r="D89" s="175" t="s">
        <v>43</v>
      </c>
      <c r="E89" s="874">
        <v>567806934.52999997</v>
      </c>
      <c r="F89" s="870">
        <v>536459322.75</v>
      </c>
      <c r="G89" s="870">
        <v>172029.69999999998</v>
      </c>
      <c r="H89" s="870">
        <v>29890981.219999984</v>
      </c>
      <c r="I89" s="870">
        <v>137760</v>
      </c>
      <c r="J89" s="870">
        <v>0</v>
      </c>
      <c r="K89" s="870">
        <v>0</v>
      </c>
      <c r="L89" s="871">
        <v>1146840.8600000003</v>
      </c>
      <c r="M89" s="164"/>
    </row>
    <row r="90" spans="1:13" ht="18.95" customHeight="1">
      <c r="A90" s="182" t="s">
        <v>4</v>
      </c>
      <c r="B90" s="173"/>
      <c r="C90" s="174"/>
      <c r="D90" s="175" t="s">
        <v>44</v>
      </c>
      <c r="E90" s="872">
        <v>8.974461891008878E-2</v>
      </c>
      <c r="F90" s="872">
        <v>9.1520892784484789E-2</v>
      </c>
      <c r="G90" s="861">
        <v>5.4821446781389414E-2</v>
      </c>
      <c r="H90" s="861">
        <v>6.7782308287129917E-2</v>
      </c>
      <c r="I90" s="861">
        <v>1.1002316108936986E-2</v>
      </c>
      <c r="J90" s="861">
        <v>0</v>
      </c>
      <c r="K90" s="861">
        <v>0</v>
      </c>
      <c r="L90" s="863">
        <v>0.1322769158016148</v>
      </c>
      <c r="M90" s="164"/>
    </row>
    <row r="91" spans="1:13" ht="18.95" customHeight="1">
      <c r="A91" s="176"/>
      <c r="B91" s="177"/>
      <c r="C91" s="174"/>
      <c r="D91" s="178" t="s">
        <v>45</v>
      </c>
      <c r="E91" s="864">
        <v>0</v>
      </c>
      <c r="F91" s="864">
        <v>0</v>
      </c>
      <c r="G91" s="864">
        <v>0</v>
      </c>
      <c r="H91" s="864">
        <v>0</v>
      </c>
      <c r="I91" s="864">
        <v>0</v>
      </c>
      <c r="J91" s="864">
        <v>0</v>
      </c>
      <c r="K91" s="864">
        <v>0</v>
      </c>
      <c r="L91" s="865">
        <v>0</v>
      </c>
      <c r="M91" s="164"/>
    </row>
    <row r="92" spans="1:13" ht="18.95" customHeight="1">
      <c r="A92" s="172" t="s">
        <v>118</v>
      </c>
      <c r="B92" s="173" t="s">
        <v>47</v>
      </c>
      <c r="C92" s="180" t="s">
        <v>357</v>
      </c>
      <c r="D92" s="175" t="s">
        <v>41</v>
      </c>
      <c r="E92" s="875">
        <v>3373485000</v>
      </c>
      <c r="F92" s="876">
        <v>3126080000</v>
      </c>
      <c r="G92" s="876">
        <v>1171000</v>
      </c>
      <c r="H92" s="876">
        <v>230342000</v>
      </c>
      <c r="I92" s="876">
        <v>7194000</v>
      </c>
      <c r="J92" s="876">
        <v>0</v>
      </c>
      <c r="K92" s="876">
        <v>0</v>
      </c>
      <c r="L92" s="915">
        <v>8698000</v>
      </c>
      <c r="M92" s="164"/>
    </row>
    <row r="93" spans="1:13" ht="18.95" customHeight="1">
      <c r="A93" s="172"/>
      <c r="B93" s="173"/>
      <c r="C93" s="190"/>
      <c r="D93" s="175" t="s">
        <v>42</v>
      </c>
      <c r="E93" s="875">
        <v>0</v>
      </c>
      <c r="F93" s="870">
        <v>0</v>
      </c>
      <c r="G93" s="870">
        <v>0</v>
      </c>
      <c r="H93" s="870">
        <v>0</v>
      </c>
      <c r="I93" s="870">
        <v>0</v>
      </c>
      <c r="J93" s="870">
        <v>0</v>
      </c>
      <c r="K93" s="870">
        <v>0</v>
      </c>
      <c r="L93" s="871">
        <v>0</v>
      </c>
      <c r="M93" s="164"/>
    </row>
    <row r="94" spans="1:13" ht="18.95" customHeight="1">
      <c r="A94" s="172"/>
      <c r="B94" s="173"/>
      <c r="C94" s="190"/>
      <c r="D94" s="175" t="s">
        <v>43</v>
      </c>
      <c r="E94" s="875">
        <v>250220278.77000001</v>
      </c>
      <c r="F94" s="870">
        <v>235144949.97</v>
      </c>
      <c r="G94" s="870">
        <v>87343.190000000017</v>
      </c>
      <c r="H94" s="870">
        <v>14714741.4</v>
      </c>
      <c r="I94" s="870">
        <v>0</v>
      </c>
      <c r="J94" s="870">
        <v>0</v>
      </c>
      <c r="K94" s="870">
        <v>0</v>
      </c>
      <c r="L94" s="871">
        <v>273244.21000000008</v>
      </c>
      <c r="M94" s="164"/>
    </row>
    <row r="95" spans="1:13" ht="18.95" customHeight="1">
      <c r="A95" s="182" t="s">
        <v>4</v>
      </c>
      <c r="B95" s="173"/>
      <c r="C95" s="191" t="s">
        <v>4</v>
      </c>
      <c r="D95" s="175" t="s">
        <v>44</v>
      </c>
      <c r="E95" s="872">
        <v>7.4172637130445224E-2</v>
      </c>
      <c r="F95" s="872">
        <v>7.5220387824367893E-2</v>
      </c>
      <c r="G95" s="861">
        <v>7.4588548249359538E-2</v>
      </c>
      <c r="H95" s="861">
        <v>6.3882146547307922E-2</v>
      </c>
      <c r="I95" s="861">
        <v>0</v>
      </c>
      <c r="J95" s="861">
        <v>0</v>
      </c>
      <c r="K95" s="861">
        <v>0</v>
      </c>
      <c r="L95" s="863">
        <v>3.141460220740401E-2</v>
      </c>
      <c r="M95" s="164"/>
    </row>
    <row r="96" spans="1:13" ht="18.95" customHeight="1">
      <c r="A96" s="176"/>
      <c r="B96" s="177"/>
      <c r="C96" s="192"/>
      <c r="D96" s="183" t="s">
        <v>45</v>
      </c>
      <c r="E96" s="864">
        <v>0</v>
      </c>
      <c r="F96" s="864">
        <v>0</v>
      </c>
      <c r="G96" s="864">
        <v>0</v>
      </c>
      <c r="H96" s="864">
        <v>0</v>
      </c>
      <c r="I96" s="864">
        <v>0</v>
      </c>
      <c r="J96" s="864">
        <v>0</v>
      </c>
      <c r="K96" s="864">
        <v>0</v>
      </c>
      <c r="L96" s="865">
        <v>0</v>
      </c>
      <c r="M96" s="164"/>
    </row>
    <row r="97" spans="1:12" ht="27" customHeight="1">
      <c r="A97" s="814"/>
      <c r="E97" s="194"/>
      <c r="F97" s="194"/>
      <c r="G97" s="194"/>
      <c r="H97" s="194"/>
      <c r="I97" s="194"/>
      <c r="J97" s="194"/>
      <c r="K97" s="194"/>
      <c r="L97" s="194"/>
    </row>
    <row r="98" spans="1:12" ht="18" customHeight="1">
      <c r="A98" s="1578"/>
      <c r="B98" s="1578"/>
      <c r="C98" s="1578"/>
      <c r="D98" s="1578"/>
      <c r="E98" s="1578"/>
      <c r="F98" s="1578"/>
      <c r="G98" s="1578"/>
      <c r="H98" s="1578"/>
      <c r="I98" s="1578"/>
      <c r="J98" s="1578"/>
      <c r="K98" s="1578"/>
      <c r="L98" s="1578"/>
    </row>
    <row r="99" spans="1:12" ht="18">
      <c r="E99" s="194"/>
      <c r="F99" s="194"/>
      <c r="G99" s="194"/>
      <c r="H99" s="194"/>
      <c r="I99" s="194"/>
      <c r="J99" s="194"/>
      <c r="K99" s="194"/>
      <c r="L99" s="194"/>
    </row>
    <row r="100" spans="1:12">
      <c r="G100" s="179"/>
      <c r="H100" s="371"/>
      <c r="I100" s="372"/>
      <c r="J100" s="179"/>
    </row>
  </sheetData>
  <mergeCells count="1">
    <mergeCell ref="A98:L98"/>
  </mergeCells>
  <phoneticPr fontId="5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L75"/>
  <sheetViews>
    <sheetView showGridLines="0" zoomScale="110" zoomScaleNormal="110" workbookViewId="0">
      <selection activeCell="AC11" sqref="AC11"/>
    </sheetView>
  </sheetViews>
  <sheetFormatPr defaultColWidth="5.140625" defaultRowHeight="15"/>
  <cols>
    <col min="1" max="1" width="5.140625" style="472" customWidth="1"/>
    <col min="2" max="2" width="2.5703125" style="472" customWidth="1"/>
    <col min="3" max="3" width="58.5703125" style="472" customWidth="1"/>
    <col min="4" max="4" width="19.85546875" style="472" customWidth="1"/>
    <col min="5" max="5" width="2.28515625" style="472" customWidth="1"/>
    <col min="6" max="7" width="20.85546875" style="472" customWidth="1"/>
    <col min="8" max="9" width="20.7109375" style="472" customWidth="1"/>
    <col min="10" max="10" width="5.85546875" style="472" customWidth="1"/>
    <col min="11" max="11" width="13.140625" style="472" bestFit="1" customWidth="1"/>
    <col min="12" max="13" width="12.5703125" style="472" customWidth="1"/>
    <col min="14" max="14" width="15.5703125" style="472" bestFit="1" customWidth="1"/>
    <col min="15" max="15" width="12.5703125" style="472" customWidth="1"/>
    <col min="16" max="16" width="15.5703125" style="472" bestFit="1" customWidth="1"/>
    <col min="17" max="17" width="12.5703125" style="472" customWidth="1"/>
    <col min="18" max="18" width="22.85546875" style="472" customWidth="1"/>
    <col min="19" max="247" width="12.5703125" style="472" customWidth="1"/>
    <col min="248" max="256" width="5.140625" style="472"/>
    <col min="257" max="257" width="5.140625" style="472" customWidth="1"/>
    <col min="258" max="258" width="2.5703125" style="472" customWidth="1"/>
    <col min="259" max="259" width="58.5703125" style="472" customWidth="1"/>
    <col min="260" max="260" width="19.85546875" style="472" customWidth="1"/>
    <col min="261" max="261" width="2.28515625" style="472" customWidth="1"/>
    <col min="262" max="263" width="20.85546875" style="472" customWidth="1"/>
    <col min="264" max="265" width="20.7109375" style="472" customWidth="1"/>
    <col min="266" max="266" width="5.85546875" style="472" customWidth="1"/>
    <col min="267" max="503" width="12.5703125" style="472" customWidth="1"/>
    <col min="504" max="512" width="5.140625" style="472"/>
    <col min="513" max="513" width="5.140625" style="472" customWidth="1"/>
    <col min="514" max="514" width="2.5703125" style="472" customWidth="1"/>
    <col min="515" max="515" width="58.5703125" style="472" customWidth="1"/>
    <col min="516" max="516" width="19.85546875" style="472" customWidth="1"/>
    <col min="517" max="517" width="2.28515625" style="472" customWidth="1"/>
    <col min="518" max="519" width="20.85546875" style="472" customWidth="1"/>
    <col min="520" max="521" width="20.7109375" style="472" customWidth="1"/>
    <col min="522" max="522" width="5.85546875" style="472" customWidth="1"/>
    <col min="523" max="759" width="12.5703125" style="472" customWidth="1"/>
    <col min="760" max="768" width="5.140625" style="472"/>
    <col min="769" max="769" width="5.140625" style="472" customWidth="1"/>
    <col min="770" max="770" width="2.5703125" style="472" customWidth="1"/>
    <col min="771" max="771" width="58.5703125" style="472" customWidth="1"/>
    <col min="772" max="772" width="19.85546875" style="472" customWidth="1"/>
    <col min="773" max="773" width="2.28515625" style="472" customWidth="1"/>
    <col min="774" max="775" width="20.85546875" style="472" customWidth="1"/>
    <col min="776" max="777" width="20.7109375" style="472" customWidth="1"/>
    <col min="778" max="778" width="5.85546875" style="472" customWidth="1"/>
    <col min="779" max="1015" width="12.5703125" style="472" customWidth="1"/>
    <col min="1016" max="1024" width="5.140625" style="472"/>
    <col min="1025" max="1025" width="5.140625" style="472" customWidth="1"/>
    <col min="1026" max="1026" width="2.5703125" style="472" customWidth="1"/>
    <col min="1027" max="1027" width="58.5703125" style="472" customWidth="1"/>
    <col min="1028" max="1028" width="19.85546875" style="472" customWidth="1"/>
    <col min="1029" max="1029" width="2.28515625" style="472" customWidth="1"/>
    <col min="1030" max="1031" width="20.85546875" style="472" customWidth="1"/>
    <col min="1032" max="1033" width="20.7109375" style="472" customWidth="1"/>
    <col min="1034" max="1034" width="5.85546875" style="472" customWidth="1"/>
    <col min="1035" max="1271" width="12.5703125" style="472" customWidth="1"/>
    <col min="1272" max="1280" width="5.140625" style="472"/>
    <col min="1281" max="1281" width="5.140625" style="472" customWidth="1"/>
    <col min="1282" max="1282" width="2.5703125" style="472" customWidth="1"/>
    <col min="1283" max="1283" width="58.5703125" style="472" customWidth="1"/>
    <col min="1284" max="1284" width="19.85546875" style="472" customWidth="1"/>
    <col min="1285" max="1285" width="2.28515625" style="472" customWidth="1"/>
    <col min="1286" max="1287" width="20.85546875" style="472" customWidth="1"/>
    <col min="1288" max="1289" width="20.7109375" style="472" customWidth="1"/>
    <col min="1290" max="1290" width="5.85546875" style="472" customWidth="1"/>
    <col min="1291" max="1527" width="12.5703125" style="472" customWidth="1"/>
    <col min="1528" max="1536" width="5.140625" style="472"/>
    <col min="1537" max="1537" width="5.140625" style="472" customWidth="1"/>
    <col min="1538" max="1538" width="2.5703125" style="472" customWidth="1"/>
    <col min="1539" max="1539" width="58.5703125" style="472" customWidth="1"/>
    <col min="1540" max="1540" width="19.85546875" style="472" customWidth="1"/>
    <col min="1541" max="1541" width="2.28515625" style="472" customWidth="1"/>
    <col min="1542" max="1543" width="20.85546875" style="472" customWidth="1"/>
    <col min="1544" max="1545" width="20.7109375" style="472" customWidth="1"/>
    <col min="1546" max="1546" width="5.85546875" style="472" customWidth="1"/>
    <col min="1547" max="1783" width="12.5703125" style="472" customWidth="1"/>
    <col min="1784" max="1792" width="5.140625" style="472"/>
    <col min="1793" max="1793" width="5.140625" style="472" customWidth="1"/>
    <col min="1794" max="1794" width="2.5703125" style="472" customWidth="1"/>
    <col min="1795" max="1795" width="58.5703125" style="472" customWidth="1"/>
    <col min="1796" max="1796" width="19.85546875" style="472" customWidth="1"/>
    <col min="1797" max="1797" width="2.28515625" style="472" customWidth="1"/>
    <col min="1798" max="1799" width="20.85546875" style="472" customWidth="1"/>
    <col min="1800" max="1801" width="20.7109375" style="472" customWidth="1"/>
    <col min="1802" max="1802" width="5.85546875" style="472" customWidth="1"/>
    <col min="1803" max="2039" width="12.5703125" style="472" customWidth="1"/>
    <col min="2040" max="2048" width="5.140625" style="472"/>
    <col min="2049" max="2049" width="5.140625" style="472" customWidth="1"/>
    <col min="2050" max="2050" width="2.5703125" style="472" customWidth="1"/>
    <col min="2051" max="2051" width="58.5703125" style="472" customWidth="1"/>
    <col min="2052" max="2052" width="19.85546875" style="472" customWidth="1"/>
    <col min="2053" max="2053" width="2.28515625" style="472" customWidth="1"/>
    <col min="2054" max="2055" width="20.85546875" style="472" customWidth="1"/>
    <col min="2056" max="2057" width="20.7109375" style="472" customWidth="1"/>
    <col min="2058" max="2058" width="5.85546875" style="472" customWidth="1"/>
    <col min="2059" max="2295" width="12.5703125" style="472" customWidth="1"/>
    <col min="2296" max="2304" width="5.140625" style="472"/>
    <col min="2305" max="2305" width="5.140625" style="472" customWidth="1"/>
    <col min="2306" max="2306" width="2.5703125" style="472" customWidth="1"/>
    <col min="2307" max="2307" width="58.5703125" style="472" customWidth="1"/>
    <col min="2308" max="2308" width="19.85546875" style="472" customWidth="1"/>
    <col min="2309" max="2309" width="2.28515625" style="472" customWidth="1"/>
    <col min="2310" max="2311" width="20.85546875" style="472" customWidth="1"/>
    <col min="2312" max="2313" width="20.7109375" style="472" customWidth="1"/>
    <col min="2314" max="2314" width="5.85546875" style="472" customWidth="1"/>
    <col min="2315" max="2551" width="12.5703125" style="472" customWidth="1"/>
    <col min="2552" max="2560" width="5.140625" style="472"/>
    <col min="2561" max="2561" width="5.140625" style="472" customWidth="1"/>
    <col min="2562" max="2562" width="2.5703125" style="472" customWidth="1"/>
    <col min="2563" max="2563" width="58.5703125" style="472" customWidth="1"/>
    <col min="2564" max="2564" width="19.85546875" style="472" customWidth="1"/>
    <col min="2565" max="2565" width="2.28515625" style="472" customWidth="1"/>
    <col min="2566" max="2567" width="20.85546875" style="472" customWidth="1"/>
    <col min="2568" max="2569" width="20.7109375" style="472" customWidth="1"/>
    <col min="2570" max="2570" width="5.85546875" style="472" customWidth="1"/>
    <col min="2571" max="2807" width="12.5703125" style="472" customWidth="1"/>
    <col min="2808" max="2816" width="5.140625" style="472"/>
    <col min="2817" max="2817" width="5.140625" style="472" customWidth="1"/>
    <col min="2818" max="2818" width="2.5703125" style="472" customWidth="1"/>
    <col min="2819" max="2819" width="58.5703125" style="472" customWidth="1"/>
    <col min="2820" max="2820" width="19.85546875" style="472" customWidth="1"/>
    <col min="2821" max="2821" width="2.28515625" style="472" customWidth="1"/>
    <col min="2822" max="2823" width="20.85546875" style="472" customWidth="1"/>
    <col min="2824" max="2825" width="20.7109375" style="472" customWidth="1"/>
    <col min="2826" max="2826" width="5.85546875" style="472" customWidth="1"/>
    <col min="2827" max="3063" width="12.5703125" style="472" customWidth="1"/>
    <col min="3064" max="3072" width="5.140625" style="472"/>
    <col min="3073" max="3073" width="5.140625" style="472" customWidth="1"/>
    <col min="3074" max="3074" width="2.5703125" style="472" customWidth="1"/>
    <col min="3075" max="3075" width="58.5703125" style="472" customWidth="1"/>
    <col min="3076" max="3076" width="19.85546875" style="472" customWidth="1"/>
    <col min="3077" max="3077" width="2.28515625" style="472" customWidth="1"/>
    <col min="3078" max="3079" width="20.85546875" style="472" customWidth="1"/>
    <col min="3080" max="3081" width="20.7109375" style="472" customWidth="1"/>
    <col min="3082" max="3082" width="5.85546875" style="472" customWidth="1"/>
    <col min="3083" max="3319" width="12.5703125" style="472" customWidth="1"/>
    <col min="3320" max="3328" width="5.140625" style="472"/>
    <col min="3329" max="3329" width="5.140625" style="472" customWidth="1"/>
    <col min="3330" max="3330" width="2.5703125" style="472" customWidth="1"/>
    <col min="3331" max="3331" width="58.5703125" style="472" customWidth="1"/>
    <col min="3332" max="3332" width="19.85546875" style="472" customWidth="1"/>
    <col min="3333" max="3333" width="2.28515625" style="472" customWidth="1"/>
    <col min="3334" max="3335" width="20.85546875" style="472" customWidth="1"/>
    <col min="3336" max="3337" width="20.7109375" style="472" customWidth="1"/>
    <col min="3338" max="3338" width="5.85546875" style="472" customWidth="1"/>
    <col min="3339" max="3575" width="12.5703125" style="472" customWidth="1"/>
    <col min="3576" max="3584" width="5.140625" style="472"/>
    <col min="3585" max="3585" width="5.140625" style="472" customWidth="1"/>
    <col min="3586" max="3586" width="2.5703125" style="472" customWidth="1"/>
    <col min="3587" max="3587" width="58.5703125" style="472" customWidth="1"/>
    <col min="3588" max="3588" width="19.85546875" style="472" customWidth="1"/>
    <col min="3589" max="3589" width="2.28515625" style="472" customWidth="1"/>
    <col min="3590" max="3591" width="20.85546875" style="472" customWidth="1"/>
    <col min="3592" max="3593" width="20.7109375" style="472" customWidth="1"/>
    <col min="3594" max="3594" width="5.85546875" style="472" customWidth="1"/>
    <col min="3595" max="3831" width="12.5703125" style="472" customWidth="1"/>
    <col min="3832" max="3840" width="5.140625" style="472"/>
    <col min="3841" max="3841" width="5.140625" style="472" customWidth="1"/>
    <col min="3842" max="3842" width="2.5703125" style="472" customWidth="1"/>
    <col min="3843" max="3843" width="58.5703125" style="472" customWidth="1"/>
    <col min="3844" max="3844" width="19.85546875" style="472" customWidth="1"/>
    <col min="3845" max="3845" width="2.28515625" style="472" customWidth="1"/>
    <col min="3846" max="3847" width="20.85546875" style="472" customWidth="1"/>
    <col min="3848" max="3849" width="20.7109375" style="472" customWidth="1"/>
    <col min="3850" max="3850" width="5.85546875" style="472" customWidth="1"/>
    <col min="3851" max="4087" width="12.5703125" style="472" customWidth="1"/>
    <col min="4088" max="4096" width="5.140625" style="472"/>
    <col min="4097" max="4097" width="5.140625" style="472" customWidth="1"/>
    <col min="4098" max="4098" width="2.5703125" style="472" customWidth="1"/>
    <col min="4099" max="4099" width="58.5703125" style="472" customWidth="1"/>
    <col min="4100" max="4100" width="19.85546875" style="472" customWidth="1"/>
    <col min="4101" max="4101" width="2.28515625" style="472" customWidth="1"/>
    <col min="4102" max="4103" width="20.85546875" style="472" customWidth="1"/>
    <col min="4104" max="4105" width="20.7109375" style="472" customWidth="1"/>
    <col min="4106" max="4106" width="5.85546875" style="472" customWidth="1"/>
    <col min="4107" max="4343" width="12.5703125" style="472" customWidth="1"/>
    <col min="4344" max="4352" width="5.140625" style="472"/>
    <col min="4353" max="4353" width="5.140625" style="472" customWidth="1"/>
    <col min="4354" max="4354" width="2.5703125" style="472" customWidth="1"/>
    <col min="4355" max="4355" width="58.5703125" style="472" customWidth="1"/>
    <col min="4356" max="4356" width="19.85546875" style="472" customWidth="1"/>
    <col min="4357" max="4357" width="2.28515625" style="472" customWidth="1"/>
    <col min="4358" max="4359" width="20.85546875" style="472" customWidth="1"/>
    <col min="4360" max="4361" width="20.7109375" style="472" customWidth="1"/>
    <col min="4362" max="4362" width="5.85546875" style="472" customWidth="1"/>
    <col min="4363" max="4599" width="12.5703125" style="472" customWidth="1"/>
    <col min="4600" max="4608" width="5.140625" style="472"/>
    <col min="4609" max="4609" width="5.140625" style="472" customWidth="1"/>
    <col min="4610" max="4610" width="2.5703125" style="472" customWidth="1"/>
    <col min="4611" max="4611" width="58.5703125" style="472" customWidth="1"/>
    <col min="4612" max="4612" width="19.85546875" style="472" customWidth="1"/>
    <col min="4613" max="4613" width="2.28515625" style="472" customWidth="1"/>
    <col min="4614" max="4615" width="20.85546875" style="472" customWidth="1"/>
    <col min="4616" max="4617" width="20.7109375" style="472" customWidth="1"/>
    <col min="4618" max="4618" width="5.85546875" style="472" customWidth="1"/>
    <col min="4619" max="4855" width="12.5703125" style="472" customWidth="1"/>
    <col min="4856" max="4864" width="5.140625" style="472"/>
    <col min="4865" max="4865" width="5.140625" style="472" customWidth="1"/>
    <col min="4866" max="4866" width="2.5703125" style="472" customWidth="1"/>
    <col min="4867" max="4867" width="58.5703125" style="472" customWidth="1"/>
    <col min="4868" max="4868" width="19.85546875" style="472" customWidth="1"/>
    <col min="4869" max="4869" width="2.28515625" style="472" customWidth="1"/>
    <col min="4870" max="4871" width="20.85546875" style="472" customWidth="1"/>
    <col min="4872" max="4873" width="20.7109375" style="472" customWidth="1"/>
    <col min="4874" max="4874" width="5.85546875" style="472" customWidth="1"/>
    <col min="4875" max="5111" width="12.5703125" style="472" customWidth="1"/>
    <col min="5112" max="5120" width="5.140625" style="472"/>
    <col min="5121" max="5121" width="5.140625" style="472" customWidth="1"/>
    <col min="5122" max="5122" width="2.5703125" style="472" customWidth="1"/>
    <col min="5123" max="5123" width="58.5703125" style="472" customWidth="1"/>
    <col min="5124" max="5124" width="19.85546875" style="472" customWidth="1"/>
    <col min="5125" max="5125" width="2.28515625" style="472" customWidth="1"/>
    <col min="5126" max="5127" width="20.85546875" style="472" customWidth="1"/>
    <col min="5128" max="5129" width="20.7109375" style="472" customWidth="1"/>
    <col min="5130" max="5130" width="5.85546875" style="472" customWidth="1"/>
    <col min="5131" max="5367" width="12.5703125" style="472" customWidth="1"/>
    <col min="5368" max="5376" width="5.140625" style="472"/>
    <col min="5377" max="5377" width="5.140625" style="472" customWidth="1"/>
    <col min="5378" max="5378" width="2.5703125" style="472" customWidth="1"/>
    <col min="5379" max="5379" width="58.5703125" style="472" customWidth="1"/>
    <col min="5380" max="5380" width="19.85546875" style="472" customWidth="1"/>
    <col min="5381" max="5381" width="2.28515625" style="472" customWidth="1"/>
    <col min="5382" max="5383" width="20.85546875" style="472" customWidth="1"/>
    <col min="5384" max="5385" width="20.7109375" style="472" customWidth="1"/>
    <col min="5386" max="5386" width="5.85546875" style="472" customWidth="1"/>
    <col min="5387" max="5623" width="12.5703125" style="472" customWidth="1"/>
    <col min="5624" max="5632" width="5.140625" style="472"/>
    <col min="5633" max="5633" width="5.140625" style="472" customWidth="1"/>
    <col min="5634" max="5634" width="2.5703125" style="472" customWidth="1"/>
    <col min="5635" max="5635" width="58.5703125" style="472" customWidth="1"/>
    <col min="5636" max="5636" width="19.85546875" style="472" customWidth="1"/>
    <col min="5637" max="5637" width="2.28515625" style="472" customWidth="1"/>
    <col min="5638" max="5639" width="20.85546875" style="472" customWidth="1"/>
    <col min="5640" max="5641" width="20.7109375" style="472" customWidth="1"/>
    <col min="5642" max="5642" width="5.85546875" style="472" customWidth="1"/>
    <col min="5643" max="5879" width="12.5703125" style="472" customWidth="1"/>
    <col min="5880" max="5888" width="5.140625" style="472"/>
    <col min="5889" max="5889" width="5.140625" style="472" customWidth="1"/>
    <col min="5890" max="5890" width="2.5703125" style="472" customWidth="1"/>
    <col min="5891" max="5891" width="58.5703125" style="472" customWidth="1"/>
    <col min="5892" max="5892" width="19.85546875" style="472" customWidth="1"/>
    <col min="5893" max="5893" width="2.28515625" style="472" customWidth="1"/>
    <col min="5894" max="5895" width="20.85546875" style="472" customWidth="1"/>
    <col min="5896" max="5897" width="20.7109375" style="472" customWidth="1"/>
    <col min="5898" max="5898" width="5.85546875" style="472" customWidth="1"/>
    <col min="5899" max="6135" width="12.5703125" style="472" customWidth="1"/>
    <col min="6136" max="6144" width="5.140625" style="472"/>
    <col min="6145" max="6145" width="5.140625" style="472" customWidth="1"/>
    <col min="6146" max="6146" width="2.5703125" style="472" customWidth="1"/>
    <col min="6147" max="6147" width="58.5703125" style="472" customWidth="1"/>
    <col min="6148" max="6148" width="19.85546875" style="472" customWidth="1"/>
    <col min="6149" max="6149" width="2.28515625" style="472" customWidth="1"/>
    <col min="6150" max="6151" width="20.85546875" style="472" customWidth="1"/>
    <col min="6152" max="6153" width="20.7109375" style="472" customWidth="1"/>
    <col min="6154" max="6154" width="5.85546875" style="472" customWidth="1"/>
    <col min="6155" max="6391" width="12.5703125" style="472" customWidth="1"/>
    <col min="6392" max="6400" width="5.140625" style="472"/>
    <col min="6401" max="6401" width="5.140625" style="472" customWidth="1"/>
    <col min="6402" max="6402" width="2.5703125" style="472" customWidth="1"/>
    <col min="6403" max="6403" width="58.5703125" style="472" customWidth="1"/>
    <col min="6404" max="6404" width="19.85546875" style="472" customWidth="1"/>
    <col min="6405" max="6405" width="2.28515625" style="472" customWidth="1"/>
    <col min="6406" max="6407" width="20.85546875" style="472" customWidth="1"/>
    <col min="6408" max="6409" width="20.7109375" style="472" customWidth="1"/>
    <col min="6410" max="6410" width="5.85546875" style="472" customWidth="1"/>
    <col min="6411" max="6647" width="12.5703125" style="472" customWidth="1"/>
    <col min="6648" max="6656" width="5.140625" style="472"/>
    <col min="6657" max="6657" width="5.140625" style="472" customWidth="1"/>
    <col min="6658" max="6658" width="2.5703125" style="472" customWidth="1"/>
    <col min="6659" max="6659" width="58.5703125" style="472" customWidth="1"/>
    <col min="6660" max="6660" width="19.85546875" style="472" customWidth="1"/>
    <col min="6661" max="6661" width="2.28515625" style="472" customWidth="1"/>
    <col min="6662" max="6663" width="20.85546875" style="472" customWidth="1"/>
    <col min="6664" max="6665" width="20.7109375" style="472" customWidth="1"/>
    <col min="6666" max="6666" width="5.85546875" style="472" customWidth="1"/>
    <col min="6667" max="6903" width="12.5703125" style="472" customWidth="1"/>
    <col min="6904" max="6912" width="5.140625" style="472"/>
    <col min="6913" max="6913" width="5.140625" style="472" customWidth="1"/>
    <col min="6914" max="6914" width="2.5703125" style="472" customWidth="1"/>
    <col min="6915" max="6915" width="58.5703125" style="472" customWidth="1"/>
    <col min="6916" max="6916" width="19.85546875" style="472" customWidth="1"/>
    <col min="6917" max="6917" width="2.28515625" style="472" customWidth="1"/>
    <col min="6918" max="6919" width="20.85546875" style="472" customWidth="1"/>
    <col min="6920" max="6921" width="20.7109375" style="472" customWidth="1"/>
    <col min="6922" max="6922" width="5.85546875" style="472" customWidth="1"/>
    <col min="6923" max="7159" width="12.5703125" style="472" customWidth="1"/>
    <col min="7160" max="7168" width="5.140625" style="472"/>
    <col min="7169" max="7169" width="5.140625" style="472" customWidth="1"/>
    <col min="7170" max="7170" width="2.5703125" style="472" customWidth="1"/>
    <col min="7171" max="7171" width="58.5703125" style="472" customWidth="1"/>
    <col min="7172" max="7172" width="19.85546875" style="472" customWidth="1"/>
    <col min="7173" max="7173" width="2.28515625" style="472" customWidth="1"/>
    <col min="7174" max="7175" width="20.85546875" style="472" customWidth="1"/>
    <col min="7176" max="7177" width="20.7109375" style="472" customWidth="1"/>
    <col min="7178" max="7178" width="5.85546875" style="472" customWidth="1"/>
    <col min="7179" max="7415" width="12.5703125" style="472" customWidth="1"/>
    <col min="7416" max="7424" width="5.140625" style="472"/>
    <col min="7425" max="7425" width="5.140625" style="472" customWidth="1"/>
    <col min="7426" max="7426" width="2.5703125" style="472" customWidth="1"/>
    <col min="7427" max="7427" width="58.5703125" style="472" customWidth="1"/>
    <col min="7428" max="7428" width="19.85546875" style="472" customWidth="1"/>
    <col min="7429" max="7429" width="2.28515625" style="472" customWidth="1"/>
    <col min="7430" max="7431" width="20.85546875" style="472" customWidth="1"/>
    <col min="7432" max="7433" width="20.7109375" style="472" customWidth="1"/>
    <col min="7434" max="7434" width="5.85546875" style="472" customWidth="1"/>
    <col min="7435" max="7671" width="12.5703125" style="472" customWidth="1"/>
    <col min="7672" max="7680" width="5.140625" style="472"/>
    <col min="7681" max="7681" width="5.140625" style="472" customWidth="1"/>
    <col min="7682" max="7682" width="2.5703125" style="472" customWidth="1"/>
    <col min="7683" max="7683" width="58.5703125" style="472" customWidth="1"/>
    <col min="7684" max="7684" width="19.85546875" style="472" customWidth="1"/>
    <col min="7685" max="7685" width="2.28515625" style="472" customWidth="1"/>
    <col min="7686" max="7687" width="20.85546875" style="472" customWidth="1"/>
    <col min="7688" max="7689" width="20.7109375" style="472" customWidth="1"/>
    <col min="7690" max="7690" width="5.85546875" style="472" customWidth="1"/>
    <col min="7691" max="7927" width="12.5703125" style="472" customWidth="1"/>
    <col min="7928" max="7936" width="5.140625" style="472"/>
    <col min="7937" max="7937" width="5.140625" style="472" customWidth="1"/>
    <col min="7938" max="7938" width="2.5703125" style="472" customWidth="1"/>
    <col min="7939" max="7939" width="58.5703125" style="472" customWidth="1"/>
    <col min="7940" max="7940" width="19.85546875" style="472" customWidth="1"/>
    <col min="7941" max="7941" width="2.28515625" style="472" customWidth="1"/>
    <col min="7942" max="7943" width="20.85546875" style="472" customWidth="1"/>
    <col min="7944" max="7945" width="20.7109375" style="472" customWidth="1"/>
    <col min="7946" max="7946" width="5.85546875" style="472" customWidth="1"/>
    <col min="7947" max="8183" width="12.5703125" style="472" customWidth="1"/>
    <col min="8184" max="8192" width="5.140625" style="472"/>
    <col min="8193" max="8193" width="5.140625" style="472" customWidth="1"/>
    <col min="8194" max="8194" width="2.5703125" style="472" customWidth="1"/>
    <col min="8195" max="8195" width="58.5703125" style="472" customWidth="1"/>
    <col min="8196" max="8196" width="19.85546875" style="472" customWidth="1"/>
    <col min="8197" max="8197" width="2.28515625" style="472" customWidth="1"/>
    <col min="8198" max="8199" width="20.85546875" style="472" customWidth="1"/>
    <col min="8200" max="8201" width="20.7109375" style="472" customWidth="1"/>
    <col min="8202" max="8202" width="5.85546875" style="472" customWidth="1"/>
    <col min="8203" max="8439" width="12.5703125" style="472" customWidth="1"/>
    <col min="8440" max="8448" width="5.140625" style="472"/>
    <col min="8449" max="8449" width="5.140625" style="472" customWidth="1"/>
    <col min="8450" max="8450" width="2.5703125" style="472" customWidth="1"/>
    <col min="8451" max="8451" width="58.5703125" style="472" customWidth="1"/>
    <col min="8452" max="8452" width="19.85546875" style="472" customWidth="1"/>
    <col min="8453" max="8453" width="2.28515625" style="472" customWidth="1"/>
    <col min="8454" max="8455" width="20.85546875" style="472" customWidth="1"/>
    <col min="8456" max="8457" width="20.7109375" style="472" customWidth="1"/>
    <col min="8458" max="8458" width="5.85546875" style="472" customWidth="1"/>
    <col min="8459" max="8695" width="12.5703125" style="472" customWidth="1"/>
    <col min="8696" max="8704" width="5.140625" style="472"/>
    <col min="8705" max="8705" width="5.140625" style="472" customWidth="1"/>
    <col min="8706" max="8706" width="2.5703125" style="472" customWidth="1"/>
    <col min="8707" max="8707" width="58.5703125" style="472" customWidth="1"/>
    <col min="8708" max="8708" width="19.85546875" style="472" customWidth="1"/>
    <col min="8709" max="8709" width="2.28515625" style="472" customWidth="1"/>
    <col min="8710" max="8711" width="20.85546875" style="472" customWidth="1"/>
    <col min="8712" max="8713" width="20.7109375" style="472" customWidth="1"/>
    <col min="8714" max="8714" width="5.85546875" style="472" customWidth="1"/>
    <col min="8715" max="8951" width="12.5703125" style="472" customWidth="1"/>
    <col min="8952" max="8960" width="5.140625" style="472"/>
    <col min="8961" max="8961" width="5.140625" style="472" customWidth="1"/>
    <col min="8962" max="8962" width="2.5703125" style="472" customWidth="1"/>
    <col min="8963" max="8963" width="58.5703125" style="472" customWidth="1"/>
    <col min="8964" max="8964" width="19.85546875" style="472" customWidth="1"/>
    <col min="8965" max="8965" width="2.28515625" style="472" customWidth="1"/>
    <col min="8966" max="8967" width="20.85546875" style="472" customWidth="1"/>
    <col min="8968" max="8969" width="20.7109375" style="472" customWidth="1"/>
    <col min="8970" max="8970" width="5.85546875" style="472" customWidth="1"/>
    <col min="8971" max="9207" width="12.5703125" style="472" customWidth="1"/>
    <col min="9208" max="9216" width="5.140625" style="472"/>
    <col min="9217" max="9217" width="5.140625" style="472" customWidth="1"/>
    <col min="9218" max="9218" width="2.5703125" style="472" customWidth="1"/>
    <col min="9219" max="9219" width="58.5703125" style="472" customWidth="1"/>
    <col min="9220" max="9220" width="19.85546875" style="472" customWidth="1"/>
    <col min="9221" max="9221" width="2.28515625" style="472" customWidth="1"/>
    <col min="9222" max="9223" width="20.85546875" style="472" customWidth="1"/>
    <col min="9224" max="9225" width="20.7109375" style="472" customWidth="1"/>
    <col min="9226" max="9226" width="5.85546875" style="472" customWidth="1"/>
    <col min="9227" max="9463" width="12.5703125" style="472" customWidth="1"/>
    <col min="9464" max="9472" width="5.140625" style="472"/>
    <col min="9473" max="9473" width="5.140625" style="472" customWidth="1"/>
    <col min="9474" max="9474" width="2.5703125" style="472" customWidth="1"/>
    <col min="9475" max="9475" width="58.5703125" style="472" customWidth="1"/>
    <col min="9476" max="9476" width="19.85546875" style="472" customWidth="1"/>
    <col min="9477" max="9477" width="2.28515625" style="472" customWidth="1"/>
    <col min="9478" max="9479" width="20.85546875" style="472" customWidth="1"/>
    <col min="9480" max="9481" width="20.7109375" style="472" customWidth="1"/>
    <col min="9482" max="9482" width="5.85546875" style="472" customWidth="1"/>
    <col min="9483" max="9719" width="12.5703125" style="472" customWidth="1"/>
    <col min="9720" max="9728" width="5.140625" style="472"/>
    <col min="9729" max="9729" width="5.140625" style="472" customWidth="1"/>
    <col min="9730" max="9730" width="2.5703125" style="472" customWidth="1"/>
    <col min="9731" max="9731" width="58.5703125" style="472" customWidth="1"/>
    <col min="9732" max="9732" width="19.85546875" style="472" customWidth="1"/>
    <col min="9733" max="9733" width="2.28515625" style="472" customWidth="1"/>
    <col min="9734" max="9735" width="20.85546875" style="472" customWidth="1"/>
    <col min="9736" max="9737" width="20.7109375" style="472" customWidth="1"/>
    <col min="9738" max="9738" width="5.85546875" style="472" customWidth="1"/>
    <col min="9739" max="9975" width="12.5703125" style="472" customWidth="1"/>
    <col min="9976" max="9984" width="5.140625" style="472"/>
    <col min="9985" max="9985" width="5.140625" style="472" customWidth="1"/>
    <col min="9986" max="9986" width="2.5703125" style="472" customWidth="1"/>
    <col min="9987" max="9987" width="58.5703125" style="472" customWidth="1"/>
    <col min="9988" max="9988" width="19.85546875" style="472" customWidth="1"/>
    <col min="9989" max="9989" width="2.28515625" style="472" customWidth="1"/>
    <col min="9990" max="9991" width="20.85546875" style="472" customWidth="1"/>
    <col min="9992" max="9993" width="20.7109375" style="472" customWidth="1"/>
    <col min="9994" max="9994" width="5.85546875" style="472" customWidth="1"/>
    <col min="9995" max="10231" width="12.5703125" style="472" customWidth="1"/>
    <col min="10232" max="10240" width="5.140625" style="472"/>
    <col min="10241" max="10241" width="5.140625" style="472" customWidth="1"/>
    <col min="10242" max="10242" width="2.5703125" style="472" customWidth="1"/>
    <col min="10243" max="10243" width="58.5703125" style="472" customWidth="1"/>
    <col min="10244" max="10244" width="19.85546875" style="472" customWidth="1"/>
    <col min="10245" max="10245" width="2.28515625" style="472" customWidth="1"/>
    <col min="10246" max="10247" width="20.85546875" style="472" customWidth="1"/>
    <col min="10248" max="10249" width="20.7109375" style="472" customWidth="1"/>
    <col min="10250" max="10250" width="5.85546875" style="472" customWidth="1"/>
    <col min="10251" max="10487" width="12.5703125" style="472" customWidth="1"/>
    <col min="10488" max="10496" width="5.140625" style="472"/>
    <col min="10497" max="10497" width="5.140625" style="472" customWidth="1"/>
    <col min="10498" max="10498" width="2.5703125" style="472" customWidth="1"/>
    <col min="10499" max="10499" width="58.5703125" style="472" customWidth="1"/>
    <col min="10500" max="10500" width="19.85546875" style="472" customWidth="1"/>
    <col min="10501" max="10501" width="2.28515625" style="472" customWidth="1"/>
    <col min="10502" max="10503" width="20.85546875" style="472" customWidth="1"/>
    <col min="10504" max="10505" width="20.7109375" style="472" customWidth="1"/>
    <col min="10506" max="10506" width="5.85546875" style="472" customWidth="1"/>
    <col min="10507" max="10743" width="12.5703125" style="472" customWidth="1"/>
    <col min="10744" max="10752" width="5.140625" style="472"/>
    <col min="10753" max="10753" width="5.140625" style="472" customWidth="1"/>
    <col min="10754" max="10754" width="2.5703125" style="472" customWidth="1"/>
    <col min="10755" max="10755" width="58.5703125" style="472" customWidth="1"/>
    <col min="10756" max="10756" width="19.85546875" style="472" customWidth="1"/>
    <col min="10757" max="10757" width="2.28515625" style="472" customWidth="1"/>
    <col min="10758" max="10759" width="20.85546875" style="472" customWidth="1"/>
    <col min="10760" max="10761" width="20.7109375" style="472" customWidth="1"/>
    <col min="10762" max="10762" width="5.85546875" style="472" customWidth="1"/>
    <col min="10763" max="10999" width="12.5703125" style="472" customWidth="1"/>
    <col min="11000" max="11008" width="5.140625" style="472"/>
    <col min="11009" max="11009" width="5.140625" style="472" customWidth="1"/>
    <col min="11010" max="11010" width="2.5703125" style="472" customWidth="1"/>
    <col min="11011" max="11011" width="58.5703125" style="472" customWidth="1"/>
    <col min="11012" max="11012" width="19.85546875" style="472" customWidth="1"/>
    <col min="11013" max="11013" width="2.28515625" style="472" customWidth="1"/>
    <col min="11014" max="11015" width="20.85546875" style="472" customWidth="1"/>
    <col min="11016" max="11017" width="20.7109375" style="472" customWidth="1"/>
    <col min="11018" max="11018" width="5.85546875" style="472" customWidth="1"/>
    <col min="11019" max="11255" width="12.5703125" style="472" customWidth="1"/>
    <col min="11256" max="11264" width="5.140625" style="472"/>
    <col min="11265" max="11265" width="5.140625" style="472" customWidth="1"/>
    <col min="11266" max="11266" width="2.5703125" style="472" customWidth="1"/>
    <col min="11267" max="11267" width="58.5703125" style="472" customWidth="1"/>
    <col min="11268" max="11268" width="19.85546875" style="472" customWidth="1"/>
    <col min="11269" max="11269" width="2.28515625" style="472" customWidth="1"/>
    <col min="11270" max="11271" width="20.85546875" style="472" customWidth="1"/>
    <col min="11272" max="11273" width="20.7109375" style="472" customWidth="1"/>
    <col min="11274" max="11274" width="5.85546875" style="472" customWidth="1"/>
    <col min="11275" max="11511" width="12.5703125" style="472" customWidth="1"/>
    <col min="11512" max="11520" width="5.140625" style="472"/>
    <col min="11521" max="11521" width="5.140625" style="472" customWidth="1"/>
    <col min="11522" max="11522" width="2.5703125" style="472" customWidth="1"/>
    <col min="11523" max="11523" width="58.5703125" style="472" customWidth="1"/>
    <col min="11524" max="11524" width="19.85546875" style="472" customWidth="1"/>
    <col min="11525" max="11525" width="2.28515625" style="472" customWidth="1"/>
    <col min="11526" max="11527" width="20.85546875" style="472" customWidth="1"/>
    <col min="11528" max="11529" width="20.7109375" style="472" customWidth="1"/>
    <col min="11530" max="11530" width="5.85546875" style="472" customWidth="1"/>
    <col min="11531" max="11767" width="12.5703125" style="472" customWidth="1"/>
    <col min="11768" max="11776" width="5.140625" style="472"/>
    <col min="11777" max="11777" width="5.140625" style="472" customWidth="1"/>
    <col min="11778" max="11778" width="2.5703125" style="472" customWidth="1"/>
    <col min="11779" max="11779" width="58.5703125" style="472" customWidth="1"/>
    <col min="11780" max="11780" width="19.85546875" style="472" customWidth="1"/>
    <col min="11781" max="11781" width="2.28515625" style="472" customWidth="1"/>
    <col min="11782" max="11783" width="20.85546875" style="472" customWidth="1"/>
    <col min="11784" max="11785" width="20.7109375" style="472" customWidth="1"/>
    <col min="11786" max="11786" width="5.85546875" style="472" customWidth="1"/>
    <col min="11787" max="12023" width="12.5703125" style="472" customWidth="1"/>
    <col min="12024" max="12032" width="5.140625" style="472"/>
    <col min="12033" max="12033" width="5.140625" style="472" customWidth="1"/>
    <col min="12034" max="12034" width="2.5703125" style="472" customWidth="1"/>
    <col min="12035" max="12035" width="58.5703125" style="472" customWidth="1"/>
    <col min="12036" max="12036" width="19.85546875" style="472" customWidth="1"/>
    <col min="12037" max="12037" width="2.28515625" style="472" customWidth="1"/>
    <col min="12038" max="12039" width="20.85546875" style="472" customWidth="1"/>
    <col min="12040" max="12041" width="20.7109375" style="472" customWidth="1"/>
    <col min="12042" max="12042" width="5.85546875" style="472" customWidth="1"/>
    <col min="12043" max="12279" width="12.5703125" style="472" customWidth="1"/>
    <col min="12280" max="12288" width="5.140625" style="472"/>
    <col min="12289" max="12289" width="5.140625" style="472" customWidth="1"/>
    <col min="12290" max="12290" width="2.5703125" style="472" customWidth="1"/>
    <col min="12291" max="12291" width="58.5703125" style="472" customWidth="1"/>
    <col min="12292" max="12292" width="19.85546875" style="472" customWidth="1"/>
    <col min="12293" max="12293" width="2.28515625" style="472" customWidth="1"/>
    <col min="12294" max="12295" width="20.85546875" style="472" customWidth="1"/>
    <col min="12296" max="12297" width="20.7109375" style="472" customWidth="1"/>
    <col min="12298" max="12298" width="5.85546875" style="472" customWidth="1"/>
    <col min="12299" max="12535" width="12.5703125" style="472" customWidth="1"/>
    <col min="12536" max="12544" width="5.140625" style="472"/>
    <col min="12545" max="12545" width="5.140625" style="472" customWidth="1"/>
    <col min="12546" max="12546" width="2.5703125" style="472" customWidth="1"/>
    <col min="12547" max="12547" width="58.5703125" style="472" customWidth="1"/>
    <col min="12548" max="12548" width="19.85546875" style="472" customWidth="1"/>
    <col min="12549" max="12549" width="2.28515625" style="472" customWidth="1"/>
    <col min="12550" max="12551" width="20.85546875" style="472" customWidth="1"/>
    <col min="12552" max="12553" width="20.7109375" style="472" customWidth="1"/>
    <col min="12554" max="12554" width="5.85546875" style="472" customWidth="1"/>
    <col min="12555" max="12791" width="12.5703125" style="472" customWidth="1"/>
    <col min="12792" max="12800" width="5.140625" style="472"/>
    <col min="12801" max="12801" width="5.140625" style="472" customWidth="1"/>
    <col min="12802" max="12802" width="2.5703125" style="472" customWidth="1"/>
    <col min="12803" max="12803" width="58.5703125" style="472" customWidth="1"/>
    <col min="12804" max="12804" width="19.85546875" style="472" customWidth="1"/>
    <col min="12805" max="12805" width="2.28515625" style="472" customWidth="1"/>
    <col min="12806" max="12807" width="20.85546875" style="472" customWidth="1"/>
    <col min="12808" max="12809" width="20.7109375" style="472" customWidth="1"/>
    <col min="12810" max="12810" width="5.85546875" style="472" customWidth="1"/>
    <col min="12811" max="13047" width="12.5703125" style="472" customWidth="1"/>
    <col min="13048" max="13056" width="5.140625" style="472"/>
    <col min="13057" max="13057" width="5.140625" style="472" customWidth="1"/>
    <col min="13058" max="13058" width="2.5703125" style="472" customWidth="1"/>
    <col min="13059" max="13059" width="58.5703125" style="472" customWidth="1"/>
    <col min="13060" max="13060" width="19.85546875" style="472" customWidth="1"/>
    <col min="13061" max="13061" width="2.28515625" style="472" customWidth="1"/>
    <col min="13062" max="13063" width="20.85546875" style="472" customWidth="1"/>
    <col min="13064" max="13065" width="20.7109375" style="472" customWidth="1"/>
    <col min="13066" max="13066" width="5.85546875" style="472" customWidth="1"/>
    <col min="13067" max="13303" width="12.5703125" style="472" customWidth="1"/>
    <col min="13304" max="13312" width="5.140625" style="472"/>
    <col min="13313" max="13313" width="5.140625" style="472" customWidth="1"/>
    <col min="13314" max="13314" width="2.5703125" style="472" customWidth="1"/>
    <col min="13315" max="13315" width="58.5703125" style="472" customWidth="1"/>
    <col min="13316" max="13316" width="19.85546875" style="472" customWidth="1"/>
    <col min="13317" max="13317" width="2.28515625" style="472" customWidth="1"/>
    <col min="13318" max="13319" width="20.85546875" style="472" customWidth="1"/>
    <col min="13320" max="13321" width="20.7109375" style="472" customWidth="1"/>
    <col min="13322" max="13322" width="5.85546875" style="472" customWidth="1"/>
    <col min="13323" max="13559" width="12.5703125" style="472" customWidth="1"/>
    <col min="13560" max="13568" width="5.140625" style="472"/>
    <col min="13569" max="13569" width="5.140625" style="472" customWidth="1"/>
    <col min="13570" max="13570" width="2.5703125" style="472" customWidth="1"/>
    <col min="13571" max="13571" width="58.5703125" style="472" customWidth="1"/>
    <col min="13572" max="13572" width="19.85546875" style="472" customWidth="1"/>
    <col min="13573" max="13573" width="2.28515625" style="472" customWidth="1"/>
    <col min="13574" max="13575" width="20.85546875" style="472" customWidth="1"/>
    <col min="13576" max="13577" width="20.7109375" style="472" customWidth="1"/>
    <col min="13578" max="13578" width="5.85546875" style="472" customWidth="1"/>
    <col min="13579" max="13815" width="12.5703125" style="472" customWidth="1"/>
    <col min="13816" max="13824" width="5.140625" style="472"/>
    <col min="13825" max="13825" width="5.140625" style="472" customWidth="1"/>
    <col min="13826" max="13826" width="2.5703125" style="472" customWidth="1"/>
    <col min="13827" max="13827" width="58.5703125" style="472" customWidth="1"/>
    <col min="13828" max="13828" width="19.85546875" style="472" customWidth="1"/>
    <col min="13829" max="13829" width="2.28515625" style="472" customWidth="1"/>
    <col min="13830" max="13831" width="20.85546875" style="472" customWidth="1"/>
    <col min="13832" max="13833" width="20.7109375" style="472" customWidth="1"/>
    <col min="13834" max="13834" width="5.85546875" style="472" customWidth="1"/>
    <col min="13835" max="14071" width="12.5703125" style="472" customWidth="1"/>
    <col min="14072" max="14080" width="5.140625" style="472"/>
    <col min="14081" max="14081" width="5.140625" style="472" customWidth="1"/>
    <col min="14082" max="14082" width="2.5703125" style="472" customWidth="1"/>
    <col min="14083" max="14083" width="58.5703125" style="472" customWidth="1"/>
    <col min="14084" max="14084" width="19.85546875" style="472" customWidth="1"/>
    <col min="14085" max="14085" width="2.28515625" style="472" customWidth="1"/>
    <col min="14086" max="14087" width="20.85546875" style="472" customWidth="1"/>
    <col min="14088" max="14089" width="20.7109375" style="472" customWidth="1"/>
    <col min="14090" max="14090" width="5.85546875" style="472" customWidth="1"/>
    <col min="14091" max="14327" width="12.5703125" style="472" customWidth="1"/>
    <col min="14328" max="14336" width="5.140625" style="472"/>
    <col min="14337" max="14337" width="5.140625" style="472" customWidth="1"/>
    <col min="14338" max="14338" width="2.5703125" style="472" customWidth="1"/>
    <col min="14339" max="14339" width="58.5703125" style="472" customWidth="1"/>
    <col min="14340" max="14340" width="19.85546875" style="472" customWidth="1"/>
    <col min="14341" max="14341" width="2.28515625" style="472" customWidth="1"/>
    <col min="14342" max="14343" width="20.85546875" style="472" customWidth="1"/>
    <col min="14344" max="14345" width="20.7109375" style="472" customWidth="1"/>
    <col min="14346" max="14346" width="5.85546875" style="472" customWidth="1"/>
    <col min="14347" max="14583" width="12.5703125" style="472" customWidth="1"/>
    <col min="14584" max="14592" width="5.140625" style="472"/>
    <col min="14593" max="14593" width="5.140625" style="472" customWidth="1"/>
    <col min="14594" max="14594" width="2.5703125" style="472" customWidth="1"/>
    <col min="14595" max="14595" width="58.5703125" style="472" customWidth="1"/>
    <col min="14596" max="14596" width="19.85546875" style="472" customWidth="1"/>
    <col min="14597" max="14597" width="2.28515625" style="472" customWidth="1"/>
    <col min="14598" max="14599" width="20.85546875" style="472" customWidth="1"/>
    <col min="14600" max="14601" width="20.7109375" style="472" customWidth="1"/>
    <col min="14602" max="14602" width="5.85546875" style="472" customWidth="1"/>
    <col min="14603" max="14839" width="12.5703125" style="472" customWidth="1"/>
    <col min="14840" max="14848" width="5.140625" style="472"/>
    <col min="14849" max="14849" width="5.140625" style="472" customWidth="1"/>
    <col min="14850" max="14850" width="2.5703125" style="472" customWidth="1"/>
    <col min="14851" max="14851" width="58.5703125" style="472" customWidth="1"/>
    <col min="14852" max="14852" width="19.85546875" style="472" customWidth="1"/>
    <col min="14853" max="14853" width="2.28515625" style="472" customWidth="1"/>
    <col min="14854" max="14855" width="20.85546875" style="472" customWidth="1"/>
    <col min="14856" max="14857" width="20.7109375" style="472" customWidth="1"/>
    <col min="14858" max="14858" width="5.85546875" style="472" customWidth="1"/>
    <col min="14859" max="15095" width="12.5703125" style="472" customWidth="1"/>
    <col min="15096" max="15104" width="5.140625" style="472"/>
    <col min="15105" max="15105" width="5.140625" style="472" customWidth="1"/>
    <col min="15106" max="15106" width="2.5703125" style="472" customWidth="1"/>
    <col min="15107" max="15107" width="58.5703125" style="472" customWidth="1"/>
    <col min="15108" max="15108" width="19.85546875" style="472" customWidth="1"/>
    <col min="15109" max="15109" width="2.28515625" style="472" customWidth="1"/>
    <col min="15110" max="15111" width="20.85546875" style="472" customWidth="1"/>
    <col min="15112" max="15113" width="20.7109375" style="472" customWidth="1"/>
    <col min="15114" max="15114" width="5.85546875" style="472" customWidth="1"/>
    <col min="15115" max="15351" width="12.5703125" style="472" customWidth="1"/>
    <col min="15352" max="15360" width="5.140625" style="472"/>
    <col min="15361" max="15361" width="5.140625" style="472" customWidth="1"/>
    <col min="15362" max="15362" width="2.5703125" style="472" customWidth="1"/>
    <col min="15363" max="15363" width="58.5703125" style="472" customWidth="1"/>
    <col min="15364" max="15364" width="19.85546875" style="472" customWidth="1"/>
    <col min="15365" max="15365" width="2.28515625" style="472" customWidth="1"/>
    <col min="15366" max="15367" width="20.85546875" style="472" customWidth="1"/>
    <col min="15368" max="15369" width="20.7109375" style="472" customWidth="1"/>
    <col min="15370" max="15370" width="5.85546875" style="472" customWidth="1"/>
    <col min="15371" max="15607" width="12.5703125" style="472" customWidth="1"/>
    <col min="15608" max="15616" width="5.140625" style="472"/>
    <col min="15617" max="15617" width="5.140625" style="472" customWidth="1"/>
    <col min="15618" max="15618" width="2.5703125" style="472" customWidth="1"/>
    <col min="15619" max="15619" width="58.5703125" style="472" customWidth="1"/>
    <col min="15620" max="15620" width="19.85546875" style="472" customWidth="1"/>
    <col min="15621" max="15621" width="2.28515625" style="472" customWidth="1"/>
    <col min="15622" max="15623" width="20.85546875" style="472" customWidth="1"/>
    <col min="15624" max="15625" width="20.7109375" style="472" customWidth="1"/>
    <col min="15626" max="15626" width="5.85546875" style="472" customWidth="1"/>
    <col min="15627" max="15863" width="12.5703125" style="472" customWidth="1"/>
    <col min="15864" max="15872" width="5.140625" style="472"/>
    <col min="15873" max="15873" width="5.140625" style="472" customWidth="1"/>
    <col min="15874" max="15874" width="2.5703125" style="472" customWidth="1"/>
    <col min="15875" max="15875" width="58.5703125" style="472" customWidth="1"/>
    <col min="15876" max="15876" width="19.85546875" style="472" customWidth="1"/>
    <col min="15877" max="15877" width="2.28515625" style="472" customWidth="1"/>
    <col min="15878" max="15879" width="20.85546875" style="472" customWidth="1"/>
    <col min="15880" max="15881" width="20.7109375" style="472" customWidth="1"/>
    <col min="15882" max="15882" width="5.85546875" style="472" customWidth="1"/>
    <col min="15883" max="16119" width="12.5703125" style="472" customWidth="1"/>
    <col min="16120" max="16128" width="5.140625" style="472"/>
    <col min="16129" max="16129" width="5.140625" style="472" customWidth="1"/>
    <col min="16130" max="16130" width="2.5703125" style="472" customWidth="1"/>
    <col min="16131" max="16131" width="58.5703125" style="472" customWidth="1"/>
    <col min="16132" max="16132" width="19.85546875" style="472" customWidth="1"/>
    <col min="16133" max="16133" width="2.28515625" style="472" customWidth="1"/>
    <col min="16134" max="16135" width="20.85546875" style="472" customWidth="1"/>
    <col min="16136" max="16137" width="20.7109375" style="472" customWidth="1"/>
    <col min="16138" max="16138" width="5.85546875" style="472" customWidth="1"/>
    <col min="16139" max="16375" width="12.5703125" style="472" customWidth="1"/>
    <col min="16376" max="16384" width="5.140625" style="472"/>
  </cols>
  <sheetData>
    <row r="1" spans="1:12" ht="16.5" customHeight="1">
      <c r="A1" s="1582" t="s">
        <v>574</v>
      </c>
      <c r="B1" s="1582"/>
      <c r="C1" s="1582"/>
      <c r="D1" s="470"/>
      <c r="E1" s="470"/>
      <c r="F1" s="470"/>
      <c r="G1" s="470"/>
      <c r="H1" s="471"/>
      <c r="I1" s="471"/>
    </row>
    <row r="2" spans="1:12" ht="16.5" customHeight="1">
      <c r="A2" s="470"/>
      <c r="B2" s="470"/>
      <c r="C2" s="473" t="s">
        <v>575</v>
      </c>
      <c r="D2" s="474"/>
      <c r="E2" s="474"/>
      <c r="F2" s="474"/>
      <c r="G2" s="474"/>
      <c r="H2" s="475"/>
      <c r="I2" s="475"/>
    </row>
    <row r="3" spans="1:12" ht="12" customHeight="1">
      <c r="A3" s="470"/>
      <c r="B3" s="470"/>
      <c r="C3" s="473"/>
      <c r="D3" s="474"/>
      <c r="E3" s="474"/>
      <c r="F3" s="474"/>
      <c r="G3" s="474"/>
      <c r="H3" s="475"/>
      <c r="I3" s="475"/>
    </row>
    <row r="4" spans="1:12" ht="15" customHeight="1">
      <c r="A4" s="476"/>
      <c r="B4" s="476"/>
      <c r="C4" s="473"/>
      <c r="D4" s="474"/>
      <c r="E4" s="474"/>
      <c r="F4" s="474"/>
      <c r="G4" s="474"/>
      <c r="H4" s="475"/>
      <c r="I4" s="477" t="s">
        <v>2</v>
      </c>
    </row>
    <row r="5" spans="1:12" ht="16.5" customHeight="1">
      <c r="A5" s="478"/>
      <c r="B5" s="471"/>
      <c r="C5" s="479"/>
      <c r="D5" s="1583" t="s">
        <v>576</v>
      </c>
      <c r="E5" s="1584"/>
      <c r="F5" s="1584"/>
      <c r="G5" s="1585"/>
      <c r="H5" s="1586" t="s">
        <v>577</v>
      </c>
      <c r="I5" s="1587"/>
    </row>
    <row r="6" spans="1:12" ht="15" customHeight="1">
      <c r="A6" s="480"/>
      <c r="B6" s="471"/>
      <c r="C6" s="481"/>
      <c r="D6" s="1588" t="s">
        <v>747</v>
      </c>
      <c r="E6" s="1589"/>
      <c r="F6" s="1589"/>
      <c r="G6" s="1590"/>
      <c r="H6" s="1588" t="s">
        <v>747</v>
      </c>
      <c r="I6" s="1590"/>
      <c r="J6" s="482" t="s">
        <v>4</v>
      </c>
    </row>
    <row r="7" spans="1:12" ht="15.75">
      <c r="A7" s="480"/>
      <c r="B7" s="471"/>
      <c r="C7" s="483" t="s">
        <v>3</v>
      </c>
      <c r="D7" s="484"/>
      <c r="E7" s="485"/>
      <c r="F7" s="486" t="s">
        <v>578</v>
      </c>
      <c r="G7" s="487"/>
      <c r="H7" s="488" t="s">
        <v>4</v>
      </c>
      <c r="I7" s="489" t="s">
        <v>4</v>
      </c>
      <c r="J7" s="482" t="s">
        <v>4</v>
      </c>
    </row>
    <row r="8" spans="1:12" ht="14.25" customHeight="1">
      <c r="A8" s="480"/>
      <c r="B8" s="471"/>
      <c r="C8" s="490"/>
      <c r="D8" s="491"/>
      <c r="E8" s="483"/>
      <c r="F8" s="492"/>
      <c r="G8" s="493" t="s">
        <v>578</v>
      </c>
      <c r="H8" s="494" t="s">
        <v>579</v>
      </c>
      <c r="I8" s="495" t="s">
        <v>580</v>
      </c>
      <c r="J8" s="482" t="s">
        <v>4</v>
      </c>
    </row>
    <row r="9" spans="1:12" ht="14.25" customHeight="1">
      <c r="A9" s="480"/>
      <c r="B9" s="471"/>
      <c r="C9" s="496"/>
      <c r="D9" s="497" t="s">
        <v>581</v>
      </c>
      <c r="E9" s="483"/>
      <c r="F9" s="498" t="s">
        <v>582</v>
      </c>
      <c r="G9" s="499" t="s">
        <v>583</v>
      </c>
      <c r="H9" s="494" t="s">
        <v>584</v>
      </c>
      <c r="I9" s="495" t="s">
        <v>585</v>
      </c>
      <c r="J9" s="482" t="s">
        <v>4</v>
      </c>
    </row>
    <row r="10" spans="1:12" ht="14.25" customHeight="1">
      <c r="A10" s="500"/>
      <c r="B10" s="476"/>
      <c r="C10" s="501"/>
      <c r="D10" s="502"/>
      <c r="E10" s="503"/>
      <c r="F10" s="504"/>
      <c r="G10" s="499" t="s">
        <v>586</v>
      </c>
      <c r="H10" s="505" t="s">
        <v>587</v>
      </c>
      <c r="I10" s="506"/>
      <c r="J10" s="482" t="s">
        <v>4</v>
      </c>
      <c r="K10" s="482"/>
      <c r="L10" s="482"/>
    </row>
    <row r="11" spans="1:12" ht="9.9499999999999993" customHeight="1">
      <c r="A11" s="507"/>
      <c r="B11" s="508"/>
      <c r="C11" s="509" t="s">
        <v>452</v>
      </c>
      <c r="D11" s="510">
        <v>2</v>
      </c>
      <c r="E11" s="511"/>
      <c r="F11" s="512">
        <v>3</v>
      </c>
      <c r="G11" s="512">
        <v>4</v>
      </c>
      <c r="H11" s="513">
        <v>5</v>
      </c>
      <c r="I11" s="514">
        <v>6</v>
      </c>
      <c r="J11" s="482"/>
      <c r="K11" s="482"/>
      <c r="L11" s="482"/>
    </row>
    <row r="12" spans="1:12" ht="6.75" customHeight="1">
      <c r="A12" s="478"/>
      <c r="B12" s="515"/>
      <c r="C12" s="516" t="s">
        <v>4</v>
      </c>
      <c r="D12" s="517" t="s">
        <v>4</v>
      </c>
      <c r="E12" s="517"/>
      <c r="F12" s="518" t="s">
        <v>124</v>
      </c>
      <c r="G12" s="519"/>
      <c r="H12" s="520" t="s">
        <v>4</v>
      </c>
      <c r="I12" s="521" t="s">
        <v>124</v>
      </c>
      <c r="J12" s="482"/>
      <c r="K12" s="482"/>
      <c r="L12" s="482"/>
    </row>
    <row r="13" spans="1:12" ht="21.75" customHeight="1">
      <c r="A13" s="1579" t="s">
        <v>588</v>
      </c>
      <c r="B13" s="1580"/>
      <c r="C13" s="1581"/>
      <c r="D13" s="995">
        <v>5608661894.1599998</v>
      </c>
      <c r="E13" s="995"/>
      <c r="F13" s="995">
        <v>774994574.25</v>
      </c>
      <c r="G13" s="996">
        <v>774018279.75999999</v>
      </c>
      <c r="H13" s="995">
        <v>670043043.89999998</v>
      </c>
      <c r="I13" s="997">
        <v>104951530.34999999</v>
      </c>
      <c r="J13" s="482"/>
      <c r="K13" s="482"/>
      <c r="L13" s="482"/>
    </row>
    <row r="14" spans="1:12" s="522" customFormat="1" ht="21.75" customHeight="1">
      <c r="A14" s="916" t="s">
        <v>361</v>
      </c>
      <c r="B14" s="917" t="s">
        <v>47</v>
      </c>
      <c r="C14" s="918" t="s">
        <v>362</v>
      </c>
      <c r="D14" s="983">
        <v>78339527.620000064</v>
      </c>
      <c r="E14" s="983"/>
      <c r="F14" s="988">
        <v>651203.9</v>
      </c>
      <c r="G14" s="986">
        <v>3121</v>
      </c>
      <c r="H14" s="987">
        <v>651203.9</v>
      </c>
      <c r="I14" s="988">
        <v>0</v>
      </c>
      <c r="J14" s="482"/>
      <c r="K14" s="919"/>
      <c r="L14" s="482"/>
    </row>
    <row r="15" spans="1:12" s="522" customFormat="1" ht="21.75" customHeight="1">
      <c r="A15" s="916" t="s">
        <v>363</v>
      </c>
      <c r="B15" s="917" t="s">
        <v>47</v>
      </c>
      <c r="C15" s="918" t="s">
        <v>364</v>
      </c>
      <c r="D15" s="983">
        <v>63502.670000000006</v>
      </c>
      <c r="E15" s="983"/>
      <c r="F15" s="988">
        <v>0</v>
      </c>
      <c r="G15" s="986">
        <v>0</v>
      </c>
      <c r="H15" s="987">
        <v>0</v>
      </c>
      <c r="I15" s="988">
        <v>0</v>
      </c>
      <c r="J15" s="482"/>
      <c r="K15" s="920"/>
      <c r="L15" s="482"/>
    </row>
    <row r="16" spans="1:12" s="522" customFormat="1" ht="21.75" customHeight="1">
      <c r="A16" s="921" t="s">
        <v>365</v>
      </c>
      <c r="B16" s="917" t="s">
        <v>47</v>
      </c>
      <c r="C16" s="922" t="s">
        <v>366</v>
      </c>
      <c r="D16" s="983">
        <v>2245613.2700000005</v>
      </c>
      <c r="E16" s="983"/>
      <c r="F16" s="988">
        <v>0</v>
      </c>
      <c r="G16" s="986">
        <v>0</v>
      </c>
      <c r="H16" s="987">
        <v>0</v>
      </c>
      <c r="I16" s="988">
        <v>0</v>
      </c>
      <c r="J16" s="482"/>
      <c r="K16" s="920"/>
      <c r="L16" s="482"/>
    </row>
    <row r="17" spans="1:12" s="522" customFormat="1" ht="21.75" hidden="1" customHeight="1">
      <c r="A17" s="923" t="s">
        <v>367</v>
      </c>
      <c r="B17" s="917" t="s">
        <v>47</v>
      </c>
      <c r="C17" s="922" t="s">
        <v>368</v>
      </c>
      <c r="D17" s="983">
        <v>0</v>
      </c>
      <c r="E17" s="983"/>
      <c r="F17" s="988">
        <v>0</v>
      </c>
      <c r="G17" s="986">
        <v>0</v>
      </c>
      <c r="H17" s="987">
        <v>0</v>
      </c>
      <c r="I17" s="988">
        <v>0</v>
      </c>
      <c r="J17" s="482"/>
      <c r="K17" s="920"/>
      <c r="L17" s="482"/>
    </row>
    <row r="18" spans="1:12" s="522" customFormat="1" ht="21.75" customHeight="1">
      <c r="A18" s="921" t="s">
        <v>369</v>
      </c>
      <c r="B18" s="917" t="s">
        <v>47</v>
      </c>
      <c r="C18" s="922" t="s">
        <v>370</v>
      </c>
      <c r="D18" s="983">
        <v>19663684.550000001</v>
      </c>
      <c r="E18" s="983"/>
      <c r="F18" s="988">
        <v>0</v>
      </c>
      <c r="G18" s="986">
        <v>0</v>
      </c>
      <c r="H18" s="987">
        <v>0</v>
      </c>
      <c r="I18" s="988">
        <v>0</v>
      </c>
      <c r="J18" s="482"/>
      <c r="K18" s="920"/>
      <c r="L18" s="482"/>
    </row>
    <row r="19" spans="1:12" s="1143" customFormat="1" ht="36.75" hidden="1" customHeight="1">
      <c r="A19" s="1133" t="s">
        <v>371</v>
      </c>
      <c r="B19" s="1131" t="s">
        <v>47</v>
      </c>
      <c r="C19" s="1144" t="s">
        <v>743</v>
      </c>
      <c r="D19" s="983">
        <v>0</v>
      </c>
      <c r="E19" s="983"/>
      <c r="F19" s="988">
        <v>0</v>
      </c>
      <c r="G19" s="986">
        <v>0</v>
      </c>
      <c r="H19" s="987">
        <v>0</v>
      </c>
      <c r="I19" s="988">
        <v>0</v>
      </c>
      <c r="J19" s="1141"/>
      <c r="K19" s="1142"/>
      <c r="L19" s="1141"/>
    </row>
    <row r="20" spans="1:12" s="1143" customFormat="1" ht="21.75" customHeight="1">
      <c r="A20" s="921" t="s">
        <v>374</v>
      </c>
      <c r="B20" s="917" t="s">
        <v>47</v>
      </c>
      <c r="C20" s="918" t="s">
        <v>375</v>
      </c>
      <c r="D20" s="983">
        <v>5762276.3799999999</v>
      </c>
      <c r="E20" s="983"/>
      <c r="F20" s="988">
        <v>0</v>
      </c>
      <c r="G20" s="986">
        <v>0</v>
      </c>
      <c r="H20" s="987">
        <v>0</v>
      </c>
      <c r="I20" s="988">
        <v>0</v>
      </c>
      <c r="J20" s="1141"/>
      <c r="K20" s="1142"/>
      <c r="L20" s="1141"/>
    </row>
    <row r="21" spans="1:12" s="522" customFormat="1" ht="21.75" hidden="1" customHeight="1">
      <c r="A21" s="921" t="s">
        <v>376</v>
      </c>
      <c r="B21" s="917" t="s">
        <v>47</v>
      </c>
      <c r="C21" s="918" t="s">
        <v>377</v>
      </c>
      <c r="D21" s="983">
        <v>0</v>
      </c>
      <c r="E21" s="983"/>
      <c r="F21" s="988">
        <v>0</v>
      </c>
      <c r="G21" s="986">
        <v>0</v>
      </c>
      <c r="H21" s="987">
        <v>0</v>
      </c>
      <c r="I21" s="988">
        <v>0</v>
      </c>
      <c r="J21" s="482"/>
      <c r="K21" s="920"/>
      <c r="L21" s="482"/>
    </row>
    <row r="22" spans="1:12" s="522" customFormat="1" ht="21.75" customHeight="1">
      <c r="A22" s="921" t="s">
        <v>378</v>
      </c>
      <c r="B22" s="917" t="s">
        <v>47</v>
      </c>
      <c r="C22" s="918" t="s">
        <v>379</v>
      </c>
      <c r="D22" s="983">
        <v>137222428.07000008</v>
      </c>
      <c r="E22" s="983"/>
      <c r="F22" s="988">
        <v>25214.36</v>
      </c>
      <c r="G22" s="986">
        <v>24875.16</v>
      </c>
      <c r="H22" s="987">
        <v>25214.36</v>
      </c>
      <c r="I22" s="988">
        <v>0</v>
      </c>
      <c r="J22" s="482"/>
      <c r="K22" s="920"/>
      <c r="L22" s="482"/>
    </row>
    <row r="23" spans="1:12" s="522" customFormat="1" ht="21.75" customHeight="1">
      <c r="A23" s="921" t="s">
        <v>380</v>
      </c>
      <c r="B23" s="917" t="s">
        <v>47</v>
      </c>
      <c r="C23" s="918" t="s">
        <v>134</v>
      </c>
      <c r="D23" s="983">
        <v>1800</v>
      </c>
      <c r="E23" s="983"/>
      <c r="F23" s="988">
        <v>0</v>
      </c>
      <c r="G23" s="986">
        <v>0</v>
      </c>
      <c r="H23" s="987">
        <v>0</v>
      </c>
      <c r="I23" s="988">
        <v>0</v>
      </c>
      <c r="J23" s="482"/>
      <c r="K23" s="920"/>
      <c r="L23" s="482"/>
    </row>
    <row r="24" spans="1:12" s="522" customFormat="1" ht="21.75" customHeight="1">
      <c r="A24" s="921" t="s">
        <v>381</v>
      </c>
      <c r="B24" s="917" t="s">
        <v>47</v>
      </c>
      <c r="C24" s="918" t="s">
        <v>589</v>
      </c>
      <c r="D24" s="983">
        <v>4347871.47</v>
      </c>
      <c r="E24" s="983"/>
      <c r="F24" s="988">
        <v>0</v>
      </c>
      <c r="G24" s="986">
        <v>0</v>
      </c>
      <c r="H24" s="987">
        <v>0</v>
      </c>
      <c r="I24" s="988">
        <v>0</v>
      </c>
      <c r="J24" s="482"/>
      <c r="K24" s="920"/>
      <c r="L24" s="482"/>
    </row>
    <row r="25" spans="1:12" s="522" customFormat="1" ht="21.75" customHeight="1">
      <c r="A25" s="921" t="s">
        <v>383</v>
      </c>
      <c r="B25" s="917" t="s">
        <v>47</v>
      </c>
      <c r="C25" s="922" t="s">
        <v>384</v>
      </c>
      <c r="D25" s="983">
        <v>5451151.7399999993</v>
      </c>
      <c r="E25" s="983"/>
      <c r="F25" s="988">
        <v>6435</v>
      </c>
      <c r="G25" s="986">
        <v>0</v>
      </c>
      <c r="H25" s="987">
        <v>6435</v>
      </c>
      <c r="I25" s="988">
        <v>0</v>
      </c>
      <c r="J25" s="482"/>
      <c r="K25" s="920"/>
      <c r="L25" s="482"/>
    </row>
    <row r="26" spans="1:12" ht="21.75" customHeight="1">
      <c r="A26" s="921" t="s">
        <v>385</v>
      </c>
      <c r="B26" s="917" t="s">
        <v>47</v>
      </c>
      <c r="C26" s="922" t="s">
        <v>386</v>
      </c>
      <c r="D26" s="983">
        <v>1323046.1100000001</v>
      </c>
      <c r="E26" s="983"/>
      <c r="F26" s="988">
        <v>0</v>
      </c>
      <c r="G26" s="986">
        <v>0</v>
      </c>
      <c r="H26" s="987">
        <v>0</v>
      </c>
      <c r="I26" s="988">
        <v>0</v>
      </c>
      <c r="J26" s="482"/>
      <c r="K26" s="920"/>
      <c r="L26" s="482"/>
    </row>
    <row r="27" spans="1:12" s="522" customFormat="1" ht="21.75" customHeight="1">
      <c r="A27" s="921" t="s">
        <v>387</v>
      </c>
      <c r="B27" s="917" t="s">
        <v>47</v>
      </c>
      <c r="C27" s="922" t="s">
        <v>727</v>
      </c>
      <c r="D27" s="983">
        <v>2276922.69</v>
      </c>
      <c r="E27" s="983"/>
      <c r="F27" s="988">
        <v>0</v>
      </c>
      <c r="G27" s="986">
        <v>0</v>
      </c>
      <c r="H27" s="987">
        <v>0</v>
      </c>
      <c r="I27" s="988">
        <v>0</v>
      </c>
      <c r="J27" s="482"/>
      <c r="K27" s="920"/>
      <c r="L27" s="482"/>
    </row>
    <row r="28" spans="1:12" s="523" customFormat="1" ht="21.75" customHeight="1">
      <c r="A28" s="921" t="s">
        <v>388</v>
      </c>
      <c r="B28" s="917" t="s">
        <v>47</v>
      </c>
      <c r="C28" s="918" t="s">
        <v>590</v>
      </c>
      <c r="D28" s="983">
        <v>1696722109.1600013</v>
      </c>
      <c r="E28" s="983"/>
      <c r="F28" s="988">
        <v>774061834.29999995</v>
      </c>
      <c r="G28" s="986">
        <v>773966635.93999994</v>
      </c>
      <c r="H28" s="987">
        <v>669116141.08999991</v>
      </c>
      <c r="I28" s="988">
        <v>104945693.20999999</v>
      </c>
      <c r="J28" s="482"/>
      <c r="K28" s="920"/>
      <c r="L28" s="482"/>
    </row>
    <row r="29" spans="1:12" s="527" customFormat="1" ht="30" customHeight="1">
      <c r="A29" s="524" t="s">
        <v>389</v>
      </c>
      <c r="B29" s="525" t="s">
        <v>47</v>
      </c>
      <c r="C29" s="526" t="s">
        <v>591</v>
      </c>
      <c r="D29" s="983">
        <v>114022389.16000001</v>
      </c>
      <c r="E29" s="983"/>
      <c r="F29" s="988">
        <v>1442.45</v>
      </c>
      <c r="G29" s="986">
        <v>1442.45</v>
      </c>
      <c r="H29" s="987">
        <v>1442.45</v>
      </c>
      <c r="I29" s="988">
        <v>0</v>
      </c>
      <c r="J29" s="482"/>
      <c r="K29" s="924"/>
      <c r="L29" s="482"/>
    </row>
    <row r="30" spans="1:12" s="527" customFormat="1" ht="21.75" customHeight="1">
      <c r="A30" s="921" t="s">
        <v>394</v>
      </c>
      <c r="B30" s="917" t="s">
        <v>47</v>
      </c>
      <c r="C30" s="918" t="s">
        <v>113</v>
      </c>
      <c r="D30" s="983">
        <v>1265121306.6699994</v>
      </c>
      <c r="E30" s="983"/>
      <c r="F30" s="988">
        <v>0</v>
      </c>
      <c r="G30" s="986">
        <v>0</v>
      </c>
      <c r="H30" s="987">
        <v>0</v>
      </c>
      <c r="I30" s="988">
        <v>0</v>
      </c>
      <c r="J30" s="482"/>
      <c r="K30" s="920"/>
      <c r="L30" s="482"/>
    </row>
    <row r="31" spans="1:12" s="527" customFormat="1" ht="21.75" customHeight="1">
      <c r="A31" s="921" t="s">
        <v>395</v>
      </c>
      <c r="B31" s="917" t="s">
        <v>47</v>
      </c>
      <c r="C31" s="918" t="s">
        <v>592</v>
      </c>
      <c r="D31" s="983">
        <v>229489859.39999998</v>
      </c>
      <c r="E31" s="983"/>
      <c r="F31" s="988">
        <v>0</v>
      </c>
      <c r="G31" s="986">
        <v>0</v>
      </c>
      <c r="H31" s="987">
        <v>0</v>
      </c>
      <c r="I31" s="988">
        <v>0</v>
      </c>
      <c r="J31" s="482"/>
      <c r="K31" s="920"/>
      <c r="L31" s="482"/>
    </row>
    <row r="32" spans="1:12" s="527" customFormat="1" ht="21.75" customHeight="1">
      <c r="A32" s="921" t="s">
        <v>398</v>
      </c>
      <c r="B32" s="917" t="s">
        <v>47</v>
      </c>
      <c r="C32" s="918" t="s">
        <v>593</v>
      </c>
      <c r="D32" s="983">
        <v>831234396.53999949</v>
      </c>
      <c r="E32" s="983"/>
      <c r="F32" s="988">
        <v>0</v>
      </c>
      <c r="G32" s="986">
        <v>0</v>
      </c>
      <c r="H32" s="987">
        <v>0</v>
      </c>
      <c r="I32" s="988">
        <v>0</v>
      </c>
      <c r="J32" s="482"/>
      <c r="K32" s="920"/>
      <c r="L32" s="482"/>
    </row>
    <row r="33" spans="1:12" s="527" customFormat="1" ht="21.75" customHeight="1">
      <c r="A33" s="921" t="s">
        <v>401</v>
      </c>
      <c r="B33" s="917" t="s">
        <v>47</v>
      </c>
      <c r="C33" s="918" t="s">
        <v>594</v>
      </c>
      <c r="D33" s="983">
        <v>879240122.99999976</v>
      </c>
      <c r="E33" s="983"/>
      <c r="F33" s="988">
        <v>248076.74</v>
      </c>
      <c r="G33" s="986">
        <v>21837.710000000003</v>
      </c>
      <c r="H33" s="987">
        <v>242239.59999999998</v>
      </c>
      <c r="I33" s="988">
        <v>5837.1399999999994</v>
      </c>
      <c r="J33" s="482"/>
      <c r="K33" s="920"/>
      <c r="L33" s="482"/>
    </row>
    <row r="34" spans="1:12" s="522" customFormat="1" ht="53.25" hidden="1" customHeight="1">
      <c r="A34" s="524" t="s">
        <v>403</v>
      </c>
      <c r="B34" s="525" t="s">
        <v>47</v>
      </c>
      <c r="C34" s="528" t="s">
        <v>595</v>
      </c>
      <c r="D34" s="983">
        <v>0</v>
      </c>
      <c r="E34" s="983"/>
      <c r="F34" s="988">
        <v>0</v>
      </c>
      <c r="G34" s="986">
        <v>0</v>
      </c>
      <c r="H34" s="987">
        <v>0</v>
      </c>
      <c r="I34" s="988">
        <v>0</v>
      </c>
      <c r="J34" s="482"/>
      <c r="K34" s="924"/>
      <c r="L34" s="482"/>
    </row>
    <row r="35" spans="1:12" s="522" customFormat="1" ht="21.75" customHeight="1">
      <c r="A35" s="921" t="s">
        <v>411</v>
      </c>
      <c r="B35" s="917" t="s">
        <v>47</v>
      </c>
      <c r="C35" s="918" t="s">
        <v>412</v>
      </c>
      <c r="D35" s="983">
        <v>46801.5</v>
      </c>
      <c r="E35" s="983"/>
      <c r="F35" s="988">
        <v>0</v>
      </c>
      <c r="G35" s="986">
        <v>0</v>
      </c>
      <c r="H35" s="987">
        <v>0</v>
      </c>
      <c r="I35" s="988">
        <v>0</v>
      </c>
      <c r="J35" s="482"/>
      <c r="K35" s="920"/>
      <c r="L35" s="482"/>
    </row>
    <row r="36" spans="1:12" s="522" customFormat="1" ht="21.75" customHeight="1">
      <c r="A36" s="921" t="s">
        <v>413</v>
      </c>
      <c r="B36" s="917" t="s">
        <v>47</v>
      </c>
      <c r="C36" s="922" t="s">
        <v>115</v>
      </c>
      <c r="D36" s="983">
        <v>125757351.54999995</v>
      </c>
      <c r="E36" s="983"/>
      <c r="F36" s="988">
        <v>367.5</v>
      </c>
      <c r="G36" s="986">
        <v>367.5</v>
      </c>
      <c r="H36" s="987">
        <v>367.5</v>
      </c>
      <c r="I36" s="988">
        <v>0</v>
      </c>
      <c r="J36" s="482"/>
      <c r="K36" s="920"/>
      <c r="L36" s="482"/>
    </row>
    <row r="37" spans="1:12" s="522" customFormat="1" ht="21.75" customHeight="1">
      <c r="A37" s="921" t="s">
        <v>415</v>
      </c>
      <c r="B37" s="917" t="s">
        <v>47</v>
      </c>
      <c r="C37" s="918" t="s">
        <v>416</v>
      </c>
      <c r="D37" s="983">
        <v>142549655.14999992</v>
      </c>
      <c r="E37" s="983"/>
      <c r="F37" s="988">
        <v>0</v>
      </c>
      <c r="G37" s="986">
        <v>0</v>
      </c>
      <c r="H37" s="987">
        <v>0</v>
      </c>
      <c r="I37" s="988">
        <v>0</v>
      </c>
      <c r="J37" s="482"/>
      <c r="K37" s="920"/>
      <c r="L37" s="482"/>
    </row>
    <row r="38" spans="1:12" s="522" customFormat="1" ht="21.75" customHeight="1">
      <c r="A38" s="921" t="s">
        <v>417</v>
      </c>
      <c r="B38" s="917" t="s">
        <v>47</v>
      </c>
      <c r="C38" s="918" t="s">
        <v>418</v>
      </c>
      <c r="D38" s="983">
        <v>942823.10000000009</v>
      </c>
      <c r="E38" s="983"/>
      <c r="F38" s="988">
        <v>0</v>
      </c>
      <c r="G38" s="986">
        <v>0</v>
      </c>
      <c r="H38" s="987">
        <v>0</v>
      </c>
      <c r="I38" s="988">
        <v>0</v>
      </c>
      <c r="J38" s="482"/>
      <c r="K38" s="920"/>
      <c r="L38" s="482"/>
    </row>
    <row r="39" spans="1:12" s="522" customFormat="1" ht="21.75" customHeight="1">
      <c r="A39" s="921" t="s">
        <v>419</v>
      </c>
      <c r="B39" s="917" t="s">
        <v>47</v>
      </c>
      <c r="C39" s="918" t="s">
        <v>596</v>
      </c>
      <c r="D39" s="983">
        <v>12736566.669999996</v>
      </c>
      <c r="E39" s="983"/>
      <c r="F39" s="988">
        <v>0</v>
      </c>
      <c r="G39" s="986">
        <v>0</v>
      </c>
      <c r="H39" s="987">
        <v>0</v>
      </c>
      <c r="I39" s="988">
        <v>0</v>
      </c>
      <c r="J39" s="482"/>
      <c r="K39" s="920"/>
      <c r="L39" s="482"/>
    </row>
    <row r="40" spans="1:12" s="522" customFormat="1" ht="21.75" customHeight="1">
      <c r="A40" s="921" t="s">
        <v>422</v>
      </c>
      <c r="B40" s="917" t="s">
        <v>47</v>
      </c>
      <c r="C40" s="922" t="s">
        <v>597</v>
      </c>
      <c r="D40" s="983">
        <v>6415509.080000001</v>
      </c>
      <c r="E40" s="983"/>
      <c r="F40" s="988">
        <v>0</v>
      </c>
      <c r="G40" s="986">
        <v>0</v>
      </c>
      <c r="H40" s="987">
        <v>0</v>
      </c>
      <c r="I40" s="988">
        <v>0</v>
      </c>
      <c r="J40" s="482"/>
      <c r="K40" s="920"/>
      <c r="L40" s="482"/>
    </row>
    <row r="41" spans="1:12" s="522" customFormat="1" ht="21.75" customHeight="1">
      <c r="A41" s="1065">
        <v>855</v>
      </c>
      <c r="B41" s="1066" t="s">
        <v>47</v>
      </c>
      <c r="C41" s="925" t="s">
        <v>180</v>
      </c>
      <c r="D41" s="989">
        <v>3124050.58</v>
      </c>
      <c r="E41" s="998"/>
      <c r="F41" s="988">
        <v>0</v>
      </c>
      <c r="G41" s="986">
        <v>0</v>
      </c>
      <c r="H41" s="987">
        <v>0</v>
      </c>
      <c r="I41" s="988">
        <v>0</v>
      </c>
      <c r="J41" s="482"/>
      <c r="L41" s="482"/>
    </row>
    <row r="42" spans="1:12" s="522" customFormat="1" ht="21.75" customHeight="1">
      <c r="A42" s="921" t="s">
        <v>425</v>
      </c>
      <c r="B42" s="917" t="s">
        <v>47</v>
      </c>
      <c r="C42" s="918" t="s">
        <v>598</v>
      </c>
      <c r="D42" s="983">
        <v>26389444.779999994</v>
      </c>
      <c r="E42" s="983"/>
      <c r="F42" s="988">
        <v>0</v>
      </c>
      <c r="G42" s="986">
        <v>0</v>
      </c>
      <c r="H42" s="987">
        <v>0</v>
      </c>
      <c r="I42" s="988">
        <v>0</v>
      </c>
      <c r="J42" s="482"/>
      <c r="K42" s="1006"/>
      <c r="L42" s="482"/>
    </row>
    <row r="43" spans="1:12" s="522" customFormat="1" ht="21.75" customHeight="1">
      <c r="A43" s="921" t="s">
        <v>428</v>
      </c>
      <c r="B43" s="917" t="s">
        <v>47</v>
      </c>
      <c r="C43" s="918" t="s">
        <v>599</v>
      </c>
      <c r="D43" s="983">
        <v>11794568.649999989</v>
      </c>
      <c r="E43" s="983"/>
      <c r="F43" s="988">
        <v>0</v>
      </c>
      <c r="G43" s="986">
        <v>0</v>
      </c>
      <c r="H43" s="987">
        <v>0</v>
      </c>
      <c r="I43" s="988">
        <v>0</v>
      </c>
      <c r="J43" s="482"/>
      <c r="K43" s="1006"/>
      <c r="L43" s="482"/>
    </row>
    <row r="44" spans="1:12" s="522" customFormat="1" ht="32.25" hidden="1" customHeight="1">
      <c r="A44" s="524" t="s">
        <v>431</v>
      </c>
      <c r="B44" s="525" t="s">
        <v>47</v>
      </c>
      <c r="C44" s="926" t="s">
        <v>600</v>
      </c>
      <c r="D44" s="983">
        <v>0</v>
      </c>
      <c r="E44" s="983"/>
      <c r="F44" s="988">
        <v>0</v>
      </c>
      <c r="G44" s="986">
        <v>0</v>
      </c>
      <c r="H44" s="987">
        <v>0</v>
      </c>
      <c r="I44" s="988">
        <v>0</v>
      </c>
      <c r="J44" s="482"/>
      <c r="K44" s="1007"/>
      <c r="L44" s="482"/>
    </row>
    <row r="45" spans="1:12" s="522" customFormat="1" ht="21.75" customHeight="1" thickBot="1">
      <c r="A45" s="921" t="s">
        <v>436</v>
      </c>
      <c r="B45" s="917" t="s">
        <v>47</v>
      </c>
      <c r="C45" s="918" t="s">
        <v>437</v>
      </c>
      <c r="D45" s="983">
        <v>6377114.5999999996</v>
      </c>
      <c r="E45" s="983"/>
      <c r="F45" s="988">
        <v>0</v>
      </c>
      <c r="G45" s="986">
        <v>0</v>
      </c>
      <c r="H45" s="987">
        <v>0</v>
      </c>
      <c r="I45" s="988">
        <v>0</v>
      </c>
      <c r="J45" s="482"/>
      <c r="K45" s="1006"/>
      <c r="L45" s="482"/>
    </row>
    <row r="46" spans="1:12" s="522" customFormat="1" ht="24.75" customHeight="1" thickTop="1">
      <c r="A46" s="529" t="s">
        <v>601</v>
      </c>
      <c r="B46" s="927"/>
      <c r="C46" s="928"/>
      <c r="D46" s="999"/>
      <c r="E46" s="1000"/>
      <c r="F46" s="1001">
        <v>0</v>
      </c>
      <c r="G46" s="1002"/>
      <c r="H46" s="1003"/>
      <c r="I46" s="1001"/>
      <c r="J46" s="482"/>
      <c r="K46" s="1008"/>
      <c r="L46" s="482"/>
    </row>
    <row r="47" spans="1:12" s="527" customFormat="1" ht="29.25" customHeight="1">
      <c r="A47" s="530" t="s">
        <v>409</v>
      </c>
      <c r="B47" s="531" t="s">
        <v>47</v>
      </c>
      <c r="C47" s="532" t="s">
        <v>410</v>
      </c>
      <c r="D47" s="1004">
        <v>17443518473.209999</v>
      </c>
      <c r="E47" s="1005" t="s">
        <v>726</v>
      </c>
      <c r="F47" s="988">
        <v>0</v>
      </c>
      <c r="G47" s="992">
        <v>0</v>
      </c>
      <c r="H47" s="993">
        <v>0</v>
      </c>
      <c r="I47" s="994">
        <v>0</v>
      </c>
      <c r="J47" s="482"/>
      <c r="K47" s="1009"/>
      <c r="L47" s="482"/>
    </row>
    <row r="48" spans="1:12" s="527" customFormat="1" ht="9.75" customHeight="1">
      <c r="F48" s="982"/>
      <c r="J48" s="482"/>
      <c r="K48" s="1010"/>
      <c r="L48" s="482"/>
    </row>
    <row r="49" spans="1:12" s="527" customFormat="1" ht="15.75" customHeight="1">
      <c r="A49" s="470"/>
      <c r="B49" s="929" t="s">
        <v>726</v>
      </c>
      <c r="C49" s="930" t="s">
        <v>578</v>
      </c>
      <c r="D49" s="470"/>
      <c r="E49" s="470"/>
      <c r="F49" s="470"/>
      <c r="G49" s="470"/>
      <c r="H49" s="470"/>
      <c r="I49" s="470"/>
      <c r="J49" s="482"/>
      <c r="K49" s="1010"/>
      <c r="L49" s="482"/>
    </row>
    <row r="50" spans="1:12" s="535" customFormat="1" ht="15.75">
      <c r="A50" s="972" t="s">
        <v>870</v>
      </c>
      <c r="B50" s="931"/>
      <c r="D50" s="533"/>
      <c r="E50" s="533"/>
      <c r="F50" s="533"/>
      <c r="G50" s="533"/>
      <c r="H50" s="533"/>
      <c r="I50" s="533"/>
      <c r="J50" s="534"/>
    </row>
    <row r="51" spans="1:12" s="535" customFormat="1" ht="15.75">
      <c r="A51" s="972" t="s">
        <v>869</v>
      </c>
      <c r="B51" s="931"/>
      <c r="C51" s="931"/>
      <c r="D51" s="533"/>
      <c r="E51" s="533"/>
      <c r="F51" s="533"/>
      <c r="G51" s="533"/>
      <c r="H51" s="533"/>
      <c r="I51" s="533"/>
      <c r="J51" s="534"/>
    </row>
    <row r="52" spans="1:12" s="535" customFormat="1" ht="15.75">
      <c r="A52" s="972" t="s">
        <v>728</v>
      </c>
      <c r="B52" s="931"/>
      <c r="C52" s="931"/>
      <c r="D52" s="533"/>
      <c r="E52" s="533"/>
      <c r="F52" s="533"/>
      <c r="G52" s="533"/>
      <c r="H52" s="533"/>
      <c r="I52" s="533"/>
      <c r="J52" s="534"/>
    </row>
    <row r="53" spans="1:12" s="527" customFormat="1" ht="15.75" customHeight="1">
      <c r="A53" s="470"/>
      <c r="B53" s="929"/>
      <c r="C53" s="470"/>
      <c r="D53" s="470"/>
      <c r="E53" s="470"/>
      <c r="F53" s="470"/>
      <c r="G53" s="470"/>
      <c r="H53" s="470"/>
      <c r="I53" s="470"/>
      <c r="J53" s="482"/>
      <c r="K53" s="482"/>
      <c r="L53" s="482"/>
    </row>
    <row r="54" spans="1:12" s="535" customFormat="1" ht="15.75">
      <c r="A54" s="972"/>
      <c r="B54" s="931"/>
      <c r="C54" s="931"/>
      <c r="D54" s="533"/>
      <c r="E54" s="533"/>
      <c r="F54" s="533"/>
      <c r="G54" s="533"/>
      <c r="H54" s="533"/>
      <c r="I54" s="533"/>
      <c r="J54" s="534"/>
    </row>
    <row r="55" spans="1:12" s="535" customFormat="1" ht="15.75">
      <c r="A55" s="972"/>
      <c r="B55" s="931"/>
      <c r="C55" s="931"/>
      <c r="D55" s="533"/>
      <c r="E55" s="533"/>
      <c r="F55" s="533"/>
      <c r="G55" s="533"/>
      <c r="H55" s="533"/>
      <c r="I55" s="533"/>
      <c r="J55" s="534"/>
    </row>
    <row r="56" spans="1:12">
      <c r="J56" s="482"/>
    </row>
    <row r="57" spans="1:12" ht="15.75">
      <c r="C57" s="931"/>
      <c r="J57" s="482"/>
    </row>
    <row r="58" spans="1:12">
      <c r="J58" s="482"/>
    </row>
    <row r="59" spans="1:12">
      <c r="J59" s="482"/>
    </row>
    <row r="60" spans="1:12">
      <c r="J60" s="482"/>
    </row>
    <row r="61" spans="1:12">
      <c r="J61" s="482"/>
    </row>
    <row r="62" spans="1:12">
      <c r="J62" s="482"/>
    </row>
    <row r="63" spans="1:12">
      <c r="J63" s="482"/>
    </row>
    <row r="64" spans="1:12">
      <c r="J64" s="482"/>
    </row>
    <row r="65" spans="10:10">
      <c r="J65" s="482"/>
    </row>
    <row r="66" spans="10:10">
      <c r="J66" s="482"/>
    </row>
    <row r="67" spans="10:10">
      <c r="J67" s="482"/>
    </row>
    <row r="68" spans="10:10">
      <c r="J68" s="482"/>
    </row>
    <row r="69" spans="10:10">
      <c r="J69" s="482"/>
    </row>
    <row r="70" spans="10:10">
      <c r="J70" s="482"/>
    </row>
    <row r="71" spans="10:10">
      <c r="J71" s="482"/>
    </row>
    <row r="72" spans="10:10">
      <c r="J72" s="482"/>
    </row>
    <row r="73" spans="10:10">
      <c r="J73" s="482"/>
    </row>
    <row r="74" spans="10:10">
      <c r="J74" s="482"/>
    </row>
    <row r="75" spans="10:10">
      <c r="J75" s="48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4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P140"/>
  <sheetViews>
    <sheetView showGridLines="0" zoomScale="90" zoomScaleNormal="90" workbookViewId="0">
      <selection activeCell="AC11" sqref="AC11"/>
    </sheetView>
  </sheetViews>
  <sheetFormatPr defaultColWidth="12.5703125" defaultRowHeight="15"/>
  <cols>
    <col min="1" max="1" width="67.7109375" style="539" customWidth="1"/>
    <col min="2" max="2" width="19.5703125" style="539" customWidth="1"/>
    <col min="3" max="3" width="2.5703125" style="539" customWidth="1"/>
    <col min="4" max="4" width="20.7109375" style="539" customWidth="1"/>
    <col min="5" max="5" width="21.5703125" style="539" customWidth="1"/>
    <col min="6" max="7" width="20.85546875" style="539" customWidth="1"/>
    <col min="8" max="8" width="4.7109375" style="539" customWidth="1"/>
    <col min="9" max="9" width="6.5703125" style="539" customWidth="1"/>
    <col min="10" max="10" width="27.7109375" style="539" customWidth="1"/>
    <col min="11" max="11" width="19.5703125" style="539" customWidth="1"/>
    <col min="12" max="12" width="15" style="539" customWidth="1"/>
    <col min="13" max="13" width="25.42578125" style="539" customWidth="1"/>
    <col min="14" max="255" width="12.5703125" style="539"/>
    <col min="256" max="256" width="67.7109375" style="539" customWidth="1"/>
    <col min="257" max="257" width="19.5703125" style="539" customWidth="1"/>
    <col min="258" max="258" width="2.5703125" style="539" customWidth="1"/>
    <col min="259" max="259" width="20.7109375" style="539" customWidth="1"/>
    <col min="260" max="260" width="21.5703125" style="539" customWidth="1"/>
    <col min="261" max="262" width="20.85546875" style="539" customWidth="1"/>
    <col min="263" max="263" width="4.7109375" style="539" customWidth="1"/>
    <col min="264" max="264" width="6.5703125" style="539" customWidth="1"/>
    <col min="265" max="265" width="14.85546875" style="539" bestFit="1" customWidth="1"/>
    <col min="266" max="266" width="21.5703125" style="539" customWidth="1"/>
    <col min="267" max="267" width="19.5703125" style="539" customWidth="1"/>
    <col min="268" max="268" width="15" style="539" customWidth="1"/>
    <col min="269" max="269" width="25.42578125" style="539" customWidth="1"/>
    <col min="270" max="511" width="12.5703125" style="539"/>
    <col min="512" max="512" width="67.7109375" style="539" customWidth="1"/>
    <col min="513" max="513" width="19.5703125" style="539" customWidth="1"/>
    <col min="514" max="514" width="2.5703125" style="539" customWidth="1"/>
    <col min="515" max="515" width="20.7109375" style="539" customWidth="1"/>
    <col min="516" max="516" width="21.5703125" style="539" customWidth="1"/>
    <col min="517" max="518" width="20.85546875" style="539" customWidth="1"/>
    <col min="519" max="519" width="4.7109375" style="539" customWidth="1"/>
    <col min="520" max="520" width="6.5703125" style="539" customWidth="1"/>
    <col min="521" max="521" width="14.85546875" style="539" bestFit="1" customWidth="1"/>
    <col min="522" max="522" width="21.5703125" style="539" customWidth="1"/>
    <col min="523" max="523" width="19.5703125" style="539" customWidth="1"/>
    <col min="524" max="524" width="15" style="539" customWidth="1"/>
    <col min="525" max="525" width="25.42578125" style="539" customWidth="1"/>
    <col min="526" max="767" width="12.5703125" style="539"/>
    <col min="768" max="768" width="67.7109375" style="539" customWidth="1"/>
    <col min="769" max="769" width="19.5703125" style="539" customWidth="1"/>
    <col min="770" max="770" width="2.5703125" style="539" customWidth="1"/>
    <col min="771" max="771" width="20.7109375" style="539" customWidth="1"/>
    <col min="772" max="772" width="21.5703125" style="539" customWidth="1"/>
    <col min="773" max="774" width="20.85546875" style="539" customWidth="1"/>
    <col min="775" max="775" width="4.7109375" style="539" customWidth="1"/>
    <col min="776" max="776" width="6.5703125" style="539" customWidth="1"/>
    <col min="777" max="777" width="14.85546875" style="539" bestFit="1" customWidth="1"/>
    <col min="778" max="778" width="21.5703125" style="539" customWidth="1"/>
    <col min="779" max="779" width="19.5703125" style="539" customWidth="1"/>
    <col min="780" max="780" width="15" style="539" customWidth="1"/>
    <col min="781" max="781" width="25.42578125" style="539" customWidth="1"/>
    <col min="782" max="1023" width="12.5703125" style="539"/>
    <col min="1024" max="1024" width="67.7109375" style="539" customWidth="1"/>
    <col min="1025" max="1025" width="19.5703125" style="539" customWidth="1"/>
    <col min="1026" max="1026" width="2.5703125" style="539" customWidth="1"/>
    <col min="1027" max="1027" width="20.7109375" style="539" customWidth="1"/>
    <col min="1028" max="1028" width="21.5703125" style="539" customWidth="1"/>
    <col min="1029" max="1030" width="20.85546875" style="539" customWidth="1"/>
    <col min="1031" max="1031" width="4.7109375" style="539" customWidth="1"/>
    <col min="1032" max="1032" width="6.5703125" style="539" customWidth="1"/>
    <col min="1033" max="1033" width="14.85546875" style="539" bestFit="1" customWidth="1"/>
    <col min="1034" max="1034" width="21.5703125" style="539" customWidth="1"/>
    <col min="1035" max="1035" width="19.5703125" style="539" customWidth="1"/>
    <col min="1036" max="1036" width="15" style="539" customWidth="1"/>
    <col min="1037" max="1037" width="25.42578125" style="539" customWidth="1"/>
    <col min="1038" max="1279" width="12.5703125" style="539"/>
    <col min="1280" max="1280" width="67.7109375" style="539" customWidth="1"/>
    <col min="1281" max="1281" width="19.5703125" style="539" customWidth="1"/>
    <col min="1282" max="1282" width="2.5703125" style="539" customWidth="1"/>
    <col min="1283" max="1283" width="20.7109375" style="539" customWidth="1"/>
    <col min="1284" max="1284" width="21.5703125" style="539" customWidth="1"/>
    <col min="1285" max="1286" width="20.85546875" style="539" customWidth="1"/>
    <col min="1287" max="1287" width="4.7109375" style="539" customWidth="1"/>
    <col min="1288" max="1288" width="6.5703125" style="539" customWidth="1"/>
    <col min="1289" max="1289" width="14.85546875" style="539" bestFit="1" customWidth="1"/>
    <col min="1290" max="1290" width="21.5703125" style="539" customWidth="1"/>
    <col min="1291" max="1291" width="19.5703125" style="539" customWidth="1"/>
    <col min="1292" max="1292" width="15" style="539" customWidth="1"/>
    <col min="1293" max="1293" width="25.42578125" style="539" customWidth="1"/>
    <col min="1294" max="1535" width="12.5703125" style="539"/>
    <col min="1536" max="1536" width="67.7109375" style="539" customWidth="1"/>
    <col min="1537" max="1537" width="19.5703125" style="539" customWidth="1"/>
    <col min="1538" max="1538" width="2.5703125" style="539" customWidth="1"/>
    <col min="1539" max="1539" width="20.7109375" style="539" customWidth="1"/>
    <col min="1540" max="1540" width="21.5703125" style="539" customWidth="1"/>
    <col min="1541" max="1542" width="20.85546875" style="539" customWidth="1"/>
    <col min="1543" max="1543" width="4.7109375" style="539" customWidth="1"/>
    <col min="1544" max="1544" width="6.5703125" style="539" customWidth="1"/>
    <col min="1545" max="1545" width="14.85546875" style="539" bestFit="1" customWidth="1"/>
    <col min="1546" max="1546" width="21.5703125" style="539" customWidth="1"/>
    <col min="1547" max="1547" width="19.5703125" style="539" customWidth="1"/>
    <col min="1548" max="1548" width="15" style="539" customWidth="1"/>
    <col min="1549" max="1549" width="25.42578125" style="539" customWidth="1"/>
    <col min="1550" max="1791" width="12.5703125" style="539"/>
    <col min="1792" max="1792" width="67.7109375" style="539" customWidth="1"/>
    <col min="1793" max="1793" width="19.5703125" style="539" customWidth="1"/>
    <col min="1794" max="1794" width="2.5703125" style="539" customWidth="1"/>
    <col min="1795" max="1795" width="20.7109375" style="539" customWidth="1"/>
    <col min="1796" max="1796" width="21.5703125" style="539" customWidth="1"/>
    <col min="1797" max="1798" width="20.85546875" style="539" customWidth="1"/>
    <col min="1799" max="1799" width="4.7109375" style="539" customWidth="1"/>
    <col min="1800" max="1800" width="6.5703125" style="539" customWidth="1"/>
    <col min="1801" max="1801" width="14.85546875" style="539" bestFit="1" customWidth="1"/>
    <col min="1802" max="1802" width="21.5703125" style="539" customWidth="1"/>
    <col min="1803" max="1803" width="19.5703125" style="539" customWidth="1"/>
    <col min="1804" max="1804" width="15" style="539" customWidth="1"/>
    <col min="1805" max="1805" width="25.42578125" style="539" customWidth="1"/>
    <col min="1806" max="2047" width="12.5703125" style="539"/>
    <col min="2048" max="2048" width="67.7109375" style="539" customWidth="1"/>
    <col min="2049" max="2049" width="19.5703125" style="539" customWidth="1"/>
    <col min="2050" max="2050" width="2.5703125" style="539" customWidth="1"/>
    <col min="2051" max="2051" width="20.7109375" style="539" customWidth="1"/>
    <col min="2052" max="2052" width="21.5703125" style="539" customWidth="1"/>
    <col min="2053" max="2054" width="20.85546875" style="539" customWidth="1"/>
    <col min="2055" max="2055" width="4.7109375" style="539" customWidth="1"/>
    <col min="2056" max="2056" width="6.5703125" style="539" customWidth="1"/>
    <col min="2057" max="2057" width="14.85546875" style="539" bestFit="1" customWidth="1"/>
    <col min="2058" max="2058" width="21.5703125" style="539" customWidth="1"/>
    <col min="2059" max="2059" width="19.5703125" style="539" customWidth="1"/>
    <col min="2060" max="2060" width="15" style="539" customWidth="1"/>
    <col min="2061" max="2061" width="25.42578125" style="539" customWidth="1"/>
    <col min="2062" max="2303" width="12.5703125" style="539"/>
    <col min="2304" max="2304" width="67.7109375" style="539" customWidth="1"/>
    <col min="2305" max="2305" width="19.5703125" style="539" customWidth="1"/>
    <col min="2306" max="2306" width="2.5703125" style="539" customWidth="1"/>
    <col min="2307" max="2307" width="20.7109375" style="539" customWidth="1"/>
    <col min="2308" max="2308" width="21.5703125" style="539" customWidth="1"/>
    <col min="2309" max="2310" width="20.85546875" style="539" customWidth="1"/>
    <col min="2311" max="2311" width="4.7109375" style="539" customWidth="1"/>
    <col min="2312" max="2312" width="6.5703125" style="539" customWidth="1"/>
    <col min="2313" max="2313" width="14.85546875" style="539" bestFit="1" customWidth="1"/>
    <col min="2314" max="2314" width="21.5703125" style="539" customWidth="1"/>
    <col min="2315" max="2315" width="19.5703125" style="539" customWidth="1"/>
    <col min="2316" max="2316" width="15" style="539" customWidth="1"/>
    <col min="2317" max="2317" width="25.42578125" style="539" customWidth="1"/>
    <col min="2318" max="2559" width="12.5703125" style="539"/>
    <col min="2560" max="2560" width="67.7109375" style="539" customWidth="1"/>
    <col min="2561" max="2561" width="19.5703125" style="539" customWidth="1"/>
    <col min="2562" max="2562" width="2.5703125" style="539" customWidth="1"/>
    <col min="2563" max="2563" width="20.7109375" style="539" customWidth="1"/>
    <col min="2564" max="2564" width="21.5703125" style="539" customWidth="1"/>
    <col min="2565" max="2566" width="20.85546875" style="539" customWidth="1"/>
    <col min="2567" max="2567" width="4.7109375" style="539" customWidth="1"/>
    <col min="2568" max="2568" width="6.5703125" style="539" customWidth="1"/>
    <col min="2569" max="2569" width="14.85546875" style="539" bestFit="1" customWidth="1"/>
    <col min="2570" max="2570" width="21.5703125" style="539" customWidth="1"/>
    <col min="2571" max="2571" width="19.5703125" style="539" customWidth="1"/>
    <col min="2572" max="2572" width="15" style="539" customWidth="1"/>
    <col min="2573" max="2573" width="25.42578125" style="539" customWidth="1"/>
    <col min="2574" max="2815" width="12.5703125" style="539"/>
    <col min="2816" max="2816" width="67.7109375" style="539" customWidth="1"/>
    <col min="2817" max="2817" width="19.5703125" style="539" customWidth="1"/>
    <col min="2818" max="2818" width="2.5703125" style="539" customWidth="1"/>
    <col min="2819" max="2819" width="20.7109375" style="539" customWidth="1"/>
    <col min="2820" max="2820" width="21.5703125" style="539" customWidth="1"/>
    <col min="2821" max="2822" width="20.85546875" style="539" customWidth="1"/>
    <col min="2823" max="2823" width="4.7109375" style="539" customWidth="1"/>
    <col min="2824" max="2824" width="6.5703125" style="539" customWidth="1"/>
    <col min="2825" max="2825" width="14.85546875" style="539" bestFit="1" customWidth="1"/>
    <col min="2826" max="2826" width="21.5703125" style="539" customWidth="1"/>
    <col min="2827" max="2827" width="19.5703125" style="539" customWidth="1"/>
    <col min="2828" max="2828" width="15" style="539" customWidth="1"/>
    <col min="2829" max="2829" width="25.42578125" style="539" customWidth="1"/>
    <col min="2830" max="3071" width="12.5703125" style="539"/>
    <col min="3072" max="3072" width="67.7109375" style="539" customWidth="1"/>
    <col min="3073" max="3073" width="19.5703125" style="539" customWidth="1"/>
    <col min="3074" max="3074" width="2.5703125" style="539" customWidth="1"/>
    <col min="3075" max="3075" width="20.7109375" style="539" customWidth="1"/>
    <col min="3076" max="3076" width="21.5703125" style="539" customWidth="1"/>
    <col min="3077" max="3078" width="20.85546875" style="539" customWidth="1"/>
    <col min="3079" max="3079" width="4.7109375" style="539" customWidth="1"/>
    <col min="3080" max="3080" width="6.5703125" style="539" customWidth="1"/>
    <col min="3081" max="3081" width="14.85546875" style="539" bestFit="1" customWidth="1"/>
    <col min="3082" max="3082" width="21.5703125" style="539" customWidth="1"/>
    <col min="3083" max="3083" width="19.5703125" style="539" customWidth="1"/>
    <col min="3084" max="3084" width="15" style="539" customWidth="1"/>
    <col min="3085" max="3085" width="25.42578125" style="539" customWidth="1"/>
    <col min="3086" max="3327" width="12.5703125" style="539"/>
    <col min="3328" max="3328" width="67.7109375" style="539" customWidth="1"/>
    <col min="3329" max="3329" width="19.5703125" style="539" customWidth="1"/>
    <col min="3330" max="3330" width="2.5703125" style="539" customWidth="1"/>
    <col min="3331" max="3331" width="20.7109375" style="539" customWidth="1"/>
    <col min="3332" max="3332" width="21.5703125" style="539" customWidth="1"/>
    <col min="3333" max="3334" width="20.85546875" style="539" customWidth="1"/>
    <col min="3335" max="3335" width="4.7109375" style="539" customWidth="1"/>
    <col min="3336" max="3336" width="6.5703125" style="539" customWidth="1"/>
    <col min="3337" max="3337" width="14.85546875" style="539" bestFit="1" customWidth="1"/>
    <col min="3338" max="3338" width="21.5703125" style="539" customWidth="1"/>
    <col min="3339" max="3339" width="19.5703125" style="539" customWidth="1"/>
    <col min="3340" max="3340" width="15" style="539" customWidth="1"/>
    <col min="3341" max="3341" width="25.42578125" style="539" customWidth="1"/>
    <col min="3342" max="3583" width="12.5703125" style="539"/>
    <col min="3584" max="3584" width="67.7109375" style="539" customWidth="1"/>
    <col min="3585" max="3585" width="19.5703125" style="539" customWidth="1"/>
    <col min="3586" max="3586" width="2.5703125" style="539" customWidth="1"/>
    <col min="3587" max="3587" width="20.7109375" style="539" customWidth="1"/>
    <col min="3588" max="3588" width="21.5703125" style="539" customWidth="1"/>
    <col min="3589" max="3590" width="20.85546875" style="539" customWidth="1"/>
    <col min="3591" max="3591" width="4.7109375" style="539" customWidth="1"/>
    <col min="3592" max="3592" width="6.5703125" style="539" customWidth="1"/>
    <col min="3593" max="3593" width="14.85546875" style="539" bestFit="1" customWidth="1"/>
    <col min="3594" max="3594" width="21.5703125" style="539" customWidth="1"/>
    <col min="3595" max="3595" width="19.5703125" style="539" customWidth="1"/>
    <col min="3596" max="3596" width="15" style="539" customWidth="1"/>
    <col min="3597" max="3597" width="25.42578125" style="539" customWidth="1"/>
    <col min="3598" max="3839" width="12.5703125" style="539"/>
    <col min="3840" max="3840" width="67.7109375" style="539" customWidth="1"/>
    <col min="3841" max="3841" width="19.5703125" style="539" customWidth="1"/>
    <col min="3842" max="3842" width="2.5703125" style="539" customWidth="1"/>
    <col min="3843" max="3843" width="20.7109375" style="539" customWidth="1"/>
    <col min="3844" max="3844" width="21.5703125" style="539" customWidth="1"/>
    <col min="3845" max="3846" width="20.85546875" style="539" customWidth="1"/>
    <col min="3847" max="3847" width="4.7109375" style="539" customWidth="1"/>
    <col min="3848" max="3848" width="6.5703125" style="539" customWidth="1"/>
    <col min="3849" max="3849" width="14.85546875" style="539" bestFit="1" customWidth="1"/>
    <col min="3850" max="3850" width="21.5703125" style="539" customWidth="1"/>
    <col min="3851" max="3851" width="19.5703125" style="539" customWidth="1"/>
    <col min="3852" max="3852" width="15" style="539" customWidth="1"/>
    <col min="3853" max="3853" width="25.42578125" style="539" customWidth="1"/>
    <col min="3854" max="4095" width="12.5703125" style="539"/>
    <col min="4096" max="4096" width="67.7109375" style="539" customWidth="1"/>
    <col min="4097" max="4097" width="19.5703125" style="539" customWidth="1"/>
    <col min="4098" max="4098" width="2.5703125" style="539" customWidth="1"/>
    <col min="4099" max="4099" width="20.7109375" style="539" customWidth="1"/>
    <col min="4100" max="4100" width="21.5703125" style="539" customWidth="1"/>
    <col min="4101" max="4102" width="20.85546875" style="539" customWidth="1"/>
    <col min="4103" max="4103" width="4.7109375" style="539" customWidth="1"/>
    <col min="4104" max="4104" width="6.5703125" style="539" customWidth="1"/>
    <col min="4105" max="4105" width="14.85546875" style="539" bestFit="1" customWidth="1"/>
    <col min="4106" max="4106" width="21.5703125" style="539" customWidth="1"/>
    <col min="4107" max="4107" width="19.5703125" style="539" customWidth="1"/>
    <col min="4108" max="4108" width="15" style="539" customWidth="1"/>
    <col min="4109" max="4109" width="25.42578125" style="539" customWidth="1"/>
    <col min="4110" max="4351" width="12.5703125" style="539"/>
    <col min="4352" max="4352" width="67.7109375" style="539" customWidth="1"/>
    <col min="4353" max="4353" width="19.5703125" style="539" customWidth="1"/>
    <col min="4354" max="4354" width="2.5703125" style="539" customWidth="1"/>
    <col min="4355" max="4355" width="20.7109375" style="539" customWidth="1"/>
    <col min="4356" max="4356" width="21.5703125" style="539" customWidth="1"/>
    <col min="4357" max="4358" width="20.85546875" style="539" customWidth="1"/>
    <col min="4359" max="4359" width="4.7109375" style="539" customWidth="1"/>
    <col min="4360" max="4360" width="6.5703125" style="539" customWidth="1"/>
    <col min="4361" max="4361" width="14.85546875" style="539" bestFit="1" customWidth="1"/>
    <col min="4362" max="4362" width="21.5703125" style="539" customWidth="1"/>
    <col min="4363" max="4363" width="19.5703125" style="539" customWidth="1"/>
    <col min="4364" max="4364" width="15" style="539" customWidth="1"/>
    <col min="4365" max="4365" width="25.42578125" style="539" customWidth="1"/>
    <col min="4366" max="4607" width="12.5703125" style="539"/>
    <col min="4608" max="4608" width="67.7109375" style="539" customWidth="1"/>
    <col min="4609" max="4609" width="19.5703125" style="539" customWidth="1"/>
    <col min="4610" max="4610" width="2.5703125" style="539" customWidth="1"/>
    <col min="4611" max="4611" width="20.7109375" style="539" customWidth="1"/>
    <col min="4612" max="4612" width="21.5703125" style="539" customWidth="1"/>
    <col min="4613" max="4614" width="20.85546875" style="539" customWidth="1"/>
    <col min="4615" max="4615" width="4.7109375" style="539" customWidth="1"/>
    <col min="4616" max="4616" width="6.5703125" style="539" customWidth="1"/>
    <col min="4617" max="4617" width="14.85546875" style="539" bestFit="1" customWidth="1"/>
    <col min="4618" max="4618" width="21.5703125" style="539" customWidth="1"/>
    <col min="4619" max="4619" width="19.5703125" style="539" customWidth="1"/>
    <col min="4620" max="4620" width="15" style="539" customWidth="1"/>
    <col min="4621" max="4621" width="25.42578125" style="539" customWidth="1"/>
    <col min="4622" max="4863" width="12.5703125" style="539"/>
    <col min="4864" max="4864" width="67.7109375" style="539" customWidth="1"/>
    <col min="4865" max="4865" width="19.5703125" style="539" customWidth="1"/>
    <col min="4866" max="4866" width="2.5703125" style="539" customWidth="1"/>
    <col min="4867" max="4867" width="20.7109375" style="539" customWidth="1"/>
    <col min="4868" max="4868" width="21.5703125" style="539" customWidth="1"/>
    <col min="4869" max="4870" width="20.85546875" style="539" customWidth="1"/>
    <col min="4871" max="4871" width="4.7109375" style="539" customWidth="1"/>
    <col min="4872" max="4872" width="6.5703125" style="539" customWidth="1"/>
    <col min="4873" max="4873" width="14.85546875" style="539" bestFit="1" customWidth="1"/>
    <col min="4874" max="4874" width="21.5703125" style="539" customWidth="1"/>
    <col min="4875" max="4875" width="19.5703125" style="539" customWidth="1"/>
    <col min="4876" max="4876" width="15" style="539" customWidth="1"/>
    <col min="4877" max="4877" width="25.42578125" style="539" customWidth="1"/>
    <col min="4878" max="5119" width="12.5703125" style="539"/>
    <col min="5120" max="5120" width="67.7109375" style="539" customWidth="1"/>
    <col min="5121" max="5121" width="19.5703125" style="539" customWidth="1"/>
    <col min="5122" max="5122" width="2.5703125" style="539" customWidth="1"/>
    <col min="5123" max="5123" width="20.7109375" style="539" customWidth="1"/>
    <col min="5124" max="5124" width="21.5703125" style="539" customWidth="1"/>
    <col min="5125" max="5126" width="20.85546875" style="539" customWidth="1"/>
    <col min="5127" max="5127" width="4.7109375" style="539" customWidth="1"/>
    <col min="5128" max="5128" width="6.5703125" style="539" customWidth="1"/>
    <col min="5129" max="5129" width="14.85546875" style="539" bestFit="1" customWidth="1"/>
    <col min="5130" max="5130" width="21.5703125" style="539" customWidth="1"/>
    <col min="5131" max="5131" width="19.5703125" style="539" customWidth="1"/>
    <col min="5132" max="5132" width="15" style="539" customWidth="1"/>
    <col min="5133" max="5133" width="25.42578125" style="539" customWidth="1"/>
    <col min="5134" max="5375" width="12.5703125" style="539"/>
    <col min="5376" max="5376" width="67.7109375" style="539" customWidth="1"/>
    <col min="5377" max="5377" width="19.5703125" style="539" customWidth="1"/>
    <col min="5378" max="5378" width="2.5703125" style="539" customWidth="1"/>
    <col min="5379" max="5379" width="20.7109375" style="539" customWidth="1"/>
    <col min="5380" max="5380" width="21.5703125" style="539" customWidth="1"/>
    <col min="5381" max="5382" width="20.85546875" style="539" customWidth="1"/>
    <col min="5383" max="5383" width="4.7109375" style="539" customWidth="1"/>
    <col min="5384" max="5384" width="6.5703125" style="539" customWidth="1"/>
    <col min="5385" max="5385" width="14.85546875" style="539" bestFit="1" customWidth="1"/>
    <col min="5386" max="5386" width="21.5703125" style="539" customWidth="1"/>
    <col min="5387" max="5387" width="19.5703125" style="539" customWidth="1"/>
    <col min="5388" max="5388" width="15" style="539" customWidth="1"/>
    <col min="5389" max="5389" width="25.42578125" style="539" customWidth="1"/>
    <col min="5390" max="5631" width="12.5703125" style="539"/>
    <col min="5632" max="5632" width="67.7109375" style="539" customWidth="1"/>
    <col min="5633" max="5633" width="19.5703125" style="539" customWidth="1"/>
    <col min="5634" max="5634" width="2.5703125" style="539" customWidth="1"/>
    <col min="5635" max="5635" width="20.7109375" style="539" customWidth="1"/>
    <col min="5636" max="5636" width="21.5703125" style="539" customWidth="1"/>
    <col min="5637" max="5638" width="20.85546875" style="539" customWidth="1"/>
    <col min="5639" max="5639" width="4.7109375" style="539" customWidth="1"/>
    <col min="5640" max="5640" width="6.5703125" style="539" customWidth="1"/>
    <col min="5641" max="5641" width="14.85546875" style="539" bestFit="1" customWidth="1"/>
    <col min="5642" max="5642" width="21.5703125" style="539" customWidth="1"/>
    <col min="5643" max="5643" width="19.5703125" style="539" customWidth="1"/>
    <col min="5644" max="5644" width="15" style="539" customWidth="1"/>
    <col min="5645" max="5645" width="25.42578125" style="539" customWidth="1"/>
    <col min="5646" max="5887" width="12.5703125" style="539"/>
    <col min="5888" max="5888" width="67.7109375" style="539" customWidth="1"/>
    <col min="5889" max="5889" width="19.5703125" style="539" customWidth="1"/>
    <col min="5890" max="5890" width="2.5703125" style="539" customWidth="1"/>
    <col min="5891" max="5891" width="20.7109375" style="539" customWidth="1"/>
    <col min="5892" max="5892" width="21.5703125" style="539" customWidth="1"/>
    <col min="5893" max="5894" width="20.85546875" style="539" customWidth="1"/>
    <col min="5895" max="5895" width="4.7109375" style="539" customWidth="1"/>
    <col min="5896" max="5896" width="6.5703125" style="539" customWidth="1"/>
    <col min="5897" max="5897" width="14.85546875" style="539" bestFit="1" customWidth="1"/>
    <col min="5898" max="5898" width="21.5703125" style="539" customWidth="1"/>
    <col min="5899" max="5899" width="19.5703125" style="539" customWidth="1"/>
    <col min="5900" max="5900" width="15" style="539" customWidth="1"/>
    <col min="5901" max="5901" width="25.42578125" style="539" customWidth="1"/>
    <col min="5902" max="6143" width="12.5703125" style="539"/>
    <col min="6144" max="6144" width="67.7109375" style="539" customWidth="1"/>
    <col min="6145" max="6145" width="19.5703125" style="539" customWidth="1"/>
    <col min="6146" max="6146" width="2.5703125" style="539" customWidth="1"/>
    <col min="6147" max="6147" width="20.7109375" style="539" customWidth="1"/>
    <col min="6148" max="6148" width="21.5703125" style="539" customWidth="1"/>
    <col min="6149" max="6150" width="20.85546875" style="539" customWidth="1"/>
    <col min="6151" max="6151" width="4.7109375" style="539" customWidth="1"/>
    <col min="6152" max="6152" width="6.5703125" style="539" customWidth="1"/>
    <col min="6153" max="6153" width="14.85546875" style="539" bestFit="1" customWidth="1"/>
    <col min="6154" max="6154" width="21.5703125" style="539" customWidth="1"/>
    <col min="6155" max="6155" width="19.5703125" style="539" customWidth="1"/>
    <col min="6156" max="6156" width="15" style="539" customWidth="1"/>
    <col min="6157" max="6157" width="25.42578125" style="539" customWidth="1"/>
    <col min="6158" max="6399" width="12.5703125" style="539"/>
    <col min="6400" max="6400" width="67.7109375" style="539" customWidth="1"/>
    <col min="6401" max="6401" width="19.5703125" style="539" customWidth="1"/>
    <col min="6402" max="6402" width="2.5703125" style="539" customWidth="1"/>
    <col min="6403" max="6403" width="20.7109375" style="539" customWidth="1"/>
    <col min="6404" max="6404" width="21.5703125" style="539" customWidth="1"/>
    <col min="6405" max="6406" width="20.85546875" style="539" customWidth="1"/>
    <col min="6407" max="6407" width="4.7109375" style="539" customWidth="1"/>
    <col min="6408" max="6408" width="6.5703125" style="539" customWidth="1"/>
    <col min="6409" max="6409" width="14.85546875" style="539" bestFit="1" customWidth="1"/>
    <col min="6410" max="6410" width="21.5703125" style="539" customWidth="1"/>
    <col min="6411" max="6411" width="19.5703125" style="539" customWidth="1"/>
    <col min="6412" max="6412" width="15" style="539" customWidth="1"/>
    <col min="6413" max="6413" width="25.42578125" style="539" customWidth="1"/>
    <col min="6414" max="6655" width="12.5703125" style="539"/>
    <col min="6656" max="6656" width="67.7109375" style="539" customWidth="1"/>
    <col min="6657" max="6657" width="19.5703125" style="539" customWidth="1"/>
    <col min="6658" max="6658" width="2.5703125" style="539" customWidth="1"/>
    <col min="6659" max="6659" width="20.7109375" style="539" customWidth="1"/>
    <col min="6660" max="6660" width="21.5703125" style="539" customWidth="1"/>
    <col min="6661" max="6662" width="20.85546875" style="539" customWidth="1"/>
    <col min="6663" max="6663" width="4.7109375" style="539" customWidth="1"/>
    <col min="6664" max="6664" width="6.5703125" style="539" customWidth="1"/>
    <col min="6665" max="6665" width="14.85546875" style="539" bestFit="1" customWidth="1"/>
    <col min="6666" max="6666" width="21.5703125" style="539" customWidth="1"/>
    <col min="6667" max="6667" width="19.5703125" style="539" customWidth="1"/>
    <col min="6668" max="6668" width="15" style="539" customWidth="1"/>
    <col min="6669" max="6669" width="25.42578125" style="539" customWidth="1"/>
    <col min="6670" max="6911" width="12.5703125" style="539"/>
    <col min="6912" max="6912" width="67.7109375" style="539" customWidth="1"/>
    <col min="6913" max="6913" width="19.5703125" style="539" customWidth="1"/>
    <col min="6914" max="6914" width="2.5703125" style="539" customWidth="1"/>
    <col min="6915" max="6915" width="20.7109375" style="539" customWidth="1"/>
    <col min="6916" max="6916" width="21.5703125" style="539" customWidth="1"/>
    <col min="6917" max="6918" width="20.85546875" style="539" customWidth="1"/>
    <col min="6919" max="6919" width="4.7109375" style="539" customWidth="1"/>
    <col min="6920" max="6920" width="6.5703125" style="539" customWidth="1"/>
    <col min="6921" max="6921" width="14.85546875" style="539" bestFit="1" customWidth="1"/>
    <col min="6922" max="6922" width="21.5703125" style="539" customWidth="1"/>
    <col min="6923" max="6923" width="19.5703125" style="539" customWidth="1"/>
    <col min="6924" max="6924" width="15" style="539" customWidth="1"/>
    <col min="6925" max="6925" width="25.42578125" style="539" customWidth="1"/>
    <col min="6926" max="7167" width="12.5703125" style="539"/>
    <col min="7168" max="7168" width="67.7109375" style="539" customWidth="1"/>
    <col min="7169" max="7169" width="19.5703125" style="539" customWidth="1"/>
    <col min="7170" max="7170" width="2.5703125" style="539" customWidth="1"/>
    <col min="7171" max="7171" width="20.7109375" style="539" customWidth="1"/>
    <col min="7172" max="7172" width="21.5703125" style="539" customWidth="1"/>
    <col min="7173" max="7174" width="20.85546875" style="539" customWidth="1"/>
    <col min="7175" max="7175" width="4.7109375" style="539" customWidth="1"/>
    <col min="7176" max="7176" width="6.5703125" style="539" customWidth="1"/>
    <col min="7177" max="7177" width="14.85546875" style="539" bestFit="1" customWidth="1"/>
    <col min="7178" max="7178" width="21.5703125" style="539" customWidth="1"/>
    <col min="7179" max="7179" width="19.5703125" style="539" customWidth="1"/>
    <col min="7180" max="7180" width="15" style="539" customWidth="1"/>
    <col min="7181" max="7181" width="25.42578125" style="539" customWidth="1"/>
    <col min="7182" max="7423" width="12.5703125" style="539"/>
    <col min="7424" max="7424" width="67.7109375" style="539" customWidth="1"/>
    <col min="7425" max="7425" width="19.5703125" style="539" customWidth="1"/>
    <col min="7426" max="7426" width="2.5703125" style="539" customWidth="1"/>
    <col min="7427" max="7427" width="20.7109375" style="539" customWidth="1"/>
    <col min="7428" max="7428" width="21.5703125" style="539" customWidth="1"/>
    <col min="7429" max="7430" width="20.85546875" style="539" customWidth="1"/>
    <col min="7431" max="7431" width="4.7109375" style="539" customWidth="1"/>
    <col min="7432" max="7432" width="6.5703125" style="539" customWidth="1"/>
    <col min="7433" max="7433" width="14.85546875" style="539" bestFit="1" customWidth="1"/>
    <col min="7434" max="7434" width="21.5703125" style="539" customWidth="1"/>
    <col min="7435" max="7435" width="19.5703125" style="539" customWidth="1"/>
    <col min="7436" max="7436" width="15" style="539" customWidth="1"/>
    <col min="7437" max="7437" width="25.42578125" style="539" customWidth="1"/>
    <col min="7438" max="7679" width="12.5703125" style="539"/>
    <col min="7680" max="7680" width="67.7109375" style="539" customWidth="1"/>
    <col min="7681" max="7681" width="19.5703125" style="539" customWidth="1"/>
    <col min="7682" max="7682" width="2.5703125" style="539" customWidth="1"/>
    <col min="7683" max="7683" width="20.7109375" style="539" customWidth="1"/>
    <col min="7684" max="7684" width="21.5703125" style="539" customWidth="1"/>
    <col min="7685" max="7686" width="20.85546875" style="539" customWidth="1"/>
    <col min="7687" max="7687" width="4.7109375" style="539" customWidth="1"/>
    <col min="7688" max="7688" width="6.5703125" style="539" customWidth="1"/>
    <col min="7689" max="7689" width="14.85546875" style="539" bestFit="1" customWidth="1"/>
    <col min="7690" max="7690" width="21.5703125" style="539" customWidth="1"/>
    <col min="7691" max="7691" width="19.5703125" style="539" customWidth="1"/>
    <col min="7692" max="7692" width="15" style="539" customWidth="1"/>
    <col min="7693" max="7693" width="25.42578125" style="539" customWidth="1"/>
    <col min="7694" max="7935" width="12.5703125" style="539"/>
    <col min="7936" max="7936" width="67.7109375" style="539" customWidth="1"/>
    <col min="7937" max="7937" width="19.5703125" style="539" customWidth="1"/>
    <col min="7938" max="7938" width="2.5703125" style="539" customWidth="1"/>
    <col min="7939" max="7939" width="20.7109375" style="539" customWidth="1"/>
    <col min="7940" max="7940" width="21.5703125" style="539" customWidth="1"/>
    <col min="7941" max="7942" width="20.85546875" style="539" customWidth="1"/>
    <col min="7943" max="7943" width="4.7109375" style="539" customWidth="1"/>
    <col min="7944" max="7944" width="6.5703125" style="539" customWidth="1"/>
    <col min="7945" max="7945" width="14.85546875" style="539" bestFit="1" customWidth="1"/>
    <col min="7946" max="7946" width="21.5703125" style="539" customWidth="1"/>
    <col min="7947" max="7947" width="19.5703125" style="539" customWidth="1"/>
    <col min="7948" max="7948" width="15" style="539" customWidth="1"/>
    <col min="7949" max="7949" width="25.42578125" style="539" customWidth="1"/>
    <col min="7950" max="8191" width="12.5703125" style="539"/>
    <col min="8192" max="8192" width="67.7109375" style="539" customWidth="1"/>
    <col min="8193" max="8193" width="19.5703125" style="539" customWidth="1"/>
    <col min="8194" max="8194" width="2.5703125" style="539" customWidth="1"/>
    <col min="8195" max="8195" width="20.7109375" style="539" customWidth="1"/>
    <col min="8196" max="8196" width="21.5703125" style="539" customWidth="1"/>
    <col min="8197" max="8198" width="20.85546875" style="539" customWidth="1"/>
    <col min="8199" max="8199" width="4.7109375" style="539" customWidth="1"/>
    <col min="8200" max="8200" width="6.5703125" style="539" customWidth="1"/>
    <col min="8201" max="8201" width="14.85546875" style="539" bestFit="1" customWidth="1"/>
    <col min="8202" max="8202" width="21.5703125" style="539" customWidth="1"/>
    <col min="8203" max="8203" width="19.5703125" style="539" customWidth="1"/>
    <col min="8204" max="8204" width="15" style="539" customWidth="1"/>
    <col min="8205" max="8205" width="25.42578125" style="539" customWidth="1"/>
    <col min="8206" max="8447" width="12.5703125" style="539"/>
    <col min="8448" max="8448" width="67.7109375" style="539" customWidth="1"/>
    <col min="8449" max="8449" width="19.5703125" style="539" customWidth="1"/>
    <col min="8450" max="8450" width="2.5703125" style="539" customWidth="1"/>
    <col min="8451" max="8451" width="20.7109375" style="539" customWidth="1"/>
    <col min="8452" max="8452" width="21.5703125" style="539" customWidth="1"/>
    <col min="8453" max="8454" width="20.85546875" style="539" customWidth="1"/>
    <col min="8455" max="8455" width="4.7109375" style="539" customWidth="1"/>
    <col min="8456" max="8456" width="6.5703125" style="539" customWidth="1"/>
    <col min="8457" max="8457" width="14.85546875" style="539" bestFit="1" customWidth="1"/>
    <col min="8458" max="8458" width="21.5703125" style="539" customWidth="1"/>
    <col min="8459" max="8459" width="19.5703125" style="539" customWidth="1"/>
    <col min="8460" max="8460" width="15" style="539" customWidth="1"/>
    <col min="8461" max="8461" width="25.42578125" style="539" customWidth="1"/>
    <col min="8462" max="8703" width="12.5703125" style="539"/>
    <col min="8704" max="8704" width="67.7109375" style="539" customWidth="1"/>
    <col min="8705" max="8705" width="19.5703125" style="539" customWidth="1"/>
    <col min="8706" max="8706" width="2.5703125" style="539" customWidth="1"/>
    <col min="8707" max="8707" width="20.7109375" style="539" customWidth="1"/>
    <col min="8708" max="8708" width="21.5703125" style="539" customWidth="1"/>
    <col min="8709" max="8710" width="20.85546875" style="539" customWidth="1"/>
    <col min="8711" max="8711" width="4.7109375" style="539" customWidth="1"/>
    <col min="8712" max="8712" width="6.5703125" style="539" customWidth="1"/>
    <col min="8713" max="8713" width="14.85546875" style="539" bestFit="1" customWidth="1"/>
    <col min="8714" max="8714" width="21.5703125" style="539" customWidth="1"/>
    <col min="8715" max="8715" width="19.5703125" style="539" customWidth="1"/>
    <col min="8716" max="8716" width="15" style="539" customWidth="1"/>
    <col min="8717" max="8717" width="25.42578125" style="539" customWidth="1"/>
    <col min="8718" max="8959" width="12.5703125" style="539"/>
    <col min="8960" max="8960" width="67.7109375" style="539" customWidth="1"/>
    <col min="8961" max="8961" width="19.5703125" style="539" customWidth="1"/>
    <col min="8962" max="8962" width="2.5703125" style="539" customWidth="1"/>
    <col min="8963" max="8963" width="20.7109375" style="539" customWidth="1"/>
    <col min="8964" max="8964" width="21.5703125" style="539" customWidth="1"/>
    <col min="8965" max="8966" width="20.85546875" style="539" customWidth="1"/>
    <col min="8967" max="8967" width="4.7109375" style="539" customWidth="1"/>
    <col min="8968" max="8968" width="6.5703125" style="539" customWidth="1"/>
    <col min="8969" max="8969" width="14.85546875" style="539" bestFit="1" customWidth="1"/>
    <col min="8970" max="8970" width="21.5703125" style="539" customWidth="1"/>
    <col min="8971" max="8971" width="19.5703125" style="539" customWidth="1"/>
    <col min="8972" max="8972" width="15" style="539" customWidth="1"/>
    <col min="8973" max="8973" width="25.42578125" style="539" customWidth="1"/>
    <col min="8974" max="9215" width="12.5703125" style="539"/>
    <col min="9216" max="9216" width="67.7109375" style="539" customWidth="1"/>
    <col min="9217" max="9217" width="19.5703125" style="539" customWidth="1"/>
    <col min="9218" max="9218" width="2.5703125" style="539" customWidth="1"/>
    <col min="9219" max="9219" width="20.7109375" style="539" customWidth="1"/>
    <col min="9220" max="9220" width="21.5703125" style="539" customWidth="1"/>
    <col min="9221" max="9222" width="20.85546875" style="539" customWidth="1"/>
    <col min="9223" max="9223" width="4.7109375" style="539" customWidth="1"/>
    <col min="9224" max="9224" width="6.5703125" style="539" customWidth="1"/>
    <col min="9225" max="9225" width="14.85546875" style="539" bestFit="1" customWidth="1"/>
    <col min="9226" max="9226" width="21.5703125" style="539" customWidth="1"/>
    <col min="9227" max="9227" width="19.5703125" style="539" customWidth="1"/>
    <col min="9228" max="9228" width="15" style="539" customWidth="1"/>
    <col min="9229" max="9229" width="25.42578125" style="539" customWidth="1"/>
    <col min="9230" max="9471" width="12.5703125" style="539"/>
    <col min="9472" max="9472" width="67.7109375" style="539" customWidth="1"/>
    <col min="9473" max="9473" width="19.5703125" style="539" customWidth="1"/>
    <col min="9474" max="9474" width="2.5703125" style="539" customWidth="1"/>
    <col min="9475" max="9475" width="20.7109375" style="539" customWidth="1"/>
    <col min="9476" max="9476" width="21.5703125" style="539" customWidth="1"/>
    <col min="9477" max="9478" width="20.85546875" style="539" customWidth="1"/>
    <col min="9479" max="9479" width="4.7109375" style="539" customWidth="1"/>
    <col min="9480" max="9480" width="6.5703125" style="539" customWidth="1"/>
    <col min="9481" max="9481" width="14.85546875" style="539" bestFit="1" customWidth="1"/>
    <col min="9482" max="9482" width="21.5703125" style="539" customWidth="1"/>
    <col min="9483" max="9483" width="19.5703125" style="539" customWidth="1"/>
    <col min="9484" max="9484" width="15" style="539" customWidth="1"/>
    <col min="9485" max="9485" width="25.42578125" style="539" customWidth="1"/>
    <col min="9486" max="9727" width="12.5703125" style="539"/>
    <col min="9728" max="9728" width="67.7109375" style="539" customWidth="1"/>
    <col min="9729" max="9729" width="19.5703125" style="539" customWidth="1"/>
    <col min="9730" max="9730" width="2.5703125" style="539" customWidth="1"/>
    <col min="9731" max="9731" width="20.7109375" style="539" customWidth="1"/>
    <col min="9732" max="9732" width="21.5703125" style="539" customWidth="1"/>
    <col min="9733" max="9734" width="20.85546875" style="539" customWidth="1"/>
    <col min="9735" max="9735" width="4.7109375" style="539" customWidth="1"/>
    <col min="9736" max="9736" width="6.5703125" style="539" customWidth="1"/>
    <col min="9737" max="9737" width="14.85546875" style="539" bestFit="1" customWidth="1"/>
    <col min="9738" max="9738" width="21.5703125" style="539" customWidth="1"/>
    <col min="9739" max="9739" width="19.5703125" style="539" customWidth="1"/>
    <col min="9740" max="9740" width="15" style="539" customWidth="1"/>
    <col min="9741" max="9741" width="25.42578125" style="539" customWidth="1"/>
    <col min="9742" max="9983" width="12.5703125" style="539"/>
    <col min="9984" max="9984" width="67.7109375" style="539" customWidth="1"/>
    <col min="9985" max="9985" width="19.5703125" style="539" customWidth="1"/>
    <col min="9986" max="9986" width="2.5703125" style="539" customWidth="1"/>
    <col min="9987" max="9987" width="20.7109375" style="539" customWidth="1"/>
    <col min="9988" max="9988" width="21.5703125" style="539" customWidth="1"/>
    <col min="9989" max="9990" width="20.85546875" style="539" customWidth="1"/>
    <col min="9991" max="9991" width="4.7109375" style="539" customWidth="1"/>
    <col min="9992" max="9992" width="6.5703125" style="539" customWidth="1"/>
    <col min="9993" max="9993" width="14.85546875" style="539" bestFit="1" customWidth="1"/>
    <col min="9994" max="9994" width="21.5703125" style="539" customWidth="1"/>
    <col min="9995" max="9995" width="19.5703125" style="539" customWidth="1"/>
    <col min="9996" max="9996" width="15" style="539" customWidth="1"/>
    <col min="9997" max="9997" width="25.42578125" style="539" customWidth="1"/>
    <col min="9998" max="10239" width="12.5703125" style="539"/>
    <col min="10240" max="10240" width="67.7109375" style="539" customWidth="1"/>
    <col min="10241" max="10241" width="19.5703125" style="539" customWidth="1"/>
    <col min="10242" max="10242" width="2.5703125" style="539" customWidth="1"/>
    <col min="10243" max="10243" width="20.7109375" style="539" customWidth="1"/>
    <col min="10244" max="10244" width="21.5703125" style="539" customWidth="1"/>
    <col min="10245" max="10246" width="20.85546875" style="539" customWidth="1"/>
    <col min="10247" max="10247" width="4.7109375" style="539" customWidth="1"/>
    <col min="10248" max="10248" width="6.5703125" style="539" customWidth="1"/>
    <col min="10249" max="10249" width="14.85546875" style="539" bestFit="1" customWidth="1"/>
    <col min="10250" max="10250" width="21.5703125" style="539" customWidth="1"/>
    <col min="10251" max="10251" width="19.5703125" style="539" customWidth="1"/>
    <col min="10252" max="10252" width="15" style="539" customWidth="1"/>
    <col min="10253" max="10253" width="25.42578125" style="539" customWidth="1"/>
    <col min="10254" max="10495" width="12.5703125" style="539"/>
    <col min="10496" max="10496" width="67.7109375" style="539" customWidth="1"/>
    <col min="10497" max="10497" width="19.5703125" style="539" customWidth="1"/>
    <col min="10498" max="10498" width="2.5703125" style="539" customWidth="1"/>
    <col min="10499" max="10499" width="20.7109375" style="539" customWidth="1"/>
    <col min="10500" max="10500" width="21.5703125" style="539" customWidth="1"/>
    <col min="10501" max="10502" width="20.85546875" style="539" customWidth="1"/>
    <col min="10503" max="10503" width="4.7109375" style="539" customWidth="1"/>
    <col min="10504" max="10504" width="6.5703125" style="539" customWidth="1"/>
    <col min="10505" max="10505" width="14.85546875" style="539" bestFit="1" customWidth="1"/>
    <col min="10506" max="10506" width="21.5703125" style="539" customWidth="1"/>
    <col min="10507" max="10507" width="19.5703125" style="539" customWidth="1"/>
    <col min="10508" max="10508" width="15" style="539" customWidth="1"/>
    <col min="10509" max="10509" width="25.42578125" style="539" customWidth="1"/>
    <col min="10510" max="10751" width="12.5703125" style="539"/>
    <col min="10752" max="10752" width="67.7109375" style="539" customWidth="1"/>
    <col min="10753" max="10753" width="19.5703125" style="539" customWidth="1"/>
    <col min="10754" max="10754" width="2.5703125" style="539" customWidth="1"/>
    <col min="10755" max="10755" width="20.7109375" style="539" customWidth="1"/>
    <col min="10756" max="10756" width="21.5703125" style="539" customWidth="1"/>
    <col min="10757" max="10758" width="20.85546875" style="539" customWidth="1"/>
    <col min="10759" max="10759" width="4.7109375" style="539" customWidth="1"/>
    <col min="10760" max="10760" width="6.5703125" style="539" customWidth="1"/>
    <col min="10761" max="10761" width="14.85546875" style="539" bestFit="1" customWidth="1"/>
    <col min="10762" max="10762" width="21.5703125" style="539" customWidth="1"/>
    <col min="10763" max="10763" width="19.5703125" style="539" customWidth="1"/>
    <col min="10764" max="10764" width="15" style="539" customWidth="1"/>
    <col min="10765" max="10765" width="25.42578125" style="539" customWidth="1"/>
    <col min="10766" max="11007" width="12.5703125" style="539"/>
    <col min="11008" max="11008" width="67.7109375" style="539" customWidth="1"/>
    <col min="11009" max="11009" width="19.5703125" style="539" customWidth="1"/>
    <col min="11010" max="11010" width="2.5703125" style="539" customWidth="1"/>
    <col min="11011" max="11011" width="20.7109375" style="539" customWidth="1"/>
    <col min="11012" max="11012" width="21.5703125" style="539" customWidth="1"/>
    <col min="11013" max="11014" width="20.85546875" style="539" customWidth="1"/>
    <col min="11015" max="11015" width="4.7109375" style="539" customWidth="1"/>
    <col min="11016" max="11016" width="6.5703125" style="539" customWidth="1"/>
    <col min="11017" max="11017" width="14.85546875" style="539" bestFit="1" customWidth="1"/>
    <col min="11018" max="11018" width="21.5703125" style="539" customWidth="1"/>
    <col min="11019" max="11019" width="19.5703125" style="539" customWidth="1"/>
    <col min="11020" max="11020" width="15" style="539" customWidth="1"/>
    <col min="11021" max="11021" width="25.42578125" style="539" customWidth="1"/>
    <col min="11022" max="11263" width="12.5703125" style="539"/>
    <col min="11264" max="11264" width="67.7109375" style="539" customWidth="1"/>
    <col min="11265" max="11265" width="19.5703125" style="539" customWidth="1"/>
    <col min="11266" max="11266" width="2.5703125" style="539" customWidth="1"/>
    <col min="11267" max="11267" width="20.7109375" style="539" customWidth="1"/>
    <col min="11268" max="11268" width="21.5703125" style="539" customWidth="1"/>
    <col min="11269" max="11270" width="20.85546875" style="539" customWidth="1"/>
    <col min="11271" max="11271" width="4.7109375" style="539" customWidth="1"/>
    <col min="11272" max="11272" width="6.5703125" style="539" customWidth="1"/>
    <col min="11273" max="11273" width="14.85546875" style="539" bestFit="1" customWidth="1"/>
    <col min="11274" max="11274" width="21.5703125" style="539" customWidth="1"/>
    <col min="11275" max="11275" width="19.5703125" style="539" customWidth="1"/>
    <col min="11276" max="11276" width="15" style="539" customWidth="1"/>
    <col min="11277" max="11277" width="25.42578125" style="539" customWidth="1"/>
    <col min="11278" max="11519" width="12.5703125" style="539"/>
    <col min="11520" max="11520" width="67.7109375" style="539" customWidth="1"/>
    <col min="11521" max="11521" width="19.5703125" style="539" customWidth="1"/>
    <col min="11522" max="11522" width="2.5703125" style="539" customWidth="1"/>
    <col min="11523" max="11523" width="20.7109375" style="539" customWidth="1"/>
    <col min="11524" max="11524" width="21.5703125" style="539" customWidth="1"/>
    <col min="11525" max="11526" width="20.85546875" style="539" customWidth="1"/>
    <col min="11527" max="11527" width="4.7109375" style="539" customWidth="1"/>
    <col min="11528" max="11528" width="6.5703125" style="539" customWidth="1"/>
    <col min="11529" max="11529" width="14.85546875" style="539" bestFit="1" customWidth="1"/>
    <col min="11530" max="11530" width="21.5703125" style="539" customWidth="1"/>
    <col min="11531" max="11531" width="19.5703125" style="539" customWidth="1"/>
    <col min="11532" max="11532" width="15" style="539" customWidth="1"/>
    <col min="11533" max="11533" width="25.42578125" style="539" customWidth="1"/>
    <col min="11534" max="11775" width="12.5703125" style="539"/>
    <col min="11776" max="11776" width="67.7109375" style="539" customWidth="1"/>
    <col min="11777" max="11777" width="19.5703125" style="539" customWidth="1"/>
    <col min="11778" max="11778" width="2.5703125" style="539" customWidth="1"/>
    <col min="11779" max="11779" width="20.7109375" style="539" customWidth="1"/>
    <col min="11780" max="11780" width="21.5703125" style="539" customWidth="1"/>
    <col min="11781" max="11782" width="20.85546875" style="539" customWidth="1"/>
    <col min="11783" max="11783" width="4.7109375" style="539" customWidth="1"/>
    <col min="11784" max="11784" width="6.5703125" style="539" customWidth="1"/>
    <col min="11785" max="11785" width="14.85546875" style="539" bestFit="1" customWidth="1"/>
    <col min="11786" max="11786" width="21.5703125" style="539" customWidth="1"/>
    <col min="11787" max="11787" width="19.5703125" style="539" customWidth="1"/>
    <col min="11788" max="11788" width="15" style="539" customWidth="1"/>
    <col min="11789" max="11789" width="25.42578125" style="539" customWidth="1"/>
    <col min="11790" max="12031" width="12.5703125" style="539"/>
    <col min="12032" max="12032" width="67.7109375" style="539" customWidth="1"/>
    <col min="12033" max="12033" width="19.5703125" style="539" customWidth="1"/>
    <col min="12034" max="12034" width="2.5703125" style="539" customWidth="1"/>
    <col min="12035" max="12035" width="20.7109375" style="539" customWidth="1"/>
    <col min="12036" max="12036" width="21.5703125" style="539" customWidth="1"/>
    <col min="12037" max="12038" width="20.85546875" style="539" customWidth="1"/>
    <col min="12039" max="12039" width="4.7109375" style="539" customWidth="1"/>
    <col min="12040" max="12040" width="6.5703125" style="539" customWidth="1"/>
    <col min="12041" max="12041" width="14.85546875" style="539" bestFit="1" customWidth="1"/>
    <col min="12042" max="12042" width="21.5703125" style="539" customWidth="1"/>
    <col min="12043" max="12043" width="19.5703125" style="539" customWidth="1"/>
    <col min="12044" max="12044" width="15" style="539" customWidth="1"/>
    <col min="12045" max="12045" width="25.42578125" style="539" customWidth="1"/>
    <col min="12046" max="12287" width="12.5703125" style="539"/>
    <col min="12288" max="12288" width="67.7109375" style="539" customWidth="1"/>
    <col min="12289" max="12289" width="19.5703125" style="539" customWidth="1"/>
    <col min="12290" max="12290" width="2.5703125" style="539" customWidth="1"/>
    <col min="12291" max="12291" width="20.7109375" style="539" customWidth="1"/>
    <col min="12292" max="12292" width="21.5703125" style="539" customWidth="1"/>
    <col min="12293" max="12294" width="20.85546875" style="539" customWidth="1"/>
    <col min="12295" max="12295" width="4.7109375" style="539" customWidth="1"/>
    <col min="12296" max="12296" width="6.5703125" style="539" customWidth="1"/>
    <col min="12297" max="12297" width="14.85546875" style="539" bestFit="1" customWidth="1"/>
    <col min="12298" max="12298" width="21.5703125" style="539" customWidth="1"/>
    <col min="12299" max="12299" width="19.5703125" style="539" customWidth="1"/>
    <col min="12300" max="12300" width="15" style="539" customWidth="1"/>
    <col min="12301" max="12301" width="25.42578125" style="539" customWidth="1"/>
    <col min="12302" max="12543" width="12.5703125" style="539"/>
    <col min="12544" max="12544" width="67.7109375" style="539" customWidth="1"/>
    <col min="12545" max="12545" width="19.5703125" style="539" customWidth="1"/>
    <col min="12546" max="12546" width="2.5703125" style="539" customWidth="1"/>
    <col min="12547" max="12547" width="20.7109375" style="539" customWidth="1"/>
    <col min="12548" max="12548" width="21.5703125" style="539" customWidth="1"/>
    <col min="12549" max="12550" width="20.85546875" style="539" customWidth="1"/>
    <col min="12551" max="12551" width="4.7109375" style="539" customWidth="1"/>
    <col min="12552" max="12552" width="6.5703125" style="539" customWidth="1"/>
    <col min="12553" max="12553" width="14.85546875" style="539" bestFit="1" customWidth="1"/>
    <col min="12554" max="12554" width="21.5703125" style="539" customWidth="1"/>
    <col min="12555" max="12555" width="19.5703125" style="539" customWidth="1"/>
    <col min="12556" max="12556" width="15" style="539" customWidth="1"/>
    <col min="12557" max="12557" width="25.42578125" style="539" customWidth="1"/>
    <col min="12558" max="12799" width="12.5703125" style="539"/>
    <col min="12800" max="12800" width="67.7109375" style="539" customWidth="1"/>
    <col min="12801" max="12801" width="19.5703125" style="539" customWidth="1"/>
    <col min="12802" max="12802" width="2.5703125" style="539" customWidth="1"/>
    <col min="12803" max="12803" width="20.7109375" style="539" customWidth="1"/>
    <col min="12804" max="12804" width="21.5703125" style="539" customWidth="1"/>
    <col min="12805" max="12806" width="20.85546875" style="539" customWidth="1"/>
    <col min="12807" max="12807" width="4.7109375" style="539" customWidth="1"/>
    <col min="12808" max="12808" width="6.5703125" style="539" customWidth="1"/>
    <col min="12809" max="12809" width="14.85546875" style="539" bestFit="1" customWidth="1"/>
    <col min="12810" max="12810" width="21.5703125" style="539" customWidth="1"/>
    <col min="12811" max="12811" width="19.5703125" style="539" customWidth="1"/>
    <col min="12812" max="12812" width="15" style="539" customWidth="1"/>
    <col min="12813" max="12813" width="25.42578125" style="539" customWidth="1"/>
    <col min="12814" max="13055" width="12.5703125" style="539"/>
    <col min="13056" max="13056" width="67.7109375" style="539" customWidth="1"/>
    <col min="13057" max="13057" width="19.5703125" style="539" customWidth="1"/>
    <col min="13058" max="13058" width="2.5703125" style="539" customWidth="1"/>
    <col min="13059" max="13059" width="20.7109375" style="539" customWidth="1"/>
    <col min="13060" max="13060" width="21.5703125" style="539" customWidth="1"/>
    <col min="13061" max="13062" width="20.85546875" style="539" customWidth="1"/>
    <col min="13063" max="13063" width="4.7109375" style="539" customWidth="1"/>
    <col min="13064" max="13064" width="6.5703125" style="539" customWidth="1"/>
    <col min="13065" max="13065" width="14.85546875" style="539" bestFit="1" customWidth="1"/>
    <col min="13066" max="13066" width="21.5703125" style="539" customWidth="1"/>
    <col min="13067" max="13067" width="19.5703125" style="539" customWidth="1"/>
    <col min="13068" max="13068" width="15" style="539" customWidth="1"/>
    <col min="13069" max="13069" width="25.42578125" style="539" customWidth="1"/>
    <col min="13070" max="13311" width="12.5703125" style="539"/>
    <col min="13312" max="13312" width="67.7109375" style="539" customWidth="1"/>
    <col min="13313" max="13313" width="19.5703125" style="539" customWidth="1"/>
    <col min="13314" max="13314" width="2.5703125" style="539" customWidth="1"/>
    <col min="13315" max="13315" width="20.7109375" style="539" customWidth="1"/>
    <col min="13316" max="13316" width="21.5703125" style="539" customWidth="1"/>
    <col min="13317" max="13318" width="20.85546875" style="539" customWidth="1"/>
    <col min="13319" max="13319" width="4.7109375" style="539" customWidth="1"/>
    <col min="13320" max="13320" width="6.5703125" style="539" customWidth="1"/>
    <col min="13321" max="13321" width="14.85546875" style="539" bestFit="1" customWidth="1"/>
    <col min="13322" max="13322" width="21.5703125" style="539" customWidth="1"/>
    <col min="13323" max="13323" width="19.5703125" style="539" customWidth="1"/>
    <col min="13324" max="13324" width="15" style="539" customWidth="1"/>
    <col min="13325" max="13325" width="25.42578125" style="539" customWidth="1"/>
    <col min="13326" max="13567" width="12.5703125" style="539"/>
    <col min="13568" max="13568" width="67.7109375" style="539" customWidth="1"/>
    <col min="13569" max="13569" width="19.5703125" style="539" customWidth="1"/>
    <col min="13570" max="13570" width="2.5703125" style="539" customWidth="1"/>
    <col min="13571" max="13571" width="20.7109375" style="539" customWidth="1"/>
    <col min="13572" max="13572" width="21.5703125" style="539" customWidth="1"/>
    <col min="13573" max="13574" width="20.85546875" style="539" customWidth="1"/>
    <col min="13575" max="13575" width="4.7109375" style="539" customWidth="1"/>
    <col min="13576" max="13576" width="6.5703125" style="539" customWidth="1"/>
    <col min="13577" max="13577" width="14.85546875" style="539" bestFit="1" customWidth="1"/>
    <col min="13578" max="13578" width="21.5703125" style="539" customWidth="1"/>
    <col min="13579" max="13579" width="19.5703125" style="539" customWidth="1"/>
    <col min="13580" max="13580" width="15" style="539" customWidth="1"/>
    <col min="13581" max="13581" width="25.42578125" style="539" customWidth="1"/>
    <col min="13582" max="13823" width="12.5703125" style="539"/>
    <col min="13824" max="13824" width="67.7109375" style="539" customWidth="1"/>
    <col min="13825" max="13825" width="19.5703125" style="539" customWidth="1"/>
    <col min="13826" max="13826" width="2.5703125" style="539" customWidth="1"/>
    <col min="13827" max="13827" width="20.7109375" style="539" customWidth="1"/>
    <col min="13828" max="13828" width="21.5703125" style="539" customWidth="1"/>
    <col min="13829" max="13830" width="20.85546875" style="539" customWidth="1"/>
    <col min="13831" max="13831" width="4.7109375" style="539" customWidth="1"/>
    <col min="13832" max="13832" width="6.5703125" style="539" customWidth="1"/>
    <col min="13833" max="13833" width="14.85546875" style="539" bestFit="1" customWidth="1"/>
    <col min="13834" max="13834" width="21.5703125" style="539" customWidth="1"/>
    <col min="13835" max="13835" width="19.5703125" style="539" customWidth="1"/>
    <col min="13836" max="13836" width="15" style="539" customWidth="1"/>
    <col min="13837" max="13837" width="25.42578125" style="539" customWidth="1"/>
    <col min="13838" max="14079" width="12.5703125" style="539"/>
    <col min="14080" max="14080" width="67.7109375" style="539" customWidth="1"/>
    <col min="14081" max="14081" width="19.5703125" style="539" customWidth="1"/>
    <col min="14082" max="14082" width="2.5703125" style="539" customWidth="1"/>
    <col min="14083" max="14083" width="20.7109375" style="539" customWidth="1"/>
    <col min="14084" max="14084" width="21.5703125" style="539" customWidth="1"/>
    <col min="14085" max="14086" width="20.85546875" style="539" customWidth="1"/>
    <col min="14087" max="14087" width="4.7109375" style="539" customWidth="1"/>
    <col min="14088" max="14088" width="6.5703125" style="539" customWidth="1"/>
    <col min="14089" max="14089" width="14.85546875" style="539" bestFit="1" customWidth="1"/>
    <col min="14090" max="14090" width="21.5703125" style="539" customWidth="1"/>
    <col min="14091" max="14091" width="19.5703125" style="539" customWidth="1"/>
    <col min="14092" max="14092" width="15" style="539" customWidth="1"/>
    <col min="14093" max="14093" width="25.42578125" style="539" customWidth="1"/>
    <col min="14094" max="14335" width="12.5703125" style="539"/>
    <col min="14336" max="14336" width="67.7109375" style="539" customWidth="1"/>
    <col min="14337" max="14337" width="19.5703125" style="539" customWidth="1"/>
    <col min="14338" max="14338" width="2.5703125" style="539" customWidth="1"/>
    <col min="14339" max="14339" width="20.7109375" style="539" customWidth="1"/>
    <col min="14340" max="14340" width="21.5703125" style="539" customWidth="1"/>
    <col min="14341" max="14342" width="20.85546875" style="539" customWidth="1"/>
    <col min="14343" max="14343" width="4.7109375" style="539" customWidth="1"/>
    <col min="14344" max="14344" width="6.5703125" style="539" customWidth="1"/>
    <col min="14345" max="14345" width="14.85546875" style="539" bestFit="1" customWidth="1"/>
    <col min="14346" max="14346" width="21.5703125" style="539" customWidth="1"/>
    <col min="14347" max="14347" width="19.5703125" style="539" customWidth="1"/>
    <col min="14348" max="14348" width="15" style="539" customWidth="1"/>
    <col min="14349" max="14349" width="25.42578125" style="539" customWidth="1"/>
    <col min="14350" max="14591" width="12.5703125" style="539"/>
    <col min="14592" max="14592" width="67.7109375" style="539" customWidth="1"/>
    <col min="14593" max="14593" width="19.5703125" style="539" customWidth="1"/>
    <col min="14594" max="14594" width="2.5703125" style="539" customWidth="1"/>
    <col min="14595" max="14595" width="20.7109375" style="539" customWidth="1"/>
    <col min="14596" max="14596" width="21.5703125" style="539" customWidth="1"/>
    <col min="14597" max="14598" width="20.85546875" style="539" customWidth="1"/>
    <col min="14599" max="14599" width="4.7109375" style="539" customWidth="1"/>
    <col min="14600" max="14600" width="6.5703125" style="539" customWidth="1"/>
    <col min="14601" max="14601" width="14.85546875" style="539" bestFit="1" customWidth="1"/>
    <col min="14602" max="14602" width="21.5703125" style="539" customWidth="1"/>
    <col min="14603" max="14603" width="19.5703125" style="539" customWidth="1"/>
    <col min="14604" max="14604" width="15" style="539" customWidth="1"/>
    <col min="14605" max="14605" width="25.42578125" style="539" customWidth="1"/>
    <col min="14606" max="14847" width="12.5703125" style="539"/>
    <col min="14848" max="14848" width="67.7109375" style="539" customWidth="1"/>
    <col min="14849" max="14849" width="19.5703125" style="539" customWidth="1"/>
    <col min="14850" max="14850" width="2.5703125" style="539" customWidth="1"/>
    <col min="14851" max="14851" width="20.7109375" style="539" customWidth="1"/>
    <col min="14852" max="14852" width="21.5703125" style="539" customWidth="1"/>
    <col min="14853" max="14854" width="20.85546875" style="539" customWidth="1"/>
    <col min="14855" max="14855" width="4.7109375" style="539" customWidth="1"/>
    <col min="14856" max="14856" width="6.5703125" style="539" customWidth="1"/>
    <col min="14857" max="14857" width="14.85546875" style="539" bestFit="1" customWidth="1"/>
    <col min="14858" max="14858" width="21.5703125" style="539" customWidth="1"/>
    <col min="14859" max="14859" width="19.5703125" style="539" customWidth="1"/>
    <col min="14860" max="14860" width="15" style="539" customWidth="1"/>
    <col min="14861" max="14861" width="25.42578125" style="539" customWidth="1"/>
    <col min="14862" max="15103" width="12.5703125" style="539"/>
    <col min="15104" max="15104" width="67.7109375" style="539" customWidth="1"/>
    <col min="15105" max="15105" width="19.5703125" style="539" customWidth="1"/>
    <col min="15106" max="15106" width="2.5703125" style="539" customWidth="1"/>
    <col min="15107" max="15107" width="20.7109375" style="539" customWidth="1"/>
    <col min="15108" max="15108" width="21.5703125" style="539" customWidth="1"/>
    <col min="15109" max="15110" width="20.85546875" style="539" customWidth="1"/>
    <col min="15111" max="15111" width="4.7109375" style="539" customWidth="1"/>
    <col min="15112" max="15112" width="6.5703125" style="539" customWidth="1"/>
    <col min="15113" max="15113" width="14.85546875" style="539" bestFit="1" customWidth="1"/>
    <col min="15114" max="15114" width="21.5703125" style="539" customWidth="1"/>
    <col min="15115" max="15115" width="19.5703125" style="539" customWidth="1"/>
    <col min="15116" max="15116" width="15" style="539" customWidth="1"/>
    <col min="15117" max="15117" width="25.42578125" style="539" customWidth="1"/>
    <col min="15118" max="15359" width="12.5703125" style="539"/>
    <col min="15360" max="15360" width="67.7109375" style="539" customWidth="1"/>
    <col min="15361" max="15361" width="19.5703125" style="539" customWidth="1"/>
    <col min="15362" max="15362" width="2.5703125" style="539" customWidth="1"/>
    <col min="15363" max="15363" width="20.7109375" style="539" customWidth="1"/>
    <col min="15364" max="15364" width="21.5703125" style="539" customWidth="1"/>
    <col min="15365" max="15366" width="20.85546875" style="539" customWidth="1"/>
    <col min="15367" max="15367" width="4.7109375" style="539" customWidth="1"/>
    <col min="15368" max="15368" width="6.5703125" style="539" customWidth="1"/>
    <col min="15369" max="15369" width="14.85546875" style="539" bestFit="1" customWidth="1"/>
    <col min="15370" max="15370" width="21.5703125" style="539" customWidth="1"/>
    <col min="15371" max="15371" width="19.5703125" style="539" customWidth="1"/>
    <col min="15372" max="15372" width="15" style="539" customWidth="1"/>
    <col min="15373" max="15373" width="25.42578125" style="539" customWidth="1"/>
    <col min="15374" max="15615" width="12.5703125" style="539"/>
    <col min="15616" max="15616" width="67.7109375" style="539" customWidth="1"/>
    <col min="15617" max="15617" width="19.5703125" style="539" customWidth="1"/>
    <col min="15618" max="15618" width="2.5703125" style="539" customWidth="1"/>
    <col min="15619" max="15619" width="20.7109375" style="539" customWidth="1"/>
    <col min="15620" max="15620" width="21.5703125" style="539" customWidth="1"/>
    <col min="15621" max="15622" width="20.85546875" style="539" customWidth="1"/>
    <col min="15623" max="15623" width="4.7109375" style="539" customWidth="1"/>
    <col min="15624" max="15624" width="6.5703125" style="539" customWidth="1"/>
    <col min="15625" max="15625" width="14.85546875" style="539" bestFit="1" customWidth="1"/>
    <col min="15626" max="15626" width="21.5703125" style="539" customWidth="1"/>
    <col min="15627" max="15627" width="19.5703125" style="539" customWidth="1"/>
    <col min="15628" max="15628" width="15" style="539" customWidth="1"/>
    <col min="15629" max="15629" width="25.42578125" style="539" customWidth="1"/>
    <col min="15630" max="15871" width="12.5703125" style="539"/>
    <col min="15872" max="15872" width="67.7109375" style="539" customWidth="1"/>
    <col min="15873" max="15873" width="19.5703125" style="539" customWidth="1"/>
    <col min="15874" max="15874" width="2.5703125" style="539" customWidth="1"/>
    <col min="15875" max="15875" width="20.7109375" style="539" customWidth="1"/>
    <col min="15876" max="15876" width="21.5703125" style="539" customWidth="1"/>
    <col min="15877" max="15878" width="20.85546875" style="539" customWidth="1"/>
    <col min="15879" max="15879" width="4.7109375" style="539" customWidth="1"/>
    <col min="15880" max="15880" width="6.5703125" style="539" customWidth="1"/>
    <col min="15881" max="15881" width="14.85546875" style="539" bestFit="1" customWidth="1"/>
    <col min="15882" max="15882" width="21.5703125" style="539" customWidth="1"/>
    <col min="15883" max="15883" width="19.5703125" style="539" customWidth="1"/>
    <col min="15884" max="15884" width="15" style="539" customWidth="1"/>
    <col min="15885" max="15885" width="25.42578125" style="539" customWidth="1"/>
    <col min="15886" max="16127" width="12.5703125" style="539"/>
    <col min="16128" max="16128" width="67.7109375" style="539" customWidth="1"/>
    <col min="16129" max="16129" width="19.5703125" style="539" customWidth="1"/>
    <col min="16130" max="16130" width="2.5703125" style="539" customWidth="1"/>
    <col min="16131" max="16131" width="20.7109375" style="539" customWidth="1"/>
    <col min="16132" max="16132" width="21.5703125" style="539" customWidth="1"/>
    <col min="16133" max="16134" width="20.85546875" style="539" customWidth="1"/>
    <col min="16135" max="16135" width="4.7109375" style="539" customWidth="1"/>
    <col min="16136" max="16136" width="6.5703125" style="539" customWidth="1"/>
    <col min="16137" max="16137" width="14.85546875" style="539" bestFit="1" customWidth="1"/>
    <col min="16138" max="16138" width="21.5703125" style="539" customWidth="1"/>
    <col min="16139" max="16139" width="19.5703125" style="539" customWidth="1"/>
    <col min="16140" max="16140" width="15" style="539" customWidth="1"/>
    <col min="16141" max="16141" width="25.42578125" style="539" customWidth="1"/>
    <col min="16142" max="16384" width="12.5703125" style="539"/>
  </cols>
  <sheetData>
    <row r="1" spans="1:65" ht="16.5" customHeight="1">
      <c r="A1" s="536" t="s">
        <v>602</v>
      </c>
      <c r="B1" s="537"/>
      <c r="C1" s="537"/>
      <c r="D1" s="537"/>
      <c r="E1" s="537"/>
      <c r="F1" s="538"/>
      <c r="G1" s="538"/>
    </row>
    <row r="2" spans="1:65" ht="25.5" customHeight="1">
      <c r="A2" s="540" t="s">
        <v>603</v>
      </c>
      <c r="B2" s="541"/>
      <c r="C2" s="541"/>
      <c r="D2" s="541"/>
      <c r="E2" s="541"/>
      <c r="F2" s="542"/>
      <c r="G2" s="542"/>
    </row>
    <row r="3" spans="1:65" ht="21" customHeight="1">
      <c r="A3" s="540"/>
      <c r="B3" s="541"/>
      <c r="C3" s="541"/>
      <c r="D3" s="541"/>
      <c r="E3" s="541"/>
      <c r="F3" s="542"/>
      <c r="G3" s="543" t="s">
        <v>2</v>
      </c>
    </row>
    <row r="4" spans="1:65" ht="16.5" customHeight="1">
      <c r="A4" s="544"/>
      <c r="B4" s="1591" t="s">
        <v>576</v>
      </c>
      <c r="C4" s="1592"/>
      <c r="D4" s="1592"/>
      <c r="E4" s="1593"/>
      <c r="F4" s="1594" t="s">
        <v>577</v>
      </c>
      <c r="G4" s="1595"/>
    </row>
    <row r="5" spans="1:65" ht="15" customHeight="1">
      <c r="A5" s="545"/>
      <c r="B5" s="1588" t="s">
        <v>747</v>
      </c>
      <c r="C5" s="1589"/>
      <c r="D5" s="1589"/>
      <c r="E5" s="1590"/>
      <c r="F5" s="1588" t="s">
        <v>747</v>
      </c>
      <c r="G5" s="1590"/>
      <c r="H5" s="546" t="s">
        <v>4</v>
      </c>
    </row>
    <row r="6" spans="1:65" ht="15.75">
      <c r="A6" s="547" t="s">
        <v>3</v>
      </c>
      <c r="B6" s="548"/>
      <c r="C6" s="549"/>
      <c r="D6" s="550" t="s">
        <v>578</v>
      </c>
      <c r="E6" s="551"/>
      <c r="F6" s="552" t="s">
        <v>4</v>
      </c>
      <c r="G6" s="553" t="s">
        <v>4</v>
      </c>
      <c r="H6" s="546"/>
    </row>
    <row r="7" spans="1:65" ht="14.25" customHeight="1">
      <c r="A7" s="554"/>
      <c r="B7" s="555"/>
      <c r="C7" s="556"/>
      <c r="D7" s="557"/>
      <c r="E7" s="558" t="s">
        <v>578</v>
      </c>
      <c r="F7" s="559" t="s">
        <v>579</v>
      </c>
      <c r="G7" s="553" t="s">
        <v>580</v>
      </c>
      <c r="H7" s="560"/>
    </row>
    <row r="8" spans="1:65" ht="14.25" customHeight="1">
      <c r="A8" s="561"/>
      <c r="B8" s="556" t="s">
        <v>581</v>
      </c>
      <c r="C8" s="556"/>
      <c r="D8" s="547" t="s">
        <v>582</v>
      </c>
      <c r="E8" s="562" t="s">
        <v>583</v>
      </c>
      <c r="F8" s="559" t="s">
        <v>584</v>
      </c>
      <c r="G8" s="553" t="s">
        <v>585</v>
      </c>
      <c r="H8" s="560"/>
    </row>
    <row r="9" spans="1:65" ht="14.25" customHeight="1">
      <c r="A9" s="563"/>
      <c r="B9" s="564"/>
      <c r="C9" s="565"/>
      <c r="D9" s="566"/>
      <c r="E9" s="562" t="s">
        <v>586</v>
      </c>
      <c r="F9" s="567" t="s">
        <v>587</v>
      </c>
      <c r="G9" s="568"/>
      <c r="H9" s="569" t="s">
        <v>4</v>
      </c>
    </row>
    <row r="10" spans="1:65" ht="9.9499999999999993" customHeight="1">
      <c r="A10" s="570" t="s">
        <v>452</v>
      </c>
      <c r="B10" s="571">
        <v>2</v>
      </c>
      <c r="C10" s="572"/>
      <c r="D10" s="573">
        <v>3</v>
      </c>
      <c r="E10" s="573">
        <v>4</v>
      </c>
      <c r="F10" s="574">
        <v>5</v>
      </c>
      <c r="G10" s="575">
        <v>6</v>
      </c>
      <c r="H10" s="569" t="s">
        <v>4</v>
      </c>
    </row>
    <row r="11" spans="1:65" ht="12.75" customHeight="1">
      <c r="A11" s="576" t="s">
        <v>4</v>
      </c>
      <c r="B11" s="932" t="s">
        <v>4</v>
      </c>
      <c r="C11" s="932"/>
      <c r="D11" s="933" t="s">
        <v>124</v>
      </c>
      <c r="E11" s="934"/>
      <c r="F11" s="935" t="s">
        <v>4</v>
      </c>
      <c r="G11" s="936" t="s">
        <v>124</v>
      </c>
      <c r="H11" s="569" t="s">
        <v>4</v>
      </c>
    </row>
    <row r="12" spans="1:65" ht="16.5" customHeight="1">
      <c r="A12" s="576" t="s">
        <v>604</v>
      </c>
      <c r="B12" s="1011">
        <v>5608661894.1599941</v>
      </c>
      <c r="C12" s="1011"/>
      <c r="D12" s="1012">
        <v>774994574.25</v>
      </c>
      <c r="E12" s="1012">
        <v>774018279.75999999</v>
      </c>
      <c r="F12" s="1011">
        <v>670043043.89999998</v>
      </c>
      <c r="G12" s="1012">
        <v>104951530.34999999</v>
      </c>
      <c r="H12" s="569" t="s">
        <v>4</v>
      </c>
    </row>
    <row r="13" spans="1:65" s="577" customFormat="1" ht="21.75" customHeight="1">
      <c r="A13" s="937" t="s">
        <v>240</v>
      </c>
      <c r="B13" s="984">
        <v>6282834.3399999999</v>
      </c>
      <c r="C13" s="984"/>
      <c r="D13" s="1013">
        <v>0</v>
      </c>
      <c r="E13" s="1013">
        <v>0</v>
      </c>
      <c r="F13" s="1014">
        <v>0</v>
      </c>
      <c r="G13" s="985">
        <v>0</v>
      </c>
      <c r="H13" s="569" t="s">
        <v>4</v>
      </c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G13" s="539"/>
      <c r="AH13" s="539"/>
      <c r="AI13" s="539"/>
      <c r="AJ13" s="539"/>
      <c r="AK13" s="539"/>
      <c r="AL13" s="539"/>
      <c r="AM13" s="539"/>
      <c r="AN13" s="539"/>
      <c r="AO13" s="539"/>
      <c r="AP13" s="539"/>
      <c r="AQ13" s="539"/>
      <c r="AR13" s="539"/>
      <c r="AS13" s="539"/>
      <c r="AT13" s="539"/>
      <c r="AU13" s="539"/>
      <c r="AV13" s="539"/>
      <c r="AW13" s="539"/>
      <c r="AX13" s="539"/>
      <c r="AY13" s="539"/>
      <c r="AZ13" s="539"/>
      <c r="BA13" s="539"/>
      <c r="BB13" s="539"/>
      <c r="BC13" s="539"/>
      <c r="BD13" s="539"/>
      <c r="BE13" s="539"/>
      <c r="BF13" s="539"/>
      <c r="BG13" s="539"/>
      <c r="BH13" s="539"/>
      <c r="BI13" s="539"/>
      <c r="BJ13" s="539"/>
      <c r="BK13" s="539"/>
      <c r="BL13" s="539"/>
      <c r="BM13" s="539"/>
    </row>
    <row r="14" spans="1:65" s="577" customFormat="1" ht="21.75" customHeight="1">
      <c r="A14" s="937" t="s">
        <v>241</v>
      </c>
      <c r="B14" s="984">
        <v>11527141.699999999</v>
      </c>
      <c r="C14" s="984"/>
      <c r="D14" s="1013">
        <v>0</v>
      </c>
      <c r="E14" s="1013">
        <v>0</v>
      </c>
      <c r="F14" s="1014">
        <v>0</v>
      </c>
      <c r="G14" s="985">
        <v>0</v>
      </c>
      <c r="H14" s="569" t="s">
        <v>4</v>
      </c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  <c r="AC14" s="539"/>
      <c r="AD14" s="539"/>
      <c r="AE14" s="539"/>
      <c r="AF14" s="539"/>
      <c r="AG14" s="539"/>
      <c r="AH14" s="539"/>
      <c r="AI14" s="539"/>
      <c r="AJ14" s="539"/>
      <c r="AK14" s="539"/>
      <c r="AL14" s="539"/>
      <c r="AM14" s="539"/>
      <c r="AN14" s="539"/>
      <c r="AO14" s="539"/>
      <c r="AP14" s="539"/>
      <c r="AQ14" s="539"/>
      <c r="AR14" s="539"/>
      <c r="AS14" s="539"/>
      <c r="AT14" s="539"/>
      <c r="AU14" s="539"/>
      <c r="AV14" s="539"/>
      <c r="AW14" s="539"/>
      <c r="AX14" s="539"/>
      <c r="AY14" s="539"/>
      <c r="AZ14" s="539"/>
      <c r="BA14" s="539"/>
      <c r="BB14" s="539"/>
      <c r="BC14" s="539"/>
      <c r="BD14" s="539"/>
      <c r="BE14" s="539"/>
      <c r="BF14" s="539"/>
      <c r="BG14" s="539"/>
      <c r="BH14" s="539"/>
      <c r="BI14" s="539"/>
      <c r="BJ14" s="539"/>
      <c r="BK14" s="539"/>
      <c r="BL14" s="539"/>
      <c r="BM14" s="539"/>
    </row>
    <row r="15" spans="1:65" s="577" customFormat="1" ht="21.75" customHeight="1">
      <c r="A15" s="937" t="s">
        <v>242</v>
      </c>
      <c r="B15" s="984">
        <v>4580808.290000001</v>
      </c>
      <c r="C15" s="984"/>
      <c r="D15" s="1013">
        <v>0</v>
      </c>
      <c r="E15" s="1013">
        <v>0</v>
      </c>
      <c r="F15" s="1014">
        <v>0</v>
      </c>
      <c r="G15" s="985">
        <v>0</v>
      </c>
      <c r="H15" s="569" t="s">
        <v>4</v>
      </c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39"/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39"/>
      <c r="BG15" s="539"/>
      <c r="BH15" s="539"/>
      <c r="BI15" s="539"/>
      <c r="BJ15" s="539"/>
      <c r="BK15" s="539"/>
      <c r="BL15" s="539"/>
      <c r="BM15" s="539"/>
    </row>
    <row r="16" spans="1:65" s="577" customFormat="1" ht="21.75" customHeight="1">
      <c r="A16" s="937" t="s">
        <v>243</v>
      </c>
      <c r="B16" s="984">
        <v>12140.23</v>
      </c>
      <c r="C16" s="984"/>
      <c r="D16" s="1013">
        <v>0</v>
      </c>
      <c r="E16" s="1013">
        <v>0</v>
      </c>
      <c r="F16" s="1014">
        <v>0</v>
      </c>
      <c r="G16" s="985">
        <v>0</v>
      </c>
      <c r="H16" s="569" t="s">
        <v>4</v>
      </c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39"/>
      <c r="AO16" s="539"/>
      <c r="AP16" s="539"/>
      <c r="AQ16" s="539"/>
      <c r="AR16" s="539"/>
      <c r="AS16" s="539"/>
      <c r="AT16" s="539"/>
      <c r="AU16" s="539"/>
      <c r="AV16" s="539"/>
      <c r="AW16" s="539"/>
      <c r="AX16" s="539"/>
      <c r="AY16" s="539"/>
      <c r="AZ16" s="539"/>
      <c r="BA16" s="539"/>
      <c r="BB16" s="539"/>
      <c r="BC16" s="539"/>
      <c r="BD16" s="539"/>
      <c r="BE16" s="539"/>
      <c r="BF16" s="539"/>
      <c r="BG16" s="539"/>
      <c r="BH16" s="539"/>
      <c r="BI16" s="539"/>
      <c r="BJ16" s="539"/>
      <c r="BK16" s="539"/>
      <c r="BL16" s="539"/>
      <c r="BM16" s="539"/>
    </row>
    <row r="17" spans="1:72" s="577" customFormat="1" ht="21.75" customHeight="1">
      <c r="A17" s="937" t="s">
        <v>244</v>
      </c>
      <c r="B17" s="984">
        <v>28772056.100000001</v>
      </c>
      <c r="C17" s="984"/>
      <c r="D17" s="1013">
        <v>0</v>
      </c>
      <c r="E17" s="1013">
        <v>0</v>
      </c>
      <c r="F17" s="1014">
        <v>0</v>
      </c>
      <c r="G17" s="985">
        <v>0</v>
      </c>
      <c r="H17" s="569" t="s">
        <v>4</v>
      </c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39"/>
      <c r="Z17" s="539"/>
      <c r="AA17" s="539"/>
      <c r="AB17" s="539"/>
      <c r="AC17" s="539"/>
      <c r="AD17" s="539"/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539"/>
      <c r="AP17" s="539"/>
      <c r="AQ17" s="539"/>
      <c r="AR17" s="539"/>
      <c r="AS17" s="539"/>
      <c r="AT17" s="539"/>
      <c r="AU17" s="539"/>
      <c r="AV17" s="539"/>
      <c r="AW17" s="539"/>
      <c r="AX17" s="539"/>
      <c r="AY17" s="539"/>
      <c r="AZ17" s="539"/>
      <c r="BA17" s="539"/>
      <c r="BB17" s="539"/>
      <c r="BC17" s="539"/>
      <c r="BD17" s="539"/>
      <c r="BE17" s="539"/>
      <c r="BF17" s="539"/>
      <c r="BG17" s="539"/>
      <c r="BH17" s="539"/>
      <c r="BI17" s="539"/>
      <c r="BJ17" s="539"/>
      <c r="BK17" s="539"/>
      <c r="BL17" s="539"/>
      <c r="BM17" s="539"/>
    </row>
    <row r="18" spans="1:72" s="577" customFormat="1" ht="21.75" customHeight="1">
      <c r="A18" s="937" t="s">
        <v>245</v>
      </c>
      <c r="B18" s="984">
        <v>1515456.7000000004</v>
      </c>
      <c r="C18" s="984"/>
      <c r="D18" s="1013">
        <v>0</v>
      </c>
      <c r="E18" s="1013">
        <v>0</v>
      </c>
      <c r="F18" s="1014">
        <v>0</v>
      </c>
      <c r="G18" s="985">
        <v>0</v>
      </c>
      <c r="H18" s="569" t="s">
        <v>4</v>
      </c>
      <c r="I18" s="539"/>
      <c r="J18" s="539"/>
      <c r="K18" s="539"/>
      <c r="L18" s="539"/>
      <c r="M18" s="539"/>
      <c r="N18" s="539"/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39"/>
      <c r="AF18" s="539"/>
      <c r="AG18" s="539"/>
      <c r="AH18" s="539"/>
      <c r="AI18" s="539"/>
      <c r="AJ18" s="539"/>
      <c r="AK18" s="539"/>
      <c r="AL18" s="539"/>
      <c r="AM18" s="539"/>
      <c r="AN18" s="539"/>
      <c r="AO18" s="539"/>
      <c r="AP18" s="539"/>
      <c r="AQ18" s="539"/>
      <c r="AR18" s="539"/>
      <c r="AS18" s="539"/>
      <c r="AT18" s="539"/>
      <c r="AU18" s="539"/>
      <c r="AV18" s="539"/>
      <c r="AW18" s="539"/>
      <c r="AX18" s="539"/>
      <c r="AY18" s="539"/>
      <c r="AZ18" s="539"/>
      <c r="BA18" s="539"/>
      <c r="BB18" s="539"/>
      <c r="BC18" s="539"/>
      <c r="BD18" s="539"/>
      <c r="BE18" s="539"/>
      <c r="BF18" s="539"/>
      <c r="BG18" s="539"/>
      <c r="BH18" s="539"/>
      <c r="BI18" s="539"/>
      <c r="BJ18" s="539"/>
      <c r="BK18" s="539"/>
      <c r="BL18" s="539"/>
      <c r="BM18" s="539"/>
    </row>
    <row r="19" spans="1:72" s="577" customFormat="1" ht="21.75" customHeight="1">
      <c r="A19" s="937" t="s">
        <v>246</v>
      </c>
      <c r="B19" s="984">
        <v>15714476.280000003</v>
      </c>
      <c r="C19" s="984"/>
      <c r="D19" s="1013">
        <v>0</v>
      </c>
      <c r="E19" s="1013">
        <v>0</v>
      </c>
      <c r="F19" s="1014">
        <v>0</v>
      </c>
      <c r="G19" s="985">
        <v>0</v>
      </c>
      <c r="H19" s="569" t="s">
        <v>4</v>
      </c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39"/>
      <c r="AI19" s="539"/>
      <c r="AJ19" s="539"/>
      <c r="AK19" s="539"/>
      <c r="AL19" s="539"/>
      <c r="AM19" s="539"/>
      <c r="AN19" s="539"/>
      <c r="AO19" s="539"/>
      <c r="AP19" s="539"/>
      <c r="AQ19" s="539"/>
      <c r="AR19" s="539"/>
      <c r="AS19" s="539"/>
      <c r="AT19" s="539"/>
      <c r="AU19" s="539"/>
      <c r="AV19" s="539"/>
      <c r="AW19" s="539"/>
      <c r="AX19" s="539"/>
      <c r="AY19" s="539"/>
      <c r="AZ19" s="539"/>
      <c r="BA19" s="539"/>
      <c r="BB19" s="539"/>
      <c r="BC19" s="539"/>
      <c r="BD19" s="539"/>
      <c r="BE19" s="539"/>
      <c r="BF19" s="539"/>
      <c r="BG19" s="539"/>
      <c r="BH19" s="539"/>
      <c r="BI19" s="539"/>
      <c r="BJ19" s="539"/>
      <c r="BK19" s="539"/>
      <c r="BL19" s="539"/>
      <c r="BM19" s="539"/>
    </row>
    <row r="20" spans="1:72" s="577" customFormat="1" ht="21.75" customHeight="1">
      <c r="A20" s="937" t="s">
        <v>247</v>
      </c>
      <c r="B20" s="984">
        <v>2775292.9399999995</v>
      </c>
      <c r="C20" s="984"/>
      <c r="D20" s="1013">
        <v>0</v>
      </c>
      <c r="E20" s="1013">
        <v>0</v>
      </c>
      <c r="F20" s="1014">
        <v>0</v>
      </c>
      <c r="G20" s="985">
        <v>0</v>
      </c>
      <c r="H20" s="569" t="s">
        <v>4</v>
      </c>
      <c r="I20" s="539"/>
      <c r="J20" s="539"/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39"/>
      <c r="Y20" s="539"/>
      <c r="Z20" s="539"/>
      <c r="AA20" s="539"/>
      <c r="AB20" s="539"/>
      <c r="AC20" s="539"/>
      <c r="AD20" s="539"/>
      <c r="AE20" s="539"/>
      <c r="AF20" s="539"/>
      <c r="AG20" s="539"/>
      <c r="AH20" s="539"/>
      <c r="AI20" s="539"/>
      <c r="AJ20" s="539"/>
      <c r="AK20" s="539"/>
      <c r="AL20" s="539"/>
      <c r="AM20" s="539"/>
      <c r="AN20" s="539"/>
      <c r="AO20" s="539"/>
      <c r="AP20" s="539"/>
      <c r="AQ20" s="539"/>
      <c r="AR20" s="539"/>
      <c r="AS20" s="539"/>
      <c r="AT20" s="539"/>
      <c r="AU20" s="539"/>
      <c r="AV20" s="539"/>
      <c r="AW20" s="539"/>
      <c r="AX20" s="539"/>
      <c r="AY20" s="539"/>
      <c r="AZ20" s="539"/>
      <c r="BA20" s="539"/>
      <c r="BB20" s="539"/>
      <c r="BC20" s="539"/>
      <c r="BD20" s="539"/>
      <c r="BE20" s="539"/>
      <c r="BF20" s="539"/>
      <c r="BG20" s="539"/>
      <c r="BH20" s="539"/>
      <c r="BI20" s="539"/>
      <c r="BJ20" s="539"/>
      <c r="BK20" s="539"/>
      <c r="BL20" s="539"/>
      <c r="BM20" s="539"/>
    </row>
    <row r="21" spans="1:72" s="577" customFormat="1" ht="21.75" customHeight="1">
      <c r="A21" s="937" t="s">
        <v>605</v>
      </c>
      <c r="B21" s="984">
        <v>267923.02</v>
      </c>
      <c r="C21" s="984"/>
      <c r="D21" s="1013">
        <v>0</v>
      </c>
      <c r="E21" s="1013">
        <v>0</v>
      </c>
      <c r="F21" s="1014">
        <v>0</v>
      </c>
      <c r="G21" s="985">
        <v>0</v>
      </c>
      <c r="H21" s="569" t="s">
        <v>4</v>
      </c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  <c r="AC21" s="539"/>
      <c r="AD21" s="539"/>
      <c r="AE21" s="539"/>
      <c r="AF21" s="539"/>
      <c r="AG21" s="539"/>
      <c r="AH21" s="539"/>
      <c r="AI21" s="539"/>
      <c r="AJ21" s="539"/>
      <c r="AK21" s="539"/>
      <c r="AL21" s="539"/>
      <c r="AM21" s="539"/>
      <c r="AN21" s="539"/>
      <c r="AO21" s="539"/>
      <c r="AP21" s="539"/>
      <c r="AQ21" s="539"/>
      <c r="AR21" s="539"/>
      <c r="AS21" s="539"/>
      <c r="AT21" s="539"/>
      <c r="AU21" s="539"/>
      <c r="AV21" s="539"/>
      <c r="AW21" s="539"/>
      <c r="AX21" s="539"/>
      <c r="AY21" s="539"/>
      <c r="AZ21" s="539"/>
      <c r="BA21" s="539"/>
      <c r="BB21" s="539"/>
      <c r="BC21" s="539"/>
      <c r="BD21" s="539"/>
      <c r="BE21" s="539"/>
      <c r="BF21" s="539"/>
      <c r="BG21" s="539"/>
      <c r="BH21" s="539"/>
      <c r="BI21" s="539"/>
      <c r="BJ21" s="539"/>
      <c r="BK21" s="539"/>
      <c r="BL21" s="539"/>
      <c r="BM21" s="539"/>
    </row>
    <row r="22" spans="1:72" s="577" customFormat="1" ht="21.75" customHeight="1">
      <c r="A22" s="937" t="s">
        <v>735</v>
      </c>
      <c r="B22" s="984">
        <v>1582314.2</v>
      </c>
      <c r="C22" s="984"/>
      <c r="D22" s="1013">
        <v>0</v>
      </c>
      <c r="E22" s="1013">
        <v>0</v>
      </c>
      <c r="F22" s="1014">
        <v>0</v>
      </c>
      <c r="G22" s="985">
        <v>0</v>
      </c>
      <c r="H22" s="569" t="s">
        <v>4</v>
      </c>
      <c r="I22" s="539"/>
      <c r="J22" s="539"/>
      <c r="K22" s="539"/>
      <c r="L22" s="539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539"/>
      <c r="AF22" s="539"/>
      <c r="AG22" s="539"/>
      <c r="AH22" s="539"/>
      <c r="AI22" s="539"/>
      <c r="AJ22" s="539"/>
      <c r="AK22" s="539"/>
      <c r="AL22" s="539"/>
      <c r="AM22" s="539"/>
      <c r="AN22" s="539"/>
      <c r="AO22" s="539"/>
      <c r="AP22" s="539"/>
      <c r="AQ22" s="539"/>
      <c r="AR22" s="539"/>
      <c r="AS22" s="539"/>
      <c r="AT22" s="539"/>
      <c r="AU22" s="539"/>
      <c r="AV22" s="539"/>
      <c r="AW22" s="539"/>
      <c r="AX22" s="539"/>
      <c r="AY22" s="539"/>
      <c r="AZ22" s="539"/>
      <c r="BA22" s="539"/>
      <c r="BB22" s="539"/>
      <c r="BC22" s="539"/>
      <c r="BD22" s="539"/>
      <c r="BE22" s="539"/>
      <c r="BF22" s="539"/>
      <c r="BG22" s="539"/>
      <c r="BH22" s="539"/>
      <c r="BI22" s="539"/>
      <c r="BJ22" s="539"/>
      <c r="BK22" s="539"/>
      <c r="BL22" s="539"/>
      <c r="BM22" s="539"/>
    </row>
    <row r="23" spans="1:72" ht="21.75" customHeight="1">
      <c r="A23" s="937" t="s">
        <v>249</v>
      </c>
      <c r="B23" s="984">
        <v>4762819.75</v>
      </c>
      <c r="C23" s="984"/>
      <c r="D23" s="1013">
        <v>0</v>
      </c>
      <c r="E23" s="1013">
        <v>0</v>
      </c>
      <c r="F23" s="1014">
        <v>0</v>
      </c>
      <c r="G23" s="985">
        <v>0</v>
      </c>
      <c r="H23" s="569" t="s">
        <v>4</v>
      </c>
    </row>
    <row r="24" spans="1:72" s="577" customFormat="1" ht="21.75" customHeight="1">
      <c r="A24" s="937" t="s">
        <v>250</v>
      </c>
      <c r="B24" s="984">
        <v>19616840.16</v>
      </c>
      <c r="C24" s="984"/>
      <c r="D24" s="1013">
        <v>1442.45</v>
      </c>
      <c r="E24" s="1013">
        <v>1442.45</v>
      </c>
      <c r="F24" s="1014">
        <v>1442.45</v>
      </c>
      <c r="G24" s="985">
        <v>0</v>
      </c>
      <c r="H24" s="569" t="s">
        <v>4</v>
      </c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39"/>
      <c r="AF24" s="539"/>
      <c r="AG24" s="539"/>
      <c r="AH24" s="539"/>
      <c r="AI24" s="539"/>
      <c r="AJ24" s="539"/>
      <c r="AK24" s="539"/>
      <c r="AL24" s="539"/>
      <c r="AM24" s="539"/>
      <c r="AN24" s="539"/>
      <c r="AO24" s="539"/>
      <c r="AP24" s="539"/>
      <c r="AQ24" s="539"/>
      <c r="AR24" s="539"/>
      <c r="AS24" s="539"/>
      <c r="AT24" s="539"/>
      <c r="AU24" s="539"/>
      <c r="AV24" s="539"/>
      <c r="AW24" s="539"/>
      <c r="AX24" s="539"/>
      <c r="AY24" s="539"/>
      <c r="AZ24" s="539"/>
      <c r="BA24" s="539"/>
      <c r="BB24" s="539"/>
      <c r="BC24" s="539"/>
      <c r="BD24" s="539"/>
      <c r="BE24" s="539"/>
      <c r="BF24" s="539"/>
      <c r="BG24" s="539"/>
      <c r="BH24" s="539"/>
      <c r="BI24" s="539"/>
      <c r="BJ24" s="539"/>
      <c r="BK24" s="539"/>
      <c r="BL24" s="539"/>
      <c r="BM24" s="539"/>
    </row>
    <row r="25" spans="1:72" s="579" customFormat="1" ht="31.5" customHeight="1">
      <c r="A25" s="578" t="s">
        <v>606</v>
      </c>
      <c r="B25" s="984">
        <v>17239078.909999996</v>
      </c>
      <c r="C25" s="983"/>
      <c r="D25" s="1013">
        <v>0</v>
      </c>
      <c r="E25" s="1013">
        <v>0</v>
      </c>
      <c r="F25" s="1015">
        <v>0</v>
      </c>
      <c r="G25" s="985">
        <v>0</v>
      </c>
      <c r="H25" s="569" t="s">
        <v>4</v>
      </c>
      <c r="I25" s="539"/>
      <c r="J25" s="539"/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  <c r="X25" s="539"/>
      <c r="Y25" s="539"/>
      <c r="Z25" s="539"/>
      <c r="AA25" s="539"/>
      <c r="AB25" s="539"/>
      <c r="AC25" s="539"/>
      <c r="AD25" s="539"/>
      <c r="AE25" s="539"/>
      <c r="AF25" s="539"/>
      <c r="AG25" s="539"/>
      <c r="AH25" s="539"/>
      <c r="AI25" s="539"/>
      <c r="AJ25" s="539"/>
      <c r="AK25" s="539"/>
      <c r="AL25" s="539"/>
      <c r="AM25" s="539"/>
      <c r="AN25" s="539"/>
      <c r="AO25" s="539"/>
      <c r="AP25" s="539"/>
      <c r="AQ25" s="539"/>
      <c r="AR25" s="539"/>
      <c r="AS25" s="539"/>
      <c r="AT25" s="539"/>
      <c r="AU25" s="539"/>
      <c r="AV25" s="539"/>
      <c r="AW25" s="539"/>
      <c r="AX25" s="539"/>
      <c r="AY25" s="539"/>
      <c r="AZ25" s="539"/>
      <c r="BA25" s="539"/>
      <c r="BB25" s="539"/>
      <c r="BC25" s="539"/>
      <c r="BD25" s="539"/>
      <c r="BE25" s="539"/>
      <c r="BF25" s="539"/>
      <c r="BG25" s="539"/>
      <c r="BH25" s="539"/>
      <c r="BI25" s="539"/>
      <c r="BJ25" s="539"/>
      <c r="BK25" s="539"/>
      <c r="BL25" s="539"/>
      <c r="BM25" s="539"/>
    </row>
    <row r="26" spans="1:72" s="580" customFormat="1" ht="19.5" hidden="1" customHeight="1">
      <c r="A26" s="937" t="s">
        <v>252</v>
      </c>
      <c r="B26" s="984">
        <v>0</v>
      </c>
      <c r="C26" s="984"/>
      <c r="D26" s="1013">
        <v>0</v>
      </c>
      <c r="E26" s="1013">
        <v>0</v>
      </c>
      <c r="F26" s="1014">
        <v>0</v>
      </c>
      <c r="G26" s="985">
        <v>0</v>
      </c>
      <c r="H26" s="569" t="s">
        <v>4</v>
      </c>
      <c r="I26" s="539"/>
      <c r="J26" s="539"/>
      <c r="K26" s="539"/>
      <c r="L26" s="539"/>
      <c r="M26" s="539"/>
      <c r="N26" s="539"/>
      <c r="O26" s="539"/>
      <c r="P26" s="539"/>
      <c r="Q26" s="539"/>
      <c r="R26" s="539"/>
      <c r="S26" s="539"/>
      <c r="T26" s="539"/>
      <c r="U26" s="539"/>
      <c r="V26" s="539"/>
      <c r="W26" s="539"/>
      <c r="X26" s="539"/>
      <c r="Y26" s="539"/>
      <c r="Z26" s="539"/>
      <c r="AA26" s="539"/>
      <c r="AB26" s="539"/>
      <c r="AC26" s="539"/>
      <c r="AD26" s="539"/>
      <c r="AE26" s="539"/>
      <c r="AF26" s="539"/>
      <c r="AG26" s="539"/>
      <c r="AH26" s="539"/>
      <c r="AI26" s="539"/>
      <c r="AJ26" s="539"/>
      <c r="AK26" s="539"/>
      <c r="AL26" s="539"/>
      <c r="AM26" s="539"/>
      <c r="AN26" s="539"/>
      <c r="AO26" s="539"/>
      <c r="AP26" s="539"/>
      <c r="AQ26" s="539"/>
      <c r="AR26" s="539"/>
      <c r="AS26" s="539"/>
      <c r="AT26" s="539"/>
      <c r="AU26" s="539"/>
      <c r="AV26" s="539"/>
      <c r="AW26" s="539"/>
      <c r="AX26" s="539"/>
      <c r="AY26" s="539"/>
      <c r="AZ26" s="539"/>
      <c r="BA26" s="539"/>
      <c r="BB26" s="539"/>
      <c r="BC26" s="539"/>
      <c r="BD26" s="539"/>
      <c r="BE26" s="539"/>
      <c r="BF26" s="539"/>
      <c r="BG26" s="539"/>
      <c r="BH26" s="539"/>
      <c r="BI26" s="539"/>
      <c r="BJ26" s="539"/>
      <c r="BK26" s="539"/>
      <c r="BL26" s="539"/>
      <c r="BM26" s="539"/>
    </row>
    <row r="27" spans="1:72" s="580" customFormat="1" ht="21.75" customHeight="1">
      <c r="A27" s="937" t="s">
        <v>253</v>
      </c>
      <c r="B27" s="984">
        <v>507838075.07999969</v>
      </c>
      <c r="C27" s="984"/>
      <c r="D27" s="1013">
        <v>245883.54</v>
      </c>
      <c r="E27" s="1013">
        <v>19644.510000000002</v>
      </c>
      <c r="F27" s="1014">
        <v>240046.40000000002</v>
      </c>
      <c r="G27" s="985">
        <v>5837.1399999999994</v>
      </c>
      <c r="H27" s="569" t="s">
        <v>4</v>
      </c>
      <c r="I27" s="938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39"/>
      <c r="AH27" s="539"/>
      <c r="AI27" s="539"/>
      <c r="AJ27" s="539"/>
      <c r="AK27" s="539"/>
      <c r="AL27" s="539"/>
      <c r="AM27" s="539"/>
      <c r="AN27" s="539"/>
      <c r="AO27" s="539"/>
      <c r="AP27" s="539"/>
      <c r="AQ27" s="539"/>
      <c r="AR27" s="539"/>
      <c r="AS27" s="539"/>
      <c r="AT27" s="539"/>
      <c r="AU27" s="539"/>
      <c r="AV27" s="539"/>
      <c r="AW27" s="539"/>
      <c r="AX27" s="539"/>
      <c r="AY27" s="539"/>
      <c r="AZ27" s="539"/>
      <c r="BA27" s="539"/>
      <c r="BB27" s="539"/>
      <c r="BC27" s="539"/>
      <c r="BD27" s="539"/>
      <c r="BE27" s="539"/>
      <c r="BF27" s="539"/>
      <c r="BG27" s="539"/>
      <c r="BH27" s="539"/>
      <c r="BI27" s="539"/>
      <c r="BJ27" s="539"/>
      <c r="BK27" s="539"/>
      <c r="BL27" s="539"/>
      <c r="BM27" s="539"/>
      <c r="BN27" s="539"/>
      <c r="BO27" s="539"/>
      <c r="BP27" s="539"/>
      <c r="BQ27" s="539"/>
      <c r="BR27" s="539"/>
      <c r="BS27" s="539"/>
      <c r="BT27" s="539"/>
    </row>
    <row r="28" spans="1:72" s="580" customFormat="1" ht="21.75" customHeight="1">
      <c r="A28" s="937" t="s">
        <v>607</v>
      </c>
      <c r="B28" s="984">
        <v>8665982.7199999988</v>
      </c>
      <c r="C28" s="984"/>
      <c r="D28" s="1013">
        <v>0</v>
      </c>
      <c r="E28" s="1013">
        <v>0</v>
      </c>
      <c r="F28" s="1014">
        <v>0</v>
      </c>
      <c r="G28" s="985">
        <v>0</v>
      </c>
      <c r="H28" s="569" t="s">
        <v>4</v>
      </c>
      <c r="I28" s="938"/>
      <c r="J28" s="539"/>
      <c r="K28" s="539"/>
      <c r="L28" s="539"/>
      <c r="M28" s="539"/>
      <c r="N28" s="539"/>
      <c r="O28" s="539"/>
      <c r="P28" s="539"/>
      <c r="Q28" s="539"/>
      <c r="R28" s="539"/>
      <c r="S28" s="539"/>
      <c r="T28" s="539"/>
      <c r="U28" s="539"/>
      <c r="V28" s="539"/>
      <c r="W28" s="539"/>
      <c r="X28" s="539"/>
      <c r="Y28" s="539"/>
      <c r="Z28" s="539"/>
      <c r="AA28" s="539"/>
      <c r="AB28" s="539"/>
      <c r="AC28" s="539"/>
      <c r="AD28" s="539"/>
      <c r="AE28" s="539"/>
      <c r="AF28" s="539"/>
      <c r="AG28" s="539"/>
      <c r="AH28" s="539"/>
      <c r="AI28" s="539"/>
      <c r="AJ28" s="539"/>
      <c r="AK28" s="539"/>
      <c r="AL28" s="539"/>
      <c r="AM28" s="539"/>
      <c r="AN28" s="539"/>
      <c r="AO28" s="539"/>
      <c r="AP28" s="539"/>
      <c r="AQ28" s="539"/>
      <c r="AR28" s="539"/>
      <c r="AS28" s="539"/>
      <c r="AT28" s="539"/>
      <c r="AU28" s="539"/>
      <c r="AV28" s="539"/>
      <c r="AW28" s="539"/>
      <c r="AX28" s="539"/>
      <c r="AY28" s="539"/>
      <c r="AZ28" s="539"/>
      <c r="BA28" s="539"/>
      <c r="BB28" s="539"/>
      <c r="BC28" s="539"/>
      <c r="BD28" s="539"/>
      <c r="BE28" s="539"/>
      <c r="BF28" s="539"/>
      <c r="BG28" s="539"/>
      <c r="BH28" s="539"/>
      <c r="BI28" s="539"/>
      <c r="BJ28" s="539"/>
      <c r="BK28" s="539"/>
      <c r="BL28" s="539"/>
      <c r="BM28" s="539"/>
      <c r="BN28" s="539"/>
      <c r="BO28" s="539"/>
      <c r="BP28" s="539"/>
      <c r="BQ28" s="539"/>
      <c r="BR28" s="539"/>
      <c r="BS28" s="539"/>
      <c r="BT28" s="539"/>
    </row>
    <row r="29" spans="1:72" s="580" customFormat="1" ht="21" customHeight="1">
      <c r="A29" s="937" t="s">
        <v>255</v>
      </c>
      <c r="B29" s="984">
        <v>2201004.6199999996</v>
      </c>
      <c r="C29" s="984"/>
      <c r="D29" s="1013">
        <v>0</v>
      </c>
      <c r="E29" s="1013">
        <v>0</v>
      </c>
      <c r="F29" s="1014">
        <v>0</v>
      </c>
      <c r="G29" s="985">
        <v>0</v>
      </c>
      <c r="H29" s="569" t="s">
        <v>4</v>
      </c>
      <c r="I29" s="938"/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39"/>
      <c r="AF29" s="539"/>
      <c r="AG29" s="539"/>
      <c r="AH29" s="539"/>
      <c r="AI29" s="539"/>
      <c r="AJ29" s="539"/>
      <c r="AK29" s="539"/>
      <c r="AL29" s="539"/>
      <c r="AM29" s="539"/>
      <c r="AN29" s="539"/>
      <c r="AO29" s="539"/>
      <c r="AP29" s="539"/>
      <c r="AQ29" s="539"/>
      <c r="AR29" s="539"/>
      <c r="AS29" s="539"/>
      <c r="AT29" s="539"/>
      <c r="AU29" s="539"/>
      <c r="AV29" s="539"/>
      <c r="AW29" s="539"/>
      <c r="AX29" s="539"/>
      <c r="AY29" s="539"/>
      <c r="AZ29" s="539"/>
      <c r="BA29" s="539"/>
      <c r="BB29" s="539"/>
      <c r="BC29" s="539"/>
      <c r="BD29" s="539"/>
      <c r="BE29" s="539"/>
      <c r="BF29" s="539"/>
      <c r="BG29" s="539"/>
      <c r="BH29" s="539"/>
      <c r="BI29" s="539"/>
      <c r="BJ29" s="539"/>
      <c r="BK29" s="539"/>
      <c r="BL29" s="539"/>
      <c r="BM29" s="539"/>
      <c r="BN29" s="539"/>
      <c r="BO29" s="539"/>
      <c r="BP29" s="539"/>
      <c r="BQ29" s="539"/>
      <c r="BR29" s="539"/>
      <c r="BS29" s="539"/>
      <c r="BT29" s="539"/>
    </row>
    <row r="30" spans="1:72" s="577" customFormat="1" ht="31.5" customHeight="1">
      <c r="A30" s="578" t="s">
        <v>608</v>
      </c>
      <c r="B30" s="984">
        <v>5071084.66</v>
      </c>
      <c r="C30" s="983"/>
      <c r="D30" s="1013">
        <v>0</v>
      </c>
      <c r="E30" s="1013">
        <v>0</v>
      </c>
      <c r="F30" s="1014">
        <v>0</v>
      </c>
      <c r="G30" s="985">
        <v>0</v>
      </c>
      <c r="H30" s="569" t="s">
        <v>4</v>
      </c>
      <c r="I30" s="938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  <c r="Z30" s="539"/>
      <c r="AA30" s="539"/>
      <c r="AB30" s="539"/>
      <c r="AC30" s="539"/>
      <c r="AD30" s="539"/>
      <c r="AE30" s="539"/>
      <c r="AF30" s="539"/>
      <c r="AG30" s="539"/>
      <c r="AH30" s="539"/>
      <c r="AI30" s="539"/>
      <c r="AJ30" s="539"/>
      <c r="AK30" s="539"/>
      <c r="AL30" s="539"/>
      <c r="AM30" s="539"/>
      <c r="AN30" s="539"/>
      <c r="AO30" s="539"/>
      <c r="AP30" s="539"/>
      <c r="AQ30" s="539"/>
      <c r="AR30" s="539"/>
      <c r="AS30" s="539"/>
      <c r="AT30" s="539"/>
      <c r="AU30" s="539"/>
      <c r="AV30" s="539"/>
      <c r="AW30" s="539"/>
      <c r="AX30" s="539"/>
      <c r="AY30" s="539"/>
      <c r="AZ30" s="539"/>
      <c r="BA30" s="539"/>
      <c r="BB30" s="539"/>
      <c r="BC30" s="539"/>
      <c r="BD30" s="539"/>
      <c r="BE30" s="539"/>
      <c r="BF30" s="539"/>
      <c r="BG30" s="539"/>
      <c r="BH30" s="539"/>
      <c r="BI30" s="539"/>
      <c r="BJ30" s="539"/>
      <c r="BK30" s="539"/>
      <c r="BL30" s="539"/>
      <c r="BM30" s="539"/>
      <c r="BN30" s="539"/>
      <c r="BO30" s="539"/>
      <c r="BP30" s="539"/>
      <c r="BQ30" s="539"/>
      <c r="BR30" s="539"/>
      <c r="BS30" s="539"/>
      <c r="BT30" s="539"/>
    </row>
    <row r="31" spans="1:72" s="577" customFormat="1" ht="21" customHeight="1">
      <c r="A31" s="937" t="s">
        <v>257</v>
      </c>
      <c r="B31" s="984">
        <v>1299492386.8500001</v>
      </c>
      <c r="C31" s="984"/>
      <c r="D31" s="1013">
        <v>774021437.49999988</v>
      </c>
      <c r="E31" s="1013">
        <v>773961091.45999992</v>
      </c>
      <c r="F31" s="1014">
        <v>669075744.28999984</v>
      </c>
      <c r="G31" s="985">
        <v>104945693.20999999</v>
      </c>
      <c r="H31" s="569" t="s">
        <v>4</v>
      </c>
      <c r="I31" s="938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  <c r="AA31" s="539"/>
      <c r="AB31" s="539"/>
      <c r="AC31" s="539"/>
      <c r="AD31" s="539"/>
      <c r="AE31" s="539"/>
      <c r="AF31" s="539"/>
      <c r="AG31" s="539"/>
      <c r="AH31" s="539"/>
      <c r="AI31" s="539"/>
      <c r="AJ31" s="539"/>
      <c r="AK31" s="539"/>
      <c r="AL31" s="539"/>
      <c r="AM31" s="539"/>
      <c r="AN31" s="539"/>
      <c r="AO31" s="539"/>
      <c r="AP31" s="539"/>
      <c r="AQ31" s="539"/>
      <c r="AR31" s="539"/>
      <c r="AS31" s="539"/>
      <c r="AT31" s="539"/>
      <c r="AU31" s="539"/>
      <c r="AV31" s="539"/>
      <c r="AW31" s="539"/>
      <c r="AX31" s="539"/>
      <c r="AY31" s="539"/>
      <c r="AZ31" s="539"/>
      <c r="BA31" s="539"/>
      <c r="BB31" s="539"/>
      <c r="BC31" s="539"/>
      <c r="BD31" s="539"/>
      <c r="BE31" s="539"/>
      <c r="BF31" s="539"/>
      <c r="BG31" s="539"/>
      <c r="BH31" s="539"/>
      <c r="BI31" s="539"/>
      <c r="BJ31" s="539"/>
      <c r="BK31" s="539"/>
      <c r="BL31" s="539"/>
      <c r="BM31" s="539"/>
      <c r="BN31" s="539"/>
      <c r="BO31" s="539"/>
      <c r="BP31" s="539"/>
      <c r="BQ31" s="539"/>
      <c r="BR31" s="539"/>
      <c r="BS31" s="539"/>
      <c r="BT31" s="539"/>
    </row>
    <row r="32" spans="1:72" s="577" customFormat="1" ht="23.25" customHeight="1">
      <c r="A32" s="937" t="s">
        <v>258</v>
      </c>
      <c r="B32" s="984">
        <v>8321699.3000000007</v>
      </c>
      <c r="C32" s="984"/>
      <c r="D32" s="1013">
        <v>0</v>
      </c>
      <c r="E32" s="1013">
        <v>0</v>
      </c>
      <c r="F32" s="1014">
        <v>0</v>
      </c>
      <c r="G32" s="985">
        <v>0</v>
      </c>
      <c r="H32" s="569" t="s">
        <v>4</v>
      </c>
      <c r="I32" s="938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39"/>
      <c r="AJ32" s="539"/>
      <c r="AK32" s="539"/>
      <c r="AL32" s="539"/>
      <c r="AM32" s="539"/>
      <c r="AN32" s="539"/>
      <c r="AO32" s="539"/>
      <c r="AP32" s="539"/>
      <c r="AQ32" s="539"/>
      <c r="AR32" s="539"/>
      <c r="AS32" s="539"/>
      <c r="AT32" s="539"/>
      <c r="AU32" s="539"/>
      <c r="AV32" s="539"/>
      <c r="AW32" s="539"/>
      <c r="AX32" s="539"/>
      <c r="AY32" s="539"/>
      <c r="AZ32" s="539"/>
      <c r="BA32" s="539"/>
      <c r="BB32" s="539"/>
      <c r="BC32" s="539"/>
      <c r="BD32" s="539"/>
      <c r="BE32" s="539"/>
      <c r="BF32" s="539"/>
      <c r="BG32" s="539"/>
      <c r="BH32" s="539"/>
      <c r="BI32" s="539"/>
      <c r="BJ32" s="539"/>
      <c r="BK32" s="539"/>
      <c r="BL32" s="539"/>
      <c r="BM32" s="539"/>
      <c r="BN32" s="539"/>
      <c r="BO32" s="539"/>
      <c r="BP32" s="539"/>
      <c r="BQ32" s="539"/>
      <c r="BR32" s="539"/>
      <c r="BS32" s="539"/>
      <c r="BT32" s="539"/>
    </row>
    <row r="33" spans="1:72" s="577" customFormat="1" ht="21.75" customHeight="1">
      <c r="A33" s="937" t="s">
        <v>259</v>
      </c>
      <c r="B33" s="984">
        <v>16791731.329999998</v>
      </c>
      <c r="C33" s="984"/>
      <c r="D33" s="1013">
        <v>0</v>
      </c>
      <c r="E33" s="1013">
        <v>0</v>
      </c>
      <c r="F33" s="1014">
        <v>0</v>
      </c>
      <c r="G33" s="985">
        <v>0</v>
      </c>
      <c r="H33" s="569" t="s">
        <v>4</v>
      </c>
      <c r="I33" s="938"/>
      <c r="J33" s="539"/>
      <c r="K33" s="539"/>
      <c r="L33" s="539"/>
      <c r="M33" s="539"/>
      <c r="N33" s="539"/>
      <c r="O33" s="539"/>
      <c r="P33" s="539"/>
      <c r="Q33" s="539"/>
      <c r="R33" s="539"/>
      <c r="S33" s="539"/>
      <c r="T33" s="539"/>
      <c r="U33" s="539"/>
      <c r="V33" s="539"/>
      <c r="W33" s="539"/>
      <c r="X33" s="539"/>
      <c r="Y33" s="539"/>
      <c r="Z33" s="539"/>
      <c r="AA33" s="539"/>
      <c r="AB33" s="539"/>
      <c r="AC33" s="539"/>
      <c r="AD33" s="539"/>
      <c r="AE33" s="539"/>
      <c r="AF33" s="539"/>
      <c r="AG33" s="539"/>
      <c r="AH33" s="539"/>
      <c r="AI33" s="539"/>
      <c r="AJ33" s="539"/>
      <c r="AK33" s="539"/>
      <c r="AL33" s="539"/>
      <c r="AM33" s="539"/>
      <c r="AN33" s="539"/>
      <c r="AO33" s="539"/>
      <c r="AP33" s="539"/>
      <c r="AQ33" s="539"/>
      <c r="AR33" s="539"/>
      <c r="AS33" s="539"/>
      <c r="AT33" s="539"/>
      <c r="AU33" s="539"/>
      <c r="AV33" s="539"/>
      <c r="AW33" s="539"/>
      <c r="AX33" s="539"/>
      <c r="AY33" s="539"/>
      <c r="AZ33" s="539"/>
      <c r="BA33" s="539"/>
      <c r="BB33" s="539"/>
      <c r="BC33" s="539"/>
      <c r="BD33" s="539"/>
      <c r="BE33" s="539"/>
      <c r="BF33" s="539"/>
      <c r="BG33" s="539"/>
      <c r="BH33" s="539"/>
      <c r="BI33" s="539"/>
      <c r="BJ33" s="539"/>
      <c r="BK33" s="539"/>
      <c r="BL33" s="539"/>
      <c r="BM33" s="539"/>
      <c r="BN33" s="539"/>
      <c r="BO33" s="539"/>
      <c r="BP33" s="539"/>
      <c r="BQ33" s="539"/>
      <c r="BR33" s="539"/>
      <c r="BS33" s="539"/>
      <c r="BT33" s="539"/>
    </row>
    <row r="34" spans="1:72" s="577" customFormat="1" ht="21.95" customHeight="1">
      <c r="A34" s="937" t="s">
        <v>260</v>
      </c>
      <c r="B34" s="984">
        <v>37636244.939999998</v>
      </c>
      <c r="C34" s="984"/>
      <c r="D34" s="1013">
        <v>0</v>
      </c>
      <c r="E34" s="1013">
        <v>0</v>
      </c>
      <c r="F34" s="1014">
        <v>0</v>
      </c>
      <c r="G34" s="985">
        <v>0</v>
      </c>
      <c r="H34" s="569" t="s">
        <v>4</v>
      </c>
      <c r="I34" s="938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539"/>
      <c r="AB34" s="539"/>
      <c r="AC34" s="539"/>
      <c r="AD34" s="539"/>
      <c r="AE34" s="539"/>
      <c r="AF34" s="539"/>
      <c r="AG34" s="539"/>
      <c r="AH34" s="539"/>
      <c r="AI34" s="539"/>
      <c r="AJ34" s="539"/>
      <c r="AK34" s="539"/>
      <c r="AL34" s="539"/>
      <c r="AM34" s="539"/>
      <c r="AN34" s="539"/>
      <c r="AO34" s="539"/>
      <c r="AP34" s="539"/>
      <c r="AQ34" s="539"/>
      <c r="AR34" s="539"/>
      <c r="AS34" s="539"/>
      <c r="AT34" s="539"/>
      <c r="AU34" s="539"/>
      <c r="AV34" s="539"/>
      <c r="AW34" s="539"/>
      <c r="AX34" s="539"/>
      <c r="AY34" s="539"/>
      <c r="AZ34" s="539"/>
      <c r="BA34" s="539"/>
      <c r="BB34" s="539"/>
      <c r="BC34" s="539"/>
      <c r="BD34" s="539"/>
      <c r="BE34" s="539"/>
      <c r="BF34" s="539"/>
      <c r="BG34" s="539"/>
      <c r="BH34" s="539"/>
      <c r="BI34" s="539"/>
      <c r="BJ34" s="539"/>
      <c r="BK34" s="539"/>
      <c r="BL34" s="539"/>
      <c r="BM34" s="539"/>
      <c r="BN34" s="539"/>
      <c r="BO34" s="539"/>
      <c r="BP34" s="539"/>
      <c r="BQ34" s="539"/>
      <c r="BR34" s="539"/>
      <c r="BS34" s="539"/>
      <c r="BT34" s="539"/>
    </row>
    <row r="35" spans="1:72" s="577" customFormat="1" ht="21.95" customHeight="1">
      <c r="A35" s="939" t="s">
        <v>261</v>
      </c>
      <c r="B35" s="984">
        <v>1233696.9200000002</v>
      </c>
      <c r="C35" s="984"/>
      <c r="D35" s="1013">
        <v>0</v>
      </c>
      <c r="E35" s="1013">
        <v>0</v>
      </c>
      <c r="F35" s="1014">
        <v>0</v>
      </c>
      <c r="G35" s="985">
        <v>0</v>
      </c>
      <c r="H35" s="569" t="s">
        <v>4</v>
      </c>
      <c r="I35" s="938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39"/>
      <c r="AF35" s="539"/>
      <c r="AG35" s="539"/>
      <c r="AH35" s="539"/>
      <c r="AI35" s="539"/>
      <c r="AJ35" s="539"/>
      <c r="AK35" s="539"/>
      <c r="AL35" s="539"/>
      <c r="AM35" s="539"/>
      <c r="AN35" s="539"/>
      <c r="AO35" s="539"/>
      <c r="AP35" s="539"/>
      <c r="AQ35" s="539"/>
      <c r="AR35" s="539"/>
      <c r="AS35" s="539"/>
      <c r="AT35" s="539"/>
      <c r="AU35" s="539"/>
      <c r="AV35" s="539"/>
      <c r="AW35" s="539"/>
      <c r="AX35" s="539"/>
      <c r="AY35" s="539"/>
      <c r="AZ35" s="539"/>
      <c r="BA35" s="539"/>
      <c r="BB35" s="539"/>
      <c r="BC35" s="539"/>
      <c r="BD35" s="539"/>
      <c r="BE35" s="539"/>
      <c r="BF35" s="539"/>
      <c r="BG35" s="539"/>
      <c r="BH35" s="539"/>
      <c r="BI35" s="539"/>
      <c r="BJ35" s="539"/>
      <c r="BK35" s="539"/>
      <c r="BL35" s="539"/>
      <c r="BM35" s="539"/>
      <c r="BN35" s="539"/>
      <c r="BO35" s="539"/>
      <c r="BP35" s="539"/>
      <c r="BQ35" s="539"/>
      <c r="BR35" s="539"/>
      <c r="BS35" s="539"/>
      <c r="BT35" s="539"/>
    </row>
    <row r="36" spans="1:72" s="577" customFormat="1" ht="21.95" customHeight="1">
      <c r="A36" s="937" t="s">
        <v>262</v>
      </c>
      <c r="B36" s="984">
        <v>84526431.99000001</v>
      </c>
      <c r="C36" s="984"/>
      <c r="D36" s="1013">
        <v>0</v>
      </c>
      <c r="E36" s="1013">
        <v>0</v>
      </c>
      <c r="F36" s="1014">
        <v>0</v>
      </c>
      <c r="G36" s="985">
        <v>0</v>
      </c>
      <c r="H36" s="569" t="s">
        <v>4</v>
      </c>
      <c r="I36" s="938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39"/>
      <c r="AI36" s="539"/>
      <c r="AJ36" s="539"/>
      <c r="AK36" s="539"/>
      <c r="AL36" s="539"/>
      <c r="AM36" s="539"/>
      <c r="AN36" s="539"/>
      <c r="AO36" s="539"/>
      <c r="AP36" s="539"/>
      <c r="AQ36" s="539"/>
      <c r="AR36" s="539"/>
      <c r="AS36" s="539"/>
      <c r="AT36" s="539"/>
      <c r="AU36" s="539"/>
      <c r="AV36" s="539"/>
      <c r="AW36" s="539"/>
      <c r="AX36" s="539"/>
      <c r="AY36" s="539"/>
      <c r="AZ36" s="539"/>
      <c r="BA36" s="539"/>
      <c r="BB36" s="539"/>
      <c r="BC36" s="539"/>
      <c r="BD36" s="539"/>
      <c r="BE36" s="539"/>
      <c r="BF36" s="539"/>
      <c r="BG36" s="539"/>
      <c r="BH36" s="539"/>
      <c r="BI36" s="539"/>
      <c r="BJ36" s="539"/>
      <c r="BK36" s="539"/>
      <c r="BL36" s="539"/>
      <c r="BM36" s="539"/>
      <c r="BN36" s="539"/>
      <c r="BO36" s="539"/>
      <c r="BP36" s="539"/>
      <c r="BQ36" s="539"/>
      <c r="BR36" s="539"/>
      <c r="BS36" s="539"/>
      <c r="BT36" s="539"/>
    </row>
    <row r="37" spans="1:72" s="577" customFormat="1" ht="21.95" customHeight="1">
      <c r="A37" s="937" t="s">
        <v>263</v>
      </c>
      <c r="B37" s="984">
        <v>8337680.0300000012</v>
      </c>
      <c r="C37" s="984"/>
      <c r="D37" s="1013">
        <v>0</v>
      </c>
      <c r="E37" s="1013">
        <v>0</v>
      </c>
      <c r="F37" s="1014">
        <v>0</v>
      </c>
      <c r="G37" s="985">
        <v>0</v>
      </c>
      <c r="H37" s="569" t="s">
        <v>4</v>
      </c>
      <c r="I37" s="938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  <c r="AN37" s="539"/>
      <c r="AO37" s="539"/>
      <c r="AP37" s="539"/>
      <c r="AQ37" s="539"/>
      <c r="AR37" s="539"/>
      <c r="AS37" s="539"/>
      <c r="AT37" s="539"/>
      <c r="AU37" s="539"/>
      <c r="AV37" s="539"/>
      <c r="AW37" s="539"/>
      <c r="AX37" s="539"/>
      <c r="AY37" s="539"/>
      <c r="AZ37" s="539"/>
      <c r="BA37" s="539"/>
      <c r="BB37" s="539"/>
      <c r="BC37" s="539"/>
      <c r="BD37" s="539"/>
      <c r="BE37" s="539"/>
      <c r="BF37" s="539"/>
      <c r="BG37" s="539"/>
      <c r="BH37" s="539"/>
      <c r="BI37" s="539"/>
      <c r="BJ37" s="539"/>
      <c r="BK37" s="539"/>
      <c r="BL37" s="539"/>
      <c r="BM37" s="539"/>
      <c r="BN37" s="539"/>
      <c r="BO37" s="539"/>
      <c r="BP37" s="539"/>
      <c r="BQ37" s="539"/>
      <c r="BR37" s="539"/>
      <c r="BS37" s="539"/>
      <c r="BT37" s="539"/>
    </row>
    <row r="38" spans="1:72" s="577" customFormat="1" ht="21.95" customHeight="1">
      <c r="A38" s="937" t="s">
        <v>264</v>
      </c>
      <c r="B38" s="984">
        <v>131081.17000000001</v>
      </c>
      <c r="C38" s="984"/>
      <c r="D38" s="1013">
        <v>0</v>
      </c>
      <c r="E38" s="1013">
        <v>0</v>
      </c>
      <c r="F38" s="1014">
        <v>0</v>
      </c>
      <c r="G38" s="985">
        <v>0</v>
      </c>
      <c r="H38" s="569" t="s">
        <v>4</v>
      </c>
      <c r="I38" s="938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39"/>
      <c r="AR38" s="539"/>
      <c r="AS38" s="539"/>
      <c r="AT38" s="539"/>
      <c r="AU38" s="539"/>
      <c r="AV38" s="539"/>
      <c r="AW38" s="539"/>
      <c r="AX38" s="539"/>
      <c r="AY38" s="539"/>
      <c r="AZ38" s="539"/>
      <c r="BA38" s="539"/>
      <c r="BB38" s="539"/>
      <c r="BC38" s="539"/>
      <c r="BD38" s="539"/>
      <c r="BE38" s="539"/>
      <c r="BF38" s="539"/>
      <c r="BG38" s="539"/>
      <c r="BH38" s="539"/>
      <c r="BI38" s="539"/>
      <c r="BJ38" s="539"/>
      <c r="BK38" s="539"/>
      <c r="BL38" s="539"/>
      <c r="BM38" s="539"/>
      <c r="BN38" s="539"/>
      <c r="BO38" s="539"/>
      <c r="BP38" s="539"/>
      <c r="BQ38" s="539"/>
      <c r="BR38" s="539"/>
      <c r="BS38" s="539"/>
      <c r="BT38" s="539"/>
    </row>
    <row r="39" spans="1:72" s="577" customFormat="1" ht="21.95" customHeight="1">
      <c r="A39" s="937" t="s">
        <v>265</v>
      </c>
      <c r="B39" s="984">
        <v>4241867.3499999987</v>
      </c>
      <c r="C39" s="984"/>
      <c r="D39" s="1013">
        <v>0</v>
      </c>
      <c r="E39" s="1013">
        <v>0</v>
      </c>
      <c r="F39" s="1014">
        <v>0</v>
      </c>
      <c r="G39" s="985">
        <v>0</v>
      </c>
      <c r="H39" s="569" t="s">
        <v>4</v>
      </c>
      <c r="I39" s="938"/>
      <c r="J39" s="539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  <c r="AE39" s="539"/>
      <c r="AF39" s="539"/>
      <c r="AG39" s="539"/>
      <c r="AH39" s="539"/>
      <c r="AI39" s="539"/>
      <c r="AJ39" s="539"/>
      <c r="AK39" s="539"/>
      <c r="AL39" s="539"/>
      <c r="AM39" s="539"/>
      <c r="AN39" s="539"/>
      <c r="AO39" s="539"/>
      <c r="AP39" s="539"/>
      <c r="AQ39" s="539"/>
      <c r="AR39" s="539"/>
      <c r="AS39" s="539"/>
      <c r="AT39" s="539"/>
      <c r="AU39" s="539"/>
      <c r="AV39" s="539"/>
      <c r="AW39" s="539"/>
      <c r="AX39" s="539"/>
      <c r="AY39" s="539"/>
      <c r="AZ39" s="539"/>
      <c r="BA39" s="539"/>
      <c r="BB39" s="539"/>
      <c r="BC39" s="539"/>
      <c r="BD39" s="539"/>
      <c r="BE39" s="539"/>
      <c r="BF39" s="539"/>
      <c r="BG39" s="539"/>
      <c r="BH39" s="539"/>
      <c r="BI39" s="539"/>
      <c r="BJ39" s="539"/>
      <c r="BK39" s="539"/>
      <c r="BL39" s="539"/>
      <c r="BM39" s="539"/>
      <c r="BN39" s="539"/>
      <c r="BO39" s="539"/>
      <c r="BP39" s="539"/>
      <c r="BQ39" s="539"/>
      <c r="BR39" s="539"/>
      <c r="BS39" s="539"/>
      <c r="BT39" s="539"/>
    </row>
    <row r="40" spans="1:72" s="577" customFormat="1" ht="21.95" customHeight="1">
      <c r="A40" s="937" t="s">
        <v>732</v>
      </c>
      <c r="B40" s="984">
        <v>3316004.62</v>
      </c>
      <c r="C40" s="984"/>
      <c r="D40" s="1013">
        <v>0</v>
      </c>
      <c r="E40" s="1013">
        <v>0</v>
      </c>
      <c r="F40" s="1014">
        <v>0</v>
      </c>
      <c r="G40" s="985">
        <v>0</v>
      </c>
      <c r="H40" s="569" t="s">
        <v>4</v>
      </c>
      <c r="I40" s="938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539"/>
      <c r="AB40" s="539"/>
      <c r="AC40" s="539"/>
      <c r="AD40" s="539"/>
      <c r="AE40" s="539"/>
      <c r="AF40" s="539"/>
      <c r="AG40" s="539"/>
      <c r="AH40" s="539"/>
      <c r="AI40" s="539"/>
      <c r="AJ40" s="539"/>
      <c r="AK40" s="539"/>
      <c r="AL40" s="539"/>
      <c r="AM40" s="539"/>
      <c r="AN40" s="539"/>
      <c r="AO40" s="539"/>
      <c r="AP40" s="539"/>
      <c r="AQ40" s="539"/>
      <c r="AR40" s="539"/>
      <c r="AS40" s="539"/>
      <c r="AT40" s="539"/>
      <c r="AU40" s="539"/>
      <c r="AV40" s="539"/>
      <c r="AW40" s="539"/>
      <c r="AX40" s="539"/>
      <c r="AY40" s="539"/>
      <c r="AZ40" s="539"/>
      <c r="BA40" s="539"/>
      <c r="BB40" s="539"/>
      <c r="BC40" s="539"/>
      <c r="BD40" s="539"/>
      <c r="BE40" s="539"/>
      <c r="BF40" s="539"/>
      <c r="BG40" s="539"/>
      <c r="BH40" s="539"/>
      <c r="BI40" s="539"/>
      <c r="BJ40" s="539"/>
      <c r="BK40" s="539"/>
      <c r="BL40" s="539"/>
      <c r="BM40" s="539"/>
      <c r="BN40" s="539"/>
      <c r="BO40" s="539"/>
      <c r="BP40" s="539"/>
      <c r="BQ40" s="539"/>
      <c r="BR40" s="539"/>
      <c r="BS40" s="539"/>
      <c r="BT40" s="539"/>
    </row>
    <row r="41" spans="1:72" s="577" customFormat="1" ht="21.95" customHeight="1">
      <c r="A41" s="937" t="s">
        <v>266</v>
      </c>
      <c r="B41" s="984">
        <v>1378638132.5699995</v>
      </c>
      <c r="C41" s="984"/>
      <c r="D41" s="1013">
        <v>0</v>
      </c>
      <c r="E41" s="1013">
        <v>0</v>
      </c>
      <c r="F41" s="1014">
        <v>0</v>
      </c>
      <c r="G41" s="985">
        <v>0</v>
      </c>
      <c r="H41" s="569" t="s">
        <v>4</v>
      </c>
      <c r="I41" s="938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  <c r="AJ41" s="539"/>
      <c r="AK41" s="539"/>
      <c r="AL41" s="539"/>
      <c r="AM41" s="539"/>
      <c r="AN41" s="539"/>
      <c r="AO41" s="539"/>
      <c r="AP41" s="539"/>
      <c r="AQ41" s="539"/>
      <c r="AR41" s="539"/>
      <c r="AS41" s="539"/>
      <c r="AT41" s="539"/>
      <c r="AU41" s="539"/>
      <c r="AV41" s="539"/>
      <c r="AW41" s="539"/>
      <c r="AX41" s="539"/>
      <c r="AY41" s="539"/>
      <c r="AZ41" s="539"/>
      <c r="BA41" s="539"/>
      <c r="BB41" s="539"/>
      <c r="BC41" s="539"/>
      <c r="BD41" s="539"/>
      <c r="BE41" s="539"/>
      <c r="BF41" s="539"/>
      <c r="BG41" s="539"/>
      <c r="BH41" s="539"/>
      <c r="BI41" s="539"/>
      <c r="BJ41" s="539"/>
      <c r="BK41" s="539"/>
      <c r="BL41" s="539"/>
      <c r="BM41" s="539"/>
      <c r="BN41" s="539"/>
      <c r="BO41" s="539"/>
      <c r="BP41" s="539"/>
      <c r="BQ41" s="539"/>
      <c r="BR41" s="539"/>
      <c r="BS41" s="539"/>
      <c r="BT41" s="539"/>
    </row>
    <row r="42" spans="1:72" s="577" customFormat="1" ht="21.95" customHeight="1">
      <c r="A42" s="937" t="s">
        <v>267</v>
      </c>
      <c r="B42" s="984">
        <v>12148342.940000001</v>
      </c>
      <c r="C42" s="984"/>
      <c r="D42" s="1013">
        <v>0</v>
      </c>
      <c r="E42" s="1013">
        <v>0</v>
      </c>
      <c r="F42" s="1014">
        <v>0</v>
      </c>
      <c r="G42" s="985">
        <v>0</v>
      </c>
      <c r="H42" s="569" t="s">
        <v>4</v>
      </c>
      <c r="I42" s="938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  <c r="AC42" s="539"/>
      <c r="AD42" s="539"/>
      <c r="AE42" s="539"/>
      <c r="AF42" s="539"/>
      <c r="AG42" s="539"/>
      <c r="AH42" s="539"/>
      <c r="AI42" s="539"/>
      <c r="AJ42" s="539"/>
      <c r="AK42" s="539"/>
      <c r="AL42" s="539"/>
      <c r="AM42" s="539"/>
      <c r="AN42" s="539"/>
      <c r="AO42" s="539"/>
      <c r="AP42" s="539"/>
      <c r="AQ42" s="539"/>
      <c r="AR42" s="539"/>
      <c r="AS42" s="539"/>
      <c r="AT42" s="539"/>
      <c r="AU42" s="539"/>
      <c r="AV42" s="539"/>
      <c r="AW42" s="539"/>
      <c r="AX42" s="539"/>
      <c r="AY42" s="539"/>
      <c r="AZ42" s="539"/>
      <c r="BA42" s="539"/>
      <c r="BB42" s="539"/>
      <c r="BC42" s="539"/>
      <c r="BD42" s="539"/>
      <c r="BE42" s="539"/>
      <c r="BF42" s="539"/>
      <c r="BG42" s="539"/>
      <c r="BH42" s="539"/>
      <c r="BI42" s="539"/>
      <c r="BJ42" s="539"/>
      <c r="BK42" s="539"/>
      <c r="BL42" s="539"/>
      <c r="BM42" s="539"/>
      <c r="BN42" s="539"/>
      <c r="BO42" s="539"/>
      <c r="BP42" s="539"/>
      <c r="BQ42" s="539"/>
      <c r="BR42" s="539"/>
      <c r="BS42" s="539"/>
      <c r="BT42" s="539"/>
    </row>
    <row r="43" spans="1:72" s="577" customFormat="1" ht="21.95" customHeight="1">
      <c r="A43" s="937" t="s">
        <v>268</v>
      </c>
      <c r="B43" s="984">
        <v>16363147.679999998</v>
      </c>
      <c r="C43" s="984"/>
      <c r="D43" s="1013">
        <v>0</v>
      </c>
      <c r="E43" s="1013">
        <v>0</v>
      </c>
      <c r="F43" s="1014">
        <v>0</v>
      </c>
      <c r="G43" s="985">
        <v>0</v>
      </c>
      <c r="H43" s="569" t="s">
        <v>4</v>
      </c>
      <c r="I43" s="938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  <c r="AJ43" s="539"/>
      <c r="AK43" s="539"/>
      <c r="AL43" s="539"/>
      <c r="AM43" s="539"/>
      <c r="AN43" s="539"/>
      <c r="AO43" s="539"/>
      <c r="AP43" s="539"/>
      <c r="AQ43" s="539"/>
      <c r="AR43" s="539"/>
      <c r="AS43" s="539"/>
      <c r="AT43" s="539"/>
      <c r="AU43" s="539"/>
      <c r="AV43" s="539"/>
      <c r="AW43" s="539"/>
      <c r="AX43" s="539"/>
      <c r="AY43" s="539"/>
      <c r="AZ43" s="539"/>
      <c r="BA43" s="539"/>
      <c r="BB43" s="539"/>
      <c r="BC43" s="539"/>
      <c r="BD43" s="539"/>
      <c r="BE43" s="539"/>
      <c r="BF43" s="539"/>
      <c r="BG43" s="539"/>
      <c r="BH43" s="539"/>
      <c r="BI43" s="539"/>
      <c r="BJ43" s="539"/>
      <c r="BK43" s="539"/>
      <c r="BL43" s="539"/>
      <c r="BM43" s="539"/>
      <c r="BN43" s="539"/>
      <c r="BO43" s="539"/>
      <c r="BP43" s="539"/>
      <c r="BQ43" s="539"/>
      <c r="BR43" s="539"/>
      <c r="BS43" s="539"/>
      <c r="BT43" s="539"/>
    </row>
    <row r="44" spans="1:72" s="577" customFormat="1" ht="21.95" customHeight="1">
      <c r="A44" s="937" t="s">
        <v>269</v>
      </c>
      <c r="B44" s="984">
        <v>30733501.889999989</v>
      </c>
      <c r="C44" s="984"/>
      <c r="D44" s="1013">
        <v>0</v>
      </c>
      <c r="E44" s="1013">
        <v>0</v>
      </c>
      <c r="F44" s="1014">
        <v>0</v>
      </c>
      <c r="G44" s="985">
        <v>0</v>
      </c>
      <c r="H44" s="569" t="s">
        <v>4</v>
      </c>
      <c r="I44" s="938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  <c r="X44" s="539"/>
      <c r="Y44" s="539"/>
      <c r="Z44" s="539"/>
      <c r="AA44" s="539"/>
      <c r="AB44" s="539"/>
      <c r="AC44" s="539"/>
      <c r="AD44" s="539"/>
      <c r="AE44" s="539"/>
      <c r="AF44" s="539"/>
      <c r="AG44" s="539"/>
      <c r="AH44" s="539"/>
      <c r="AI44" s="539"/>
      <c r="AJ44" s="539"/>
      <c r="AK44" s="539"/>
      <c r="AL44" s="539"/>
      <c r="AM44" s="539"/>
      <c r="AN44" s="539"/>
      <c r="AO44" s="539"/>
      <c r="AP44" s="539"/>
      <c r="AQ44" s="539"/>
      <c r="AR44" s="539"/>
      <c r="AS44" s="539"/>
      <c r="AT44" s="539"/>
      <c r="AU44" s="539"/>
      <c r="AV44" s="539"/>
      <c r="AW44" s="539"/>
      <c r="AX44" s="539"/>
      <c r="AY44" s="539"/>
      <c r="AZ44" s="539"/>
      <c r="BA44" s="539"/>
      <c r="BB44" s="539"/>
      <c r="BC44" s="539"/>
      <c r="BD44" s="539"/>
      <c r="BE44" s="539"/>
      <c r="BF44" s="539"/>
      <c r="BG44" s="539"/>
      <c r="BH44" s="539"/>
      <c r="BI44" s="539"/>
      <c r="BJ44" s="539"/>
      <c r="BK44" s="539"/>
      <c r="BL44" s="539"/>
      <c r="BM44" s="539"/>
      <c r="BN44" s="539"/>
      <c r="BO44" s="539"/>
      <c r="BP44" s="539"/>
      <c r="BQ44" s="539"/>
      <c r="BR44" s="539"/>
      <c r="BS44" s="539"/>
      <c r="BT44" s="539"/>
    </row>
    <row r="45" spans="1:72" s="577" customFormat="1" ht="21.95" customHeight="1">
      <c r="A45" s="937" t="s">
        <v>270</v>
      </c>
      <c r="B45" s="984">
        <v>1261482.8399999999</v>
      </c>
      <c r="C45" s="984"/>
      <c r="D45" s="1013">
        <v>3121</v>
      </c>
      <c r="E45" s="1013">
        <v>3121</v>
      </c>
      <c r="F45" s="1014">
        <v>3121</v>
      </c>
      <c r="G45" s="985">
        <v>0</v>
      </c>
      <c r="H45" s="569" t="s">
        <v>4</v>
      </c>
      <c r="I45" s="938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  <c r="AE45" s="539"/>
      <c r="AF45" s="539"/>
      <c r="AG45" s="539"/>
      <c r="AH45" s="539"/>
      <c r="AI45" s="539"/>
      <c r="AJ45" s="539"/>
      <c r="AK45" s="539"/>
      <c r="AL45" s="539"/>
      <c r="AM45" s="539"/>
      <c r="AN45" s="539"/>
      <c r="AO45" s="539"/>
      <c r="AP45" s="539"/>
      <c r="AQ45" s="539"/>
      <c r="AR45" s="539"/>
      <c r="AS45" s="539"/>
      <c r="AT45" s="539"/>
      <c r="AU45" s="539"/>
      <c r="AV45" s="539"/>
      <c r="AW45" s="539"/>
      <c r="AX45" s="539"/>
      <c r="AY45" s="539"/>
      <c r="AZ45" s="539"/>
      <c r="BA45" s="539"/>
      <c r="BB45" s="539"/>
      <c r="BC45" s="539"/>
      <c r="BD45" s="539"/>
      <c r="BE45" s="539"/>
      <c r="BF45" s="539"/>
      <c r="BG45" s="539"/>
      <c r="BH45" s="539"/>
      <c r="BI45" s="539"/>
      <c r="BJ45" s="539"/>
      <c r="BK45" s="539"/>
      <c r="BL45" s="539"/>
      <c r="BM45" s="539"/>
      <c r="BN45" s="539"/>
      <c r="BO45" s="539"/>
      <c r="BP45" s="539"/>
      <c r="BQ45" s="539"/>
      <c r="BR45" s="539"/>
      <c r="BS45" s="539"/>
      <c r="BT45" s="539"/>
    </row>
    <row r="46" spans="1:72" s="577" customFormat="1" ht="21.95" customHeight="1">
      <c r="A46" s="937" t="s">
        <v>271</v>
      </c>
      <c r="B46" s="984">
        <v>14680427.829999994</v>
      </c>
      <c r="C46" s="984"/>
      <c r="D46" s="1013">
        <v>0</v>
      </c>
      <c r="E46" s="1013">
        <v>0</v>
      </c>
      <c r="F46" s="1014">
        <v>0</v>
      </c>
      <c r="G46" s="985">
        <v>0</v>
      </c>
      <c r="H46" s="569" t="s">
        <v>4</v>
      </c>
      <c r="I46" s="938"/>
      <c r="J46" s="539"/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  <c r="X46" s="539"/>
      <c r="Y46" s="539"/>
      <c r="Z46" s="539"/>
      <c r="AA46" s="539"/>
      <c r="AB46" s="539"/>
      <c r="AC46" s="539"/>
      <c r="AD46" s="539"/>
      <c r="AE46" s="539"/>
      <c r="AF46" s="539"/>
      <c r="AG46" s="539"/>
      <c r="AH46" s="539"/>
      <c r="AI46" s="539"/>
      <c r="AJ46" s="539"/>
      <c r="AK46" s="539"/>
      <c r="AL46" s="539"/>
      <c r="AM46" s="539"/>
      <c r="AN46" s="539"/>
      <c r="AO46" s="539"/>
      <c r="AP46" s="539"/>
      <c r="AQ46" s="539"/>
      <c r="AR46" s="539"/>
      <c r="AS46" s="539"/>
      <c r="AT46" s="539"/>
      <c r="AU46" s="539"/>
      <c r="AV46" s="539"/>
      <c r="AW46" s="539"/>
      <c r="AX46" s="539"/>
      <c r="AY46" s="539"/>
      <c r="AZ46" s="539"/>
      <c r="BA46" s="539"/>
      <c r="BB46" s="539"/>
      <c r="BC46" s="539"/>
      <c r="BD46" s="539"/>
      <c r="BE46" s="539"/>
      <c r="BF46" s="539"/>
      <c r="BG46" s="539"/>
      <c r="BH46" s="539"/>
      <c r="BI46" s="539"/>
      <c r="BJ46" s="539"/>
      <c r="BK46" s="539"/>
      <c r="BL46" s="539"/>
      <c r="BM46" s="539"/>
      <c r="BN46" s="539"/>
      <c r="BO46" s="539"/>
      <c r="BP46" s="539"/>
      <c r="BQ46" s="539"/>
      <c r="BR46" s="539"/>
      <c r="BS46" s="539"/>
      <c r="BT46" s="539"/>
    </row>
    <row r="47" spans="1:72" s="577" customFormat="1" ht="21.95" customHeight="1">
      <c r="A47" s="937" t="s">
        <v>272</v>
      </c>
      <c r="B47" s="984">
        <v>2185348.9499999993</v>
      </c>
      <c r="C47" s="984"/>
      <c r="D47" s="1013">
        <v>0</v>
      </c>
      <c r="E47" s="1013">
        <v>0</v>
      </c>
      <c r="F47" s="1014">
        <v>0</v>
      </c>
      <c r="G47" s="985">
        <v>0</v>
      </c>
      <c r="H47" s="569" t="s">
        <v>4</v>
      </c>
      <c r="I47" s="938"/>
      <c r="J47" s="539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  <c r="AC47" s="539"/>
      <c r="AD47" s="539"/>
      <c r="AE47" s="539"/>
      <c r="AF47" s="539"/>
      <c r="AG47" s="539"/>
      <c r="AH47" s="539"/>
      <c r="AI47" s="539"/>
      <c r="AJ47" s="539"/>
      <c r="AK47" s="539"/>
      <c r="AL47" s="539"/>
      <c r="AM47" s="539"/>
      <c r="AN47" s="539"/>
      <c r="AO47" s="539"/>
      <c r="AP47" s="539"/>
      <c r="AQ47" s="539"/>
      <c r="AR47" s="539"/>
      <c r="AS47" s="539"/>
      <c r="AT47" s="539"/>
      <c r="AU47" s="539"/>
      <c r="AV47" s="539"/>
      <c r="AW47" s="539"/>
      <c r="AX47" s="539"/>
      <c r="AY47" s="539"/>
      <c r="AZ47" s="539"/>
      <c r="BA47" s="539"/>
      <c r="BB47" s="539"/>
      <c r="BC47" s="539"/>
      <c r="BD47" s="539"/>
      <c r="BE47" s="539"/>
      <c r="BF47" s="539"/>
      <c r="BG47" s="539"/>
      <c r="BH47" s="539"/>
      <c r="BI47" s="539"/>
      <c r="BJ47" s="539"/>
      <c r="BK47" s="539"/>
      <c r="BL47" s="539"/>
      <c r="BM47" s="539"/>
      <c r="BN47" s="539"/>
      <c r="BO47" s="539"/>
      <c r="BP47" s="539"/>
      <c r="BQ47" s="539"/>
      <c r="BR47" s="539"/>
      <c r="BS47" s="539"/>
      <c r="BT47" s="539"/>
    </row>
    <row r="48" spans="1:72" s="577" customFormat="1" ht="21.95" customHeight="1">
      <c r="A48" s="937" t="s">
        <v>273</v>
      </c>
      <c r="B48" s="984">
        <v>249564649.62</v>
      </c>
      <c r="C48" s="984"/>
      <c r="D48" s="1013">
        <v>2193.1999999999998</v>
      </c>
      <c r="E48" s="1013">
        <v>2193.1999999999998</v>
      </c>
      <c r="F48" s="1014">
        <v>2193.1999999999998</v>
      </c>
      <c r="G48" s="985">
        <v>0</v>
      </c>
      <c r="H48" s="569" t="s">
        <v>4</v>
      </c>
      <c r="I48" s="938"/>
      <c r="J48" s="539"/>
      <c r="K48" s="539"/>
      <c r="L48" s="539"/>
      <c r="M48" s="539"/>
      <c r="N48" s="539"/>
      <c r="O48" s="539"/>
      <c r="P48" s="539"/>
      <c r="Q48" s="539"/>
      <c r="R48" s="539"/>
      <c r="S48" s="539"/>
      <c r="T48" s="539"/>
      <c r="U48" s="539"/>
      <c r="V48" s="539"/>
      <c r="W48" s="539"/>
      <c r="X48" s="539"/>
      <c r="Y48" s="539"/>
      <c r="Z48" s="539"/>
      <c r="AA48" s="539"/>
      <c r="AB48" s="539"/>
      <c r="AC48" s="539"/>
      <c r="AD48" s="539"/>
      <c r="AE48" s="539"/>
      <c r="AF48" s="539"/>
      <c r="AG48" s="539"/>
      <c r="AH48" s="539"/>
      <c r="AI48" s="539"/>
      <c r="AJ48" s="539"/>
      <c r="AK48" s="539"/>
      <c r="AL48" s="539"/>
      <c r="AM48" s="539"/>
      <c r="AN48" s="539"/>
      <c r="AO48" s="539"/>
      <c r="AP48" s="539"/>
      <c r="AQ48" s="539"/>
      <c r="AR48" s="539"/>
      <c r="AS48" s="539"/>
      <c r="AT48" s="539"/>
      <c r="AU48" s="539"/>
      <c r="AV48" s="539"/>
      <c r="AW48" s="539"/>
      <c r="AX48" s="539"/>
      <c r="AY48" s="539"/>
      <c r="AZ48" s="539"/>
      <c r="BA48" s="539"/>
      <c r="BB48" s="539"/>
      <c r="BC48" s="539"/>
      <c r="BD48" s="539"/>
      <c r="BE48" s="539"/>
      <c r="BF48" s="539"/>
      <c r="BG48" s="539"/>
      <c r="BH48" s="539"/>
      <c r="BI48" s="539"/>
      <c r="BJ48" s="539"/>
      <c r="BK48" s="539"/>
      <c r="BL48" s="539"/>
      <c r="BM48" s="539"/>
      <c r="BN48" s="539"/>
      <c r="BO48" s="539"/>
      <c r="BP48" s="539"/>
      <c r="BQ48" s="539"/>
      <c r="BR48" s="539"/>
      <c r="BS48" s="539"/>
      <c r="BT48" s="539"/>
    </row>
    <row r="49" spans="1:72" s="577" customFormat="1" ht="21.95" customHeight="1">
      <c r="A49" s="937" t="s">
        <v>275</v>
      </c>
      <c r="B49" s="984">
        <v>117409231.28999999</v>
      </c>
      <c r="C49" s="984"/>
      <c r="D49" s="1013">
        <v>24614.36</v>
      </c>
      <c r="E49" s="1013">
        <v>24275.16</v>
      </c>
      <c r="F49" s="1014">
        <v>24614.36</v>
      </c>
      <c r="G49" s="985">
        <v>0</v>
      </c>
      <c r="H49" s="569" t="s">
        <v>4</v>
      </c>
      <c r="I49" s="938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  <c r="AJ49" s="539"/>
      <c r="AK49" s="539"/>
      <c r="AL49" s="539"/>
      <c r="AM49" s="539"/>
      <c r="AN49" s="539"/>
      <c r="AO49" s="539"/>
      <c r="AP49" s="539"/>
      <c r="AQ49" s="539"/>
      <c r="AR49" s="539"/>
      <c r="AS49" s="539"/>
      <c r="AT49" s="539"/>
      <c r="AU49" s="539"/>
      <c r="AV49" s="539"/>
      <c r="AW49" s="539"/>
      <c r="AX49" s="539"/>
      <c r="AY49" s="539"/>
      <c r="AZ49" s="539"/>
      <c r="BA49" s="539"/>
      <c r="BB49" s="539"/>
      <c r="BC49" s="539"/>
      <c r="BD49" s="539"/>
      <c r="BE49" s="539"/>
      <c r="BF49" s="539"/>
      <c r="BG49" s="539"/>
      <c r="BH49" s="539"/>
      <c r="BI49" s="539"/>
      <c r="BJ49" s="539"/>
      <c r="BK49" s="539"/>
      <c r="BL49" s="539"/>
      <c r="BM49" s="539"/>
      <c r="BN49" s="539"/>
      <c r="BO49" s="539"/>
      <c r="BP49" s="539"/>
      <c r="BQ49" s="539"/>
      <c r="BR49" s="539"/>
      <c r="BS49" s="539"/>
      <c r="BT49" s="539"/>
    </row>
    <row r="50" spans="1:72" s="577" customFormat="1" ht="21.95" customHeight="1">
      <c r="A50" s="937" t="s">
        <v>276</v>
      </c>
      <c r="B50" s="984">
        <v>346011.04</v>
      </c>
      <c r="C50" s="984"/>
      <c r="D50" s="1013">
        <v>0</v>
      </c>
      <c r="E50" s="1013">
        <v>0</v>
      </c>
      <c r="F50" s="1014">
        <v>0</v>
      </c>
      <c r="G50" s="985">
        <v>0</v>
      </c>
      <c r="H50" s="569" t="s">
        <v>4</v>
      </c>
      <c r="I50" s="938"/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39"/>
      <c r="Z50" s="539"/>
      <c r="AA50" s="539"/>
      <c r="AB50" s="539"/>
      <c r="AC50" s="539"/>
      <c r="AD50" s="539"/>
      <c r="AE50" s="539"/>
      <c r="AF50" s="539"/>
      <c r="AG50" s="539"/>
      <c r="AH50" s="539"/>
      <c r="AI50" s="539"/>
      <c r="AJ50" s="539"/>
      <c r="AK50" s="539"/>
      <c r="AL50" s="539"/>
      <c r="AM50" s="539"/>
      <c r="AN50" s="539"/>
      <c r="AO50" s="539"/>
      <c r="AP50" s="539"/>
      <c r="AQ50" s="539"/>
      <c r="AR50" s="539"/>
      <c r="AS50" s="5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39"/>
      <c r="BE50" s="539"/>
      <c r="BF50" s="539"/>
      <c r="BG50" s="539"/>
      <c r="BH50" s="539"/>
      <c r="BI50" s="539"/>
      <c r="BJ50" s="539"/>
      <c r="BK50" s="539"/>
      <c r="BL50" s="539"/>
      <c r="BM50" s="539"/>
      <c r="BN50" s="539"/>
      <c r="BO50" s="539"/>
      <c r="BP50" s="539"/>
      <c r="BQ50" s="539"/>
      <c r="BR50" s="539"/>
      <c r="BS50" s="539"/>
      <c r="BT50" s="539"/>
    </row>
    <row r="51" spans="1:72" s="577" customFormat="1" ht="21.95" customHeight="1">
      <c r="A51" s="937" t="s">
        <v>277</v>
      </c>
      <c r="B51" s="984">
        <v>24996410.699999984</v>
      </c>
      <c r="C51" s="984"/>
      <c r="D51" s="1013">
        <v>697</v>
      </c>
      <c r="E51" s="1013">
        <v>697</v>
      </c>
      <c r="F51" s="1014">
        <v>697</v>
      </c>
      <c r="G51" s="985">
        <v>0</v>
      </c>
      <c r="H51" s="569" t="s">
        <v>4</v>
      </c>
      <c r="I51" s="938"/>
      <c r="J51" s="539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39"/>
      <c r="AF51" s="539"/>
      <c r="AG51" s="539"/>
      <c r="AH51" s="539"/>
      <c r="AI51" s="539"/>
      <c r="AJ51" s="539"/>
      <c r="AK51" s="539"/>
      <c r="AL51" s="539"/>
      <c r="AM51" s="539"/>
      <c r="AN51" s="539"/>
      <c r="AO51" s="539"/>
      <c r="AP51" s="539"/>
      <c r="AQ51" s="539"/>
      <c r="AR51" s="539"/>
      <c r="AS51" s="539"/>
      <c r="AT51" s="539"/>
      <c r="AU51" s="539"/>
      <c r="AV51" s="539"/>
      <c r="AW51" s="539"/>
      <c r="AX51" s="539"/>
      <c r="AY51" s="539"/>
      <c r="AZ51" s="539"/>
      <c r="BA51" s="539"/>
      <c r="BB51" s="539"/>
      <c r="BC51" s="539"/>
      <c r="BD51" s="539"/>
      <c r="BE51" s="539"/>
      <c r="BF51" s="539"/>
      <c r="BG51" s="539"/>
      <c r="BH51" s="539"/>
      <c r="BI51" s="539"/>
      <c r="BJ51" s="539"/>
      <c r="BK51" s="539"/>
      <c r="BL51" s="539"/>
      <c r="BM51" s="539"/>
      <c r="BN51" s="539"/>
      <c r="BO51" s="539"/>
      <c r="BP51" s="539"/>
      <c r="BQ51" s="539"/>
      <c r="BR51" s="539"/>
      <c r="BS51" s="539"/>
      <c r="BT51" s="539"/>
    </row>
    <row r="52" spans="1:72" s="577" customFormat="1" ht="21.95" customHeight="1">
      <c r="A52" s="937" t="s">
        <v>278</v>
      </c>
      <c r="B52" s="984">
        <v>948764868.26999855</v>
      </c>
      <c r="C52" s="984"/>
      <c r="D52" s="1013">
        <v>0</v>
      </c>
      <c r="E52" s="1013">
        <v>0</v>
      </c>
      <c r="F52" s="1014">
        <v>0</v>
      </c>
      <c r="G52" s="985">
        <v>0</v>
      </c>
      <c r="H52" s="569" t="s">
        <v>4</v>
      </c>
      <c r="I52" s="938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539"/>
      <c r="AC52" s="539"/>
      <c r="AD52" s="539"/>
      <c r="AE52" s="539"/>
      <c r="AF52" s="539"/>
      <c r="AG52" s="539"/>
      <c r="AH52" s="539"/>
      <c r="AI52" s="539"/>
      <c r="AJ52" s="539"/>
      <c r="AK52" s="539"/>
      <c r="AL52" s="539"/>
      <c r="AM52" s="539"/>
      <c r="AN52" s="539"/>
      <c r="AO52" s="539"/>
      <c r="AP52" s="539"/>
      <c r="AQ52" s="539"/>
      <c r="AR52" s="539"/>
      <c r="AS52" s="539"/>
      <c r="AT52" s="539"/>
      <c r="AU52" s="539"/>
      <c r="AV52" s="539"/>
      <c r="AW52" s="539"/>
      <c r="AX52" s="539"/>
      <c r="AY52" s="539"/>
      <c r="AZ52" s="539"/>
      <c r="BA52" s="539"/>
      <c r="BB52" s="539"/>
      <c r="BC52" s="539"/>
      <c r="BD52" s="539"/>
      <c r="BE52" s="539"/>
      <c r="BF52" s="539"/>
      <c r="BG52" s="539"/>
      <c r="BH52" s="539"/>
      <c r="BI52" s="539"/>
      <c r="BJ52" s="539"/>
      <c r="BK52" s="539"/>
      <c r="BL52" s="539"/>
      <c r="BM52" s="539"/>
      <c r="BN52" s="539"/>
      <c r="BO52" s="539"/>
      <c r="BP52" s="539"/>
      <c r="BQ52" s="539"/>
      <c r="BR52" s="539"/>
      <c r="BS52" s="539"/>
      <c r="BT52" s="539"/>
    </row>
    <row r="53" spans="1:72" s="577" customFormat="1" ht="21.95" customHeight="1">
      <c r="A53" s="937" t="s">
        <v>609</v>
      </c>
      <c r="B53" s="984">
        <v>530974.46</v>
      </c>
      <c r="C53" s="984"/>
      <c r="D53" s="1013">
        <v>0</v>
      </c>
      <c r="E53" s="1013">
        <v>0</v>
      </c>
      <c r="F53" s="1014">
        <v>0</v>
      </c>
      <c r="G53" s="985">
        <v>0</v>
      </c>
      <c r="H53" s="569" t="s">
        <v>4</v>
      </c>
      <c r="I53" s="938"/>
      <c r="J53" s="539"/>
      <c r="K53" s="539"/>
      <c r="L53" s="539"/>
      <c r="M53" s="539"/>
      <c r="N53" s="539"/>
      <c r="O53" s="539"/>
      <c r="P53" s="539"/>
      <c r="Q53" s="539"/>
      <c r="R53" s="539"/>
      <c r="S53" s="539"/>
      <c r="T53" s="539"/>
      <c r="U53" s="539"/>
      <c r="V53" s="539"/>
      <c r="W53" s="539"/>
      <c r="X53" s="539"/>
      <c r="Y53" s="539"/>
      <c r="Z53" s="539"/>
      <c r="AA53" s="539"/>
      <c r="AB53" s="539"/>
      <c r="AC53" s="539"/>
      <c r="AD53" s="539"/>
      <c r="AE53" s="539"/>
      <c r="AF53" s="539"/>
      <c r="AG53" s="539"/>
      <c r="AH53" s="539"/>
      <c r="AI53" s="539"/>
      <c r="AJ53" s="539"/>
      <c r="AK53" s="539"/>
      <c r="AL53" s="539"/>
      <c r="AM53" s="539"/>
      <c r="AN53" s="539"/>
      <c r="AO53" s="539"/>
      <c r="AP53" s="539"/>
      <c r="AQ53" s="539"/>
      <c r="AR53" s="539"/>
      <c r="AS53" s="539"/>
      <c r="AT53" s="539"/>
      <c r="AU53" s="539"/>
      <c r="AV53" s="539"/>
      <c r="AW53" s="539"/>
      <c r="AX53" s="539"/>
      <c r="AY53" s="539"/>
      <c r="AZ53" s="539"/>
      <c r="BA53" s="539"/>
      <c r="BB53" s="539"/>
      <c r="BC53" s="539"/>
      <c r="BD53" s="539"/>
      <c r="BE53" s="539"/>
      <c r="BF53" s="539"/>
      <c r="BG53" s="539"/>
      <c r="BH53" s="539"/>
      <c r="BI53" s="539"/>
      <c r="BJ53" s="539"/>
      <c r="BK53" s="539"/>
      <c r="BL53" s="539"/>
      <c r="BM53" s="539"/>
      <c r="BN53" s="539"/>
      <c r="BO53" s="539"/>
      <c r="BP53" s="539"/>
      <c r="BQ53" s="539"/>
      <c r="BR53" s="539"/>
      <c r="BS53" s="539"/>
      <c r="BT53" s="539"/>
    </row>
    <row r="54" spans="1:72" s="577" customFormat="1" ht="21.95" customHeight="1">
      <c r="A54" s="937" t="s">
        <v>280</v>
      </c>
      <c r="B54" s="984">
        <v>2728557.8000000003</v>
      </c>
      <c r="C54" s="984"/>
      <c r="D54" s="1013">
        <v>0</v>
      </c>
      <c r="E54" s="1013">
        <v>0</v>
      </c>
      <c r="F54" s="1014">
        <v>0</v>
      </c>
      <c r="G54" s="985">
        <v>0</v>
      </c>
      <c r="H54" s="569" t="s">
        <v>4</v>
      </c>
      <c r="I54" s="938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39"/>
      <c r="AF54" s="539"/>
      <c r="AG54" s="539"/>
      <c r="AH54" s="539"/>
      <c r="AI54" s="539"/>
      <c r="AJ54" s="539"/>
      <c r="AK54" s="539"/>
      <c r="AL54" s="539"/>
      <c r="AM54" s="539"/>
      <c r="AN54" s="539"/>
      <c r="AO54" s="539"/>
      <c r="AP54" s="539"/>
      <c r="AQ54" s="539"/>
      <c r="AR54" s="539"/>
      <c r="AS54" s="539"/>
      <c r="AT54" s="539"/>
      <c r="AU54" s="539"/>
      <c r="AV54" s="539"/>
      <c r="AW54" s="539"/>
      <c r="AX54" s="539"/>
      <c r="AY54" s="539"/>
      <c r="AZ54" s="539"/>
      <c r="BA54" s="539"/>
      <c r="BB54" s="539"/>
      <c r="BC54" s="539"/>
      <c r="BD54" s="539"/>
      <c r="BE54" s="539"/>
      <c r="BF54" s="539"/>
      <c r="BG54" s="539"/>
      <c r="BH54" s="539"/>
      <c r="BI54" s="539"/>
      <c r="BJ54" s="539"/>
      <c r="BK54" s="539"/>
      <c r="BL54" s="539"/>
      <c r="BM54" s="539"/>
      <c r="BN54" s="539"/>
      <c r="BO54" s="539"/>
      <c r="BP54" s="539"/>
      <c r="BQ54" s="539"/>
      <c r="BR54" s="539"/>
      <c r="BS54" s="539"/>
      <c r="BT54" s="539"/>
    </row>
    <row r="55" spans="1:72" s="577" customFormat="1" ht="21.95" customHeight="1">
      <c r="A55" s="940" t="s">
        <v>281</v>
      </c>
      <c r="B55" s="984">
        <v>91698899.890000015</v>
      </c>
      <c r="C55" s="984"/>
      <c r="D55" s="1013">
        <v>0</v>
      </c>
      <c r="E55" s="1013">
        <v>0</v>
      </c>
      <c r="F55" s="1014">
        <v>0</v>
      </c>
      <c r="G55" s="985">
        <v>0</v>
      </c>
      <c r="H55" s="569" t="s">
        <v>4</v>
      </c>
      <c r="I55" s="938"/>
      <c r="J55" s="539"/>
      <c r="K55" s="539"/>
      <c r="L55" s="539"/>
      <c r="M55" s="539"/>
      <c r="N55" s="539"/>
      <c r="O55" s="539"/>
      <c r="P55" s="539"/>
      <c r="Q55" s="539"/>
      <c r="R55" s="539"/>
      <c r="S55" s="539"/>
      <c r="T55" s="539"/>
      <c r="U55" s="539"/>
      <c r="V55" s="539"/>
      <c r="W55" s="539"/>
      <c r="X55" s="539"/>
      <c r="Y55" s="539"/>
      <c r="Z55" s="539"/>
      <c r="AA55" s="539"/>
      <c r="AB55" s="539"/>
      <c r="AC55" s="539"/>
      <c r="AD55" s="539"/>
      <c r="AE55" s="539"/>
      <c r="AF55" s="539"/>
      <c r="AG55" s="539"/>
      <c r="AH55" s="539"/>
      <c r="AI55" s="539"/>
      <c r="AJ55" s="539"/>
      <c r="AK55" s="539"/>
      <c r="AL55" s="539"/>
      <c r="AM55" s="539"/>
      <c r="AN55" s="539"/>
      <c r="AO55" s="539"/>
      <c r="AP55" s="539"/>
      <c r="AQ55" s="539"/>
      <c r="AR55" s="539"/>
      <c r="AS55" s="539"/>
      <c r="AT55" s="539"/>
      <c r="AU55" s="539"/>
      <c r="AV55" s="539"/>
      <c r="AW55" s="539"/>
      <c r="AX55" s="539"/>
      <c r="AY55" s="539"/>
      <c r="AZ55" s="539"/>
      <c r="BA55" s="539"/>
      <c r="BB55" s="539"/>
      <c r="BC55" s="539"/>
      <c r="BD55" s="539"/>
      <c r="BE55" s="539"/>
      <c r="BF55" s="539"/>
      <c r="BG55" s="539"/>
      <c r="BH55" s="539"/>
      <c r="BI55" s="539"/>
      <c r="BJ55" s="539"/>
      <c r="BK55" s="539"/>
      <c r="BL55" s="539"/>
      <c r="BM55" s="539"/>
      <c r="BN55" s="539"/>
      <c r="BO55" s="539"/>
      <c r="BP55" s="539"/>
      <c r="BQ55" s="539"/>
      <c r="BR55" s="539"/>
      <c r="BS55" s="539"/>
      <c r="BT55" s="539"/>
    </row>
    <row r="56" spans="1:72" s="577" customFormat="1" ht="21.75" customHeight="1">
      <c r="A56" s="937" t="s">
        <v>282</v>
      </c>
      <c r="B56" s="984">
        <v>61845689.849999994</v>
      </c>
      <c r="C56" s="984"/>
      <c r="D56" s="1013">
        <v>0</v>
      </c>
      <c r="E56" s="1013">
        <v>0</v>
      </c>
      <c r="F56" s="1014">
        <v>0</v>
      </c>
      <c r="G56" s="985">
        <v>0</v>
      </c>
      <c r="H56" s="569" t="s">
        <v>4</v>
      </c>
      <c r="I56" s="938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  <c r="Y56" s="539"/>
      <c r="Z56" s="539"/>
      <c r="AA56" s="539"/>
      <c r="AB56" s="539"/>
      <c r="AC56" s="539"/>
      <c r="AD56" s="539"/>
      <c r="AE56" s="539"/>
      <c r="AF56" s="539"/>
      <c r="AG56" s="539"/>
      <c r="AH56" s="539"/>
      <c r="AI56" s="539"/>
      <c r="AJ56" s="539"/>
      <c r="AK56" s="539"/>
      <c r="AL56" s="539"/>
      <c r="AM56" s="539"/>
      <c r="AN56" s="539"/>
      <c r="AO56" s="539"/>
      <c r="AP56" s="539"/>
      <c r="AQ56" s="539"/>
      <c r="AR56" s="539"/>
      <c r="AS56" s="539"/>
      <c r="AT56" s="539"/>
      <c r="AU56" s="539"/>
      <c r="AV56" s="539"/>
      <c r="AW56" s="539"/>
      <c r="AX56" s="539"/>
      <c r="AY56" s="539"/>
      <c r="AZ56" s="539"/>
      <c r="BA56" s="539"/>
      <c r="BB56" s="539"/>
      <c r="BC56" s="539"/>
      <c r="BD56" s="539"/>
      <c r="BE56" s="539"/>
      <c r="BF56" s="539"/>
      <c r="BG56" s="539"/>
      <c r="BH56" s="539"/>
      <c r="BI56" s="539"/>
      <c r="BJ56" s="539"/>
      <c r="BK56" s="539"/>
      <c r="BL56" s="539"/>
      <c r="BM56" s="539"/>
      <c r="BN56" s="539"/>
      <c r="BO56" s="539"/>
      <c r="BP56" s="539"/>
      <c r="BQ56" s="539"/>
      <c r="BR56" s="539"/>
      <c r="BS56" s="539"/>
      <c r="BT56" s="539"/>
    </row>
    <row r="57" spans="1:72" s="577" customFormat="1" ht="21.75" customHeight="1">
      <c r="A57" s="937" t="s">
        <v>283</v>
      </c>
      <c r="B57" s="984">
        <v>3143734.4400000004</v>
      </c>
      <c r="C57" s="984"/>
      <c r="D57" s="1013">
        <v>0</v>
      </c>
      <c r="E57" s="1013">
        <v>0</v>
      </c>
      <c r="F57" s="1014">
        <v>0</v>
      </c>
      <c r="G57" s="985">
        <v>0</v>
      </c>
      <c r="H57" s="569" t="s">
        <v>4</v>
      </c>
      <c r="I57" s="938"/>
      <c r="J57" s="539"/>
      <c r="K57" s="539"/>
      <c r="L57" s="539"/>
      <c r="M57" s="539"/>
      <c r="N57" s="539"/>
      <c r="O57" s="539"/>
      <c r="P57" s="539"/>
      <c r="Q57" s="539"/>
      <c r="R57" s="539"/>
      <c r="S57" s="539"/>
      <c r="T57" s="539"/>
      <c r="U57" s="539"/>
      <c r="V57" s="539"/>
      <c r="W57" s="539"/>
      <c r="X57" s="539"/>
      <c r="Y57" s="539"/>
      <c r="Z57" s="539"/>
      <c r="AA57" s="539"/>
      <c r="AB57" s="539"/>
      <c r="AC57" s="539"/>
      <c r="AD57" s="539"/>
      <c r="AE57" s="539"/>
      <c r="AF57" s="539"/>
      <c r="AG57" s="539"/>
      <c r="AH57" s="539"/>
      <c r="AI57" s="539"/>
      <c r="AJ57" s="539"/>
      <c r="AK57" s="539"/>
      <c r="AL57" s="539"/>
      <c r="AM57" s="539"/>
      <c r="AN57" s="539"/>
      <c r="AO57" s="539"/>
      <c r="AP57" s="539"/>
      <c r="AQ57" s="539"/>
      <c r="AR57" s="539"/>
      <c r="AS57" s="539"/>
      <c r="AT57" s="539"/>
      <c r="AU57" s="539"/>
      <c r="AV57" s="539"/>
      <c r="AW57" s="539"/>
      <c r="AX57" s="539"/>
      <c r="AY57" s="539"/>
      <c r="AZ57" s="539"/>
      <c r="BA57" s="539"/>
      <c r="BB57" s="539"/>
      <c r="BC57" s="539"/>
      <c r="BD57" s="539"/>
      <c r="BE57" s="539"/>
      <c r="BF57" s="539"/>
      <c r="BG57" s="539"/>
      <c r="BH57" s="539"/>
      <c r="BI57" s="539"/>
      <c r="BJ57" s="539"/>
      <c r="BK57" s="539"/>
      <c r="BL57" s="539"/>
      <c r="BM57" s="539"/>
      <c r="BN57" s="539"/>
      <c r="BO57" s="539"/>
      <c r="BP57" s="539"/>
      <c r="BQ57" s="539"/>
      <c r="BR57" s="539"/>
      <c r="BS57" s="539"/>
      <c r="BT57" s="539"/>
    </row>
    <row r="58" spans="1:72" s="577" customFormat="1" ht="21.75" customHeight="1">
      <c r="A58" s="939" t="s">
        <v>284</v>
      </c>
      <c r="B58" s="984">
        <v>1642741.55</v>
      </c>
      <c r="C58" s="984"/>
      <c r="D58" s="1013">
        <v>133.75</v>
      </c>
      <c r="E58" s="1013">
        <v>0</v>
      </c>
      <c r="F58" s="1014">
        <v>133.75</v>
      </c>
      <c r="G58" s="985">
        <v>0</v>
      </c>
      <c r="H58" s="569" t="s">
        <v>4</v>
      </c>
      <c r="I58" s="938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  <c r="AE58" s="539"/>
      <c r="AF58" s="539"/>
      <c r="AG58" s="539"/>
      <c r="AH58" s="539"/>
      <c r="AI58" s="539"/>
      <c r="AJ58" s="539"/>
      <c r="AK58" s="539"/>
      <c r="AL58" s="539"/>
      <c r="AM58" s="539"/>
      <c r="AN58" s="539"/>
      <c r="AO58" s="539"/>
      <c r="AP58" s="539"/>
      <c r="AQ58" s="539"/>
      <c r="AR58" s="539"/>
      <c r="AS58" s="539"/>
      <c r="AT58" s="539"/>
      <c r="AU58" s="539"/>
      <c r="AV58" s="539"/>
      <c r="AW58" s="539"/>
      <c r="AX58" s="539"/>
      <c r="AY58" s="539"/>
      <c r="AZ58" s="539"/>
      <c r="BA58" s="539"/>
      <c r="BB58" s="539"/>
      <c r="BC58" s="539"/>
      <c r="BD58" s="539"/>
      <c r="BE58" s="539"/>
      <c r="BF58" s="539"/>
      <c r="BG58" s="539"/>
      <c r="BH58" s="539"/>
      <c r="BI58" s="539"/>
      <c r="BJ58" s="539"/>
      <c r="BK58" s="539"/>
      <c r="BL58" s="539"/>
      <c r="BM58" s="539"/>
      <c r="BN58" s="539"/>
      <c r="BO58" s="539"/>
      <c r="BP58" s="539"/>
      <c r="BQ58" s="539"/>
      <c r="BR58" s="539"/>
      <c r="BS58" s="539"/>
      <c r="BT58" s="539"/>
    </row>
    <row r="59" spans="1:72" s="577" customFormat="1" ht="21.75" customHeight="1">
      <c r="A59" s="937" t="s">
        <v>285</v>
      </c>
      <c r="B59" s="984">
        <v>1585285.5999999999</v>
      </c>
      <c r="C59" s="984"/>
      <c r="D59" s="1013">
        <v>0</v>
      </c>
      <c r="E59" s="1013">
        <v>0</v>
      </c>
      <c r="F59" s="1014">
        <v>0</v>
      </c>
      <c r="G59" s="985">
        <v>0</v>
      </c>
      <c r="H59" s="569" t="s">
        <v>4</v>
      </c>
      <c r="I59" s="938"/>
      <c r="J59" s="539"/>
      <c r="K59" s="539"/>
      <c r="L59" s="539"/>
      <c r="M59" s="539"/>
      <c r="N59" s="539"/>
      <c r="O59" s="539"/>
      <c r="P59" s="539"/>
      <c r="Q59" s="539"/>
      <c r="R59" s="539"/>
      <c r="S59" s="539"/>
      <c r="T59" s="539"/>
      <c r="U59" s="539"/>
      <c r="V59" s="539"/>
      <c r="W59" s="539"/>
      <c r="X59" s="539"/>
      <c r="Y59" s="539"/>
      <c r="Z59" s="539"/>
      <c r="AA59" s="539"/>
      <c r="AB59" s="539"/>
      <c r="AC59" s="539"/>
      <c r="AD59" s="539"/>
      <c r="AE59" s="539"/>
      <c r="AF59" s="539"/>
      <c r="AG59" s="539"/>
      <c r="AH59" s="539"/>
      <c r="AI59" s="539"/>
      <c r="AJ59" s="539"/>
      <c r="AK59" s="539"/>
      <c r="AL59" s="539"/>
      <c r="AM59" s="539"/>
      <c r="AN59" s="539"/>
      <c r="AO59" s="539"/>
      <c r="AP59" s="539"/>
      <c r="AQ59" s="539"/>
      <c r="AR59" s="539"/>
      <c r="AS59" s="539"/>
      <c r="AT59" s="539"/>
      <c r="AU59" s="539"/>
      <c r="AV59" s="539"/>
      <c r="AW59" s="539"/>
      <c r="AX59" s="539"/>
      <c r="AY59" s="539"/>
      <c r="AZ59" s="539"/>
      <c r="BA59" s="539"/>
      <c r="BB59" s="539"/>
      <c r="BC59" s="539"/>
      <c r="BD59" s="539"/>
      <c r="BE59" s="539"/>
      <c r="BF59" s="539"/>
      <c r="BG59" s="539"/>
      <c r="BH59" s="539"/>
      <c r="BI59" s="539"/>
      <c r="BJ59" s="539"/>
      <c r="BK59" s="539"/>
      <c r="BL59" s="539"/>
      <c r="BM59" s="539"/>
      <c r="BN59" s="539"/>
      <c r="BO59" s="539"/>
      <c r="BP59" s="539"/>
      <c r="BQ59" s="539"/>
      <c r="BR59" s="539"/>
      <c r="BS59" s="539"/>
      <c r="BT59" s="539"/>
    </row>
    <row r="60" spans="1:72" s="577" customFormat="1" ht="21.75" customHeight="1">
      <c r="A60" s="937" t="s">
        <v>286</v>
      </c>
      <c r="B60" s="984">
        <v>3879457.72</v>
      </c>
      <c r="C60" s="984"/>
      <c r="D60" s="1013">
        <v>0</v>
      </c>
      <c r="E60" s="1013">
        <v>0</v>
      </c>
      <c r="F60" s="1014">
        <v>0</v>
      </c>
      <c r="G60" s="985">
        <v>0</v>
      </c>
      <c r="H60" s="569" t="s">
        <v>4</v>
      </c>
      <c r="I60" s="938"/>
      <c r="J60" s="539"/>
      <c r="K60" s="539"/>
      <c r="L60" s="539"/>
      <c r="M60" s="539"/>
      <c r="N60" s="539"/>
      <c r="O60" s="539"/>
      <c r="P60" s="539"/>
      <c r="Q60" s="539"/>
      <c r="R60" s="539"/>
      <c r="S60" s="539"/>
      <c r="T60" s="539"/>
      <c r="U60" s="539"/>
      <c r="V60" s="539"/>
      <c r="W60" s="539"/>
      <c r="X60" s="539"/>
      <c r="Y60" s="539"/>
      <c r="Z60" s="539"/>
      <c r="AA60" s="539"/>
      <c r="AB60" s="539"/>
      <c r="AC60" s="539"/>
      <c r="AD60" s="539"/>
      <c r="AE60" s="539"/>
      <c r="AF60" s="539"/>
      <c r="AG60" s="539"/>
      <c r="AH60" s="539"/>
      <c r="AI60" s="539"/>
      <c r="AJ60" s="539"/>
      <c r="AK60" s="539"/>
      <c r="AL60" s="539"/>
      <c r="AM60" s="539"/>
      <c r="AN60" s="539"/>
      <c r="AO60" s="539"/>
      <c r="AP60" s="539"/>
      <c r="AQ60" s="539"/>
      <c r="AR60" s="539"/>
      <c r="AS60" s="539"/>
      <c r="AT60" s="539"/>
      <c r="AU60" s="539"/>
      <c r="AV60" s="539"/>
      <c r="AW60" s="539"/>
      <c r="AX60" s="539"/>
      <c r="AY60" s="539"/>
      <c r="AZ60" s="539"/>
      <c r="BA60" s="539"/>
      <c r="BB60" s="539"/>
      <c r="BC60" s="539"/>
      <c r="BD60" s="539"/>
      <c r="BE60" s="539"/>
      <c r="BF60" s="539"/>
      <c r="BG60" s="539"/>
      <c r="BH60" s="539"/>
      <c r="BI60" s="539"/>
      <c r="BJ60" s="539"/>
      <c r="BK60" s="539"/>
      <c r="BL60" s="539"/>
      <c r="BM60" s="539"/>
      <c r="BN60" s="539"/>
      <c r="BO60" s="539"/>
      <c r="BP60" s="539"/>
      <c r="BQ60" s="539"/>
      <c r="BR60" s="539"/>
      <c r="BS60" s="539"/>
      <c r="BT60" s="539"/>
    </row>
    <row r="61" spans="1:72" s="577" customFormat="1" ht="21.75" customHeight="1">
      <c r="A61" s="937" t="s">
        <v>287</v>
      </c>
      <c r="B61" s="984">
        <v>567050.49</v>
      </c>
      <c r="C61" s="984"/>
      <c r="D61" s="1013">
        <v>0</v>
      </c>
      <c r="E61" s="1013">
        <v>0</v>
      </c>
      <c r="F61" s="1014">
        <v>0</v>
      </c>
      <c r="G61" s="985">
        <v>0</v>
      </c>
      <c r="H61" s="569"/>
      <c r="I61" s="938"/>
      <c r="J61" s="539"/>
      <c r="K61" s="539"/>
      <c r="L61" s="539"/>
      <c r="M61" s="539"/>
      <c r="N61" s="539"/>
      <c r="O61" s="539"/>
      <c r="P61" s="539"/>
      <c r="Q61" s="539"/>
      <c r="R61" s="539"/>
      <c r="S61" s="539"/>
      <c r="T61" s="539"/>
      <c r="U61" s="539"/>
      <c r="V61" s="539"/>
      <c r="W61" s="539"/>
      <c r="X61" s="539"/>
      <c r="Y61" s="539"/>
      <c r="Z61" s="539"/>
      <c r="AA61" s="539"/>
      <c r="AB61" s="539"/>
      <c r="AC61" s="539"/>
      <c r="AD61" s="539"/>
      <c r="AE61" s="539"/>
      <c r="AF61" s="539"/>
      <c r="AG61" s="539"/>
      <c r="AH61" s="539"/>
      <c r="AI61" s="539"/>
      <c r="AJ61" s="539"/>
      <c r="AK61" s="539"/>
      <c r="AL61" s="539"/>
      <c r="AM61" s="539"/>
      <c r="AN61" s="539"/>
      <c r="AO61" s="539"/>
      <c r="AP61" s="539"/>
      <c r="AQ61" s="539"/>
      <c r="AR61" s="539"/>
      <c r="AS61" s="539"/>
      <c r="AT61" s="539"/>
      <c r="AU61" s="539"/>
      <c r="AV61" s="539"/>
      <c r="AW61" s="539"/>
      <c r="AX61" s="539"/>
      <c r="AY61" s="539"/>
      <c r="AZ61" s="539"/>
      <c r="BA61" s="539"/>
      <c r="BB61" s="539"/>
      <c r="BC61" s="539"/>
      <c r="BD61" s="539"/>
      <c r="BE61" s="539"/>
      <c r="BF61" s="539"/>
      <c r="BG61" s="539"/>
      <c r="BH61" s="539"/>
      <c r="BI61" s="539"/>
      <c r="BJ61" s="539"/>
      <c r="BK61" s="539"/>
      <c r="BL61" s="539"/>
      <c r="BM61" s="539"/>
      <c r="BN61" s="539"/>
      <c r="BO61" s="539"/>
      <c r="BP61" s="539"/>
      <c r="BQ61" s="539"/>
      <c r="BR61" s="539"/>
      <c r="BS61" s="539"/>
      <c r="BT61" s="539"/>
    </row>
    <row r="62" spans="1:72" s="577" customFormat="1" ht="21.75" customHeight="1">
      <c r="A62" s="937" t="s">
        <v>610</v>
      </c>
      <c r="B62" s="984">
        <v>3392496.399999999</v>
      </c>
      <c r="C62" s="984"/>
      <c r="D62" s="1013">
        <v>0</v>
      </c>
      <c r="E62" s="1013">
        <v>0</v>
      </c>
      <c r="F62" s="1014">
        <v>0</v>
      </c>
      <c r="G62" s="985">
        <v>0</v>
      </c>
      <c r="H62" s="569" t="s">
        <v>4</v>
      </c>
      <c r="I62" s="938"/>
      <c r="J62" s="539"/>
      <c r="K62" s="539"/>
      <c r="L62" s="539"/>
      <c r="M62" s="539"/>
      <c r="N62" s="539"/>
      <c r="O62" s="539"/>
      <c r="P62" s="539"/>
      <c r="Q62" s="539"/>
      <c r="R62" s="539"/>
      <c r="S62" s="539"/>
      <c r="T62" s="539"/>
      <c r="U62" s="539"/>
      <c r="V62" s="539"/>
      <c r="W62" s="539"/>
      <c r="X62" s="539"/>
      <c r="Y62" s="539"/>
      <c r="Z62" s="539"/>
      <c r="AA62" s="539"/>
      <c r="AB62" s="539"/>
      <c r="AC62" s="539"/>
      <c r="AD62" s="539"/>
      <c r="AE62" s="539"/>
      <c r="AF62" s="539"/>
      <c r="AG62" s="539"/>
      <c r="AH62" s="539"/>
      <c r="AI62" s="539"/>
      <c r="AJ62" s="539"/>
      <c r="AK62" s="539"/>
      <c r="AL62" s="539"/>
      <c r="AM62" s="539"/>
      <c r="AN62" s="539"/>
      <c r="AO62" s="539"/>
      <c r="AP62" s="539"/>
      <c r="AQ62" s="539"/>
      <c r="AR62" s="539"/>
      <c r="AS62" s="539"/>
      <c r="AT62" s="539"/>
      <c r="AU62" s="539"/>
      <c r="AV62" s="539"/>
      <c r="AW62" s="539"/>
      <c r="AX62" s="539"/>
      <c r="AY62" s="539"/>
      <c r="AZ62" s="539"/>
      <c r="BA62" s="539"/>
      <c r="BB62" s="539"/>
      <c r="BC62" s="539"/>
      <c r="BD62" s="539"/>
      <c r="BE62" s="539"/>
      <c r="BF62" s="539"/>
      <c r="BG62" s="539"/>
      <c r="BH62" s="539"/>
      <c r="BI62" s="539"/>
      <c r="BJ62" s="539"/>
      <c r="BK62" s="539"/>
      <c r="BL62" s="539"/>
      <c r="BM62" s="539"/>
      <c r="BN62" s="539"/>
      <c r="BO62" s="539"/>
      <c r="BP62" s="539"/>
      <c r="BQ62" s="539"/>
      <c r="BR62" s="539"/>
      <c r="BS62" s="539"/>
      <c r="BT62" s="539"/>
    </row>
    <row r="63" spans="1:72" s="577" customFormat="1" ht="21.75" customHeight="1">
      <c r="A63" s="937" t="s">
        <v>289</v>
      </c>
      <c r="B63" s="984">
        <v>32627.820000000003</v>
      </c>
      <c r="C63" s="984"/>
      <c r="D63" s="1013">
        <v>0</v>
      </c>
      <c r="E63" s="1013">
        <v>0</v>
      </c>
      <c r="F63" s="1014">
        <v>0</v>
      </c>
      <c r="G63" s="985">
        <v>0</v>
      </c>
      <c r="H63" s="569" t="s">
        <v>4</v>
      </c>
      <c r="I63" s="938"/>
      <c r="J63" s="539"/>
      <c r="K63" s="539"/>
      <c r="L63" s="539"/>
      <c r="M63" s="539"/>
      <c r="N63" s="539"/>
      <c r="O63" s="539"/>
      <c r="P63" s="539"/>
      <c r="Q63" s="539"/>
      <c r="R63" s="539"/>
      <c r="S63" s="539"/>
      <c r="T63" s="539"/>
      <c r="U63" s="539"/>
      <c r="V63" s="539"/>
      <c r="W63" s="539"/>
      <c r="X63" s="539"/>
      <c r="Y63" s="539"/>
      <c r="Z63" s="539"/>
      <c r="AA63" s="539"/>
      <c r="AB63" s="539"/>
      <c r="AC63" s="539"/>
      <c r="AD63" s="539"/>
      <c r="AE63" s="539"/>
      <c r="AF63" s="539"/>
      <c r="AG63" s="539"/>
      <c r="AH63" s="539"/>
      <c r="AI63" s="539"/>
      <c r="AJ63" s="539"/>
      <c r="AK63" s="539"/>
      <c r="AL63" s="539"/>
      <c r="AM63" s="539"/>
      <c r="AN63" s="539"/>
      <c r="AO63" s="539"/>
      <c r="AP63" s="539"/>
      <c r="AQ63" s="539"/>
      <c r="AR63" s="539"/>
      <c r="AS63" s="539"/>
      <c r="AT63" s="539"/>
      <c r="AU63" s="539"/>
      <c r="AV63" s="539"/>
      <c r="AW63" s="539"/>
      <c r="AX63" s="539"/>
      <c r="AY63" s="539"/>
      <c r="AZ63" s="539"/>
      <c r="BA63" s="539"/>
      <c r="BB63" s="539"/>
      <c r="BC63" s="539"/>
      <c r="BD63" s="539"/>
      <c r="BE63" s="539"/>
      <c r="BF63" s="539"/>
      <c r="BG63" s="539"/>
      <c r="BH63" s="539"/>
      <c r="BI63" s="539"/>
      <c r="BJ63" s="539"/>
      <c r="BK63" s="539"/>
      <c r="BL63" s="539"/>
      <c r="BM63" s="539"/>
      <c r="BN63" s="539"/>
      <c r="BO63" s="539"/>
      <c r="BP63" s="539"/>
      <c r="BQ63" s="539"/>
      <c r="BR63" s="539"/>
      <c r="BS63" s="539"/>
      <c r="BT63" s="539"/>
    </row>
    <row r="64" spans="1:72" s="577" customFormat="1" ht="21.75" customHeight="1">
      <c r="A64" s="937" t="s">
        <v>290</v>
      </c>
      <c r="B64" s="984">
        <v>12479298.400000002</v>
      </c>
      <c r="C64" s="984"/>
      <c r="D64" s="1013">
        <v>0</v>
      </c>
      <c r="E64" s="1013">
        <v>0</v>
      </c>
      <c r="F64" s="1014">
        <v>0</v>
      </c>
      <c r="G64" s="985">
        <v>0</v>
      </c>
      <c r="H64" s="569" t="s">
        <v>4</v>
      </c>
      <c r="I64" s="938"/>
      <c r="J64" s="539"/>
      <c r="K64" s="539"/>
      <c r="L64" s="539"/>
      <c r="M64" s="539"/>
      <c r="N64" s="539"/>
      <c r="O64" s="539"/>
      <c r="P64" s="539"/>
      <c r="Q64" s="539"/>
      <c r="R64" s="539"/>
      <c r="S64" s="539"/>
      <c r="T64" s="539"/>
      <c r="U64" s="539"/>
      <c r="V64" s="539"/>
      <c r="W64" s="539"/>
      <c r="X64" s="539"/>
      <c r="Y64" s="539"/>
      <c r="Z64" s="539"/>
      <c r="AA64" s="539"/>
      <c r="AB64" s="539"/>
      <c r="AC64" s="539"/>
      <c r="AD64" s="539"/>
      <c r="AE64" s="539"/>
      <c r="AF64" s="539"/>
      <c r="AG64" s="539"/>
      <c r="AH64" s="539"/>
      <c r="AI64" s="539"/>
      <c r="AJ64" s="539"/>
      <c r="AK64" s="539"/>
      <c r="AL64" s="539"/>
      <c r="AM64" s="539"/>
      <c r="AN64" s="539"/>
      <c r="AO64" s="539"/>
      <c r="AP64" s="539"/>
      <c r="AQ64" s="539"/>
      <c r="AR64" s="539"/>
      <c r="AS64" s="539"/>
      <c r="AT64" s="539"/>
      <c r="AU64" s="539"/>
      <c r="AV64" s="539"/>
      <c r="AW64" s="539"/>
      <c r="AX64" s="539"/>
      <c r="AY64" s="539"/>
      <c r="AZ64" s="539"/>
      <c r="BA64" s="539"/>
      <c r="BB64" s="539"/>
      <c r="BC64" s="539"/>
      <c r="BD64" s="539"/>
      <c r="BE64" s="539"/>
      <c r="BF64" s="539"/>
      <c r="BG64" s="539"/>
      <c r="BH64" s="539"/>
      <c r="BI64" s="539"/>
      <c r="BJ64" s="539"/>
      <c r="BK64" s="539"/>
      <c r="BL64" s="539"/>
      <c r="BM64" s="539"/>
      <c r="BN64" s="539"/>
      <c r="BO64" s="539"/>
      <c r="BP64" s="539"/>
      <c r="BQ64" s="539"/>
      <c r="BR64" s="539"/>
      <c r="BS64" s="539"/>
      <c r="BT64" s="539"/>
    </row>
    <row r="65" spans="1:74" s="577" customFormat="1" ht="21.95" customHeight="1">
      <c r="A65" s="937" t="s">
        <v>291</v>
      </c>
      <c r="B65" s="984">
        <v>9718839.9499999974</v>
      </c>
      <c r="C65" s="984"/>
      <c r="D65" s="1013">
        <v>0</v>
      </c>
      <c r="E65" s="1013">
        <v>0</v>
      </c>
      <c r="F65" s="1014">
        <v>0</v>
      </c>
      <c r="G65" s="985">
        <v>0</v>
      </c>
      <c r="H65" s="569" t="s">
        <v>4</v>
      </c>
      <c r="I65" s="938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B65" s="539"/>
      <c r="AC65" s="539"/>
      <c r="AD65" s="539"/>
      <c r="AE65" s="539"/>
      <c r="AF65" s="539"/>
      <c r="AG65" s="539"/>
      <c r="AH65" s="539"/>
      <c r="AI65" s="539"/>
      <c r="AJ65" s="539"/>
      <c r="AK65" s="539"/>
      <c r="AL65" s="539"/>
      <c r="AM65" s="539"/>
      <c r="AN65" s="539"/>
      <c r="AO65" s="539"/>
      <c r="AP65" s="539"/>
      <c r="AQ65" s="539"/>
      <c r="AR65" s="539"/>
      <c r="AS65" s="539"/>
      <c r="AT65" s="539"/>
      <c r="AU65" s="539"/>
      <c r="AV65" s="539"/>
      <c r="AW65" s="539"/>
      <c r="AX65" s="539"/>
      <c r="AY65" s="539"/>
      <c r="AZ65" s="539"/>
      <c r="BA65" s="539"/>
      <c r="BB65" s="539"/>
      <c r="BC65" s="539"/>
      <c r="BD65" s="539"/>
      <c r="BE65" s="539"/>
      <c r="BF65" s="539"/>
      <c r="BG65" s="539"/>
      <c r="BH65" s="539"/>
      <c r="BI65" s="539"/>
      <c r="BJ65" s="539"/>
      <c r="BK65" s="539"/>
      <c r="BL65" s="539"/>
      <c r="BM65" s="539"/>
      <c r="BN65" s="539"/>
      <c r="BO65" s="539"/>
      <c r="BP65" s="539"/>
      <c r="BQ65" s="539"/>
      <c r="BR65" s="539"/>
      <c r="BS65" s="539"/>
      <c r="BT65" s="539"/>
    </row>
    <row r="66" spans="1:74" s="577" customFormat="1" ht="21.95" customHeight="1">
      <c r="A66" s="937" t="s">
        <v>292</v>
      </c>
      <c r="B66" s="984">
        <v>25680622.980000004</v>
      </c>
      <c r="C66" s="984"/>
      <c r="D66" s="1013">
        <v>0</v>
      </c>
      <c r="E66" s="1013">
        <v>0</v>
      </c>
      <c r="F66" s="1014">
        <v>0</v>
      </c>
      <c r="G66" s="985">
        <v>0</v>
      </c>
      <c r="H66" s="569" t="s">
        <v>4</v>
      </c>
      <c r="I66" s="938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539"/>
      <c r="AF66" s="539"/>
      <c r="AG66" s="539"/>
      <c r="AH66" s="539"/>
      <c r="AI66" s="539"/>
      <c r="AJ66" s="539"/>
      <c r="AK66" s="539"/>
      <c r="AL66" s="539"/>
      <c r="AM66" s="539"/>
      <c r="AN66" s="539"/>
      <c r="AO66" s="539"/>
      <c r="AP66" s="539"/>
      <c r="AQ66" s="539"/>
      <c r="AR66" s="539"/>
      <c r="AS66" s="539"/>
      <c r="AT66" s="539"/>
      <c r="AU66" s="539"/>
      <c r="AV66" s="539"/>
      <c r="AW66" s="539"/>
      <c r="AX66" s="539"/>
      <c r="AY66" s="539"/>
      <c r="AZ66" s="539"/>
      <c r="BA66" s="539"/>
      <c r="BB66" s="539"/>
      <c r="BC66" s="539"/>
      <c r="BD66" s="539"/>
      <c r="BE66" s="539"/>
      <c r="BF66" s="539"/>
      <c r="BG66" s="539"/>
      <c r="BH66" s="539"/>
      <c r="BI66" s="539"/>
      <c r="BJ66" s="539"/>
      <c r="BK66" s="539"/>
      <c r="BL66" s="539"/>
      <c r="BM66" s="539"/>
      <c r="BN66" s="539"/>
      <c r="BO66" s="539"/>
      <c r="BP66" s="539"/>
      <c r="BQ66" s="539"/>
      <c r="BR66" s="539"/>
      <c r="BS66" s="539"/>
      <c r="BT66" s="539"/>
    </row>
    <row r="67" spans="1:74" s="577" customFormat="1" ht="21.95" customHeight="1">
      <c r="A67" s="937" t="s">
        <v>293</v>
      </c>
      <c r="B67" s="984">
        <v>506492.76000000007</v>
      </c>
      <c r="C67" s="984"/>
      <c r="D67" s="1013">
        <v>0</v>
      </c>
      <c r="E67" s="1013">
        <v>0</v>
      </c>
      <c r="F67" s="1014">
        <v>0</v>
      </c>
      <c r="G67" s="985">
        <v>0</v>
      </c>
      <c r="H67" s="569" t="s">
        <v>4</v>
      </c>
      <c r="I67" s="938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  <c r="AE67" s="539"/>
      <c r="AF67" s="539"/>
      <c r="AG67" s="539"/>
      <c r="AH67" s="539"/>
      <c r="AI67" s="539"/>
      <c r="AJ67" s="539"/>
      <c r="AK67" s="539"/>
      <c r="AL67" s="539"/>
      <c r="AM67" s="539"/>
      <c r="AN67" s="539"/>
      <c r="AO67" s="539"/>
      <c r="AP67" s="539"/>
      <c r="AQ67" s="539"/>
      <c r="AR67" s="539"/>
      <c r="AS67" s="539"/>
      <c r="AT67" s="539"/>
      <c r="AU67" s="539"/>
      <c r="AV67" s="539"/>
      <c r="AW67" s="539"/>
      <c r="AX67" s="539"/>
      <c r="AY67" s="539"/>
      <c r="AZ67" s="539"/>
      <c r="BA67" s="539"/>
      <c r="BB67" s="539"/>
      <c r="BC67" s="539"/>
      <c r="BD67" s="539"/>
      <c r="BE67" s="539"/>
      <c r="BF67" s="539"/>
      <c r="BG67" s="539"/>
      <c r="BH67" s="539"/>
      <c r="BI67" s="539"/>
      <c r="BJ67" s="539"/>
      <c r="BK67" s="539"/>
      <c r="BL67" s="539"/>
      <c r="BM67" s="539"/>
      <c r="BN67" s="539"/>
      <c r="BO67" s="539"/>
      <c r="BP67" s="539"/>
      <c r="BQ67" s="539"/>
      <c r="BR67" s="539"/>
      <c r="BS67" s="539"/>
      <c r="BT67" s="539"/>
    </row>
    <row r="68" spans="1:74" s="577" customFormat="1" ht="21.95" customHeight="1">
      <c r="A68" s="937" t="s">
        <v>294</v>
      </c>
      <c r="B68" s="984">
        <v>3526342.9599999995</v>
      </c>
      <c r="C68" s="984"/>
      <c r="D68" s="1013">
        <v>0</v>
      </c>
      <c r="E68" s="1013">
        <v>0</v>
      </c>
      <c r="F68" s="1014">
        <v>0</v>
      </c>
      <c r="G68" s="985">
        <v>0</v>
      </c>
      <c r="H68" s="569" t="s">
        <v>4</v>
      </c>
      <c r="I68" s="938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539"/>
      <c r="V68" s="539"/>
      <c r="W68" s="539"/>
      <c r="X68" s="539"/>
      <c r="Y68" s="539"/>
      <c r="Z68" s="539"/>
      <c r="AA68" s="539"/>
      <c r="AB68" s="539"/>
      <c r="AC68" s="539"/>
      <c r="AD68" s="539"/>
      <c r="AE68" s="539"/>
      <c r="AF68" s="539"/>
      <c r="AG68" s="539"/>
      <c r="AH68" s="539"/>
      <c r="AI68" s="539"/>
      <c r="AJ68" s="539"/>
      <c r="AK68" s="539"/>
      <c r="AL68" s="539"/>
      <c r="AM68" s="539"/>
      <c r="AN68" s="539"/>
      <c r="AO68" s="539"/>
      <c r="AP68" s="539"/>
      <c r="AQ68" s="539"/>
      <c r="AR68" s="539"/>
      <c r="AS68" s="539"/>
      <c r="AT68" s="539"/>
      <c r="AU68" s="539"/>
      <c r="AV68" s="539"/>
      <c r="AW68" s="539"/>
      <c r="AX68" s="539"/>
      <c r="AY68" s="539"/>
      <c r="AZ68" s="539"/>
      <c r="BA68" s="539"/>
      <c r="BB68" s="539"/>
      <c r="BC68" s="539"/>
      <c r="BD68" s="539"/>
      <c r="BE68" s="539"/>
      <c r="BF68" s="539"/>
      <c r="BG68" s="539"/>
      <c r="BH68" s="539"/>
      <c r="BI68" s="539"/>
      <c r="BJ68" s="539"/>
      <c r="BK68" s="539"/>
      <c r="BL68" s="539"/>
      <c r="BM68" s="539"/>
      <c r="BN68" s="539"/>
      <c r="BO68" s="539"/>
      <c r="BP68" s="539"/>
      <c r="BQ68" s="539"/>
      <c r="BR68" s="539"/>
      <c r="BS68" s="539"/>
      <c r="BT68" s="539"/>
    </row>
    <row r="69" spans="1:74" s="577" customFormat="1" ht="21.95" customHeight="1">
      <c r="A69" s="937" t="s">
        <v>295</v>
      </c>
      <c r="B69" s="984">
        <v>3798390.25</v>
      </c>
      <c r="C69" s="984"/>
      <c r="D69" s="1013">
        <v>0</v>
      </c>
      <c r="E69" s="1013">
        <v>0</v>
      </c>
      <c r="F69" s="1014">
        <v>0</v>
      </c>
      <c r="G69" s="985">
        <v>0</v>
      </c>
      <c r="H69" s="569" t="s">
        <v>4</v>
      </c>
      <c r="I69" s="938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539"/>
      <c r="AH69" s="539"/>
      <c r="AI69" s="539"/>
      <c r="AJ69" s="539"/>
      <c r="AK69" s="539"/>
      <c r="AL69" s="539"/>
      <c r="AM69" s="539"/>
      <c r="AN69" s="539"/>
      <c r="AO69" s="539"/>
      <c r="AP69" s="539"/>
      <c r="AQ69" s="539"/>
      <c r="AR69" s="539"/>
      <c r="AS69" s="539"/>
      <c r="AT69" s="539"/>
      <c r="AU69" s="539"/>
      <c r="AV69" s="539"/>
      <c r="AW69" s="539"/>
      <c r="AX69" s="539"/>
      <c r="AY69" s="539"/>
      <c r="AZ69" s="539"/>
      <c r="BA69" s="539"/>
      <c r="BB69" s="539"/>
      <c r="BC69" s="539"/>
      <c r="BD69" s="539"/>
      <c r="BE69" s="539"/>
      <c r="BF69" s="539"/>
      <c r="BG69" s="539"/>
      <c r="BH69" s="539"/>
      <c r="BI69" s="539"/>
      <c r="BJ69" s="539"/>
      <c r="BK69" s="539"/>
      <c r="BL69" s="539"/>
      <c r="BM69" s="539"/>
      <c r="BN69" s="539"/>
      <c r="BO69" s="539"/>
      <c r="BP69" s="539"/>
      <c r="BQ69" s="539"/>
      <c r="BR69" s="539"/>
      <c r="BS69" s="539"/>
      <c r="BT69" s="539"/>
    </row>
    <row r="70" spans="1:74" s="577" customFormat="1" ht="21.95" customHeight="1">
      <c r="A70" s="1129" t="s">
        <v>296</v>
      </c>
      <c r="B70" s="984">
        <v>1530896.07</v>
      </c>
      <c r="C70" s="984"/>
      <c r="D70" s="1013">
        <v>0</v>
      </c>
      <c r="E70" s="1013">
        <v>0</v>
      </c>
      <c r="F70" s="1014">
        <v>0</v>
      </c>
      <c r="G70" s="985">
        <v>0</v>
      </c>
      <c r="H70" s="569" t="s">
        <v>4</v>
      </c>
      <c r="I70" s="938"/>
      <c r="J70" s="539"/>
      <c r="K70" s="539"/>
      <c r="L70" s="539"/>
      <c r="M70" s="539"/>
      <c r="N70" s="539"/>
      <c r="O70" s="539"/>
      <c r="P70" s="539"/>
      <c r="Q70" s="539"/>
      <c r="R70" s="539"/>
      <c r="S70" s="539"/>
      <c r="T70" s="539"/>
      <c r="U70" s="539"/>
      <c r="V70" s="539"/>
      <c r="W70" s="539"/>
      <c r="X70" s="539"/>
      <c r="Y70" s="539"/>
      <c r="Z70" s="539"/>
      <c r="AA70" s="539"/>
      <c r="AB70" s="539"/>
      <c r="AC70" s="539"/>
      <c r="AD70" s="539"/>
      <c r="AE70" s="539"/>
      <c r="AF70" s="539"/>
      <c r="AG70" s="539"/>
      <c r="AH70" s="539"/>
      <c r="AI70" s="539"/>
      <c r="AJ70" s="539"/>
      <c r="AK70" s="539"/>
      <c r="AL70" s="539"/>
      <c r="AM70" s="539"/>
      <c r="AN70" s="539"/>
      <c r="AO70" s="539"/>
      <c r="AP70" s="539"/>
      <c r="AQ70" s="539"/>
      <c r="AR70" s="539"/>
      <c r="AS70" s="539"/>
      <c r="AT70" s="539"/>
      <c r="AU70" s="539"/>
      <c r="AV70" s="539"/>
      <c r="AW70" s="539"/>
      <c r="AX70" s="539"/>
      <c r="AY70" s="539"/>
      <c r="AZ70" s="539"/>
      <c r="BA70" s="539"/>
      <c r="BB70" s="539"/>
      <c r="BC70" s="539"/>
      <c r="BD70" s="539"/>
      <c r="BE70" s="539"/>
      <c r="BF70" s="539"/>
      <c r="BG70" s="539"/>
      <c r="BH70" s="539"/>
      <c r="BI70" s="539"/>
      <c r="BJ70" s="539"/>
      <c r="BK70" s="539"/>
      <c r="BL70" s="539"/>
      <c r="BM70" s="539"/>
      <c r="BN70" s="539"/>
      <c r="BO70" s="539"/>
      <c r="BP70" s="539"/>
      <c r="BQ70" s="539"/>
      <c r="BR70" s="539"/>
      <c r="BS70" s="539"/>
      <c r="BT70" s="539"/>
    </row>
    <row r="71" spans="1:74" s="577" customFormat="1" ht="21.95" customHeight="1">
      <c r="A71" s="1129" t="s">
        <v>297</v>
      </c>
      <c r="B71" s="984">
        <v>585477.58000000007</v>
      </c>
      <c r="C71" s="984"/>
      <c r="D71" s="1013">
        <v>0</v>
      </c>
      <c r="E71" s="1013">
        <v>0</v>
      </c>
      <c r="F71" s="1014">
        <v>0</v>
      </c>
      <c r="G71" s="985">
        <v>0</v>
      </c>
      <c r="H71" s="569" t="s">
        <v>4</v>
      </c>
      <c r="I71" s="938"/>
      <c r="J71" s="539"/>
      <c r="K71" s="539"/>
      <c r="L71" s="539"/>
      <c r="M71" s="539"/>
      <c r="N71" s="539"/>
      <c r="O71" s="539"/>
      <c r="P71" s="539"/>
      <c r="Q71" s="539"/>
      <c r="R71" s="539"/>
      <c r="S71" s="539"/>
      <c r="T71" s="539"/>
      <c r="U71" s="539"/>
      <c r="V71" s="539"/>
      <c r="W71" s="539"/>
      <c r="X71" s="539"/>
      <c r="Y71" s="539"/>
      <c r="Z71" s="539"/>
      <c r="AA71" s="539"/>
      <c r="AB71" s="539"/>
      <c r="AC71" s="539"/>
      <c r="AD71" s="539"/>
      <c r="AE71" s="539"/>
      <c r="AF71" s="539"/>
      <c r="AG71" s="539"/>
      <c r="AH71" s="539"/>
      <c r="AI71" s="539"/>
      <c r="AJ71" s="539"/>
      <c r="AK71" s="539"/>
      <c r="AL71" s="539"/>
      <c r="AM71" s="539"/>
      <c r="AN71" s="539"/>
      <c r="AO71" s="539"/>
      <c r="AP71" s="539"/>
      <c r="AQ71" s="539"/>
      <c r="AR71" s="539"/>
      <c r="AS71" s="539"/>
      <c r="AT71" s="539"/>
      <c r="AU71" s="539"/>
      <c r="AV71" s="539"/>
      <c r="AW71" s="539"/>
      <c r="AX71" s="539"/>
      <c r="AY71" s="539"/>
      <c r="AZ71" s="539"/>
      <c r="BA71" s="539"/>
      <c r="BB71" s="539"/>
      <c r="BC71" s="539"/>
      <c r="BD71" s="539"/>
      <c r="BE71" s="539"/>
      <c r="BF71" s="539"/>
      <c r="BG71" s="539"/>
      <c r="BH71" s="539"/>
      <c r="BI71" s="539"/>
      <c r="BJ71" s="539"/>
      <c r="BK71" s="539"/>
      <c r="BL71" s="539"/>
      <c r="BM71" s="539"/>
      <c r="BN71" s="539"/>
      <c r="BO71" s="539"/>
      <c r="BP71" s="539"/>
      <c r="BQ71" s="539"/>
      <c r="BR71" s="539"/>
      <c r="BS71" s="539"/>
      <c r="BT71" s="539"/>
    </row>
    <row r="72" spans="1:74" s="577" customFormat="1" ht="21.95" customHeight="1">
      <c r="A72" s="1129" t="s">
        <v>298</v>
      </c>
      <c r="B72" s="984">
        <v>8289328.1900000004</v>
      </c>
      <c r="C72" s="984"/>
      <c r="D72" s="1013">
        <v>0</v>
      </c>
      <c r="E72" s="1013">
        <v>0</v>
      </c>
      <c r="F72" s="1014">
        <v>0</v>
      </c>
      <c r="G72" s="985">
        <v>0</v>
      </c>
      <c r="H72" s="569" t="s">
        <v>4</v>
      </c>
      <c r="I72" s="938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39"/>
      <c r="AG72" s="539"/>
      <c r="AH72" s="539"/>
      <c r="AI72" s="539"/>
      <c r="AJ72" s="539"/>
      <c r="AK72" s="539"/>
      <c r="AL72" s="539"/>
      <c r="AM72" s="539"/>
      <c r="AN72" s="539"/>
      <c r="AO72" s="539"/>
      <c r="AP72" s="539"/>
      <c r="AQ72" s="539"/>
      <c r="AR72" s="539"/>
      <c r="AS72" s="539"/>
      <c r="AT72" s="539"/>
      <c r="AU72" s="539"/>
      <c r="AV72" s="539"/>
      <c r="AW72" s="539"/>
      <c r="AX72" s="539"/>
      <c r="AY72" s="539"/>
      <c r="AZ72" s="539"/>
      <c r="BA72" s="539"/>
      <c r="BB72" s="539"/>
      <c r="BC72" s="539"/>
      <c r="BD72" s="539"/>
      <c r="BE72" s="539"/>
      <c r="BF72" s="539"/>
      <c r="BG72" s="539"/>
      <c r="BH72" s="539"/>
      <c r="BI72" s="539"/>
      <c r="BJ72" s="539"/>
      <c r="BK72" s="539"/>
      <c r="BL72" s="539"/>
      <c r="BM72" s="539"/>
      <c r="BN72" s="539"/>
      <c r="BO72" s="539"/>
      <c r="BP72" s="539"/>
      <c r="BQ72" s="539"/>
      <c r="BR72" s="539"/>
      <c r="BS72" s="539"/>
      <c r="BT72" s="539"/>
    </row>
    <row r="73" spans="1:74" s="577" customFormat="1" ht="21.95" customHeight="1">
      <c r="A73" s="1129" t="s">
        <v>299</v>
      </c>
      <c r="B73" s="984">
        <v>5254525.4800000004</v>
      </c>
      <c r="C73" s="984"/>
      <c r="D73" s="1013">
        <v>0</v>
      </c>
      <c r="E73" s="1013">
        <v>0</v>
      </c>
      <c r="F73" s="1014">
        <v>0</v>
      </c>
      <c r="G73" s="985">
        <v>0</v>
      </c>
      <c r="H73" s="569" t="s">
        <v>4</v>
      </c>
      <c r="I73" s="938"/>
      <c r="J73" s="539"/>
      <c r="K73" s="539"/>
      <c r="L73" s="539"/>
      <c r="M73" s="539"/>
      <c r="N73" s="539"/>
      <c r="O73" s="539"/>
      <c r="P73" s="539"/>
      <c r="Q73" s="539"/>
      <c r="R73" s="539"/>
      <c r="S73" s="539"/>
      <c r="T73" s="539"/>
      <c r="U73" s="539"/>
      <c r="V73" s="539"/>
      <c r="W73" s="539"/>
      <c r="X73" s="539"/>
      <c r="Y73" s="539"/>
      <c r="Z73" s="539"/>
      <c r="AA73" s="539"/>
      <c r="AB73" s="539"/>
      <c r="AC73" s="539"/>
      <c r="AD73" s="539"/>
      <c r="AE73" s="539"/>
      <c r="AF73" s="539"/>
      <c r="AG73" s="539"/>
      <c r="AH73" s="539"/>
      <c r="AI73" s="539"/>
      <c r="AJ73" s="539"/>
      <c r="AK73" s="539"/>
      <c r="AL73" s="539"/>
      <c r="AM73" s="539"/>
      <c r="AN73" s="539"/>
      <c r="AO73" s="539"/>
      <c r="AP73" s="539"/>
      <c r="AQ73" s="539"/>
      <c r="AR73" s="539"/>
      <c r="AS73" s="539"/>
      <c r="AT73" s="539"/>
      <c r="AU73" s="539"/>
      <c r="AV73" s="539"/>
      <c r="AW73" s="539"/>
      <c r="AX73" s="539"/>
      <c r="AY73" s="539"/>
      <c r="AZ73" s="539"/>
      <c r="BA73" s="539"/>
      <c r="BB73" s="539"/>
      <c r="BC73" s="539"/>
      <c r="BD73" s="539"/>
      <c r="BE73" s="539"/>
      <c r="BF73" s="539"/>
      <c r="BG73" s="539"/>
      <c r="BH73" s="539"/>
      <c r="BI73" s="539"/>
      <c r="BJ73" s="539"/>
      <c r="BK73" s="539"/>
      <c r="BL73" s="539"/>
      <c r="BM73" s="539"/>
      <c r="BN73" s="539"/>
      <c r="BO73" s="539"/>
      <c r="BP73" s="539"/>
      <c r="BQ73" s="539"/>
      <c r="BR73" s="539"/>
      <c r="BS73" s="539"/>
      <c r="BT73" s="539"/>
    </row>
    <row r="74" spans="1:74" s="577" customFormat="1" ht="21.95" customHeight="1">
      <c r="A74" s="1129" t="s">
        <v>300</v>
      </c>
      <c r="B74" s="984">
        <v>637730.68000000005</v>
      </c>
      <c r="C74" s="984"/>
      <c r="D74" s="1013">
        <v>0</v>
      </c>
      <c r="E74" s="1013">
        <v>0</v>
      </c>
      <c r="F74" s="1014">
        <v>0</v>
      </c>
      <c r="G74" s="985">
        <v>0</v>
      </c>
      <c r="H74" s="569" t="s">
        <v>4</v>
      </c>
      <c r="I74" s="938"/>
      <c r="J74" s="539"/>
      <c r="K74" s="539"/>
      <c r="L74" s="539"/>
      <c r="M74" s="539"/>
      <c r="N74" s="539"/>
      <c r="O74" s="539"/>
      <c r="P74" s="539"/>
      <c r="Q74" s="539"/>
      <c r="R74" s="539"/>
      <c r="S74" s="539"/>
      <c r="T74" s="539"/>
      <c r="U74" s="539"/>
      <c r="V74" s="53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  <c r="AG74" s="539"/>
      <c r="AH74" s="539"/>
      <c r="AI74" s="539"/>
      <c r="AJ74" s="539"/>
      <c r="AK74" s="539"/>
      <c r="AL74" s="539"/>
      <c r="AM74" s="539"/>
      <c r="AN74" s="539"/>
      <c r="AO74" s="539"/>
      <c r="AP74" s="539"/>
      <c r="AQ74" s="539"/>
      <c r="AR74" s="539"/>
      <c r="AS74" s="539"/>
      <c r="AT74" s="539"/>
      <c r="AU74" s="539"/>
      <c r="AV74" s="539"/>
      <c r="AW74" s="539"/>
      <c r="AX74" s="539"/>
      <c r="AY74" s="539"/>
      <c r="AZ74" s="539"/>
      <c r="BA74" s="539"/>
      <c r="BB74" s="539"/>
      <c r="BC74" s="539"/>
      <c r="BD74" s="539"/>
      <c r="BE74" s="539"/>
      <c r="BF74" s="539"/>
      <c r="BG74" s="539"/>
      <c r="BH74" s="539"/>
      <c r="BI74" s="539"/>
      <c r="BJ74" s="539"/>
      <c r="BK74" s="539"/>
      <c r="BL74" s="539"/>
      <c r="BM74" s="539"/>
      <c r="BN74" s="539"/>
      <c r="BO74" s="539"/>
      <c r="BP74" s="539"/>
      <c r="BQ74" s="539"/>
      <c r="BR74" s="539"/>
      <c r="BS74" s="539"/>
      <c r="BT74" s="539"/>
    </row>
    <row r="75" spans="1:74" s="577" customFormat="1" ht="21.95" hidden="1" customHeight="1">
      <c r="A75" s="937" t="s">
        <v>301</v>
      </c>
      <c r="B75" s="984">
        <v>0</v>
      </c>
      <c r="C75" s="984"/>
      <c r="D75" s="1013">
        <v>0</v>
      </c>
      <c r="E75" s="1013">
        <v>0</v>
      </c>
      <c r="F75" s="1014">
        <v>0</v>
      </c>
      <c r="G75" s="985">
        <v>0</v>
      </c>
      <c r="H75" s="569"/>
      <c r="I75" s="938"/>
      <c r="J75" s="539"/>
      <c r="K75" s="539"/>
      <c r="L75" s="539"/>
      <c r="M75" s="539"/>
      <c r="N75" s="539"/>
      <c r="O75" s="539"/>
      <c r="P75" s="539"/>
      <c r="Q75" s="539"/>
      <c r="R75" s="539"/>
      <c r="S75" s="539"/>
      <c r="T75" s="539"/>
      <c r="U75" s="539"/>
      <c r="V75" s="539"/>
      <c r="W75" s="539"/>
      <c r="X75" s="539"/>
      <c r="Y75" s="539"/>
      <c r="Z75" s="539"/>
      <c r="AA75" s="539"/>
      <c r="AB75" s="539"/>
      <c r="AC75" s="539"/>
      <c r="AD75" s="539"/>
      <c r="AE75" s="539"/>
      <c r="AF75" s="539"/>
      <c r="AG75" s="539"/>
      <c r="AH75" s="539"/>
      <c r="AI75" s="539"/>
      <c r="AJ75" s="539"/>
      <c r="AK75" s="539"/>
      <c r="AL75" s="539"/>
      <c r="AM75" s="539"/>
      <c r="AN75" s="539"/>
      <c r="AO75" s="539"/>
      <c r="AP75" s="539"/>
      <c r="AQ75" s="539"/>
      <c r="AR75" s="539"/>
      <c r="AS75" s="539"/>
      <c r="AT75" s="539"/>
      <c r="AU75" s="539"/>
      <c r="AV75" s="539"/>
      <c r="AW75" s="539"/>
      <c r="AX75" s="539"/>
      <c r="AY75" s="539"/>
      <c r="AZ75" s="539"/>
      <c r="BA75" s="539"/>
      <c r="BB75" s="539"/>
      <c r="BC75" s="539"/>
      <c r="BD75" s="539"/>
      <c r="BE75" s="539"/>
      <c r="BF75" s="539"/>
      <c r="BG75" s="539"/>
      <c r="BH75" s="539"/>
      <c r="BI75" s="539"/>
      <c r="BJ75" s="539"/>
      <c r="BK75" s="539"/>
      <c r="BL75" s="539"/>
      <c r="BM75" s="539"/>
      <c r="BN75" s="539"/>
      <c r="BO75" s="539"/>
      <c r="BP75" s="539"/>
      <c r="BQ75" s="539"/>
      <c r="BR75" s="539"/>
      <c r="BS75" s="539"/>
      <c r="BT75" s="539"/>
    </row>
    <row r="76" spans="1:74" s="577" customFormat="1" ht="21.95" customHeight="1">
      <c r="A76" s="937" t="s">
        <v>302</v>
      </c>
      <c r="B76" s="984">
        <v>1119696.95</v>
      </c>
      <c r="C76" s="984"/>
      <c r="D76" s="1013">
        <v>0</v>
      </c>
      <c r="E76" s="1013">
        <v>0</v>
      </c>
      <c r="F76" s="1014">
        <v>0</v>
      </c>
      <c r="G76" s="985">
        <v>0</v>
      </c>
      <c r="H76" s="569" t="s">
        <v>4</v>
      </c>
      <c r="I76" s="938"/>
      <c r="J76" s="539"/>
      <c r="K76" s="539"/>
      <c r="L76" s="539"/>
      <c r="M76" s="539"/>
      <c r="N76" s="539"/>
      <c r="O76" s="539"/>
      <c r="P76" s="539"/>
      <c r="Q76" s="539"/>
      <c r="R76" s="539"/>
      <c r="S76" s="539"/>
      <c r="T76" s="539"/>
      <c r="U76" s="539"/>
      <c r="V76" s="539"/>
      <c r="W76" s="539"/>
      <c r="X76" s="539"/>
      <c r="Y76" s="539"/>
      <c r="Z76" s="539"/>
      <c r="AA76" s="539"/>
      <c r="AB76" s="539"/>
      <c r="AC76" s="539"/>
      <c r="AD76" s="539"/>
      <c r="AE76" s="539"/>
      <c r="AF76" s="539"/>
      <c r="AG76" s="539"/>
      <c r="AH76" s="539"/>
      <c r="AI76" s="539"/>
      <c r="AJ76" s="539"/>
      <c r="AK76" s="539"/>
      <c r="AL76" s="539"/>
      <c r="AM76" s="539"/>
      <c r="AN76" s="539"/>
      <c r="AO76" s="539"/>
      <c r="AP76" s="539"/>
      <c r="AQ76" s="539"/>
      <c r="AR76" s="539"/>
      <c r="AS76" s="539"/>
      <c r="AT76" s="539"/>
      <c r="AU76" s="539"/>
      <c r="AV76" s="539"/>
      <c r="AW76" s="539"/>
      <c r="AX76" s="539"/>
      <c r="AY76" s="539"/>
      <c r="AZ76" s="539"/>
      <c r="BA76" s="539"/>
      <c r="BB76" s="539"/>
      <c r="BC76" s="539"/>
      <c r="BD76" s="539"/>
      <c r="BE76" s="539"/>
      <c r="BF76" s="539"/>
      <c r="BG76" s="539"/>
      <c r="BH76" s="539"/>
      <c r="BI76" s="539"/>
      <c r="BJ76" s="539"/>
      <c r="BK76" s="539"/>
      <c r="BL76" s="539"/>
      <c r="BM76" s="539"/>
      <c r="BN76" s="539"/>
      <c r="BO76" s="539"/>
      <c r="BP76" s="539"/>
      <c r="BQ76" s="539"/>
      <c r="BR76" s="539"/>
      <c r="BS76" s="539"/>
      <c r="BT76" s="539"/>
    </row>
    <row r="77" spans="1:74" s="577" customFormat="1" ht="21.95" customHeight="1">
      <c r="A77" s="939" t="s">
        <v>303</v>
      </c>
      <c r="B77" s="984">
        <v>980645.7899999998</v>
      </c>
      <c r="C77" s="984"/>
      <c r="D77" s="1013">
        <v>0</v>
      </c>
      <c r="E77" s="1013">
        <v>0</v>
      </c>
      <c r="F77" s="1014">
        <v>0</v>
      </c>
      <c r="G77" s="985">
        <v>0</v>
      </c>
      <c r="H77" s="569" t="s">
        <v>4</v>
      </c>
      <c r="I77" s="938"/>
      <c r="J77" s="938"/>
      <c r="K77" s="539"/>
      <c r="L77" s="539"/>
      <c r="M77" s="539"/>
      <c r="N77" s="539"/>
      <c r="O77" s="539"/>
      <c r="P77" s="539"/>
      <c r="Q77" s="539"/>
      <c r="R77" s="539"/>
      <c r="S77" s="539"/>
      <c r="T77" s="539"/>
      <c r="U77" s="539"/>
      <c r="V77" s="539"/>
      <c r="W77" s="539"/>
      <c r="X77" s="539"/>
      <c r="Y77" s="539"/>
      <c r="Z77" s="539"/>
      <c r="AA77" s="539"/>
      <c r="AB77" s="539"/>
      <c r="AC77" s="539"/>
      <c r="AD77" s="539"/>
      <c r="AE77" s="539"/>
      <c r="AF77" s="539"/>
      <c r="AG77" s="539"/>
      <c r="AH77" s="539"/>
      <c r="AI77" s="539"/>
      <c r="AJ77" s="539"/>
      <c r="AK77" s="539"/>
      <c r="AL77" s="539"/>
      <c r="AM77" s="539"/>
      <c r="AN77" s="539"/>
      <c r="AO77" s="539"/>
      <c r="AP77" s="539"/>
      <c r="AQ77" s="539"/>
      <c r="AR77" s="539"/>
      <c r="AS77" s="539"/>
      <c r="AT77" s="539"/>
      <c r="AU77" s="539"/>
      <c r="AV77" s="539"/>
      <c r="AW77" s="539"/>
      <c r="AX77" s="539"/>
      <c r="AY77" s="539"/>
      <c r="AZ77" s="539"/>
      <c r="BA77" s="539"/>
      <c r="BB77" s="539"/>
      <c r="BC77" s="539"/>
      <c r="BD77" s="539"/>
      <c r="BE77" s="539"/>
      <c r="BF77" s="539"/>
      <c r="BG77" s="539"/>
      <c r="BH77" s="539"/>
      <c r="BI77" s="539"/>
      <c r="BJ77" s="539"/>
      <c r="BK77" s="539"/>
      <c r="BL77" s="539"/>
      <c r="BM77" s="539"/>
      <c r="BN77" s="539"/>
      <c r="BO77" s="539"/>
      <c r="BP77" s="539"/>
      <c r="BQ77" s="539"/>
      <c r="BR77" s="539"/>
      <c r="BS77" s="539"/>
      <c r="BT77" s="539"/>
      <c r="BU77" s="539"/>
      <c r="BV77" s="539"/>
    </row>
    <row r="78" spans="1:74" s="577" customFormat="1" ht="21.95" customHeight="1">
      <c r="A78" s="937" t="s">
        <v>305</v>
      </c>
      <c r="B78" s="984">
        <v>2142607.3199999998</v>
      </c>
      <c r="C78" s="984"/>
      <c r="D78" s="1013">
        <v>0</v>
      </c>
      <c r="E78" s="1013">
        <v>0</v>
      </c>
      <c r="F78" s="1014">
        <v>0</v>
      </c>
      <c r="G78" s="985">
        <v>0</v>
      </c>
      <c r="H78" s="569"/>
      <c r="I78" s="938"/>
      <c r="J78" s="938"/>
      <c r="K78" s="539"/>
      <c r="L78" s="539"/>
      <c r="M78" s="539"/>
      <c r="N78" s="539"/>
      <c r="O78" s="539"/>
      <c r="P78" s="539"/>
      <c r="Q78" s="539"/>
      <c r="R78" s="539"/>
      <c r="S78" s="539"/>
      <c r="T78" s="539"/>
      <c r="U78" s="539"/>
      <c r="V78" s="539"/>
      <c r="W78" s="539"/>
      <c r="X78" s="539"/>
      <c r="Y78" s="539"/>
      <c r="Z78" s="539"/>
      <c r="AA78" s="539"/>
      <c r="AB78" s="539"/>
      <c r="AC78" s="539"/>
      <c r="AD78" s="539"/>
      <c r="AE78" s="539"/>
      <c r="AF78" s="539"/>
      <c r="AG78" s="539"/>
      <c r="AH78" s="539"/>
      <c r="AI78" s="539"/>
      <c r="AJ78" s="539"/>
      <c r="AK78" s="539"/>
      <c r="AL78" s="539"/>
      <c r="AM78" s="539"/>
      <c r="AN78" s="539"/>
      <c r="AO78" s="539"/>
      <c r="AP78" s="539"/>
      <c r="AQ78" s="539"/>
      <c r="AR78" s="539"/>
      <c r="AS78" s="539"/>
      <c r="AT78" s="539"/>
      <c r="AU78" s="539"/>
      <c r="AV78" s="539"/>
      <c r="AW78" s="539"/>
      <c r="AX78" s="539"/>
      <c r="AY78" s="539"/>
      <c r="AZ78" s="539"/>
      <c r="BA78" s="539"/>
      <c r="BB78" s="539"/>
      <c r="BC78" s="539"/>
      <c r="BD78" s="539"/>
      <c r="BE78" s="539"/>
      <c r="BF78" s="539"/>
      <c r="BG78" s="539"/>
      <c r="BH78" s="539"/>
      <c r="BI78" s="539"/>
      <c r="BJ78" s="539"/>
      <c r="BK78" s="539"/>
      <c r="BL78" s="539"/>
      <c r="BM78" s="539"/>
      <c r="BN78" s="539"/>
      <c r="BO78" s="539"/>
      <c r="BP78" s="539"/>
      <c r="BQ78" s="539"/>
      <c r="BR78" s="539"/>
      <c r="BS78" s="539"/>
      <c r="BT78" s="539"/>
      <c r="BU78" s="539"/>
      <c r="BV78" s="539"/>
    </row>
    <row r="79" spans="1:74" s="577" customFormat="1" ht="21.95" customHeight="1">
      <c r="A79" s="937" t="s">
        <v>306</v>
      </c>
      <c r="B79" s="984">
        <v>954236.63</v>
      </c>
      <c r="C79" s="984"/>
      <c r="D79" s="1013">
        <v>0</v>
      </c>
      <c r="E79" s="1013">
        <v>0</v>
      </c>
      <c r="F79" s="1014">
        <v>0</v>
      </c>
      <c r="G79" s="985">
        <v>0</v>
      </c>
      <c r="H79" s="569" t="s">
        <v>4</v>
      </c>
      <c r="I79" s="938"/>
      <c r="J79" s="938"/>
      <c r="K79" s="539"/>
      <c r="L79" s="539"/>
      <c r="M79" s="539"/>
      <c r="N79" s="539"/>
      <c r="O79" s="539"/>
      <c r="P79" s="539"/>
      <c r="Q79" s="539"/>
      <c r="R79" s="539"/>
      <c r="S79" s="539"/>
      <c r="T79" s="539"/>
      <c r="U79" s="539"/>
      <c r="V79" s="539"/>
      <c r="W79" s="539"/>
      <c r="X79" s="539"/>
      <c r="Y79" s="539"/>
      <c r="Z79" s="539"/>
      <c r="AA79" s="539"/>
      <c r="AB79" s="539"/>
      <c r="AC79" s="539"/>
      <c r="AD79" s="539"/>
      <c r="AE79" s="539"/>
      <c r="AF79" s="539"/>
      <c r="AG79" s="539"/>
      <c r="AH79" s="539"/>
      <c r="AI79" s="539"/>
      <c r="AJ79" s="539"/>
      <c r="AK79" s="539"/>
      <c r="AL79" s="539"/>
      <c r="AM79" s="539"/>
      <c r="AN79" s="539"/>
      <c r="AO79" s="539"/>
      <c r="AP79" s="539"/>
      <c r="AQ79" s="539"/>
      <c r="AR79" s="539"/>
      <c r="AS79" s="539"/>
      <c r="AT79" s="539"/>
      <c r="AU79" s="539"/>
      <c r="AV79" s="539"/>
      <c r="AW79" s="539"/>
      <c r="AX79" s="539"/>
      <c r="AY79" s="539"/>
      <c r="AZ79" s="539"/>
      <c r="BA79" s="539"/>
      <c r="BB79" s="539"/>
      <c r="BC79" s="539"/>
      <c r="BD79" s="539"/>
      <c r="BE79" s="539"/>
      <c r="BF79" s="539"/>
      <c r="BG79" s="539"/>
      <c r="BH79" s="539"/>
      <c r="BI79" s="539"/>
      <c r="BJ79" s="539"/>
      <c r="BK79" s="539"/>
      <c r="BL79" s="539"/>
      <c r="BM79" s="539"/>
      <c r="BN79" s="539"/>
      <c r="BO79" s="539"/>
      <c r="BP79" s="539"/>
      <c r="BQ79" s="539"/>
      <c r="BR79" s="539"/>
      <c r="BS79" s="539"/>
      <c r="BT79" s="539"/>
      <c r="BU79" s="539"/>
      <c r="BV79" s="539"/>
    </row>
    <row r="80" spans="1:74" s="577" customFormat="1" ht="21.95" hidden="1" customHeight="1">
      <c r="A80" s="937" t="s">
        <v>307</v>
      </c>
      <c r="B80" s="984">
        <v>0</v>
      </c>
      <c r="C80" s="984"/>
      <c r="D80" s="1013">
        <v>0</v>
      </c>
      <c r="E80" s="1013">
        <v>0</v>
      </c>
      <c r="F80" s="1014">
        <v>0</v>
      </c>
      <c r="G80" s="985">
        <v>0</v>
      </c>
      <c r="H80" s="569" t="s">
        <v>4</v>
      </c>
      <c r="I80" s="938"/>
      <c r="J80" s="938"/>
      <c r="K80" s="539"/>
      <c r="L80" s="539"/>
      <c r="M80" s="539"/>
      <c r="N80" s="539"/>
      <c r="O80" s="539"/>
      <c r="P80" s="539"/>
      <c r="Q80" s="539"/>
      <c r="R80" s="539"/>
      <c r="S80" s="539"/>
      <c r="T80" s="539"/>
      <c r="U80" s="539"/>
      <c r="V80" s="539"/>
      <c r="W80" s="539"/>
      <c r="X80" s="539"/>
      <c r="Y80" s="539"/>
      <c r="Z80" s="539"/>
      <c r="AA80" s="539"/>
      <c r="AB80" s="539"/>
      <c r="AC80" s="539"/>
      <c r="AD80" s="539"/>
      <c r="AE80" s="539"/>
      <c r="AF80" s="539"/>
      <c r="AG80" s="539"/>
      <c r="AH80" s="539"/>
      <c r="AI80" s="539"/>
      <c r="AJ80" s="539"/>
      <c r="AK80" s="539"/>
      <c r="AL80" s="539"/>
      <c r="AM80" s="539"/>
      <c r="AN80" s="539"/>
      <c r="AO80" s="539"/>
      <c r="AP80" s="539"/>
      <c r="AQ80" s="539"/>
      <c r="AR80" s="539"/>
      <c r="AS80" s="539"/>
      <c r="AT80" s="539"/>
      <c r="AU80" s="539"/>
      <c r="AV80" s="539"/>
      <c r="AW80" s="539"/>
      <c r="AX80" s="539"/>
      <c r="AY80" s="539"/>
      <c r="AZ80" s="539"/>
      <c r="BA80" s="539"/>
      <c r="BB80" s="539"/>
      <c r="BC80" s="539"/>
      <c r="BD80" s="539"/>
      <c r="BE80" s="539"/>
      <c r="BF80" s="539"/>
      <c r="BG80" s="539"/>
      <c r="BH80" s="539"/>
      <c r="BI80" s="539"/>
      <c r="BJ80" s="539"/>
      <c r="BK80" s="539"/>
      <c r="BL80" s="539"/>
      <c r="BM80" s="539"/>
      <c r="BN80" s="539"/>
      <c r="BO80" s="539"/>
      <c r="BP80" s="539"/>
      <c r="BQ80" s="539"/>
      <c r="BR80" s="539"/>
      <c r="BS80" s="539"/>
      <c r="BT80" s="539"/>
      <c r="BU80" s="539"/>
      <c r="BV80" s="539"/>
    </row>
    <row r="81" spans="1:250" s="577" customFormat="1" ht="21.95" customHeight="1">
      <c r="A81" s="937" t="s">
        <v>358</v>
      </c>
      <c r="B81" s="984">
        <v>1191388.75</v>
      </c>
      <c r="C81" s="984"/>
      <c r="D81" s="1013">
        <v>0</v>
      </c>
      <c r="E81" s="1013">
        <v>0</v>
      </c>
      <c r="F81" s="1014">
        <v>0</v>
      </c>
      <c r="G81" s="985">
        <v>0</v>
      </c>
      <c r="H81" s="569" t="s">
        <v>4</v>
      </c>
      <c r="I81" s="938"/>
      <c r="J81" s="938"/>
      <c r="K81" s="539"/>
      <c r="L81" s="539"/>
      <c r="M81" s="539"/>
      <c r="N81" s="539"/>
      <c r="O81" s="539"/>
      <c r="P81" s="539"/>
      <c r="Q81" s="539"/>
      <c r="R81" s="539"/>
      <c r="S81" s="539"/>
      <c r="T81" s="539"/>
      <c r="U81" s="539"/>
      <c r="V81" s="539"/>
      <c r="W81" s="539"/>
      <c r="X81" s="539"/>
      <c r="Y81" s="539"/>
      <c r="Z81" s="539"/>
      <c r="AA81" s="539"/>
      <c r="AB81" s="539"/>
      <c r="AC81" s="539"/>
      <c r="AD81" s="539"/>
      <c r="AE81" s="539"/>
      <c r="AF81" s="539"/>
      <c r="AG81" s="539"/>
      <c r="AH81" s="539"/>
      <c r="AI81" s="539"/>
      <c r="AJ81" s="539"/>
      <c r="AK81" s="539"/>
      <c r="AL81" s="539"/>
      <c r="AM81" s="539"/>
      <c r="AN81" s="539"/>
      <c r="AO81" s="539"/>
      <c r="AP81" s="539"/>
      <c r="AQ81" s="539"/>
      <c r="AR81" s="539"/>
      <c r="AS81" s="539"/>
      <c r="AT81" s="539"/>
      <c r="AU81" s="539"/>
      <c r="AV81" s="539"/>
      <c r="AW81" s="539"/>
      <c r="AX81" s="539"/>
      <c r="AY81" s="539"/>
      <c r="AZ81" s="539"/>
      <c r="BA81" s="539"/>
      <c r="BB81" s="539"/>
      <c r="BC81" s="539"/>
      <c r="BD81" s="539"/>
      <c r="BE81" s="539"/>
      <c r="BF81" s="539"/>
      <c r="BG81" s="539"/>
      <c r="BH81" s="539"/>
      <c r="BI81" s="539"/>
      <c r="BJ81" s="539"/>
      <c r="BK81" s="539"/>
      <c r="BL81" s="539"/>
      <c r="BM81" s="539"/>
      <c r="BN81" s="539"/>
      <c r="BO81" s="539"/>
      <c r="BP81" s="539"/>
      <c r="BQ81" s="539"/>
      <c r="BR81" s="539"/>
      <c r="BS81" s="539"/>
      <c r="BT81" s="539"/>
      <c r="BU81" s="539"/>
      <c r="BV81" s="539"/>
    </row>
    <row r="82" spans="1:250" s="577" customFormat="1" ht="21.95" customHeight="1">
      <c r="A82" s="937" t="s">
        <v>308</v>
      </c>
      <c r="B82" s="984">
        <v>2000050.33</v>
      </c>
      <c r="C82" s="984"/>
      <c r="D82" s="1013">
        <v>0</v>
      </c>
      <c r="E82" s="1013">
        <v>0</v>
      </c>
      <c r="F82" s="1014">
        <v>0</v>
      </c>
      <c r="G82" s="985">
        <v>0</v>
      </c>
      <c r="H82" s="569" t="s">
        <v>4</v>
      </c>
      <c r="I82" s="938"/>
      <c r="J82" s="938"/>
      <c r="K82" s="539"/>
      <c r="L82" s="539"/>
      <c r="M82" s="539"/>
      <c r="N82" s="539"/>
      <c r="O82" s="539"/>
      <c r="P82" s="539"/>
      <c r="Q82" s="539"/>
      <c r="R82" s="539"/>
      <c r="S82" s="539"/>
      <c r="T82" s="539"/>
      <c r="U82" s="539"/>
      <c r="V82" s="539"/>
      <c r="W82" s="539"/>
      <c r="X82" s="539"/>
      <c r="Y82" s="539"/>
      <c r="Z82" s="539"/>
      <c r="AA82" s="539"/>
      <c r="AB82" s="539"/>
      <c r="AC82" s="539"/>
      <c r="AD82" s="539"/>
      <c r="AE82" s="539"/>
      <c r="AF82" s="539"/>
      <c r="AG82" s="539"/>
      <c r="AH82" s="539"/>
      <c r="AI82" s="539"/>
      <c r="AJ82" s="539"/>
      <c r="AK82" s="539"/>
      <c r="AL82" s="539"/>
      <c r="AM82" s="539"/>
      <c r="AN82" s="539"/>
      <c r="AO82" s="539"/>
      <c r="AP82" s="539"/>
      <c r="AQ82" s="539"/>
      <c r="AR82" s="539"/>
      <c r="AS82" s="539"/>
      <c r="AT82" s="539"/>
      <c r="AU82" s="539"/>
      <c r="AV82" s="539"/>
      <c r="AW82" s="539"/>
      <c r="AX82" s="539"/>
      <c r="AY82" s="539"/>
      <c r="AZ82" s="539"/>
      <c r="BA82" s="539"/>
      <c r="BB82" s="539"/>
      <c r="BC82" s="539"/>
      <c r="BD82" s="539"/>
      <c r="BE82" s="539"/>
      <c r="BF82" s="539"/>
      <c r="BG82" s="539"/>
      <c r="BH82" s="539"/>
      <c r="BI82" s="539"/>
      <c r="BJ82" s="539"/>
      <c r="BK82" s="539"/>
      <c r="BL82" s="539"/>
      <c r="BM82" s="539"/>
      <c r="BN82" s="539"/>
      <c r="BO82" s="539"/>
      <c r="BP82" s="539"/>
      <c r="BQ82" s="539"/>
      <c r="BR82" s="539"/>
      <c r="BS82" s="539"/>
      <c r="BT82" s="539"/>
      <c r="BU82" s="539"/>
      <c r="BV82" s="539"/>
    </row>
    <row r="83" spans="1:250" s="577" customFormat="1" ht="21.95" customHeight="1">
      <c r="A83" s="941" t="s">
        <v>309</v>
      </c>
      <c r="B83" s="984">
        <v>5515521.4900000012</v>
      </c>
      <c r="C83" s="984"/>
      <c r="D83" s="1013">
        <v>600</v>
      </c>
      <c r="E83" s="1013">
        <v>600</v>
      </c>
      <c r="F83" s="1014">
        <v>600</v>
      </c>
      <c r="G83" s="985">
        <v>0</v>
      </c>
      <c r="H83" s="569" t="s">
        <v>4</v>
      </c>
      <c r="I83" s="938"/>
      <c r="J83" s="938"/>
      <c r="K83" s="539"/>
      <c r="L83" s="539"/>
      <c r="M83" s="539"/>
      <c r="N83" s="539"/>
      <c r="O83" s="539"/>
      <c r="P83" s="539"/>
      <c r="Q83" s="539"/>
      <c r="R83" s="539"/>
      <c r="S83" s="539"/>
      <c r="T83" s="539"/>
      <c r="U83" s="539"/>
      <c r="V83" s="539"/>
      <c r="W83" s="539"/>
      <c r="X83" s="539"/>
      <c r="Y83" s="539"/>
      <c r="Z83" s="539"/>
      <c r="AA83" s="539"/>
      <c r="AB83" s="539"/>
      <c r="AC83" s="539"/>
      <c r="AD83" s="539"/>
      <c r="AE83" s="539"/>
      <c r="AF83" s="539"/>
      <c r="AG83" s="539"/>
      <c r="AH83" s="539"/>
      <c r="AI83" s="539"/>
      <c r="AJ83" s="539"/>
      <c r="AK83" s="539"/>
      <c r="AL83" s="539"/>
      <c r="AM83" s="539"/>
      <c r="AN83" s="539"/>
      <c r="AO83" s="539"/>
      <c r="AP83" s="539"/>
      <c r="AQ83" s="539"/>
      <c r="AR83" s="539"/>
      <c r="AS83" s="539"/>
      <c r="AT83" s="539"/>
      <c r="AU83" s="539"/>
      <c r="AV83" s="539"/>
      <c r="AW83" s="539"/>
      <c r="AX83" s="539"/>
      <c r="AY83" s="539"/>
      <c r="AZ83" s="539"/>
      <c r="BA83" s="539"/>
      <c r="BB83" s="539"/>
      <c r="BC83" s="539"/>
      <c r="BD83" s="539"/>
      <c r="BE83" s="539"/>
      <c r="BF83" s="539"/>
      <c r="BG83" s="539"/>
      <c r="BH83" s="539"/>
      <c r="BI83" s="539"/>
      <c r="BJ83" s="539"/>
      <c r="BK83" s="539"/>
      <c r="BL83" s="539"/>
      <c r="BM83" s="539"/>
      <c r="BN83" s="539"/>
      <c r="BO83" s="539"/>
      <c r="BP83" s="539"/>
      <c r="BQ83" s="539"/>
      <c r="BR83" s="539"/>
      <c r="BS83" s="539"/>
      <c r="BT83" s="539"/>
      <c r="BU83" s="539"/>
      <c r="BV83" s="539"/>
    </row>
    <row r="84" spans="1:250" s="577" customFormat="1" ht="21.95" customHeight="1">
      <c r="A84" s="937" t="s">
        <v>312</v>
      </c>
      <c r="B84" s="984">
        <v>6295209.6600000001</v>
      </c>
      <c r="C84" s="984"/>
      <c r="D84" s="1013">
        <v>0</v>
      </c>
      <c r="E84" s="1013">
        <v>0</v>
      </c>
      <c r="F84" s="1014">
        <v>0</v>
      </c>
      <c r="G84" s="985">
        <v>0</v>
      </c>
      <c r="H84" s="569" t="s">
        <v>4</v>
      </c>
      <c r="I84" s="938"/>
      <c r="J84" s="938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539"/>
      <c r="W84" s="539"/>
      <c r="X84" s="539"/>
      <c r="Y84" s="539"/>
      <c r="Z84" s="539"/>
      <c r="AA84" s="539"/>
      <c r="AB84" s="539"/>
      <c r="AC84" s="539"/>
      <c r="AD84" s="539"/>
      <c r="AE84" s="539"/>
      <c r="AF84" s="539"/>
      <c r="AG84" s="539"/>
      <c r="AH84" s="539"/>
      <c r="AI84" s="539"/>
      <c r="AJ84" s="539"/>
      <c r="AK84" s="539"/>
      <c r="AL84" s="539"/>
      <c r="AM84" s="539"/>
      <c r="AN84" s="539"/>
      <c r="AO84" s="539"/>
      <c r="AP84" s="539"/>
      <c r="AQ84" s="539"/>
      <c r="AR84" s="539"/>
      <c r="AS84" s="539"/>
      <c r="AT84" s="539"/>
      <c r="AU84" s="539"/>
      <c r="AV84" s="539"/>
      <c r="AW84" s="539"/>
      <c r="AX84" s="539"/>
      <c r="AY84" s="539"/>
      <c r="AZ84" s="539"/>
      <c r="BA84" s="539"/>
      <c r="BB84" s="539"/>
      <c r="BC84" s="539"/>
      <c r="BD84" s="539"/>
      <c r="BE84" s="539"/>
      <c r="BF84" s="539"/>
      <c r="BG84" s="539"/>
      <c r="BH84" s="539"/>
      <c r="BI84" s="539"/>
      <c r="BJ84" s="539"/>
      <c r="BK84" s="539"/>
      <c r="BL84" s="539"/>
      <c r="BM84" s="539"/>
      <c r="BN84" s="539"/>
      <c r="BO84" s="539"/>
      <c r="BP84" s="539"/>
      <c r="BQ84" s="539"/>
      <c r="BR84" s="539"/>
      <c r="BS84" s="539"/>
      <c r="BT84" s="539"/>
      <c r="BU84" s="539"/>
      <c r="BV84" s="539"/>
    </row>
    <row r="85" spans="1:250" s="577" customFormat="1" ht="21.95" hidden="1" customHeight="1">
      <c r="A85" s="937" t="s">
        <v>316</v>
      </c>
      <c r="B85" s="984">
        <v>0</v>
      </c>
      <c r="C85" s="984"/>
      <c r="D85" s="1013">
        <v>0</v>
      </c>
      <c r="E85" s="1013">
        <v>0</v>
      </c>
      <c r="F85" s="1014">
        <v>0</v>
      </c>
      <c r="G85" s="985">
        <v>0</v>
      </c>
      <c r="H85" s="569" t="s">
        <v>4</v>
      </c>
      <c r="I85" s="938"/>
      <c r="J85" s="938"/>
      <c r="K85" s="539"/>
      <c r="L85" s="539"/>
      <c r="M85" s="539"/>
      <c r="N85" s="539"/>
      <c r="O85" s="539"/>
      <c r="P85" s="539"/>
      <c r="Q85" s="539"/>
      <c r="R85" s="539"/>
      <c r="S85" s="539"/>
      <c r="T85" s="539"/>
      <c r="U85" s="539"/>
      <c r="V85" s="539"/>
      <c r="W85" s="539"/>
      <c r="X85" s="539"/>
      <c r="Y85" s="539"/>
      <c r="Z85" s="539"/>
      <c r="AA85" s="539"/>
      <c r="AB85" s="539"/>
      <c r="AC85" s="539"/>
      <c r="AD85" s="539"/>
      <c r="AE85" s="539"/>
      <c r="AF85" s="539"/>
      <c r="AG85" s="539"/>
      <c r="AH85" s="539"/>
      <c r="AI85" s="539"/>
      <c r="AJ85" s="539"/>
      <c r="AK85" s="539"/>
      <c r="AL85" s="539"/>
      <c r="AM85" s="539"/>
      <c r="AN85" s="539"/>
      <c r="AO85" s="539"/>
      <c r="AP85" s="539"/>
      <c r="AQ85" s="539"/>
      <c r="AR85" s="539"/>
      <c r="AS85" s="539"/>
      <c r="AT85" s="539"/>
      <c r="AU85" s="539"/>
      <c r="AV85" s="539"/>
      <c r="AW85" s="539"/>
      <c r="AX85" s="539"/>
      <c r="AY85" s="539"/>
      <c r="AZ85" s="539"/>
      <c r="BA85" s="539"/>
      <c r="BB85" s="539"/>
      <c r="BC85" s="539"/>
      <c r="BD85" s="539"/>
      <c r="BE85" s="539"/>
      <c r="BF85" s="539"/>
      <c r="BG85" s="539"/>
      <c r="BH85" s="539"/>
      <c r="BI85" s="539"/>
      <c r="BJ85" s="539"/>
      <c r="BK85" s="539"/>
      <c r="BL85" s="539"/>
      <c r="BM85" s="539"/>
      <c r="BN85" s="539"/>
      <c r="BO85" s="539"/>
      <c r="BP85" s="539"/>
      <c r="BQ85" s="539"/>
      <c r="BR85" s="539"/>
      <c r="BS85" s="539"/>
      <c r="BT85" s="539"/>
      <c r="BU85" s="539"/>
      <c r="BV85" s="539"/>
    </row>
    <row r="86" spans="1:250" ht="21.95" customHeight="1">
      <c r="A86" s="937" t="s">
        <v>317</v>
      </c>
      <c r="B86" s="984">
        <v>283011943.57000011</v>
      </c>
      <c r="C86" s="984"/>
      <c r="D86" s="1013">
        <v>656655.88</v>
      </c>
      <c r="E86" s="1013">
        <v>1423.98</v>
      </c>
      <c r="F86" s="1014">
        <v>656655.88</v>
      </c>
      <c r="G86" s="985">
        <v>0</v>
      </c>
      <c r="H86" s="569" t="s">
        <v>4</v>
      </c>
      <c r="I86" s="938"/>
      <c r="J86" s="938"/>
    </row>
    <row r="87" spans="1:250" ht="21.95" customHeight="1">
      <c r="A87" s="937" t="s">
        <v>318</v>
      </c>
      <c r="B87" s="984">
        <v>6746528.9799999967</v>
      </c>
      <c r="C87" s="984"/>
      <c r="D87" s="1013">
        <v>37795.57</v>
      </c>
      <c r="E87" s="1013">
        <v>3791</v>
      </c>
      <c r="F87" s="1014">
        <v>37795.57</v>
      </c>
      <c r="G87" s="985">
        <v>0</v>
      </c>
      <c r="H87" s="569" t="s">
        <v>4</v>
      </c>
      <c r="I87" s="938"/>
      <c r="J87" s="938"/>
    </row>
    <row r="88" spans="1:250" s="577" customFormat="1" ht="21.95" customHeight="1" thickBot="1">
      <c r="A88" s="937" t="s">
        <v>320</v>
      </c>
      <c r="B88" s="984">
        <v>156102893.54999998</v>
      </c>
      <c r="C88" s="1016"/>
      <c r="D88" s="1013">
        <v>0</v>
      </c>
      <c r="E88" s="1017">
        <v>0</v>
      </c>
      <c r="F88" s="1014">
        <v>0</v>
      </c>
      <c r="G88" s="985">
        <v>0</v>
      </c>
      <c r="H88" s="569" t="s">
        <v>4</v>
      </c>
      <c r="I88" s="938"/>
      <c r="J88" s="938"/>
      <c r="K88" s="539"/>
      <c r="L88" s="539"/>
      <c r="M88" s="539"/>
      <c r="N88" s="539"/>
      <c r="O88" s="539"/>
      <c r="P88" s="539"/>
      <c r="Q88" s="539"/>
      <c r="R88" s="539"/>
      <c r="S88" s="539"/>
      <c r="T88" s="539"/>
      <c r="U88" s="539"/>
      <c r="V88" s="539"/>
      <c r="W88" s="539"/>
      <c r="X88" s="539"/>
      <c r="Y88" s="539"/>
      <c r="Z88" s="539"/>
      <c r="AA88" s="539"/>
      <c r="AB88" s="539"/>
      <c r="AC88" s="539"/>
      <c r="AD88" s="539"/>
      <c r="AE88" s="539"/>
      <c r="AF88" s="539"/>
      <c r="AG88" s="539"/>
      <c r="AH88" s="539"/>
      <c r="AI88" s="539"/>
      <c r="AJ88" s="539"/>
      <c r="AK88" s="539"/>
      <c r="AL88" s="539"/>
      <c r="AM88" s="539"/>
      <c r="AN88" s="539"/>
      <c r="AO88" s="539"/>
      <c r="AP88" s="539"/>
      <c r="AQ88" s="539"/>
      <c r="AR88" s="539"/>
      <c r="AS88" s="539"/>
      <c r="AT88" s="539"/>
      <c r="AU88" s="539"/>
      <c r="AV88" s="539"/>
      <c r="AW88" s="539"/>
      <c r="AX88" s="539"/>
      <c r="AY88" s="539"/>
      <c r="AZ88" s="539"/>
      <c r="BA88" s="539"/>
      <c r="BB88" s="539"/>
      <c r="BC88" s="539"/>
      <c r="BD88" s="539"/>
      <c r="BE88" s="539"/>
      <c r="BF88" s="539"/>
      <c r="BG88" s="539"/>
      <c r="BH88" s="539"/>
      <c r="BI88" s="539"/>
      <c r="BJ88" s="539"/>
      <c r="BK88" s="539"/>
      <c r="BL88" s="539"/>
      <c r="BM88" s="539"/>
      <c r="BN88" s="539"/>
      <c r="BO88" s="539"/>
      <c r="BP88" s="539"/>
      <c r="BQ88" s="539"/>
      <c r="BR88" s="539"/>
      <c r="BS88" s="539"/>
      <c r="BT88" s="539"/>
      <c r="BU88" s="539"/>
      <c r="BV88" s="539"/>
    </row>
    <row r="89" spans="1:250" s="577" customFormat="1" ht="21.95" customHeight="1" thickTop="1">
      <c r="A89" s="942" t="s">
        <v>601</v>
      </c>
      <c r="B89" s="1018"/>
      <c r="C89" s="1019"/>
      <c r="D89" s="1020"/>
      <c r="E89" s="1021">
        <v>0</v>
      </c>
      <c r="F89" s="1022"/>
      <c r="G89" s="990">
        <v>0</v>
      </c>
      <c r="H89" s="569" t="s">
        <v>4</v>
      </c>
      <c r="I89" s="938"/>
      <c r="J89" s="938"/>
      <c r="K89" s="539"/>
      <c r="L89" s="539"/>
      <c r="M89" s="539"/>
      <c r="N89" s="539"/>
      <c r="O89" s="539"/>
      <c r="P89" s="539"/>
      <c r="Q89" s="539"/>
      <c r="R89" s="539"/>
      <c r="S89" s="539"/>
      <c r="T89" s="539"/>
      <c r="U89" s="539"/>
      <c r="V89" s="539"/>
      <c r="W89" s="539"/>
      <c r="X89" s="539"/>
      <c r="Y89" s="539"/>
      <c r="Z89" s="539"/>
      <c r="AA89" s="539"/>
      <c r="AB89" s="539"/>
      <c r="AC89" s="539"/>
      <c r="AD89" s="539"/>
      <c r="AE89" s="539"/>
      <c r="AF89" s="539"/>
      <c r="AG89" s="539"/>
      <c r="AH89" s="539"/>
      <c r="AI89" s="539"/>
      <c r="AJ89" s="539"/>
      <c r="AK89" s="539"/>
      <c r="AL89" s="539"/>
      <c r="AM89" s="539"/>
      <c r="AN89" s="539"/>
      <c r="AO89" s="539"/>
      <c r="AP89" s="539"/>
      <c r="AQ89" s="539"/>
      <c r="AR89" s="539"/>
      <c r="AS89" s="539"/>
      <c r="AT89" s="539"/>
      <c r="AU89" s="539"/>
      <c r="AV89" s="539"/>
      <c r="AW89" s="539"/>
      <c r="AX89" s="539"/>
      <c r="AY89" s="539"/>
      <c r="AZ89" s="539"/>
      <c r="BA89" s="539"/>
      <c r="BB89" s="539"/>
      <c r="BC89" s="539"/>
      <c r="BD89" s="539"/>
      <c r="BE89" s="539"/>
      <c r="BF89" s="539"/>
      <c r="BG89" s="539"/>
      <c r="BH89" s="539"/>
      <c r="BI89" s="539"/>
      <c r="BJ89" s="539"/>
      <c r="BK89" s="539"/>
      <c r="BL89" s="539"/>
      <c r="BM89" s="539"/>
      <c r="BN89" s="539"/>
      <c r="BO89" s="539"/>
      <c r="BP89" s="539"/>
      <c r="BQ89" s="539"/>
      <c r="BR89" s="539"/>
      <c r="BS89" s="539"/>
      <c r="BT89" s="539"/>
      <c r="BU89" s="539"/>
      <c r="BV89" s="539"/>
    </row>
    <row r="90" spans="1:250" s="577" customFormat="1" ht="21.95" customHeight="1">
      <c r="A90" s="581" t="s">
        <v>611</v>
      </c>
      <c r="B90" s="1023">
        <v>17443518473.209999</v>
      </c>
      <c r="C90" s="991" t="s">
        <v>726</v>
      </c>
      <c r="D90" s="1024">
        <v>0</v>
      </c>
      <c r="E90" s="1025">
        <v>0</v>
      </c>
      <c r="F90" s="1026">
        <v>0</v>
      </c>
      <c r="G90" s="1027">
        <v>0</v>
      </c>
      <c r="H90" s="569" t="s">
        <v>4</v>
      </c>
      <c r="I90" s="938"/>
      <c r="J90" s="938"/>
      <c r="K90" s="539"/>
      <c r="L90" s="539"/>
      <c r="M90" s="539"/>
      <c r="N90" s="539"/>
      <c r="O90" s="539"/>
      <c r="P90" s="539"/>
      <c r="Q90" s="539"/>
      <c r="R90" s="539"/>
      <c r="S90" s="539"/>
      <c r="T90" s="539"/>
      <c r="U90" s="539"/>
      <c r="V90" s="539"/>
      <c r="W90" s="539"/>
      <c r="X90" s="539"/>
      <c r="Y90" s="539"/>
      <c r="Z90" s="539"/>
      <c r="AA90" s="539"/>
      <c r="AB90" s="539"/>
      <c r="AC90" s="539"/>
      <c r="AD90" s="539"/>
      <c r="AE90" s="539"/>
      <c r="AF90" s="539"/>
      <c r="AG90" s="539"/>
      <c r="AH90" s="539"/>
      <c r="AI90" s="539"/>
      <c r="AJ90" s="539"/>
      <c r="AK90" s="539"/>
      <c r="AL90" s="539"/>
      <c r="AM90" s="539"/>
      <c r="AN90" s="539"/>
      <c r="AO90" s="539"/>
      <c r="AP90" s="539"/>
      <c r="AQ90" s="539"/>
      <c r="AR90" s="539"/>
      <c r="AS90" s="539"/>
      <c r="AT90" s="539"/>
      <c r="AU90" s="539"/>
      <c r="AV90" s="539"/>
      <c r="AW90" s="539"/>
      <c r="AX90" s="539"/>
      <c r="AY90" s="539"/>
      <c r="AZ90" s="539"/>
      <c r="BA90" s="539"/>
      <c r="BB90" s="539"/>
      <c r="BC90" s="539"/>
      <c r="BD90" s="539"/>
      <c r="BE90" s="539"/>
      <c r="BF90" s="539"/>
      <c r="BG90" s="539"/>
      <c r="BH90" s="539"/>
      <c r="BI90" s="539"/>
      <c r="BJ90" s="539"/>
      <c r="BK90" s="539"/>
      <c r="BL90" s="539"/>
      <c r="BM90" s="539"/>
      <c r="BN90" s="539"/>
      <c r="BO90" s="539"/>
      <c r="BP90" s="539"/>
      <c r="BQ90" s="539"/>
      <c r="BR90" s="539"/>
      <c r="BS90" s="539"/>
      <c r="BT90" s="539"/>
      <c r="BU90" s="539"/>
      <c r="BV90" s="539"/>
    </row>
    <row r="91" spans="1:250" s="580" customFormat="1" ht="19.5" customHeight="1">
      <c r="H91" s="569" t="s">
        <v>4</v>
      </c>
      <c r="I91" s="938"/>
      <c r="J91" s="938"/>
      <c r="K91" s="539"/>
      <c r="L91" s="539"/>
      <c r="M91" s="539"/>
      <c r="N91" s="539"/>
      <c r="O91" s="539"/>
      <c r="P91" s="539"/>
      <c r="Q91" s="539"/>
      <c r="R91" s="539"/>
      <c r="S91" s="539"/>
      <c r="T91" s="539"/>
      <c r="U91" s="539"/>
      <c r="V91" s="539"/>
      <c r="W91" s="539"/>
      <c r="X91" s="539"/>
      <c r="Y91" s="539"/>
      <c r="Z91" s="539"/>
      <c r="AA91" s="539"/>
      <c r="AB91" s="539"/>
      <c r="AC91" s="539"/>
      <c r="AD91" s="539"/>
      <c r="AE91" s="539"/>
      <c r="AF91" s="539"/>
      <c r="AG91" s="539"/>
      <c r="AH91" s="539"/>
      <c r="AI91" s="539"/>
      <c r="AJ91" s="539"/>
      <c r="AK91" s="539"/>
      <c r="AL91" s="539"/>
      <c r="AM91" s="539"/>
      <c r="AN91" s="539"/>
      <c r="AO91" s="539"/>
      <c r="AP91" s="539"/>
      <c r="AQ91" s="539"/>
      <c r="AR91" s="539"/>
    </row>
    <row r="92" spans="1:250" s="580" customFormat="1" ht="18" customHeight="1">
      <c r="A92" s="1100" t="s">
        <v>729</v>
      </c>
      <c r="H92" s="569" t="s">
        <v>4</v>
      </c>
      <c r="I92" s="938"/>
      <c r="J92" s="938"/>
      <c r="K92" s="539"/>
      <c r="L92" s="539"/>
      <c r="M92" s="539"/>
      <c r="N92" s="539"/>
      <c r="O92" s="539"/>
      <c r="P92" s="539"/>
      <c r="Q92" s="539"/>
      <c r="R92" s="539"/>
      <c r="S92" s="539"/>
      <c r="T92" s="539"/>
      <c r="U92" s="539"/>
      <c r="V92" s="539"/>
      <c r="W92" s="539"/>
      <c r="X92" s="539"/>
      <c r="Y92" s="539"/>
      <c r="Z92" s="539"/>
      <c r="AA92" s="539"/>
      <c r="AB92" s="539"/>
      <c r="AC92" s="539"/>
      <c r="AD92" s="539"/>
      <c r="AE92" s="539"/>
      <c r="AF92" s="539"/>
      <c r="AG92" s="539"/>
      <c r="AH92" s="539"/>
      <c r="AI92" s="539"/>
      <c r="AJ92" s="539"/>
      <c r="AK92" s="539"/>
      <c r="AL92" s="539"/>
      <c r="AM92" s="539"/>
      <c r="AN92" s="539"/>
      <c r="AO92" s="539"/>
      <c r="AP92" s="539"/>
      <c r="AQ92" s="539"/>
      <c r="AR92" s="539"/>
    </row>
    <row r="93" spans="1:250" s="580" customFormat="1" ht="16.5" customHeight="1">
      <c r="A93" s="1126" t="s">
        <v>878</v>
      </c>
      <c r="H93" s="569" t="s">
        <v>4</v>
      </c>
      <c r="I93" s="539"/>
      <c r="J93" s="539"/>
      <c r="K93" s="539"/>
      <c r="L93" s="539"/>
      <c r="M93" s="539"/>
      <c r="N93" s="539"/>
      <c r="O93" s="539"/>
      <c r="P93" s="539"/>
      <c r="Q93" s="539"/>
      <c r="R93" s="539"/>
      <c r="S93" s="539"/>
      <c r="T93" s="539"/>
      <c r="U93" s="539"/>
      <c r="V93" s="539"/>
      <c r="W93" s="539"/>
      <c r="X93" s="539"/>
      <c r="Y93" s="539"/>
      <c r="Z93" s="539"/>
      <c r="AA93" s="539"/>
      <c r="AB93" s="539"/>
      <c r="AC93" s="539"/>
      <c r="AD93" s="539"/>
      <c r="AE93" s="539"/>
      <c r="AF93" s="539"/>
      <c r="AG93" s="539"/>
      <c r="AH93" s="539"/>
      <c r="AI93" s="539"/>
      <c r="AJ93" s="539"/>
      <c r="AK93" s="539"/>
      <c r="AL93" s="539"/>
      <c r="AM93" s="539"/>
      <c r="AN93" s="539"/>
      <c r="AO93" s="539"/>
      <c r="AP93" s="539"/>
      <c r="AQ93" s="539"/>
      <c r="AR93" s="539"/>
    </row>
    <row r="94" spans="1:250" s="943" customFormat="1" ht="18" customHeight="1">
      <c r="A94" s="582"/>
      <c r="B94" s="582"/>
      <c r="C94" s="582"/>
      <c r="D94" s="582"/>
      <c r="E94" s="582"/>
      <c r="F94" s="582"/>
      <c r="G94" s="582"/>
      <c r="H94" s="582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39"/>
      <c r="AE94" s="539"/>
      <c r="AF94" s="539"/>
      <c r="AG94" s="539"/>
      <c r="AH94" s="539"/>
      <c r="AI94" s="539"/>
      <c r="AJ94" s="539"/>
      <c r="AK94" s="539"/>
      <c r="AL94" s="539"/>
      <c r="AM94" s="539"/>
      <c r="AN94" s="539"/>
      <c r="AO94" s="539"/>
      <c r="AP94" s="539"/>
      <c r="AQ94" s="539"/>
      <c r="AR94" s="539"/>
      <c r="AS94" s="539"/>
      <c r="AT94" s="539"/>
      <c r="AU94" s="539"/>
      <c r="AV94" s="539"/>
      <c r="AW94" s="539"/>
      <c r="AX94" s="539"/>
      <c r="AY94" s="539"/>
      <c r="AZ94" s="539"/>
      <c r="BA94" s="539"/>
      <c r="BB94" s="539"/>
      <c r="BC94" s="539"/>
      <c r="BD94" s="539"/>
      <c r="BE94" s="539"/>
      <c r="BF94" s="539"/>
      <c r="BG94" s="539"/>
      <c r="BH94" s="539"/>
      <c r="BI94" s="539"/>
      <c r="BJ94" s="539"/>
      <c r="BK94" s="539"/>
      <c r="BL94" s="539"/>
      <c r="BM94" s="539"/>
      <c r="BN94" s="539"/>
      <c r="BO94" s="539"/>
      <c r="BP94" s="539"/>
      <c r="BQ94" s="539"/>
      <c r="BR94" s="539"/>
      <c r="BS94" s="539"/>
      <c r="BT94" s="539"/>
      <c r="BU94" s="539"/>
      <c r="BV94" s="539"/>
      <c r="BW94" s="539"/>
      <c r="BX94" s="539"/>
      <c r="BY94" s="539"/>
      <c r="BZ94" s="539"/>
      <c r="CA94" s="539"/>
      <c r="CB94" s="539"/>
      <c r="CC94" s="539"/>
      <c r="CD94" s="539"/>
      <c r="CE94" s="539"/>
      <c r="CF94" s="539"/>
      <c r="CG94" s="539"/>
      <c r="CH94" s="539"/>
      <c r="CI94" s="539"/>
      <c r="CJ94" s="539"/>
      <c r="CK94" s="539"/>
      <c r="CL94" s="539"/>
      <c r="CM94" s="539"/>
      <c r="CN94" s="539"/>
      <c r="CO94" s="539"/>
      <c r="CP94" s="539"/>
      <c r="CQ94" s="539"/>
      <c r="CR94" s="539"/>
      <c r="CS94" s="539"/>
      <c r="CT94" s="539"/>
      <c r="CU94" s="539"/>
      <c r="CV94" s="539"/>
      <c r="CW94" s="539"/>
      <c r="CX94" s="539"/>
      <c r="CY94" s="539"/>
      <c r="CZ94" s="539"/>
      <c r="DA94" s="539"/>
      <c r="DB94" s="539"/>
      <c r="DC94" s="539"/>
      <c r="DD94" s="539"/>
      <c r="DE94" s="539"/>
      <c r="DF94" s="539"/>
      <c r="DG94" s="539"/>
      <c r="DH94" s="539"/>
      <c r="DI94" s="539"/>
      <c r="DJ94" s="539"/>
      <c r="DK94" s="539"/>
      <c r="DL94" s="539"/>
      <c r="DM94" s="539"/>
      <c r="DN94" s="539"/>
      <c r="DO94" s="539"/>
      <c r="DP94" s="539"/>
      <c r="DQ94" s="539"/>
      <c r="DR94" s="539"/>
      <c r="DS94" s="539"/>
      <c r="DT94" s="539"/>
      <c r="DU94" s="539"/>
      <c r="DV94" s="539"/>
      <c r="DW94" s="539"/>
      <c r="DX94" s="539"/>
      <c r="DY94" s="539"/>
      <c r="DZ94" s="539"/>
      <c r="EA94" s="539"/>
      <c r="EB94" s="539"/>
      <c r="EC94" s="539"/>
      <c r="ED94" s="539"/>
      <c r="EE94" s="539"/>
      <c r="EF94" s="539"/>
      <c r="EG94" s="539"/>
      <c r="EH94" s="539"/>
      <c r="EI94" s="539"/>
      <c r="EJ94" s="539"/>
      <c r="EK94" s="539"/>
      <c r="EL94" s="539"/>
      <c r="EM94" s="539"/>
      <c r="EN94" s="539"/>
      <c r="EO94" s="539"/>
      <c r="EP94" s="539"/>
      <c r="EQ94" s="539"/>
      <c r="ER94" s="539"/>
      <c r="ES94" s="539"/>
      <c r="ET94" s="539"/>
      <c r="EU94" s="539"/>
      <c r="EV94" s="539"/>
      <c r="EW94" s="539"/>
      <c r="EX94" s="539"/>
      <c r="EY94" s="539"/>
      <c r="EZ94" s="539"/>
      <c r="FA94" s="539"/>
      <c r="FB94" s="539"/>
      <c r="FC94" s="539"/>
      <c r="FD94" s="539"/>
      <c r="FE94" s="539"/>
      <c r="FF94" s="539"/>
      <c r="FG94" s="539"/>
      <c r="FH94" s="539"/>
      <c r="FI94" s="539"/>
      <c r="FJ94" s="539"/>
      <c r="FK94" s="539"/>
      <c r="FL94" s="539"/>
      <c r="FM94" s="539"/>
      <c r="FN94" s="539"/>
      <c r="FO94" s="539"/>
      <c r="FP94" s="539"/>
      <c r="FQ94" s="539"/>
      <c r="FR94" s="539"/>
      <c r="FS94" s="539"/>
      <c r="FT94" s="539"/>
      <c r="FU94" s="539"/>
      <c r="FV94" s="539"/>
      <c r="FW94" s="539"/>
      <c r="FX94" s="539"/>
      <c r="FY94" s="539"/>
      <c r="FZ94" s="539"/>
      <c r="GA94" s="539"/>
      <c r="GB94" s="539"/>
      <c r="GC94" s="539"/>
      <c r="GD94" s="539"/>
      <c r="GE94" s="539"/>
      <c r="GF94" s="539"/>
      <c r="GG94" s="539"/>
      <c r="GH94" s="539"/>
      <c r="GI94" s="539"/>
      <c r="GJ94" s="539"/>
      <c r="GK94" s="539"/>
      <c r="GL94" s="539"/>
      <c r="GM94" s="539"/>
      <c r="GN94" s="539"/>
      <c r="GO94" s="539"/>
      <c r="GP94" s="539"/>
      <c r="GQ94" s="539"/>
      <c r="GR94" s="539"/>
      <c r="GS94" s="539"/>
      <c r="GT94" s="539"/>
      <c r="GU94" s="539"/>
      <c r="GV94" s="539"/>
      <c r="GW94" s="539"/>
      <c r="GX94" s="539"/>
      <c r="GY94" s="539"/>
      <c r="GZ94" s="539"/>
      <c r="HA94" s="539"/>
      <c r="HB94" s="539"/>
      <c r="HC94" s="539"/>
      <c r="HD94" s="539"/>
      <c r="HE94" s="539"/>
      <c r="HF94" s="539"/>
      <c r="HG94" s="539"/>
      <c r="HH94" s="539"/>
      <c r="HI94" s="539"/>
      <c r="HJ94" s="539"/>
      <c r="HK94" s="539"/>
      <c r="HL94" s="539"/>
      <c r="HM94" s="539"/>
      <c r="HN94" s="539"/>
      <c r="HO94" s="539"/>
      <c r="HP94" s="539"/>
      <c r="HQ94" s="539"/>
      <c r="HR94" s="539"/>
      <c r="HS94" s="539"/>
      <c r="HT94" s="539"/>
      <c r="HU94" s="539"/>
      <c r="HV94" s="539"/>
      <c r="HW94" s="539"/>
      <c r="HX94" s="539"/>
      <c r="HY94" s="539"/>
      <c r="HZ94" s="539"/>
      <c r="IA94" s="539"/>
      <c r="IB94" s="539"/>
      <c r="IC94" s="539"/>
      <c r="ID94" s="539"/>
      <c r="IE94" s="539"/>
      <c r="IF94" s="539"/>
      <c r="IG94" s="539"/>
      <c r="IH94" s="539"/>
      <c r="II94" s="539"/>
      <c r="IJ94" s="539"/>
      <c r="IK94" s="539"/>
      <c r="IL94" s="539"/>
      <c r="IM94" s="539"/>
      <c r="IN94" s="539"/>
      <c r="IO94" s="539"/>
      <c r="IP94" s="539"/>
    </row>
    <row r="95" spans="1:250">
      <c r="A95" s="583"/>
      <c r="B95" s="583"/>
      <c r="C95" s="583"/>
      <c r="D95" s="583"/>
      <c r="E95" s="583"/>
      <c r="F95" s="583"/>
      <c r="G95" s="583"/>
      <c r="H95" s="583"/>
    </row>
    <row r="96" spans="1:250">
      <c r="A96" s="944" t="s">
        <v>4</v>
      </c>
      <c r="H96" s="569" t="s">
        <v>4</v>
      </c>
    </row>
    <row r="97" spans="2:8">
      <c r="H97" s="569" t="s">
        <v>4</v>
      </c>
    </row>
    <row r="98" spans="2:8">
      <c r="H98" s="569" t="s">
        <v>4</v>
      </c>
    </row>
    <row r="99" spans="2:8">
      <c r="H99" s="569" t="s">
        <v>4</v>
      </c>
    </row>
    <row r="100" spans="2:8">
      <c r="H100" s="569" t="s">
        <v>4</v>
      </c>
    </row>
    <row r="101" spans="2:8">
      <c r="H101" s="569" t="s">
        <v>4</v>
      </c>
    </row>
    <row r="102" spans="2:8">
      <c r="H102" s="569" t="s">
        <v>4</v>
      </c>
    </row>
    <row r="103" spans="2:8">
      <c r="H103" s="569" t="s">
        <v>4</v>
      </c>
    </row>
    <row r="104" spans="2:8">
      <c r="H104" s="569" t="s">
        <v>4</v>
      </c>
    </row>
    <row r="105" spans="2:8">
      <c r="H105" s="569" t="s">
        <v>4</v>
      </c>
    </row>
    <row r="106" spans="2:8">
      <c r="B106" s="584" t="s">
        <v>4</v>
      </c>
      <c r="C106" s="584"/>
      <c r="H106" s="569" t="s">
        <v>4</v>
      </c>
    </row>
    <row r="107" spans="2:8">
      <c r="H107" s="569" t="s">
        <v>4</v>
      </c>
    </row>
    <row r="108" spans="2:8">
      <c r="H108" s="569" t="s">
        <v>4</v>
      </c>
    </row>
    <row r="109" spans="2:8">
      <c r="H109" s="569" t="s">
        <v>4</v>
      </c>
    </row>
    <row r="110" spans="2:8">
      <c r="H110" s="569" t="s">
        <v>4</v>
      </c>
    </row>
    <row r="111" spans="2:8">
      <c r="H111" s="569" t="s">
        <v>4</v>
      </c>
    </row>
    <row r="112" spans="2:8">
      <c r="H112" s="569" t="s">
        <v>4</v>
      </c>
    </row>
    <row r="113" spans="8:8">
      <c r="H113" s="569" t="s">
        <v>4</v>
      </c>
    </row>
    <row r="114" spans="8:8">
      <c r="H114" s="569" t="s">
        <v>4</v>
      </c>
    </row>
    <row r="115" spans="8:8">
      <c r="H115" s="569" t="s">
        <v>4</v>
      </c>
    </row>
    <row r="116" spans="8:8">
      <c r="H116" s="569" t="s">
        <v>4</v>
      </c>
    </row>
    <row r="117" spans="8:8">
      <c r="H117" s="569" t="s">
        <v>4</v>
      </c>
    </row>
    <row r="118" spans="8:8">
      <c r="H118" s="569" t="s">
        <v>4</v>
      </c>
    </row>
    <row r="119" spans="8:8">
      <c r="H119" s="569" t="s">
        <v>4</v>
      </c>
    </row>
    <row r="120" spans="8:8">
      <c r="H120" s="569" t="s">
        <v>4</v>
      </c>
    </row>
    <row r="121" spans="8:8">
      <c r="H121" s="569" t="s">
        <v>4</v>
      </c>
    </row>
    <row r="122" spans="8:8">
      <c r="H122" s="569" t="s">
        <v>4</v>
      </c>
    </row>
    <row r="123" spans="8:8">
      <c r="H123" s="569" t="s">
        <v>4</v>
      </c>
    </row>
    <row r="124" spans="8:8">
      <c r="H124" s="569" t="s">
        <v>4</v>
      </c>
    </row>
    <row r="125" spans="8:8">
      <c r="H125" s="569" t="s">
        <v>4</v>
      </c>
    </row>
    <row r="126" spans="8:8">
      <c r="H126" s="569" t="s">
        <v>4</v>
      </c>
    </row>
    <row r="127" spans="8:8">
      <c r="H127" s="569" t="s">
        <v>4</v>
      </c>
    </row>
    <row r="128" spans="8:8">
      <c r="H128" s="569" t="s">
        <v>4</v>
      </c>
    </row>
    <row r="129" spans="8:8">
      <c r="H129" s="569" t="s">
        <v>4</v>
      </c>
    </row>
    <row r="130" spans="8:8">
      <c r="H130" s="569" t="s">
        <v>4</v>
      </c>
    </row>
    <row r="131" spans="8:8">
      <c r="H131" s="569" t="s">
        <v>4</v>
      </c>
    </row>
    <row r="132" spans="8:8">
      <c r="H132" s="569" t="s">
        <v>4</v>
      </c>
    </row>
    <row r="133" spans="8:8">
      <c r="H133" s="569" t="s">
        <v>4</v>
      </c>
    </row>
    <row r="134" spans="8:8">
      <c r="H134" s="569" t="s">
        <v>4</v>
      </c>
    </row>
    <row r="135" spans="8:8">
      <c r="H135" s="569" t="s">
        <v>4</v>
      </c>
    </row>
    <row r="136" spans="8:8">
      <c r="H136" s="569" t="s">
        <v>4</v>
      </c>
    </row>
    <row r="137" spans="8:8">
      <c r="H137" s="569" t="s">
        <v>4</v>
      </c>
    </row>
    <row r="138" spans="8:8">
      <c r="H138" s="569" t="s">
        <v>4</v>
      </c>
    </row>
    <row r="139" spans="8:8">
      <c r="H139" s="569" t="s">
        <v>4</v>
      </c>
    </row>
    <row r="140" spans="8:8">
      <c r="H140" s="56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48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80" zoomScaleNormal="80" workbookViewId="0">
      <selection activeCell="AC11" sqref="AC11"/>
    </sheetView>
  </sheetViews>
  <sheetFormatPr defaultColWidth="12.5703125" defaultRowHeight="15"/>
  <cols>
    <col min="1" max="1" width="6" style="587" bestFit="1" customWidth="1"/>
    <col min="2" max="2" width="2" style="587" customWidth="1"/>
    <col min="3" max="3" width="57.140625" style="587" customWidth="1"/>
    <col min="4" max="4" width="20.140625" style="587" customWidth="1"/>
    <col min="5" max="8" width="21.42578125" style="587" customWidth="1"/>
    <col min="9" max="9" width="16.7109375" style="587" customWidth="1"/>
    <col min="10" max="10" width="12.5703125" style="587"/>
    <col min="11" max="11" width="16.7109375" style="587" customWidth="1"/>
    <col min="12" max="12" width="22.85546875" style="587" customWidth="1"/>
    <col min="13" max="256" width="12.5703125" style="587"/>
    <col min="257" max="257" width="5" style="587" customWidth="1"/>
    <col min="258" max="258" width="2" style="587" customWidth="1"/>
    <col min="259" max="259" width="57.140625" style="587" customWidth="1"/>
    <col min="260" max="260" width="20.140625" style="587" customWidth="1"/>
    <col min="261" max="264" width="21.42578125" style="587" customWidth="1"/>
    <col min="265" max="265" width="16.7109375" style="587" customWidth="1"/>
    <col min="266" max="266" width="12.5703125" style="587"/>
    <col min="267" max="267" width="16.7109375" style="587" customWidth="1"/>
    <col min="268" max="268" width="22.85546875" style="587" customWidth="1"/>
    <col min="269" max="512" width="12.5703125" style="587"/>
    <col min="513" max="513" width="5" style="587" customWidth="1"/>
    <col min="514" max="514" width="2" style="587" customWidth="1"/>
    <col min="515" max="515" width="57.140625" style="587" customWidth="1"/>
    <col min="516" max="516" width="20.140625" style="587" customWidth="1"/>
    <col min="517" max="520" width="21.42578125" style="587" customWidth="1"/>
    <col min="521" max="521" width="16.7109375" style="587" customWidth="1"/>
    <col min="522" max="522" width="12.5703125" style="587"/>
    <col min="523" max="523" width="16.7109375" style="587" customWidth="1"/>
    <col min="524" max="524" width="22.85546875" style="587" customWidth="1"/>
    <col min="525" max="768" width="12.5703125" style="587"/>
    <col min="769" max="769" width="5" style="587" customWidth="1"/>
    <col min="770" max="770" width="2" style="587" customWidth="1"/>
    <col min="771" max="771" width="57.140625" style="587" customWidth="1"/>
    <col min="772" max="772" width="20.140625" style="587" customWidth="1"/>
    <col min="773" max="776" width="21.42578125" style="587" customWidth="1"/>
    <col min="777" max="777" width="16.7109375" style="587" customWidth="1"/>
    <col min="778" max="778" width="12.5703125" style="587"/>
    <col min="779" max="779" width="16.7109375" style="587" customWidth="1"/>
    <col min="780" max="780" width="22.85546875" style="587" customWidth="1"/>
    <col min="781" max="1024" width="12.5703125" style="587"/>
    <col min="1025" max="1025" width="5" style="587" customWidth="1"/>
    <col min="1026" max="1026" width="2" style="587" customWidth="1"/>
    <col min="1027" max="1027" width="57.140625" style="587" customWidth="1"/>
    <col min="1028" max="1028" width="20.140625" style="587" customWidth="1"/>
    <col min="1029" max="1032" width="21.42578125" style="587" customWidth="1"/>
    <col min="1033" max="1033" width="16.7109375" style="587" customWidth="1"/>
    <col min="1034" max="1034" width="12.5703125" style="587"/>
    <col min="1035" max="1035" width="16.7109375" style="587" customWidth="1"/>
    <col min="1036" max="1036" width="22.85546875" style="587" customWidth="1"/>
    <col min="1037" max="1280" width="12.5703125" style="587"/>
    <col min="1281" max="1281" width="5" style="587" customWidth="1"/>
    <col min="1282" max="1282" width="2" style="587" customWidth="1"/>
    <col min="1283" max="1283" width="57.140625" style="587" customWidth="1"/>
    <col min="1284" max="1284" width="20.140625" style="587" customWidth="1"/>
    <col min="1285" max="1288" width="21.42578125" style="587" customWidth="1"/>
    <col min="1289" max="1289" width="16.7109375" style="587" customWidth="1"/>
    <col min="1290" max="1290" width="12.5703125" style="587"/>
    <col min="1291" max="1291" width="16.7109375" style="587" customWidth="1"/>
    <col min="1292" max="1292" width="22.85546875" style="587" customWidth="1"/>
    <col min="1293" max="1536" width="12.5703125" style="587"/>
    <col min="1537" max="1537" width="5" style="587" customWidth="1"/>
    <col min="1538" max="1538" width="2" style="587" customWidth="1"/>
    <col min="1539" max="1539" width="57.140625" style="587" customWidth="1"/>
    <col min="1540" max="1540" width="20.140625" style="587" customWidth="1"/>
    <col min="1541" max="1544" width="21.42578125" style="587" customWidth="1"/>
    <col min="1545" max="1545" width="16.7109375" style="587" customWidth="1"/>
    <col min="1546" max="1546" width="12.5703125" style="587"/>
    <col min="1547" max="1547" width="16.7109375" style="587" customWidth="1"/>
    <col min="1548" max="1548" width="22.85546875" style="587" customWidth="1"/>
    <col min="1549" max="1792" width="12.5703125" style="587"/>
    <col min="1793" max="1793" width="5" style="587" customWidth="1"/>
    <col min="1794" max="1794" width="2" style="587" customWidth="1"/>
    <col min="1795" max="1795" width="57.140625" style="587" customWidth="1"/>
    <col min="1796" max="1796" width="20.140625" style="587" customWidth="1"/>
    <col min="1797" max="1800" width="21.42578125" style="587" customWidth="1"/>
    <col min="1801" max="1801" width="16.7109375" style="587" customWidth="1"/>
    <col min="1802" max="1802" width="12.5703125" style="587"/>
    <col min="1803" max="1803" width="16.7109375" style="587" customWidth="1"/>
    <col min="1804" max="1804" width="22.85546875" style="587" customWidth="1"/>
    <col min="1805" max="2048" width="12.5703125" style="587"/>
    <col min="2049" max="2049" width="5" style="587" customWidth="1"/>
    <col min="2050" max="2050" width="2" style="587" customWidth="1"/>
    <col min="2051" max="2051" width="57.140625" style="587" customWidth="1"/>
    <col min="2052" max="2052" width="20.140625" style="587" customWidth="1"/>
    <col min="2053" max="2056" width="21.42578125" style="587" customWidth="1"/>
    <col min="2057" max="2057" width="16.7109375" style="587" customWidth="1"/>
    <col min="2058" max="2058" width="12.5703125" style="587"/>
    <col min="2059" max="2059" width="16.7109375" style="587" customWidth="1"/>
    <col min="2060" max="2060" width="22.85546875" style="587" customWidth="1"/>
    <col min="2061" max="2304" width="12.5703125" style="587"/>
    <col min="2305" max="2305" width="5" style="587" customWidth="1"/>
    <col min="2306" max="2306" width="2" style="587" customWidth="1"/>
    <col min="2307" max="2307" width="57.140625" style="587" customWidth="1"/>
    <col min="2308" max="2308" width="20.140625" style="587" customWidth="1"/>
    <col min="2309" max="2312" width="21.42578125" style="587" customWidth="1"/>
    <col min="2313" max="2313" width="16.7109375" style="587" customWidth="1"/>
    <col min="2314" max="2314" width="12.5703125" style="587"/>
    <col min="2315" max="2315" width="16.7109375" style="587" customWidth="1"/>
    <col min="2316" max="2316" width="22.85546875" style="587" customWidth="1"/>
    <col min="2317" max="2560" width="12.5703125" style="587"/>
    <col min="2561" max="2561" width="5" style="587" customWidth="1"/>
    <col min="2562" max="2562" width="2" style="587" customWidth="1"/>
    <col min="2563" max="2563" width="57.140625" style="587" customWidth="1"/>
    <col min="2564" max="2564" width="20.140625" style="587" customWidth="1"/>
    <col min="2565" max="2568" width="21.42578125" style="587" customWidth="1"/>
    <col min="2569" max="2569" width="16.7109375" style="587" customWidth="1"/>
    <col min="2570" max="2570" width="12.5703125" style="587"/>
    <col min="2571" max="2571" width="16.7109375" style="587" customWidth="1"/>
    <col min="2572" max="2572" width="22.85546875" style="587" customWidth="1"/>
    <col min="2573" max="2816" width="12.5703125" style="587"/>
    <col min="2817" max="2817" width="5" style="587" customWidth="1"/>
    <col min="2818" max="2818" width="2" style="587" customWidth="1"/>
    <col min="2819" max="2819" width="57.140625" style="587" customWidth="1"/>
    <col min="2820" max="2820" width="20.140625" style="587" customWidth="1"/>
    <col min="2821" max="2824" width="21.42578125" style="587" customWidth="1"/>
    <col min="2825" max="2825" width="16.7109375" style="587" customWidth="1"/>
    <col min="2826" max="2826" width="12.5703125" style="587"/>
    <col min="2827" max="2827" width="16.7109375" style="587" customWidth="1"/>
    <col min="2828" max="2828" width="22.85546875" style="587" customWidth="1"/>
    <col min="2829" max="3072" width="12.5703125" style="587"/>
    <col min="3073" max="3073" width="5" style="587" customWidth="1"/>
    <col min="3074" max="3074" width="2" style="587" customWidth="1"/>
    <col min="3075" max="3075" width="57.140625" style="587" customWidth="1"/>
    <col min="3076" max="3076" width="20.140625" style="587" customWidth="1"/>
    <col min="3077" max="3080" width="21.42578125" style="587" customWidth="1"/>
    <col min="3081" max="3081" width="16.7109375" style="587" customWidth="1"/>
    <col min="3082" max="3082" width="12.5703125" style="587"/>
    <col min="3083" max="3083" width="16.7109375" style="587" customWidth="1"/>
    <col min="3084" max="3084" width="22.85546875" style="587" customWidth="1"/>
    <col min="3085" max="3328" width="12.5703125" style="587"/>
    <col min="3329" max="3329" width="5" style="587" customWidth="1"/>
    <col min="3330" max="3330" width="2" style="587" customWidth="1"/>
    <col min="3331" max="3331" width="57.140625" style="587" customWidth="1"/>
    <col min="3332" max="3332" width="20.140625" style="587" customWidth="1"/>
    <col min="3333" max="3336" width="21.42578125" style="587" customWidth="1"/>
    <col min="3337" max="3337" width="16.7109375" style="587" customWidth="1"/>
    <col min="3338" max="3338" width="12.5703125" style="587"/>
    <col min="3339" max="3339" width="16.7109375" style="587" customWidth="1"/>
    <col min="3340" max="3340" width="22.85546875" style="587" customWidth="1"/>
    <col min="3341" max="3584" width="12.5703125" style="587"/>
    <col min="3585" max="3585" width="5" style="587" customWidth="1"/>
    <col min="3586" max="3586" width="2" style="587" customWidth="1"/>
    <col min="3587" max="3587" width="57.140625" style="587" customWidth="1"/>
    <col min="3588" max="3588" width="20.140625" style="587" customWidth="1"/>
    <col min="3589" max="3592" width="21.42578125" style="587" customWidth="1"/>
    <col min="3593" max="3593" width="16.7109375" style="587" customWidth="1"/>
    <col min="3594" max="3594" width="12.5703125" style="587"/>
    <col min="3595" max="3595" width="16.7109375" style="587" customWidth="1"/>
    <col min="3596" max="3596" width="22.85546875" style="587" customWidth="1"/>
    <col min="3597" max="3840" width="12.5703125" style="587"/>
    <col min="3841" max="3841" width="5" style="587" customWidth="1"/>
    <col min="3842" max="3842" width="2" style="587" customWidth="1"/>
    <col min="3843" max="3843" width="57.140625" style="587" customWidth="1"/>
    <col min="3844" max="3844" width="20.140625" style="587" customWidth="1"/>
    <col min="3845" max="3848" width="21.42578125" style="587" customWidth="1"/>
    <col min="3849" max="3849" width="16.7109375" style="587" customWidth="1"/>
    <col min="3850" max="3850" width="12.5703125" style="587"/>
    <col min="3851" max="3851" width="16.7109375" style="587" customWidth="1"/>
    <col min="3852" max="3852" width="22.85546875" style="587" customWidth="1"/>
    <col min="3853" max="4096" width="12.5703125" style="587"/>
    <col min="4097" max="4097" width="5" style="587" customWidth="1"/>
    <col min="4098" max="4098" width="2" style="587" customWidth="1"/>
    <col min="4099" max="4099" width="57.140625" style="587" customWidth="1"/>
    <col min="4100" max="4100" width="20.140625" style="587" customWidth="1"/>
    <col min="4101" max="4104" width="21.42578125" style="587" customWidth="1"/>
    <col min="4105" max="4105" width="16.7109375" style="587" customWidth="1"/>
    <col min="4106" max="4106" width="12.5703125" style="587"/>
    <col min="4107" max="4107" width="16.7109375" style="587" customWidth="1"/>
    <col min="4108" max="4108" width="22.85546875" style="587" customWidth="1"/>
    <col min="4109" max="4352" width="12.5703125" style="587"/>
    <col min="4353" max="4353" width="5" style="587" customWidth="1"/>
    <col min="4354" max="4354" width="2" style="587" customWidth="1"/>
    <col min="4355" max="4355" width="57.140625" style="587" customWidth="1"/>
    <col min="4356" max="4356" width="20.140625" style="587" customWidth="1"/>
    <col min="4357" max="4360" width="21.42578125" style="587" customWidth="1"/>
    <col min="4361" max="4361" width="16.7109375" style="587" customWidth="1"/>
    <col min="4362" max="4362" width="12.5703125" style="587"/>
    <col min="4363" max="4363" width="16.7109375" style="587" customWidth="1"/>
    <col min="4364" max="4364" width="22.85546875" style="587" customWidth="1"/>
    <col min="4365" max="4608" width="12.5703125" style="587"/>
    <col min="4609" max="4609" width="5" style="587" customWidth="1"/>
    <col min="4610" max="4610" width="2" style="587" customWidth="1"/>
    <col min="4611" max="4611" width="57.140625" style="587" customWidth="1"/>
    <col min="4612" max="4612" width="20.140625" style="587" customWidth="1"/>
    <col min="4613" max="4616" width="21.42578125" style="587" customWidth="1"/>
    <col min="4617" max="4617" width="16.7109375" style="587" customWidth="1"/>
    <col min="4618" max="4618" width="12.5703125" style="587"/>
    <col min="4619" max="4619" width="16.7109375" style="587" customWidth="1"/>
    <col min="4620" max="4620" width="22.85546875" style="587" customWidth="1"/>
    <col min="4621" max="4864" width="12.5703125" style="587"/>
    <col min="4865" max="4865" width="5" style="587" customWidth="1"/>
    <col min="4866" max="4866" width="2" style="587" customWidth="1"/>
    <col min="4867" max="4867" width="57.140625" style="587" customWidth="1"/>
    <col min="4868" max="4868" width="20.140625" style="587" customWidth="1"/>
    <col min="4869" max="4872" width="21.42578125" style="587" customWidth="1"/>
    <col min="4873" max="4873" width="16.7109375" style="587" customWidth="1"/>
    <col min="4874" max="4874" width="12.5703125" style="587"/>
    <col min="4875" max="4875" width="16.7109375" style="587" customWidth="1"/>
    <col min="4876" max="4876" width="22.85546875" style="587" customWidth="1"/>
    <col min="4877" max="5120" width="12.5703125" style="587"/>
    <col min="5121" max="5121" width="5" style="587" customWidth="1"/>
    <col min="5122" max="5122" width="2" style="587" customWidth="1"/>
    <col min="5123" max="5123" width="57.140625" style="587" customWidth="1"/>
    <col min="5124" max="5124" width="20.140625" style="587" customWidth="1"/>
    <col min="5125" max="5128" width="21.42578125" style="587" customWidth="1"/>
    <col min="5129" max="5129" width="16.7109375" style="587" customWidth="1"/>
    <col min="5130" max="5130" width="12.5703125" style="587"/>
    <col min="5131" max="5131" width="16.7109375" style="587" customWidth="1"/>
    <col min="5132" max="5132" width="22.85546875" style="587" customWidth="1"/>
    <col min="5133" max="5376" width="12.5703125" style="587"/>
    <col min="5377" max="5377" width="5" style="587" customWidth="1"/>
    <col min="5378" max="5378" width="2" style="587" customWidth="1"/>
    <col min="5379" max="5379" width="57.140625" style="587" customWidth="1"/>
    <col min="5380" max="5380" width="20.140625" style="587" customWidth="1"/>
    <col min="5381" max="5384" width="21.42578125" style="587" customWidth="1"/>
    <col min="5385" max="5385" width="16.7109375" style="587" customWidth="1"/>
    <col min="5386" max="5386" width="12.5703125" style="587"/>
    <col min="5387" max="5387" width="16.7109375" style="587" customWidth="1"/>
    <col min="5388" max="5388" width="22.85546875" style="587" customWidth="1"/>
    <col min="5389" max="5632" width="12.5703125" style="587"/>
    <col min="5633" max="5633" width="5" style="587" customWidth="1"/>
    <col min="5634" max="5634" width="2" style="587" customWidth="1"/>
    <col min="5635" max="5635" width="57.140625" style="587" customWidth="1"/>
    <col min="5636" max="5636" width="20.140625" style="587" customWidth="1"/>
    <col min="5637" max="5640" width="21.42578125" style="587" customWidth="1"/>
    <col min="5641" max="5641" width="16.7109375" style="587" customWidth="1"/>
    <col min="5642" max="5642" width="12.5703125" style="587"/>
    <col min="5643" max="5643" width="16.7109375" style="587" customWidth="1"/>
    <col min="5644" max="5644" width="22.85546875" style="587" customWidth="1"/>
    <col min="5645" max="5888" width="12.5703125" style="587"/>
    <col min="5889" max="5889" width="5" style="587" customWidth="1"/>
    <col min="5890" max="5890" width="2" style="587" customWidth="1"/>
    <col min="5891" max="5891" width="57.140625" style="587" customWidth="1"/>
    <col min="5892" max="5892" width="20.140625" style="587" customWidth="1"/>
    <col min="5893" max="5896" width="21.42578125" style="587" customWidth="1"/>
    <col min="5897" max="5897" width="16.7109375" style="587" customWidth="1"/>
    <col min="5898" max="5898" width="12.5703125" style="587"/>
    <col min="5899" max="5899" width="16.7109375" style="587" customWidth="1"/>
    <col min="5900" max="5900" width="22.85546875" style="587" customWidth="1"/>
    <col min="5901" max="6144" width="12.5703125" style="587"/>
    <col min="6145" max="6145" width="5" style="587" customWidth="1"/>
    <col min="6146" max="6146" width="2" style="587" customWidth="1"/>
    <col min="6147" max="6147" width="57.140625" style="587" customWidth="1"/>
    <col min="6148" max="6148" width="20.140625" style="587" customWidth="1"/>
    <col min="6149" max="6152" width="21.42578125" style="587" customWidth="1"/>
    <col min="6153" max="6153" width="16.7109375" style="587" customWidth="1"/>
    <col min="6154" max="6154" width="12.5703125" style="587"/>
    <col min="6155" max="6155" width="16.7109375" style="587" customWidth="1"/>
    <col min="6156" max="6156" width="22.85546875" style="587" customWidth="1"/>
    <col min="6157" max="6400" width="12.5703125" style="587"/>
    <col min="6401" max="6401" width="5" style="587" customWidth="1"/>
    <col min="6402" max="6402" width="2" style="587" customWidth="1"/>
    <col min="6403" max="6403" width="57.140625" style="587" customWidth="1"/>
    <col min="6404" max="6404" width="20.140625" style="587" customWidth="1"/>
    <col min="6405" max="6408" width="21.42578125" style="587" customWidth="1"/>
    <col min="6409" max="6409" width="16.7109375" style="587" customWidth="1"/>
    <col min="6410" max="6410" width="12.5703125" style="587"/>
    <col min="6411" max="6411" width="16.7109375" style="587" customWidth="1"/>
    <col min="6412" max="6412" width="22.85546875" style="587" customWidth="1"/>
    <col min="6413" max="6656" width="12.5703125" style="587"/>
    <col min="6657" max="6657" width="5" style="587" customWidth="1"/>
    <col min="6658" max="6658" width="2" style="587" customWidth="1"/>
    <col min="6659" max="6659" width="57.140625" style="587" customWidth="1"/>
    <col min="6660" max="6660" width="20.140625" style="587" customWidth="1"/>
    <col min="6661" max="6664" width="21.42578125" style="587" customWidth="1"/>
    <col min="6665" max="6665" width="16.7109375" style="587" customWidth="1"/>
    <col min="6666" max="6666" width="12.5703125" style="587"/>
    <col min="6667" max="6667" width="16.7109375" style="587" customWidth="1"/>
    <col min="6668" max="6668" width="22.85546875" style="587" customWidth="1"/>
    <col min="6669" max="6912" width="12.5703125" style="587"/>
    <col min="6913" max="6913" width="5" style="587" customWidth="1"/>
    <col min="6914" max="6914" width="2" style="587" customWidth="1"/>
    <col min="6915" max="6915" width="57.140625" style="587" customWidth="1"/>
    <col min="6916" max="6916" width="20.140625" style="587" customWidth="1"/>
    <col min="6917" max="6920" width="21.42578125" style="587" customWidth="1"/>
    <col min="6921" max="6921" width="16.7109375" style="587" customWidth="1"/>
    <col min="6922" max="6922" width="12.5703125" style="587"/>
    <col min="6923" max="6923" width="16.7109375" style="587" customWidth="1"/>
    <col min="6924" max="6924" width="22.85546875" style="587" customWidth="1"/>
    <col min="6925" max="7168" width="12.5703125" style="587"/>
    <col min="7169" max="7169" width="5" style="587" customWidth="1"/>
    <col min="7170" max="7170" width="2" style="587" customWidth="1"/>
    <col min="7171" max="7171" width="57.140625" style="587" customWidth="1"/>
    <col min="7172" max="7172" width="20.140625" style="587" customWidth="1"/>
    <col min="7173" max="7176" width="21.42578125" style="587" customWidth="1"/>
    <col min="7177" max="7177" width="16.7109375" style="587" customWidth="1"/>
    <col min="7178" max="7178" width="12.5703125" style="587"/>
    <col min="7179" max="7179" width="16.7109375" style="587" customWidth="1"/>
    <col min="7180" max="7180" width="22.85546875" style="587" customWidth="1"/>
    <col min="7181" max="7424" width="12.5703125" style="587"/>
    <col min="7425" max="7425" width="5" style="587" customWidth="1"/>
    <col min="7426" max="7426" width="2" style="587" customWidth="1"/>
    <col min="7427" max="7427" width="57.140625" style="587" customWidth="1"/>
    <col min="7428" max="7428" width="20.140625" style="587" customWidth="1"/>
    <col min="7429" max="7432" width="21.42578125" style="587" customWidth="1"/>
    <col min="7433" max="7433" width="16.7109375" style="587" customWidth="1"/>
    <col min="7434" max="7434" width="12.5703125" style="587"/>
    <col min="7435" max="7435" width="16.7109375" style="587" customWidth="1"/>
    <col min="7436" max="7436" width="22.85546875" style="587" customWidth="1"/>
    <col min="7437" max="7680" width="12.5703125" style="587"/>
    <col min="7681" max="7681" width="5" style="587" customWidth="1"/>
    <col min="7682" max="7682" width="2" style="587" customWidth="1"/>
    <col min="7683" max="7683" width="57.140625" style="587" customWidth="1"/>
    <col min="7684" max="7684" width="20.140625" style="587" customWidth="1"/>
    <col min="7685" max="7688" width="21.42578125" style="587" customWidth="1"/>
    <col min="7689" max="7689" width="16.7109375" style="587" customWidth="1"/>
    <col min="7690" max="7690" width="12.5703125" style="587"/>
    <col min="7691" max="7691" width="16.7109375" style="587" customWidth="1"/>
    <col min="7692" max="7692" width="22.85546875" style="587" customWidth="1"/>
    <col min="7693" max="7936" width="12.5703125" style="587"/>
    <col min="7937" max="7937" width="5" style="587" customWidth="1"/>
    <col min="7938" max="7938" width="2" style="587" customWidth="1"/>
    <col min="7939" max="7939" width="57.140625" style="587" customWidth="1"/>
    <col min="7940" max="7940" width="20.140625" style="587" customWidth="1"/>
    <col min="7941" max="7944" width="21.42578125" style="587" customWidth="1"/>
    <col min="7945" max="7945" width="16.7109375" style="587" customWidth="1"/>
    <col min="7946" max="7946" width="12.5703125" style="587"/>
    <col min="7947" max="7947" width="16.7109375" style="587" customWidth="1"/>
    <col min="7948" max="7948" width="22.85546875" style="587" customWidth="1"/>
    <col min="7949" max="8192" width="12.5703125" style="587"/>
    <col min="8193" max="8193" width="5" style="587" customWidth="1"/>
    <col min="8194" max="8194" width="2" style="587" customWidth="1"/>
    <col min="8195" max="8195" width="57.140625" style="587" customWidth="1"/>
    <col min="8196" max="8196" width="20.140625" style="587" customWidth="1"/>
    <col min="8197" max="8200" width="21.42578125" style="587" customWidth="1"/>
    <col min="8201" max="8201" width="16.7109375" style="587" customWidth="1"/>
    <col min="8202" max="8202" width="12.5703125" style="587"/>
    <col min="8203" max="8203" width="16.7109375" style="587" customWidth="1"/>
    <col min="8204" max="8204" width="22.85546875" style="587" customWidth="1"/>
    <col min="8205" max="8448" width="12.5703125" style="587"/>
    <col min="8449" max="8449" width="5" style="587" customWidth="1"/>
    <col min="8450" max="8450" width="2" style="587" customWidth="1"/>
    <col min="8451" max="8451" width="57.140625" style="587" customWidth="1"/>
    <col min="8452" max="8452" width="20.140625" style="587" customWidth="1"/>
    <col min="8453" max="8456" width="21.42578125" style="587" customWidth="1"/>
    <col min="8457" max="8457" width="16.7109375" style="587" customWidth="1"/>
    <col min="8458" max="8458" width="12.5703125" style="587"/>
    <col min="8459" max="8459" width="16.7109375" style="587" customWidth="1"/>
    <col min="8460" max="8460" width="22.85546875" style="587" customWidth="1"/>
    <col min="8461" max="8704" width="12.5703125" style="587"/>
    <col min="8705" max="8705" width="5" style="587" customWidth="1"/>
    <col min="8706" max="8706" width="2" style="587" customWidth="1"/>
    <col min="8707" max="8707" width="57.140625" style="587" customWidth="1"/>
    <col min="8708" max="8708" width="20.140625" style="587" customWidth="1"/>
    <col min="8709" max="8712" width="21.42578125" style="587" customWidth="1"/>
    <col min="8713" max="8713" width="16.7109375" style="587" customWidth="1"/>
    <col min="8714" max="8714" width="12.5703125" style="587"/>
    <col min="8715" max="8715" width="16.7109375" style="587" customWidth="1"/>
    <col min="8716" max="8716" width="22.85546875" style="587" customWidth="1"/>
    <col min="8717" max="8960" width="12.5703125" style="587"/>
    <col min="8961" max="8961" width="5" style="587" customWidth="1"/>
    <col min="8962" max="8962" width="2" style="587" customWidth="1"/>
    <col min="8963" max="8963" width="57.140625" style="587" customWidth="1"/>
    <col min="8964" max="8964" width="20.140625" style="587" customWidth="1"/>
    <col min="8965" max="8968" width="21.42578125" style="587" customWidth="1"/>
    <col min="8969" max="8969" width="16.7109375" style="587" customWidth="1"/>
    <col min="8970" max="8970" width="12.5703125" style="587"/>
    <col min="8971" max="8971" width="16.7109375" style="587" customWidth="1"/>
    <col min="8972" max="8972" width="22.85546875" style="587" customWidth="1"/>
    <col min="8973" max="9216" width="12.5703125" style="587"/>
    <col min="9217" max="9217" width="5" style="587" customWidth="1"/>
    <col min="9218" max="9218" width="2" style="587" customWidth="1"/>
    <col min="9219" max="9219" width="57.140625" style="587" customWidth="1"/>
    <col min="9220" max="9220" width="20.140625" style="587" customWidth="1"/>
    <col min="9221" max="9224" width="21.42578125" style="587" customWidth="1"/>
    <col min="9225" max="9225" width="16.7109375" style="587" customWidth="1"/>
    <col min="9226" max="9226" width="12.5703125" style="587"/>
    <col min="9227" max="9227" width="16.7109375" style="587" customWidth="1"/>
    <col min="9228" max="9228" width="22.85546875" style="587" customWidth="1"/>
    <col min="9229" max="9472" width="12.5703125" style="587"/>
    <col min="9473" max="9473" width="5" style="587" customWidth="1"/>
    <col min="9474" max="9474" width="2" style="587" customWidth="1"/>
    <col min="9475" max="9475" width="57.140625" style="587" customWidth="1"/>
    <col min="9476" max="9476" width="20.140625" style="587" customWidth="1"/>
    <col min="9477" max="9480" width="21.42578125" style="587" customWidth="1"/>
    <col min="9481" max="9481" width="16.7109375" style="587" customWidth="1"/>
    <col min="9482" max="9482" width="12.5703125" style="587"/>
    <col min="9483" max="9483" width="16.7109375" style="587" customWidth="1"/>
    <col min="9484" max="9484" width="22.85546875" style="587" customWidth="1"/>
    <col min="9485" max="9728" width="12.5703125" style="587"/>
    <col min="9729" max="9729" width="5" style="587" customWidth="1"/>
    <col min="9730" max="9730" width="2" style="587" customWidth="1"/>
    <col min="9731" max="9731" width="57.140625" style="587" customWidth="1"/>
    <col min="9732" max="9732" width="20.140625" style="587" customWidth="1"/>
    <col min="9733" max="9736" width="21.42578125" style="587" customWidth="1"/>
    <col min="9737" max="9737" width="16.7109375" style="587" customWidth="1"/>
    <col min="9738" max="9738" width="12.5703125" style="587"/>
    <col min="9739" max="9739" width="16.7109375" style="587" customWidth="1"/>
    <col min="9740" max="9740" width="22.85546875" style="587" customWidth="1"/>
    <col min="9741" max="9984" width="12.5703125" style="587"/>
    <col min="9985" max="9985" width="5" style="587" customWidth="1"/>
    <col min="9986" max="9986" width="2" style="587" customWidth="1"/>
    <col min="9987" max="9987" width="57.140625" style="587" customWidth="1"/>
    <col min="9988" max="9988" width="20.140625" style="587" customWidth="1"/>
    <col min="9989" max="9992" width="21.42578125" style="587" customWidth="1"/>
    <col min="9993" max="9993" width="16.7109375" style="587" customWidth="1"/>
    <col min="9994" max="9994" width="12.5703125" style="587"/>
    <col min="9995" max="9995" width="16.7109375" style="587" customWidth="1"/>
    <col min="9996" max="9996" width="22.85546875" style="587" customWidth="1"/>
    <col min="9997" max="10240" width="12.5703125" style="587"/>
    <col min="10241" max="10241" width="5" style="587" customWidth="1"/>
    <col min="10242" max="10242" width="2" style="587" customWidth="1"/>
    <col min="10243" max="10243" width="57.140625" style="587" customWidth="1"/>
    <col min="10244" max="10244" width="20.140625" style="587" customWidth="1"/>
    <col min="10245" max="10248" width="21.42578125" style="587" customWidth="1"/>
    <col min="10249" max="10249" width="16.7109375" style="587" customWidth="1"/>
    <col min="10250" max="10250" width="12.5703125" style="587"/>
    <col min="10251" max="10251" width="16.7109375" style="587" customWidth="1"/>
    <col min="10252" max="10252" width="22.85546875" style="587" customWidth="1"/>
    <col min="10253" max="10496" width="12.5703125" style="587"/>
    <col min="10497" max="10497" width="5" style="587" customWidth="1"/>
    <col min="10498" max="10498" width="2" style="587" customWidth="1"/>
    <col min="10499" max="10499" width="57.140625" style="587" customWidth="1"/>
    <col min="10500" max="10500" width="20.140625" style="587" customWidth="1"/>
    <col min="10501" max="10504" width="21.42578125" style="587" customWidth="1"/>
    <col min="10505" max="10505" width="16.7109375" style="587" customWidth="1"/>
    <col min="10506" max="10506" width="12.5703125" style="587"/>
    <col min="10507" max="10507" width="16.7109375" style="587" customWidth="1"/>
    <col min="10508" max="10508" width="22.85546875" style="587" customWidth="1"/>
    <col min="10509" max="10752" width="12.5703125" style="587"/>
    <col min="10753" max="10753" width="5" style="587" customWidth="1"/>
    <col min="10754" max="10754" width="2" style="587" customWidth="1"/>
    <col min="10755" max="10755" width="57.140625" style="587" customWidth="1"/>
    <col min="10756" max="10756" width="20.140625" style="587" customWidth="1"/>
    <col min="10757" max="10760" width="21.42578125" style="587" customWidth="1"/>
    <col min="10761" max="10761" width="16.7109375" style="587" customWidth="1"/>
    <col min="10762" max="10762" width="12.5703125" style="587"/>
    <col min="10763" max="10763" width="16.7109375" style="587" customWidth="1"/>
    <col min="10764" max="10764" width="22.85546875" style="587" customWidth="1"/>
    <col min="10765" max="11008" width="12.5703125" style="587"/>
    <col min="11009" max="11009" width="5" style="587" customWidth="1"/>
    <col min="11010" max="11010" width="2" style="587" customWidth="1"/>
    <col min="11011" max="11011" width="57.140625" style="587" customWidth="1"/>
    <col min="11012" max="11012" width="20.140625" style="587" customWidth="1"/>
    <col min="11013" max="11016" width="21.42578125" style="587" customWidth="1"/>
    <col min="11017" max="11017" width="16.7109375" style="587" customWidth="1"/>
    <col min="11018" max="11018" width="12.5703125" style="587"/>
    <col min="11019" max="11019" width="16.7109375" style="587" customWidth="1"/>
    <col min="11020" max="11020" width="22.85546875" style="587" customWidth="1"/>
    <col min="11021" max="11264" width="12.5703125" style="587"/>
    <col min="11265" max="11265" width="5" style="587" customWidth="1"/>
    <col min="11266" max="11266" width="2" style="587" customWidth="1"/>
    <col min="11267" max="11267" width="57.140625" style="587" customWidth="1"/>
    <col min="11268" max="11268" width="20.140625" style="587" customWidth="1"/>
    <col min="11269" max="11272" width="21.42578125" style="587" customWidth="1"/>
    <col min="11273" max="11273" width="16.7109375" style="587" customWidth="1"/>
    <col min="11274" max="11274" width="12.5703125" style="587"/>
    <col min="11275" max="11275" width="16.7109375" style="587" customWidth="1"/>
    <col min="11276" max="11276" width="22.85546875" style="587" customWidth="1"/>
    <col min="11277" max="11520" width="12.5703125" style="587"/>
    <col min="11521" max="11521" width="5" style="587" customWidth="1"/>
    <col min="11522" max="11522" width="2" style="587" customWidth="1"/>
    <col min="11523" max="11523" width="57.140625" style="587" customWidth="1"/>
    <col min="11524" max="11524" width="20.140625" style="587" customWidth="1"/>
    <col min="11525" max="11528" width="21.42578125" style="587" customWidth="1"/>
    <col min="11529" max="11529" width="16.7109375" style="587" customWidth="1"/>
    <col min="11530" max="11530" width="12.5703125" style="587"/>
    <col min="11531" max="11531" width="16.7109375" style="587" customWidth="1"/>
    <col min="11532" max="11532" width="22.85546875" style="587" customWidth="1"/>
    <col min="11533" max="11776" width="12.5703125" style="587"/>
    <col min="11777" max="11777" width="5" style="587" customWidth="1"/>
    <col min="11778" max="11778" width="2" style="587" customWidth="1"/>
    <col min="11779" max="11779" width="57.140625" style="587" customWidth="1"/>
    <col min="11780" max="11780" width="20.140625" style="587" customWidth="1"/>
    <col min="11781" max="11784" width="21.42578125" style="587" customWidth="1"/>
    <col min="11785" max="11785" width="16.7109375" style="587" customWidth="1"/>
    <col min="11786" max="11786" width="12.5703125" style="587"/>
    <col min="11787" max="11787" width="16.7109375" style="587" customWidth="1"/>
    <col min="11788" max="11788" width="22.85546875" style="587" customWidth="1"/>
    <col min="11789" max="12032" width="12.5703125" style="587"/>
    <col min="12033" max="12033" width="5" style="587" customWidth="1"/>
    <col min="12034" max="12034" width="2" style="587" customWidth="1"/>
    <col min="12035" max="12035" width="57.140625" style="587" customWidth="1"/>
    <col min="12036" max="12036" width="20.140625" style="587" customWidth="1"/>
    <col min="12037" max="12040" width="21.42578125" style="587" customWidth="1"/>
    <col min="12041" max="12041" width="16.7109375" style="587" customWidth="1"/>
    <col min="12042" max="12042" width="12.5703125" style="587"/>
    <col min="12043" max="12043" width="16.7109375" style="587" customWidth="1"/>
    <col min="12044" max="12044" width="22.85546875" style="587" customWidth="1"/>
    <col min="12045" max="12288" width="12.5703125" style="587"/>
    <col min="12289" max="12289" width="5" style="587" customWidth="1"/>
    <col min="12290" max="12290" width="2" style="587" customWidth="1"/>
    <col min="12291" max="12291" width="57.140625" style="587" customWidth="1"/>
    <col min="12292" max="12292" width="20.140625" style="587" customWidth="1"/>
    <col min="12293" max="12296" width="21.42578125" style="587" customWidth="1"/>
    <col min="12297" max="12297" width="16.7109375" style="587" customWidth="1"/>
    <col min="12298" max="12298" width="12.5703125" style="587"/>
    <col min="12299" max="12299" width="16.7109375" style="587" customWidth="1"/>
    <col min="12300" max="12300" width="22.85546875" style="587" customWidth="1"/>
    <col min="12301" max="12544" width="12.5703125" style="587"/>
    <col min="12545" max="12545" width="5" style="587" customWidth="1"/>
    <col min="12546" max="12546" width="2" style="587" customWidth="1"/>
    <col min="12547" max="12547" width="57.140625" style="587" customWidth="1"/>
    <col min="12548" max="12548" width="20.140625" style="587" customWidth="1"/>
    <col min="12549" max="12552" width="21.42578125" style="587" customWidth="1"/>
    <col min="12553" max="12553" width="16.7109375" style="587" customWidth="1"/>
    <col min="12554" max="12554" width="12.5703125" style="587"/>
    <col min="12555" max="12555" width="16.7109375" style="587" customWidth="1"/>
    <col min="12556" max="12556" width="22.85546875" style="587" customWidth="1"/>
    <col min="12557" max="12800" width="12.5703125" style="587"/>
    <col min="12801" max="12801" width="5" style="587" customWidth="1"/>
    <col min="12802" max="12802" width="2" style="587" customWidth="1"/>
    <col min="12803" max="12803" width="57.140625" style="587" customWidth="1"/>
    <col min="12804" max="12804" width="20.140625" style="587" customWidth="1"/>
    <col min="12805" max="12808" width="21.42578125" style="587" customWidth="1"/>
    <col min="12809" max="12809" width="16.7109375" style="587" customWidth="1"/>
    <col min="12810" max="12810" width="12.5703125" style="587"/>
    <col min="12811" max="12811" width="16.7109375" style="587" customWidth="1"/>
    <col min="12812" max="12812" width="22.85546875" style="587" customWidth="1"/>
    <col min="12813" max="13056" width="12.5703125" style="587"/>
    <col min="13057" max="13057" width="5" style="587" customWidth="1"/>
    <col min="13058" max="13058" width="2" style="587" customWidth="1"/>
    <col min="13059" max="13059" width="57.140625" style="587" customWidth="1"/>
    <col min="13060" max="13060" width="20.140625" style="587" customWidth="1"/>
    <col min="13061" max="13064" width="21.42578125" style="587" customWidth="1"/>
    <col min="13065" max="13065" width="16.7109375" style="587" customWidth="1"/>
    <col min="13066" max="13066" width="12.5703125" style="587"/>
    <col min="13067" max="13067" width="16.7109375" style="587" customWidth="1"/>
    <col min="13068" max="13068" width="22.85546875" style="587" customWidth="1"/>
    <col min="13069" max="13312" width="12.5703125" style="587"/>
    <col min="13313" max="13313" width="5" style="587" customWidth="1"/>
    <col min="13314" max="13314" width="2" style="587" customWidth="1"/>
    <col min="13315" max="13315" width="57.140625" style="587" customWidth="1"/>
    <col min="13316" max="13316" width="20.140625" style="587" customWidth="1"/>
    <col min="13317" max="13320" width="21.42578125" style="587" customWidth="1"/>
    <col min="13321" max="13321" width="16.7109375" style="587" customWidth="1"/>
    <col min="13322" max="13322" width="12.5703125" style="587"/>
    <col min="13323" max="13323" width="16.7109375" style="587" customWidth="1"/>
    <col min="13324" max="13324" width="22.85546875" style="587" customWidth="1"/>
    <col min="13325" max="13568" width="12.5703125" style="587"/>
    <col min="13569" max="13569" width="5" style="587" customWidth="1"/>
    <col min="13570" max="13570" width="2" style="587" customWidth="1"/>
    <col min="13571" max="13571" width="57.140625" style="587" customWidth="1"/>
    <col min="13572" max="13572" width="20.140625" style="587" customWidth="1"/>
    <col min="13573" max="13576" width="21.42578125" style="587" customWidth="1"/>
    <col min="13577" max="13577" width="16.7109375" style="587" customWidth="1"/>
    <col min="13578" max="13578" width="12.5703125" style="587"/>
    <col min="13579" max="13579" width="16.7109375" style="587" customWidth="1"/>
    <col min="13580" max="13580" width="22.85546875" style="587" customWidth="1"/>
    <col min="13581" max="13824" width="12.5703125" style="587"/>
    <col min="13825" max="13825" width="5" style="587" customWidth="1"/>
    <col min="13826" max="13826" width="2" style="587" customWidth="1"/>
    <col min="13827" max="13827" width="57.140625" style="587" customWidth="1"/>
    <col min="13828" max="13828" width="20.140625" style="587" customWidth="1"/>
    <col min="13829" max="13832" width="21.42578125" style="587" customWidth="1"/>
    <col min="13833" max="13833" width="16.7109375" style="587" customWidth="1"/>
    <col min="13834" max="13834" width="12.5703125" style="587"/>
    <col min="13835" max="13835" width="16.7109375" style="587" customWidth="1"/>
    <col min="13836" max="13836" width="22.85546875" style="587" customWidth="1"/>
    <col min="13837" max="14080" width="12.5703125" style="587"/>
    <col min="14081" max="14081" width="5" style="587" customWidth="1"/>
    <col min="14082" max="14082" width="2" style="587" customWidth="1"/>
    <col min="14083" max="14083" width="57.140625" style="587" customWidth="1"/>
    <col min="14084" max="14084" width="20.140625" style="587" customWidth="1"/>
    <col min="14085" max="14088" width="21.42578125" style="587" customWidth="1"/>
    <col min="14089" max="14089" width="16.7109375" style="587" customWidth="1"/>
    <col min="14090" max="14090" width="12.5703125" style="587"/>
    <col min="14091" max="14091" width="16.7109375" style="587" customWidth="1"/>
    <col min="14092" max="14092" width="22.85546875" style="587" customWidth="1"/>
    <col min="14093" max="14336" width="12.5703125" style="587"/>
    <col min="14337" max="14337" width="5" style="587" customWidth="1"/>
    <col min="14338" max="14338" width="2" style="587" customWidth="1"/>
    <col min="14339" max="14339" width="57.140625" style="587" customWidth="1"/>
    <col min="14340" max="14340" width="20.140625" style="587" customWidth="1"/>
    <col min="14341" max="14344" width="21.42578125" style="587" customWidth="1"/>
    <col min="14345" max="14345" width="16.7109375" style="587" customWidth="1"/>
    <col min="14346" max="14346" width="12.5703125" style="587"/>
    <col min="14347" max="14347" width="16.7109375" style="587" customWidth="1"/>
    <col min="14348" max="14348" width="22.85546875" style="587" customWidth="1"/>
    <col min="14349" max="14592" width="12.5703125" style="587"/>
    <col min="14593" max="14593" width="5" style="587" customWidth="1"/>
    <col min="14594" max="14594" width="2" style="587" customWidth="1"/>
    <col min="14595" max="14595" width="57.140625" style="587" customWidth="1"/>
    <col min="14596" max="14596" width="20.140625" style="587" customWidth="1"/>
    <col min="14597" max="14600" width="21.42578125" style="587" customWidth="1"/>
    <col min="14601" max="14601" width="16.7109375" style="587" customWidth="1"/>
    <col min="14602" max="14602" width="12.5703125" style="587"/>
    <col min="14603" max="14603" width="16.7109375" style="587" customWidth="1"/>
    <col min="14604" max="14604" width="22.85546875" style="587" customWidth="1"/>
    <col min="14605" max="14848" width="12.5703125" style="587"/>
    <col min="14849" max="14849" width="5" style="587" customWidth="1"/>
    <col min="14850" max="14850" width="2" style="587" customWidth="1"/>
    <col min="14851" max="14851" width="57.140625" style="587" customWidth="1"/>
    <col min="14852" max="14852" width="20.140625" style="587" customWidth="1"/>
    <col min="14853" max="14856" width="21.42578125" style="587" customWidth="1"/>
    <col min="14857" max="14857" width="16.7109375" style="587" customWidth="1"/>
    <col min="14858" max="14858" width="12.5703125" style="587"/>
    <col min="14859" max="14859" width="16.7109375" style="587" customWidth="1"/>
    <col min="14860" max="14860" width="22.85546875" style="587" customWidth="1"/>
    <col min="14861" max="15104" width="12.5703125" style="587"/>
    <col min="15105" max="15105" width="5" style="587" customWidth="1"/>
    <col min="15106" max="15106" width="2" style="587" customWidth="1"/>
    <col min="15107" max="15107" width="57.140625" style="587" customWidth="1"/>
    <col min="15108" max="15108" width="20.140625" style="587" customWidth="1"/>
    <col min="15109" max="15112" width="21.42578125" style="587" customWidth="1"/>
    <col min="15113" max="15113" width="16.7109375" style="587" customWidth="1"/>
    <col min="15114" max="15114" width="12.5703125" style="587"/>
    <col min="15115" max="15115" width="16.7109375" style="587" customWidth="1"/>
    <col min="15116" max="15116" width="22.85546875" style="587" customWidth="1"/>
    <col min="15117" max="15360" width="12.5703125" style="587"/>
    <col min="15361" max="15361" width="5" style="587" customWidth="1"/>
    <col min="15362" max="15362" width="2" style="587" customWidth="1"/>
    <col min="15363" max="15363" width="57.140625" style="587" customWidth="1"/>
    <col min="15364" max="15364" width="20.140625" style="587" customWidth="1"/>
    <col min="15365" max="15368" width="21.42578125" style="587" customWidth="1"/>
    <col min="15369" max="15369" width="16.7109375" style="587" customWidth="1"/>
    <col min="15370" max="15370" width="12.5703125" style="587"/>
    <col min="15371" max="15371" width="16.7109375" style="587" customWidth="1"/>
    <col min="15372" max="15372" width="22.85546875" style="587" customWidth="1"/>
    <col min="15373" max="15616" width="12.5703125" style="587"/>
    <col min="15617" max="15617" width="5" style="587" customWidth="1"/>
    <col min="15618" max="15618" width="2" style="587" customWidth="1"/>
    <col min="15619" max="15619" width="57.140625" style="587" customWidth="1"/>
    <col min="15620" max="15620" width="20.140625" style="587" customWidth="1"/>
    <col min="15621" max="15624" width="21.42578125" style="587" customWidth="1"/>
    <col min="15625" max="15625" width="16.7109375" style="587" customWidth="1"/>
    <col min="15626" max="15626" width="12.5703125" style="587"/>
    <col min="15627" max="15627" width="16.7109375" style="587" customWidth="1"/>
    <col min="15628" max="15628" width="22.85546875" style="587" customWidth="1"/>
    <col min="15629" max="15872" width="12.5703125" style="587"/>
    <col min="15873" max="15873" width="5" style="587" customWidth="1"/>
    <col min="15874" max="15874" width="2" style="587" customWidth="1"/>
    <col min="15875" max="15875" width="57.140625" style="587" customWidth="1"/>
    <col min="15876" max="15876" width="20.140625" style="587" customWidth="1"/>
    <col min="15877" max="15880" width="21.42578125" style="587" customWidth="1"/>
    <col min="15881" max="15881" width="16.7109375" style="587" customWidth="1"/>
    <col min="15882" max="15882" width="12.5703125" style="587"/>
    <col min="15883" max="15883" width="16.7109375" style="587" customWidth="1"/>
    <col min="15884" max="15884" width="22.85546875" style="587" customWidth="1"/>
    <col min="15885" max="16128" width="12.5703125" style="587"/>
    <col min="16129" max="16129" width="5" style="587" customWidth="1"/>
    <col min="16130" max="16130" width="2" style="587" customWidth="1"/>
    <col min="16131" max="16131" width="57.140625" style="587" customWidth="1"/>
    <col min="16132" max="16132" width="20.140625" style="587" customWidth="1"/>
    <col min="16133" max="16136" width="21.42578125" style="587" customWidth="1"/>
    <col min="16137" max="16137" width="16.7109375" style="587" customWidth="1"/>
    <col min="16138" max="16138" width="12.5703125" style="587"/>
    <col min="16139" max="16139" width="16.7109375" style="587" customWidth="1"/>
    <col min="16140" max="16140" width="22.85546875" style="587" customWidth="1"/>
    <col min="16141" max="16384" width="12.5703125" style="587"/>
  </cols>
  <sheetData>
    <row r="1" spans="1:65" ht="15.75" customHeight="1">
      <c r="A1" s="1600" t="s">
        <v>612</v>
      </c>
      <c r="B1" s="1600"/>
      <c r="C1" s="1600"/>
      <c r="D1" s="585"/>
      <c r="E1" s="585"/>
      <c r="F1" s="585"/>
      <c r="G1" s="586"/>
      <c r="H1" s="586"/>
    </row>
    <row r="2" spans="1:65" ht="26.25" customHeight="1">
      <c r="A2" s="1601" t="s">
        <v>613</v>
      </c>
      <c r="B2" s="1601"/>
      <c r="C2" s="1601"/>
      <c r="D2" s="1601"/>
      <c r="E2" s="1601"/>
      <c r="F2" s="1601"/>
      <c r="G2" s="1601"/>
      <c r="H2" s="1601"/>
    </row>
    <row r="3" spans="1:65" ht="12" customHeight="1">
      <c r="A3" s="585"/>
      <c r="B3" s="585"/>
      <c r="C3" s="588"/>
      <c r="D3" s="589"/>
      <c r="E3" s="589"/>
      <c r="F3" s="589"/>
      <c r="G3" s="590"/>
      <c r="H3" s="590"/>
    </row>
    <row r="4" spans="1:65" ht="15" customHeight="1">
      <c r="A4" s="591"/>
      <c r="B4" s="591"/>
      <c r="C4" s="588"/>
      <c r="D4" s="589"/>
      <c r="E4" s="589"/>
      <c r="F4" s="589"/>
      <c r="G4" s="590"/>
      <c r="H4" s="592" t="s">
        <v>2</v>
      </c>
    </row>
    <row r="5" spans="1:65" ht="16.5" customHeight="1">
      <c r="A5" s="593"/>
      <c r="B5" s="586"/>
      <c r="C5" s="594"/>
      <c r="D5" s="1602" t="s">
        <v>576</v>
      </c>
      <c r="E5" s="1603"/>
      <c r="F5" s="1604"/>
      <c r="G5" s="1605" t="s">
        <v>577</v>
      </c>
      <c r="H5" s="1606"/>
    </row>
    <row r="6" spans="1:65" ht="15" customHeight="1">
      <c r="A6" s="595"/>
      <c r="B6" s="586"/>
      <c r="C6" s="596"/>
      <c r="D6" s="1607" t="s">
        <v>747</v>
      </c>
      <c r="E6" s="1608"/>
      <c r="F6" s="1609"/>
      <c r="G6" s="1588" t="s">
        <v>747</v>
      </c>
      <c r="H6" s="1590"/>
    </row>
    <row r="7" spans="1:65" ht="15.75">
      <c r="A7" s="595"/>
      <c r="B7" s="586"/>
      <c r="C7" s="597" t="s">
        <v>3</v>
      </c>
      <c r="D7" s="598"/>
      <c r="E7" s="599" t="s">
        <v>578</v>
      </c>
      <c r="F7" s="600"/>
      <c r="G7" s="601" t="s">
        <v>4</v>
      </c>
      <c r="H7" s="602" t="s">
        <v>4</v>
      </c>
    </row>
    <row r="8" spans="1:65" ht="14.25" customHeight="1">
      <c r="A8" s="595"/>
      <c r="B8" s="586"/>
      <c r="C8" s="603"/>
      <c r="D8" s="604"/>
      <c r="E8" s="605"/>
      <c r="F8" s="606" t="s">
        <v>578</v>
      </c>
      <c r="G8" s="607" t="s">
        <v>579</v>
      </c>
      <c r="H8" s="602" t="s">
        <v>580</v>
      </c>
    </row>
    <row r="9" spans="1:65" ht="14.25" customHeight="1">
      <c r="A9" s="595"/>
      <c r="B9" s="586"/>
      <c r="C9" s="608"/>
      <c r="D9" s="609" t="s">
        <v>581</v>
      </c>
      <c r="E9" s="610" t="s">
        <v>582</v>
      </c>
      <c r="F9" s="611" t="s">
        <v>583</v>
      </c>
      <c r="G9" s="607" t="s">
        <v>584</v>
      </c>
      <c r="H9" s="602" t="s">
        <v>585</v>
      </c>
    </row>
    <row r="10" spans="1:65" ht="14.25" customHeight="1">
      <c r="A10" s="612"/>
      <c r="B10" s="591"/>
      <c r="C10" s="613"/>
      <c r="D10" s="614"/>
      <c r="E10" s="615"/>
      <c r="F10" s="611" t="s">
        <v>586</v>
      </c>
      <c r="G10" s="616" t="s">
        <v>587</v>
      </c>
      <c r="H10" s="617"/>
    </row>
    <row r="11" spans="1:65" ht="9.9499999999999993" customHeight="1">
      <c r="A11" s="618"/>
      <c r="B11" s="619"/>
      <c r="C11" s="620" t="s">
        <v>452</v>
      </c>
      <c r="D11" s="621">
        <v>2</v>
      </c>
      <c r="E11" s="622">
        <v>3</v>
      </c>
      <c r="F11" s="622">
        <v>4</v>
      </c>
      <c r="G11" s="623">
        <v>5</v>
      </c>
      <c r="H11" s="624">
        <v>6</v>
      </c>
    </row>
    <row r="12" spans="1:65" ht="15.75" customHeight="1">
      <c r="A12" s="593"/>
      <c r="B12" s="625"/>
      <c r="C12" s="626" t="s">
        <v>4</v>
      </c>
      <c r="D12" s="945" t="s">
        <v>4</v>
      </c>
      <c r="E12" s="946" t="s">
        <v>124</v>
      </c>
      <c r="F12" s="947"/>
      <c r="G12" s="948" t="s">
        <v>4</v>
      </c>
      <c r="H12" s="949" t="s">
        <v>124</v>
      </c>
    </row>
    <row r="13" spans="1:65" ht="15.75">
      <c r="A13" s="1596" t="s">
        <v>40</v>
      </c>
      <c r="B13" s="1597"/>
      <c r="C13" s="1598"/>
      <c r="D13" s="1028">
        <v>283011943.57000005</v>
      </c>
      <c r="E13" s="1029">
        <v>656655.88</v>
      </c>
      <c r="F13" s="1029">
        <v>1423.98</v>
      </c>
      <c r="G13" s="1030">
        <v>656655.88</v>
      </c>
      <c r="H13" s="1031">
        <v>0</v>
      </c>
    </row>
    <row r="14" spans="1:65" s="627" customFormat="1" ht="24" customHeight="1">
      <c r="A14" s="950" t="s">
        <v>361</v>
      </c>
      <c r="B14" s="951" t="s">
        <v>47</v>
      </c>
      <c r="C14" s="952" t="s">
        <v>362</v>
      </c>
      <c r="D14" s="1032">
        <v>70360347.030000031</v>
      </c>
      <c r="E14" s="1033">
        <v>648082.9</v>
      </c>
      <c r="F14" s="1033">
        <v>0</v>
      </c>
      <c r="G14" s="1034">
        <v>648082.9</v>
      </c>
      <c r="H14" s="1035">
        <v>0</v>
      </c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587"/>
      <c r="AM14" s="587"/>
      <c r="AN14" s="587"/>
      <c r="AO14" s="587"/>
      <c r="AP14" s="587"/>
      <c r="AQ14" s="587"/>
      <c r="AR14" s="587"/>
      <c r="AS14" s="587"/>
      <c r="AT14" s="587"/>
      <c r="AU14" s="587"/>
      <c r="AV14" s="587"/>
      <c r="AW14" s="587"/>
      <c r="AX14" s="587"/>
      <c r="AY14" s="587"/>
      <c r="AZ14" s="587"/>
      <c r="BA14" s="587"/>
      <c r="BB14" s="587"/>
      <c r="BC14" s="587"/>
      <c r="BD14" s="587"/>
      <c r="BE14" s="587"/>
      <c r="BF14" s="587"/>
      <c r="BG14" s="587"/>
      <c r="BH14" s="587"/>
      <c r="BI14" s="587"/>
      <c r="BJ14" s="587"/>
      <c r="BK14" s="587"/>
      <c r="BL14" s="587"/>
      <c r="BM14" s="587"/>
    </row>
    <row r="15" spans="1:65" s="627" customFormat="1" ht="24" hidden="1" customHeight="1">
      <c r="A15" s="950" t="s">
        <v>363</v>
      </c>
      <c r="B15" s="951" t="s">
        <v>47</v>
      </c>
      <c r="C15" s="952" t="s">
        <v>364</v>
      </c>
      <c r="D15" s="1032">
        <v>0</v>
      </c>
      <c r="E15" s="1033">
        <v>0</v>
      </c>
      <c r="F15" s="1033">
        <v>0</v>
      </c>
      <c r="G15" s="1036">
        <v>0</v>
      </c>
      <c r="H15" s="1035">
        <v>0</v>
      </c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7"/>
      <c r="AX15" s="587"/>
      <c r="AY15" s="587"/>
      <c r="AZ15" s="587"/>
      <c r="BA15" s="587"/>
      <c r="BB15" s="587"/>
      <c r="BC15" s="587"/>
      <c r="BD15" s="587"/>
      <c r="BE15" s="587"/>
      <c r="BF15" s="587"/>
      <c r="BG15" s="587"/>
      <c r="BH15" s="587"/>
      <c r="BI15" s="587"/>
      <c r="BJ15" s="587"/>
      <c r="BK15" s="587"/>
      <c r="BL15" s="587"/>
      <c r="BM15" s="587"/>
    </row>
    <row r="16" spans="1:65" s="627" customFormat="1" ht="24" customHeight="1">
      <c r="A16" s="950" t="s">
        <v>365</v>
      </c>
      <c r="B16" s="951" t="s">
        <v>47</v>
      </c>
      <c r="C16" s="952" t="s">
        <v>366</v>
      </c>
      <c r="D16" s="1032">
        <v>1788140.5999999999</v>
      </c>
      <c r="E16" s="1033">
        <v>0</v>
      </c>
      <c r="F16" s="1033">
        <v>0</v>
      </c>
      <c r="G16" s="1036">
        <v>0</v>
      </c>
      <c r="H16" s="1035">
        <v>0</v>
      </c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587"/>
      <c r="AM16" s="587"/>
      <c r="AN16" s="587"/>
      <c r="AO16" s="587"/>
      <c r="AP16" s="587"/>
      <c r="AQ16" s="587"/>
      <c r="AR16" s="587"/>
      <c r="AS16" s="587"/>
      <c r="AT16" s="587"/>
      <c r="AU16" s="587"/>
      <c r="AV16" s="587"/>
      <c r="AW16" s="587"/>
      <c r="AX16" s="587"/>
      <c r="AY16" s="587"/>
      <c r="AZ16" s="587"/>
      <c r="BA16" s="587"/>
      <c r="BB16" s="587"/>
      <c r="BC16" s="587"/>
      <c r="BD16" s="587"/>
      <c r="BE16" s="587"/>
      <c r="BF16" s="587"/>
      <c r="BG16" s="587"/>
      <c r="BH16" s="587"/>
      <c r="BI16" s="587"/>
      <c r="BJ16" s="587"/>
      <c r="BK16" s="587"/>
      <c r="BL16" s="587"/>
      <c r="BM16" s="587"/>
    </row>
    <row r="17" spans="1:65" s="1146" customFormat="1" ht="37.5" hidden="1" customHeight="1">
      <c r="A17" s="1134">
        <v>400</v>
      </c>
      <c r="B17" s="1130" t="s">
        <v>47</v>
      </c>
      <c r="C17" s="1132" t="s">
        <v>743</v>
      </c>
      <c r="D17" s="1032">
        <v>0</v>
      </c>
      <c r="E17" s="1033">
        <v>0</v>
      </c>
      <c r="F17" s="1033">
        <v>0</v>
      </c>
      <c r="G17" s="1036">
        <v>0</v>
      </c>
      <c r="H17" s="1035">
        <v>0</v>
      </c>
      <c r="I17" s="1145"/>
      <c r="J17" s="1145"/>
      <c r="K17" s="1145"/>
      <c r="L17" s="1145"/>
      <c r="M17" s="1145"/>
      <c r="N17" s="1145"/>
      <c r="O17" s="1145"/>
      <c r="P17" s="1145"/>
      <c r="Q17" s="1145"/>
      <c r="R17" s="1145"/>
      <c r="S17" s="1145"/>
      <c r="T17" s="1145"/>
      <c r="U17" s="1145"/>
      <c r="V17" s="1145"/>
      <c r="W17" s="1145"/>
      <c r="X17" s="1145"/>
      <c r="Y17" s="1145"/>
      <c r="Z17" s="1145"/>
      <c r="AA17" s="1145"/>
      <c r="AB17" s="1145"/>
      <c r="AC17" s="1145"/>
      <c r="AD17" s="1145"/>
      <c r="AE17" s="1145"/>
      <c r="AF17" s="1145"/>
      <c r="AG17" s="1145"/>
      <c r="AH17" s="1145"/>
      <c r="AI17" s="1145"/>
      <c r="AJ17" s="1145"/>
      <c r="AK17" s="1145"/>
      <c r="AL17" s="1145"/>
      <c r="AM17" s="1145"/>
      <c r="AN17" s="1145"/>
      <c r="AO17" s="1145"/>
      <c r="AP17" s="1145"/>
      <c r="AQ17" s="1145"/>
      <c r="AR17" s="1145"/>
      <c r="AS17" s="1145"/>
      <c r="AT17" s="1145"/>
      <c r="AU17" s="1145"/>
      <c r="AV17" s="1145"/>
      <c r="AW17" s="1145"/>
      <c r="AX17" s="1145"/>
      <c r="AY17" s="1145"/>
      <c r="AZ17" s="1145"/>
      <c r="BA17" s="1145"/>
      <c r="BB17" s="1145"/>
      <c r="BC17" s="1145"/>
      <c r="BD17" s="1145"/>
      <c r="BE17" s="1145"/>
      <c r="BF17" s="1145"/>
      <c r="BG17" s="1145"/>
      <c r="BH17" s="1145"/>
      <c r="BI17" s="1145"/>
      <c r="BJ17" s="1145"/>
      <c r="BK17" s="1145"/>
      <c r="BL17" s="1145"/>
      <c r="BM17" s="1145"/>
    </row>
    <row r="18" spans="1:65" s="627" customFormat="1" ht="24" customHeight="1">
      <c r="A18" s="950" t="s">
        <v>374</v>
      </c>
      <c r="B18" s="951" t="s">
        <v>47</v>
      </c>
      <c r="C18" s="952" t="s">
        <v>375</v>
      </c>
      <c r="D18" s="1032">
        <v>5758885.6600000001</v>
      </c>
      <c r="E18" s="1033">
        <v>0</v>
      </c>
      <c r="F18" s="1033">
        <v>0</v>
      </c>
      <c r="G18" s="1036">
        <v>0</v>
      </c>
      <c r="H18" s="1035">
        <v>0</v>
      </c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587"/>
      <c r="AM18" s="587"/>
      <c r="AN18" s="587"/>
      <c r="AO18" s="587"/>
      <c r="AP18" s="587"/>
      <c r="AQ18" s="587"/>
      <c r="AR18" s="587"/>
      <c r="AS18" s="587"/>
      <c r="AT18" s="587"/>
      <c r="AU18" s="587"/>
      <c r="AV18" s="587"/>
      <c r="AW18" s="587"/>
      <c r="AX18" s="587"/>
      <c r="AY18" s="587"/>
      <c r="AZ18" s="587"/>
      <c r="BA18" s="587"/>
      <c r="BB18" s="587"/>
      <c r="BC18" s="587"/>
      <c r="BD18" s="587"/>
      <c r="BE18" s="587"/>
      <c r="BF18" s="587"/>
      <c r="BG18" s="587"/>
      <c r="BH18" s="587"/>
      <c r="BI18" s="587"/>
      <c r="BJ18" s="587"/>
      <c r="BK18" s="587"/>
      <c r="BL18" s="587"/>
      <c r="BM18" s="587"/>
    </row>
    <row r="19" spans="1:65" s="627" customFormat="1" ht="24" customHeight="1">
      <c r="A19" s="950" t="s">
        <v>378</v>
      </c>
      <c r="B19" s="951" t="s">
        <v>47</v>
      </c>
      <c r="C19" s="952" t="s">
        <v>379</v>
      </c>
      <c r="D19" s="1032">
        <v>10475391.419999998</v>
      </c>
      <c r="E19" s="1033">
        <v>0</v>
      </c>
      <c r="F19" s="1033">
        <v>0</v>
      </c>
      <c r="G19" s="1036">
        <v>0</v>
      </c>
      <c r="H19" s="1035">
        <v>0</v>
      </c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7"/>
      <c r="AN19" s="587"/>
      <c r="AO19" s="587"/>
      <c r="AP19" s="587"/>
      <c r="AQ19" s="587"/>
      <c r="AR19" s="587"/>
      <c r="AS19" s="587"/>
      <c r="AT19" s="587"/>
      <c r="AU19" s="587"/>
      <c r="AV19" s="587"/>
      <c r="AW19" s="587"/>
      <c r="AX19" s="587"/>
      <c r="AY19" s="587"/>
      <c r="AZ19" s="587"/>
      <c r="BA19" s="587"/>
      <c r="BB19" s="587"/>
      <c r="BC19" s="587"/>
      <c r="BD19" s="587"/>
      <c r="BE19" s="587"/>
      <c r="BF19" s="587"/>
      <c r="BG19" s="587"/>
      <c r="BH19" s="587"/>
      <c r="BI19" s="587"/>
      <c r="BJ19" s="587"/>
      <c r="BK19" s="587"/>
      <c r="BL19" s="587"/>
      <c r="BM19" s="587"/>
    </row>
    <row r="20" spans="1:65" s="629" customFormat="1" ht="24" hidden="1" customHeight="1">
      <c r="A20" s="953" t="s">
        <v>380</v>
      </c>
      <c r="B20" s="954" t="s">
        <v>47</v>
      </c>
      <c r="C20" s="955" t="s">
        <v>134</v>
      </c>
      <c r="D20" s="1032">
        <v>0</v>
      </c>
      <c r="E20" s="1033">
        <v>0</v>
      </c>
      <c r="F20" s="1033">
        <v>0</v>
      </c>
      <c r="G20" s="1037">
        <v>0</v>
      </c>
      <c r="H20" s="1035">
        <v>0</v>
      </c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8"/>
      <c r="X20" s="628"/>
      <c r="Y20" s="628"/>
      <c r="Z20" s="628"/>
      <c r="AA20" s="628"/>
      <c r="AB20" s="628"/>
      <c r="AC20" s="628"/>
      <c r="AD20" s="628"/>
      <c r="AE20" s="628"/>
      <c r="AF20" s="628"/>
      <c r="AG20" s="628"/>
      <c r="AH20" s="628"/>
      <c r="AI20" s="628"/>
      <c r="AJ20" s="628"/>
      <c r="AK20" s="628"/>
      <c r="AL20" s="628"/>
      <c r="AM20" s="628"/>
      <c r="AN20" s="628"/>
      <c r="AO20" s="628"/>
      <c r="AP20" s="628"/>
      <c r="AQ20" s="628"/>
      <c r="AR20" s="628"/>
      <c r="AS20" s="628"/>
      <c r="AT20" s="628"/>
      <c r="AU20" s="628"/>
      <c r="AV20" s="628"/>
      <c r="AW20" s="628"/>
      <c r="AX20" s="628"/>
      <c r="AY20" s="628"/>
      <c r="AZ20" s="628"/>
      <c r="BA20" s="628"/>
      <c r="BB20" s="628"/>
      <c r="BC20" s="628"/>
      <c r="BD20" s="628"/>
      <c r="BE20" s="628"/>
      <c r="BF20" s="628"/>
      <c r="BG20" s="628"/>
      <c r="BH20" s="628"/>
      <c r="BI20" s="628"/>
      <c r="BJ20" s="628"/>
      <c r="BK20" s="628"/>
      <c r="BL20" s="628"/>
      <c r="BM20" s="628"/>
    </row>
    <row r="21" spans="1:65" s="629" customFormat="1" ht="24" customHeight="1">
      <c r="A21" s="953" t="s">
        <v>381</v>
      </c>
      <c r="B21" s="956" t="s">
        <v>47</v>
      </c>
      <c r="C21" s="955" t="s">
        <v>382</v>
      </c>
      <c r="D21" s="1032">
        <v>4347020.5699999994</v>
      </c>
      <c r="E21" s="1033">
        <v>0</v>
      </c>
      <c r="F21" s="1033">
        <v>0</v>
      </c>
      <c r="G21" s="1037">
        <v>0</v>
      </c>
      <c r="H21" s="1035">
        <v>0</v>
      </c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628"/>
      <c r="AA21" s="628"/>
      <c r="AB21" s="628"/>
      <c r="AC21" s="628"/>
      <c r="AD21" s="628"/>
      <c r="AE21" s="628"/>
      <c r="AF21" s="628"/>
      <c r="AG21" s="628"/>
      <c r="AH21" s="628"/>
      <c r="AI21" s="628"/>
      <c r="AJ21" s="628"/>
      <c r="AK21" s="628"/>
      <c r="AL21" s="628"/>
      <c r="AM21" s="628"/>
      <c r="AN21" s="628"/>
      <c r="AO21" s="628"/>
      <c r="AP21" s="628"/>
      <c r="AQ21" s="628"/>
      <c r="AR21" s="628"/>
      <c r="AS21" s="628"/>
      <c r="AT21" s="628"/>
      <c r="AU21" s="628"/>
      <c r="AV21" s="628"/>
      <c r="AW21" s="628"/>
      <c r="AX21" s="628"/>
      <c r="AY21" s="628"/>
      <c r="AZ21" s="628"/>
      <c r="BA21" s="628"/>
      <c r="BB21" s="628"/>
      <c r="BC21" s="628"/>
      <c r="BD21" s="628"/>
      <c r="BE21" s="628"/>
      <c r="BF21" s="628"/>
      <c r="BG21" s="628"/>
      <c r="BH21" s="628"/>
      <c r="BI21" s="628"/>
      <c r="BJ21" s="628"/>
      <c r="BK21" s="628"/>
      <c r="BL21" s="628"/>
      <c r="BM21" s="628"/>
    </row>
    <row r="22" spans="1:65" s="629" customFormat="1" ht="24" customHeight="1">
      <c r="A22" s="953" t="s">
        <v>383</v>
      </c>
      <c r="B22" s="956" t="s">
        <v>47</v>
      </c>
      <c r="C22" s="955" t="s">
        <v>384</v>
      </c>
      <c r="D22" s="1032">
        <v>2989260.4400000018</v>
      </c>
      <c r="E22" s="1033">
        <v>6435</v>
      </c>
      <c r="F22" s="1033">
        <v>0</v>
      </c>
      <c r="G22" s="1037">
        <v>6435</v>
      </c>
      <c r="H22" s="1035">
        <v>0</v>
      </c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  <c r="AB22" s="628"/>
      <c r="AC22" s="628"/>
      <c r="AD22" s="628"/>
      <c r="AE22" s="628"/>
      <c r="AF22" s="628"/>
      <c r="AG22" s="628"/>
      <c r="AH22" s="628"/>
      <c r="AI22" s="628"/>
      <c r="AJ22" s="628"/>
      <c r="AK22" s="628"/>
      <c r="AL22" s="628"/>
      <c r="AM22" s="628"/>
      <c r="AN22" s="628"/>
      <c r="AO22" s="628"/>
      <c r="AP22" s="628"/>
      <c r="AQ22" s="628"/>
      <c r="AR22" s="628"/>
      <c r="AS22" s="628"/>
      <c r="AT22" s="628"/>
      <c r="AU22" s="628"/>
      <c r="AV22" s="628"/>
      <c r="AW22" s="628"/>
      <c r="AX22" s="628"/>
      <c r="AY22" s="628"/>
      <c r="AZ22" s="628"/>
      <c r="BA22" s="628"/>
      <c r="BB22" s="628"/>
      <c r="BC22" s="628"/>
      <c r="BD22" s="628"/>
      <c r="BE22" s="628"/>
      <c r="BF22" s="628"/>
      <c r="BG22" s="628"/>
      <c r="BH22" s="628"/>
      <c r="BI22" s="628"/>
      <c r="BJ22" s="628"/>
      <c r="BK22" s="628"/>
      <c r="BL22" s="628"/>
      <c r="BM22" s="628"/>
    </row>
    <row r="23" spans="1:65" s="628" customFormat="1" ht="24" hidden="1" customHeight="1">
      <c r="A23" s="953" t="s">
        <v>385</v>
      </c>
      <c r="B23" s="956" t="s">
        <v>47</v>
      </c>
      <c r="C23" s="955" t="s">
        <v>386</v>
      </c>
      <c r="D23" s="1032">
        <v>0</v>
      </c>
      <c r="E23" s="1033">
        <v>0</v>
      </c>
      <c r="F23" s="1033">
        <v>0</v>
      </c>
      <c r="G23" s="1037">
        <v>0</v>
      </c>
      <c r="H23" s="1035">
        <v>0</v>
      </c>
    </row>
    <row r="24" spans="1:65" s="629" customFormat="1" ht="24" customHeight="1">
      <c r="A24" s="953" t="s">
        <v>388</v>
      </c>
      <c r="B24" s="956" t="s">
        <v>47</v>
      </c>
      <c r="C24" s="955" t="s">
        <v>83</v>
      </c>
      <c r="D24" s="1032">
        <v>64537164.58000005</v>
      </c>
      <c r="E24" s="1033">
        <v>1770.48</v>
      </c>
      <c r="F24" s="1033">
        <v>1056.48</v>
      </c>
      <c r="G24" s="1037">
        <v>1770.48</v>
      </c>
      <c r="H24" s="1035">
        <v>0</v>
      </c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  <c r="T24" s="628"/>
      <c r="U24" s="628"/>
      <c r="V24" s="628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8"/>
      <c r="AJ24" s="628"/>
      <c r="AK24" s="628"/>
      <c r="AL24" s="628"/>
      <c r="AM24" s="628"/>
      <c r="AN24" s="628"/>
      <c r="AO24" s="628"/>
      <c r="AP24" s="628"/>
      <c r="AQ24" s="628"/>
      <c r="AR24" s="628"/>
      <c r="AS24" s="628"/>
      <c r="AT24" s="628"/>
      <c r="AU24" s="628"/>
      <c r="AV24" s="628"/>
      <c r="AW24" s="628"/>
      <c r="AX24" s="628"/>
      <c r="AY24" s="628"/>
      <c r="AZ24" s="628"/>
      <c r="BA24" s="628"/>
      <c r="BB24" s="628"/>
      <c r="BC24" s="628"/>
      <c r="BD24" s="628"/>
      <c r="BE24" s="628"/>
      <c r="BF24" s="628"/>
      <c r="BG24" s="628"/>
      <c r="BH24" s="628"/>
      <c r="BI24" s="628"/>
      <c r="BJ24" s="628"/>
      <c r="BK24" s="628"/>
      <c r="BL24" s="628"/>
      <c r="BM24" s="628"/>
    </row>
    <row r="25" spans="1:65" s="630" customFormat="1" ht="24" customHeight="1">
      <c r="A25" s="953" t="s">
        <v>394</v>
      </c>
      <c r="B25" s="956" t="s">
        <v>47</v>
      </c>
      <c r="C25" s="955" t="s">
        <v>113</v>
      </c>
      <c r="D25" s="1032">
        <v>7562.79</v>
      </c>
      <c r="E25" s="1033">
        <v>0</v>
      </c>
      <c r="F25" s="1033">
        <v>0</v>
      </c>
      <c r="G25" s="1037">
        <v>0</v>
      </c>
      <c r="H25" s="1035">
        <v>0</v>
      </c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628"/>
      <c r="AA25" s="628"/>
      <c r="AB25" s="628"/>
      <c r="AC25" s="628"/>
      <c r="AD25" s="628"/>
      <c r="AE25" s="628"/>
      <c r="AF25" s="628"/>
      <c r="AG25" s="628"/>
      <c r="AH25" s="628"/>
      <c r="AI25" s="628"/>
      <c r="AJ25" s="628"/>
      <c r="AK25" s="628"/>
      <c r="AL25" s="628"/>
      <c r="AM25" s="628"/>
      <c r="AN25" s="628"/>
      <c r="AO25" s="628"/>
      <c r="AP25" s="628"/>
      <c r="AQ25" s="628"/>
      <c r="AR25" s="628"/>
      <c r="AS25" s="628"/>
      <c r="AT25" s="628"/>
      <c r="AU25" s="628"/>
      <c r="AV25" s="628"/>
      <c r="AW25" s="628"/>
      <c r="AX25" s="628"/>
      <c r="AY25" s="628"/>
      <c r="AZ25" s="628"/>
      <c r="BA25" s="628"/>
      <c r="BB25" s="628"/>
      <c r="BC25" s="628"/>
      <c r="BD25" s="628"/>
      <c r="BE25" s="628"/>
      <c r="BF25" s="628"/>
      <c r="BG25" s="628"/>
      <c r="BH25" s="628"/>
      <c r="BI25" s="628"/>
      <c r="BJ25" s="628"/>
      <c r="BK25" s="628"/>
      <c r="BL25" s="628"/>
      <c r="BM25" s="628"/>
    </row>
    <row r="26" spans="1:65" s="631" customFormat="1" ht="24" customHeight="1">
      <c r="A26" s="953" t="s">
        <v>398</v>
      </c>
      <c r="B26" s="956" t="s">
        <v>47</v>
      </c>
      <c r="C26" s="955" t="s">
        <v>593</v>
      </c>
      <c r="D26" s="1032">
        <v>7612846.7200000016</v>
      </c>
      <c r="E26" s="1033">
        <v>0</v>
      </c>
      <c r="F26" s="1033">
        <v>0</v>
      </c>
      <c r="G26" s="1037">
        <v>0</v>
      </c>
      <c r="H26" s="1035">
        <v>0</v>
      </c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628"/>
      <c r="AB26" s="628"/>
      <c r="AC26" s="628"/>
      <c r="AD26" s="628"/>
      <c r="AE26" s="628"/>
      <c r="AF26" s="628"/>
      <c r="AG26" s="628"/>
      <c r="AH26" s="628"/>
      <c r="AI26" s="628"/>
      <c r="AJ26" s="628"/>
      <c r="AK26" s="628"/>
      <c r="AL26" s="628"/>
      <c r="AM26" s="628"/>
      <c r="AN26" s="628"/>
      <c r="AO26" s="628"/>
      <c r="AP26" s="628"/>
      <c r="AQ26" s="628"/>
      <c r="AR26" s="628"/>
      <c r="AS26" s="628"/>
      <c r="AT26" s="628"/>
      <c r="AU26" s="628"/>
      <c r="AV26" s="628"/>
      <c r="AW26" s="628"/>
      <c r="AX26" s="628"/>
      <c r="AY26" s="628"/>
      <c r="AZ26" s="628"/>
      <c r="BA26" s="628"/>
      <c r="BB26" s="628"/>
      <c r="BC26" s="628"/>
      <c r="BD26" s="628"/>
      <c r="BE26" s="628"/>
      <c r="BF26" s="628"/>
      <c r="BG26" s="628"/>
      <c r="BH26" s="628"/>
      <c r="BI26" s="628"/>
      <c r="BJ26" s="628"/>
      <c r="BK26" s="628"/>
      <c r="BL26" s="628"/>
      <c r="BM26" s="628"/>
    </row>
    <row r="27" spans="1:65" s="632" customFormat="1" ht="24" hidden="1" customHeight="1">
      <c r="A27" s="950" t="s">
        <v>411</v>
      </c>
      <c r="B27" s="951" t="s">
        <v>47</v>
      </c>
      <c r="C27" s="952" t="s">
        <v>412</v>
      </c>
      <c r="D27" s="1032">
        <v>0</v>
      </c>
      <c r="E27" s="1033">
        <v>0</v>
      </c>
      <c r="F27" s="1033">
        <v>0</v>
      </c>
      <c r="G27" s="1036">
        <v>0</v>
      </c>
      <c r="H27" s="1035">
        <v>0</v>
      </c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  <c r="AC27" s="587"/>
      <c r="AD27" s="587"/>
      <c r="AE27" s="587"/>
      <c r="AF27" s="587"/>
      <c r="AG27" s="587"/>
      <c r="AH27" s="587"/>
      <c r="AI27" s="587"/>
      <c r="AJ27" s="587"/>
      <c r="AK27" s="587"/>
      <c r="AL27" s="587"/>
      <c r="AM27" s="587"/>
      <c r="AN27" s="587"/>
      <c r="AO27" s="587"/>
      <c r="AP27" s="587"/>
      <c r="AQ27" s="587"/>
      <c r="AR27" s="587"/>
      <c r="AS27" s="587"/>
      <c r="AT27" s="587"/>
      <c r="AU27" s="587"/>
      <c r="AV27" s="587"/>
      <c r="AW27" s="587"/>
      <c r="AX27" s="587"/>
      <c r="AY27" s="587"/>
      <c r="AZ27" s="587"/>
      <c r="BA27" s="587"/>
      <c r="BB27" s="587"/>
      <c r="BC27" s="587"/>
      <c r="BD27" s="587"/>
      <c r="BE27" s="587"/>
      <c r="BF27" s="587"/>
      <c r="BG27" s="587"/>
      <c r="BH27" s="587"/>
      <c r="BI27" s="587"/>
      <c r="BJ27" s="587"/>
      <c r="BK27" s="587"/>
      <c r="BL27" s="587"/>
      <c r="BM27" s="587"/>
    </row>
    <row r="28" spans="1:65" s="632" customFormat="1" ht="24" customHeight="1">
      <c r="A28" s="950" t="s">
        <v>413</v>
      </c>
      <c r="B28" s="951" t="s">
        <v>47</v>
      </c>
      <c r="C28" s="952" t="s">
        <v>115</v>
      </c>
      <c r="D28" s="1032">
        <v>12696913.469999999</v>
      </c>
      <c r="E28" s="1033">
        <v>367.5</v>
      </c>
      <c r="F28" s="1033">
        <v>367.5</v>
      </c>
      <c r="G28" s="1036">
        <v>367.5</v>
      </c>
      <c r="H28" s="1035">
        <v>0</v>
      </c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7"/>
      <c r="AJ28" s="587"/>
      <c r="AK28" s="587"/>
      <c r="AL28" s="587"/>
      <c r="AM28" s="587"/>
      <c r="AN28" s="587"/>
      <c r="AO28" s="587"/>
      <c r="AP28" s="587"/>
      <c r="AQ28" s="587"/>
      <c r="AR28" s="587"/>
      <c r="AS28" s="587"/>
      <c r="AT28" s="587"/>
      <c r="AU28" s="587"/>
      <c r="AV28" s="587"/>
      <c r="AW28" s="587"/>
      <c r="AX28" s="587"/>
      <c r="AY28" s="587"/>
      <c r="AZ28" s="587"/>
      <c r="BA28" s="587"/>
      <c r="BB28" s="587"/>
      <c r="BC28" s="587"/>
      <c r="BD28" s="587"/>
      <c r="BE28" s="587"/>
      <c r="BF28" s="587"/>
      <c r="BG28" s="587"/>
      <c r="BH28" s="587"/>
      <c r="BI28" s="587"/>
      <c r="BJ28" s="587"/>
      <c r="BK28" s="587"/>
      <c r="BL28" s="587"/>
      <c r="BM28" s="587"/>
    </row>
    <row r="29" spans="1:65" s="633" customFormat="1" ht="24" customHeight="1">
      <c r="A29" s="950" t="s">
        <v>415</v>
      </c>
      <c r="B29" s="951" t="s">
        <v>47</v>
      </c>
      <c r="C29" s="952" t="s">
        <v>416</v>
      </c>
      <c r="D29" s="1032">
        <v>85295273.529999956</v>
      </c>
      <c r="E29" s="1033">
        <v>0</v>
      </c>
      <c r="F29" s="1033">
        <v>0</v>
      </c>
      <c r="G29" s="1036">
        <v>0</v>
      </c>
      <c r="H29" s="1035">
        <v>0</v>
      </c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587"/>
      <c r="AI29" s="587"/>
      <c r="AJ29" s="587"/>
      <c r="AK29" s="587"/>
      <c r="AL29" s="587"/>
      <c r="AM29" s="587"/>
      <c r="AN29" s="587"/>
      <c r="AO29" s="587"/>
      <c r="AP29" s="587"/>
      <c r="AQ29" s="587"/>
      <c r="AR29" s="587"/>
      <c r="AS29" s="587"/>
      <c r="AT29" s="587"/>
      <c r="AU29" s="587"/>
      <c r="AV29" s="587"/>
      <c r="AW29" s="587"/>
      <c r="AX29" s="587"/>
      <c r="AY29" s="587"/>
      <c r="AZ29" s="587"/>
      <c r="BA29" s="587"/>
      <c r="BB29" s="587"/>
      <c r="BC29" s="587"/>
      <c r="BD29" s="587"/>
      <c r="BE29" s="587"/>
      <c r="BF29" s="587"/>
      <c r="BG29" s="587"/>
      <c r="BH29" s="587"/>
      <c r="BI29" s="587"/>
      <c r="BJ29" s="587"/>
      <c r="BK29" s="587"/>
      <c r="BL29" s="587"/>
      <c r="BM29" s="587"/>
    </row>
    <row r="30" spans="1:65" s="632" customFormat="1" ht="24" customHeight="1">
      <c r="A30" s="950" t="s">
        <v>417</v>
      </c>
      <c r="B30" s="951" t="s">
        <v>47</v>
      </c>
      <c r="C30" s="952" t="s">
        <v>418</v>
      </c>
      <c r="D30" s="1032">
        <v>9468.59</v>
      </c>
      <c r="E30" s="1033">
        <v>0</v>
      </c>
      <c r="F30" s="1033">
        <v>0</v>
      </c>
      <c r="G30" s="1036">
        <v>0</v>
      </c>
      <c r="H30" s="1035">
        <v>0</v>
      </c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7"/>
      <c r="AJ30" s="587"/>
      <c r="AK30" s="587"/>
      <c r="AL30" s="587"/>
      <c r="AM30" s="587"/>
      <c r="AN30" s="587"/>
      <c r="AO30" s="587"/>
      <c r="AP30" s="587"/>
      <c r="AQ30" s="587"/>
      <c r="AR30" s="587"/>
      <c r="AS30" s="587"/>
      <c r="AT30" s="587"/>
      <c r="AU30" s="587"/>
      <c r="AV30" s="587"/>
      <c r="AW30" s="587"/>
      <c r="AX30" s="587"/>
      <c r="AY30" s="587"/>
      <c r="AZ30" s="587"/>
      <c r="BA30" s="587"/>
      <c r="BB30" s="587"/>
      <c r="BC30" s="587"/>
      <c r="BD30" s="587"/>
      <c r="BE30" s="587"/>
      <c r="BF30" s="587"/>
      <c r="BG30" s="587"/>
      <c r="BH30" s="587"/>
      <c r="BI30" s="587"/>
      <c r="BJ30" s="587"/>
      <c r="BK30" s="587"/>
      <c r="BL30" s="587"/>
      <c r="BM30" s="587"/>
    </row>
    <row r="31" spans="1:65" s="632" customFormat="1" ht="24" customHeight="1">
      <c r="A31" s="950" t="s">
        <v>419</v>
      </c>
      <c r="B31" s="951" t="s">
        <v>47</v>
      </c>
      <c r="C31" s="952" t="s">
        <v>596</v>
      </c>
      <c r="D31" s="1032">
        <v>544258.17999999982</v>
      </c>
      <c r="E31" s="1033">
        <v>0</v>
      </c>
      <c r="F31" s="1033">
        <v>0</v>
      </c>
      <c r="G31" s="1036">
        <v>0</v>
      </c>
      <c r="H31" s="1035">
        <v>0</v>
      </c>
    </row>
    <row r="32" spans="1:65" s="627" customFormat="1" ht="24" customHeight="1">
      <c r="A32" s="950" t="s">
        <v>422</v>
      </c>
      <c r="B32" s="951" t="s">
        <v>47</v>
      </c>
      <c r="C32" s="952" t="s">
        <v>597</v>
      </c>
      <c r="D32" s="1032">
        <v>1255.07</v>
      </c>
      <c r="E32" s="1033">
        <v>0</v>
      </c>
      <c r="F32" s="1033">
        <v>0</v>
      </c>
      <c r="G32" s="1036">
        <v>0</v>
      </c>
      <c r="H32" s="1035">
        <v>0</v>
      </c>
    </row>
    <row r="33" spans="1:8" s="627" customFormat="1" ht="24" customHeight="1">
      <c r="A33" s="950" t="s">
        <v>438</v>
      </c>
      <c r="B33" s="951" t="s">
        <v>47</v>
      </c>
      <c r="C33" s="952" t="s">
        <v>180</v>
      </c>
      <c r="D33" s="1032">
        <v>3116356.83</v>
      </c>
      <c r="E33" s="1033">
        <v>0</v>
      </c>
      <c r="F33" s="1033">
        <v>0</v>
      </c>
      <c r="G33" s="1036">
        <v>0</v>
      </c>
      <c r="H33" s="1035">
        <v>0</v>
      </c>
    </row>
    <row r="34" spans="1:8" s="627" customFormat="1" ht="24" customHeight="1">
      <c r="A34" s="950" t="s">
        <v>425</v>
      </c>
      <c r="B34" s="951" t="s">
        <v>47</v>
      </c>
      <c r="C34" s="952" t="s">
        <v>598</v>
      </c>
      <c r="D34" s="1032">
        <v>10139031.550000001</v>
      </c>
      <c r="E34" s="1033">
        <v>0</v>
      </c>
      <c r="F34" s="1033">
        <v>0</v>
      </c>
      <c r="G34" s="1036">
        <v>0</v>
      </c>
      <c r="H34" s="1035">
        <v>0</v>
      </c>
    </row>
    <row r="35" spans="1:8" s="627" customFormat="1" ht="24" customHeight="1">
      <c r="A35" s="950" t="s">
        <v>428</v>
      </c>
      <c r="B35" s="634" t="s">
        <v>47</v>
      </c>
      <c r="C35" s="952" t="s">
        <v>599</v>
      </c>
      <c r="D35" s="1032">
        <v>3332766.5400000005</v>
      </c>
      <c r="E35" s="1033">
        <v>0</v>
      </c>
      <c r="F35" s="1033">
        <v>0</v>
      </c>
      <c r="G35" s="1036">
        <v>0</v>
      </c>
      <c r="H35" s="1035">
        <v>0</v>
      </c>
    </row>
    <row r="36" spans="1:8" s="627" customFormat="1" ht="36.75" hidden="1" customHeight="1">
      <c r="A36" s="635" t="s">
        <v>431</v>
      </c>
      <c r="B36" s="636" t="s">
        <v>47</v>
      </c>
      <c r="C36" s="957" t="s">
        <v>600</v>
      </c>
      <c r="D36" s="1032" t="e">
        <f>SUMIFS(#REF!,#REF!,"85",#REF!,A36)</f>
        <v>#REF!</v>
      </c>
      <c r="E36" s="1033" t="e">
        <f>SUMIFS(#REF!,#REF!,A36,#REF!,"85")+SUMIFS(#REF!,#REF!,A36,#REF!,"85")</f>
        <v>#REF!</v>
      </c>
      <c r="F36" s="1033" t="e">
        <f>SUMIFS(#REF!,#REF!,A36,#REF!,"85")</f>
        <v>#REF!</v>
      </c>
      <c r="G36" s="1038" t="e">
        <f t="shared" ref="G36" si="0">E36-H36</f>
        <v>#REF!</v>
      </c>
      <c r="H36" s="1035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</row>
    <row r="37" spans="1:8" s="627" customFormat="1" ht="19.5" customHeight="1">
      <c r="A37" s="637" t="s">
        <v>4</v>
      </c>
      <c r="B37" s="638"/>
      <c r="C37" s="637"/>
      <c r="D37" s="639" t="s">
        <v>4</v>
      </c>
      <c r="E37" s="639" t="s">
        <v>4</v>
      </c>
      <c r="F37" s="639" t="s">
        <v>4</v>
      </c>
      <c r="G37" s="640" t="s">
        <v>4</v>
      </c>
      <c r="H37" s="639" t="s">
        <v>4</v>
      </c>
    </row>
    <row r="38" spans="1:8" s="627" customFormat="1" ht="16.5" customHeight="1">
      <c r="A38" s="641"/>
      <c r="B38" s="634"/>
      <c r="C38" s="642"/>
      <c r="D38" s="643"/>
      <c r="E38" s="644"/>
      <c r="F38" s="644"/>
      <c r="G38" s="645"/>
      <c r="H38" s="646"/>
    </row>
    <row r="39" spans="1:8" s="627" customFormat="1" ht="18.75" customHeight="1"/>
    <row r="40" spans="1:8" ht="16.5" customHeight="1">
      <c r="A40" s="647" t="s">
        <v>4</v>
      </c>
      <c r="B40" s="648"/>
      <c r="C40" s="647"/>
      <c r="D40" s="587" t="s">
        <v>4</v>
      </c>
    </row>
    <row r="41" spans="1:8" ht="22.5" hidden="1" customHeight="1">
      <c r="B41" s="1599" t="s">
        <v>614</v>
      </c>
      <c r="C41" s="1599"/>
      <c r="D41" s="587">
        <v>0</v>
      </c>
    </row>
    <row r="42" spans="1:8">
      <c r="D42" s="587" t="s">
        <v>4</v>
      </c>
    </row>
    <row r="43" spans="1:8">
      <c r="D43" s="587" t="s">
        <v>4</v>
      </c>
    </row>
    <row r="44" spans="1:8">
      <c r="D44" s="587" t="s">
        <v>4</v>
      </c>
    </row>
    <row r="45" spans="1:8">
      <c r="D45" s="587" t="s">
        <v>4</v>
      </c>
    </row>
    <row r="46" spans="1:8">
      <c r="D46" s="587" t="s">
        <v>4</v>
      </c>
    </row>
    <row r="47" spans="1:8">
      <c r="D47" s="649" t="s">
        <v>4</v>
      </c>
    </row>
    <row r="48" spans="1:8">
      <c r="D48" s="587" t="s">
        <v>4</v>
      </c>
    </row>
    <row r="49" spans="4:4">
      <c r="D49" s="587" t="s">
        <v>4</v>
      </c>
    </row>
    <row r="50" spans="4:4">
      <c r="D50" s="587" t="s">
        <v>4</v>
      </c>
    </row>
    <row r="51" spans="4:4">
      <c r="D51" s="587" t="s">
        <v>4</v>
      </c>
    </row>
    <row r="52" spans="4:4">
      <c r="D52" s="587" t="s">
        <v>4</v>
      </c>
    </row>
    <row r="53" spans="4:4">
      <c r="D53" s="587" t="s">
        <v>4</v>
      </c>
    </row>
    <row r="54" spans="4:4">
      <c r="D54" s="587" t="s">
        <v>4</v>
      </c>
    </row>
    <row r="55" spans="4:4">
      <c r="D55" s="650" t="s">
        <v>4</v>
      </c>
    </row>
    <row r="56" spans="4:4">
      <c r="D56" s="650" t="s">
        <v>4</v>
      </c>
    </row>
    <row r="57" spans="4:4">
      <c r="D57" s="650" t="s">
        <v>4</v>
      </c>
    </row>
    <row r="58" spans="4:4">
      <c r="D58" s="650" t="s">
        <v>4</v>
      </c>
    </row>
    <row r="59" spans="4:4">
      <c r="D59" s="650" t="s">
        <v>4</v>
      </c>
    </row>
    <row r="60" spans="4:4">
      <c r="D60" s="650" t="s">
        <v>4</v>
      </c>
    </row>
    <row r="61" spans="4:4">
      <c r="D61" s="650" t="s">
        <v>4</v>
      </c>
    </row>
    <row r="62" spans="4:4">
      <c r="D62" s="650" t="s">
        <v>4</v>
      </c>
    </row>
    <row r="63" spans="4:4">
      <c r="D63" s="650" t="s">
        <v>4</v>
      </c>
    </row>
    <row r="64" spans="4:4">
      <c r="D64" s="650" t="s">
        <v>4</v>
      </c>
    </row>
    <row r="65" spans="4:4">
      <c r="D65" s="650" t="s">
        <v>4</v>
      </c>
    </row>
    <row r="66" spans="4:4">
      <c r="D66" s="650" t="s">
        <v>4</v>
      </c>
    </row>
    <row r="67" spans="4:4">
      <c r="D67" s="650" t="s">
        <v>4</v>
      </c>
    </row>
    <row r="68" spans="4:4">
      <c r="D68" s="650" t="s">
        <v>4</v>
      </c>
    </row>
    <row r="69" spans="4:4">
      <c r="D69" s="650" t="s">
        <v>4</v>
      </c>
    </row>
    <row r="70" spans="4:4">
      <c r="D70" s="650" t="s">
        <v>4</v>
      </c>
    </row>
    <row r="71" spans="4:4">
      <c r="D71" s="650" t="s">
        <v>4</v>
      </c>
    </row>
    <row r="72" spans="4:4">
      <c r="D72" s="650" t="s">
        <v>4</v>
      </c>
    </row>
    <row r="73" spans="4:4">
      <c r="D73" s="650" t="s">
        <v>4</v>
      </c>
    </row>
    <row r="74" spans="4:4">
      <c r="D74" s="650" t="s">
        <v>4</v>
      </c>
    </row>
    <row r="75" spans="4:4">
      <c r="D75" s="650" t="s">
        <v>4</v>
      </c>
    </row>
    <row r="76" spans="4:4">
      <c r="D76" s="650" t="s">
        <v>4</v>
      </c>
    </row>
    <row r="77" spans="4:4">
      <c r="D77" s="650" t="s">
        <v>4</v>
      </c>
    </row>
    <row r="78" spans="4:4">
      <c r="D78" s="650" t="s">
        <v>4</v>
      </c>
    </row>
    <row r="79" spans="4:4">
      <c r="D79" s="650" t="s">
        <v>4</v>
      </c>
    </row>
    <row r="80" spans="4:4">
      <c r="D80" s="650" t="s">
        <v>4</v>
      </c>
    </row>
    <row r="81" spans="4:4">
      <c r="D81" s="650" t="s">
        <v>4</v>
      </c>
    </row>
    <row r="82" spans="4:4">
      <c r="D82" s="650" t="s">
        <v>4</v>
      </c>
    </row>
    <row r="83" spans="4:4">
      <c r="D83" s="650" t="s">
        <v>4</v>
      </c>
    </row>
    <row r="84" spans="4:4">
      <c r="D84" s="650" t="s">
        <v>4</v>
      </c>
    </row>
    <row r="85" spans="4:4">
      <c r="D85" s="650" t="s">
        <v>4</v>
      </c>
    </row>
    <row r="86" spans="4:4">
      <c r="D86" s="650" t="s">
        <v>4</v>
      </c>
    </row>
    <row r="87" spans="4:4">
      <c r="D87" s="650" t="s">
        <v>4</v>
      </c>
    </row>
    <row r="88" spans="4:4">
      <c r="D88" s="650" t="s">
        <v>4</v>
      </c>
    </row>
    <row r="89" spans="4:4">
      <c r="D89" s="650" t="s">
        <v>4</v>
      </c>
    </row>
    <row r="90" spans="4:4">
      <c r="D90" s="650" t="s">
        <v>4</v>
      </c>
    </row>
    <row r="91" spans="4:4">
      <c r="D91" s="650" t="s">
        <v>4</v>
      </c>
    </row>
    <row r="92" spans="4:4">
      <c r="D92" s="650" t="s">
        <v>4</v>
      </c>
    </row>
    <row r="93" spans="4:4">
      <c r="D93" s="650" t="s">
        <v>4</v>
      </c>
    </row>
    <row r="94" spans="4:4">
      <c r="D94" s="650" t="s">
        <v>4</v>
      </c>
    </row>
    <row r="95" spans="4:4">
      <c r="D95" s="650" t="s">
        <v>4</v>
      </c>
    </row>
    <row r="96" spans="4:4">
      <c r="D96" s="650" t="s">
        <v>4</v>
      </c>
    </row>
    <row r="97" spans="4:4">
      <c r="D97" s="650" t="s">
        <v>4</v>
      </c>
    </row>
    <row r="98" spans="4:4">
      <c r="D98" s="650" t="s">
        <v>4</v>
      </c>
    </row>
    <row r="99" spans="4:4">
      <c r="D99" s="650" t="s">
        <v>4</v>
      </c>
    </row>
    <row r="100" spans="4:4">
      <c r="D100" s="650" t="s">
        <v>4</v>
      </c>
    </row>
    <row r="101" spans="4:4">
      <c r="D101" s="650" t="s">
        <v>4</v>
      </c>
    </row>
    <row r="102" spans="4:4">
      <c r="D102" s="650" t="s">
        <v>4</v>
      </c>
    </row>
    <row r="103" spans="4:4">
      <c r="D103" s="650" t="s">
        <v>4</v>
      </c>
    </row>
    <row r="104" spans="4:4">
      <c r="D104" s="650" t="s">
        <v>4</v>
      </c>
    </row>
    <row r="105" spans="4:4">
      <c r="D105" s="650" t="s">
        <v>4</v>
      </c>
    </row>
    <row r="106" spans="4:4">
      <c r="D106" s="650" t="s">
        <v>4</v>
      </c>
    </row>
    <row r="107" spans="4:4">
      <c r="D107" s="650" t="s">
        <v>4</v>
      </c>
    </row>
    <row r="108" spans="4:4">
      <c r="D108" s="650" t="s">
        <v>4</v>
      </c>
    </row>
    <row r="109" spans="4:4">
      <c r="D109" s="650" t="s">
        <v>4</v>
      </c>
    </row>
    <row r="110" spans="4:4">
      <c r="D110" s="650" t="s">
        <v>4</v>
      </c>
    </row>
    <row r="111" spans="4:4">
      <c r="D111" s="650" t="s">
        <v>4</v>
      </c>
    </row>
    <row r="112" spans="4:4">
      <c r="D112" s="650" t="s">
        <v>4</v>
      </c>
    </row>
    <row r="113" spans="4:4">
      <c r="D113" s="650" t="s">
        <v>4</v>
      </c>
    </row>
    <row r="114" spans="4:4">
      <c r="D114" s="650" t="s">
        <v>4</v>
      </c>
    </row>
    <row r="115" spans="4:4">
      <c r="D115" s="650" t="s">
        <v>4</v>
      </c>
    </row>
    <row r="116" spans="4:4">
      <c r="D116" s="650" t="s">
        <v>4</v>
      </c>
    </row>
    <row r="117" spans="4:4">
      <c r="D117" s="650" t="s">
        <v>4</v>
      </c>
    </row>
    <row r="118" spans="4:4">
      <c r="D118" s="650" t="s">
        <v>4</v>
      </c>
    </row>
    <row r="119" spans="4:4">
      <c r="D119" s="650" t="s">
        <v>4</v>
      </c>
    </row>
    <row r="120" spans="4:4">
      <c r="D120" s="650" t="s">
        <v>4</v>
      </c>
    </row>
    <row r="121" spans="4:4">
      <c r="D121" s="650" t="s">
        <v>4</v>
      </c>
    </row>
    <row r="122" spans="4:4">
      <c r="D122" s="650" t="s">
        <v>4</v>
      </c>
    </row>
    <row r="123" spans="4:4">
      <c r="D123" s="650" t="s">
        <v>4</v>
      </c>
    </row>
    <row r="124" spans="4:4">
      <c r="D124" s="650" t="s">
        <v>4</v>
      </c>
    </row>
    <row r="125" spans="4:4">
      <c r="D125" s="650" t="s">
        <v>4</v>
      </c>
    </row>
    <row r="126" spans="4:4">
      <c r="D126" s="650" t="s">
        <v>4</v>
      </c>
    </row>
    <row r="127" spans="4:4">
      <c r="D127" s="650" t="s">
        <v>4</v>
      </c>
    </row>
    <row r="128" spans="4:4">
      <c r="D128" s="650" t="s">
        <v>4</v>
      </c>
    </row>
    <row r="129" spans="4:4">
      <c r="D129" s="650" t="s">
        <v>4</v>
      </c>
    </row>
    <row r="130" spans="4:4">
      <c r="D130" s="650" t="s">
        <v>4</v>
      </c>
    </row>
    <row r="131" spans="4:4">
      <c r="D131" s="650" t="s">
        <v>4</v>
      </c>
    </row>
    <row r="132" spans="4:4">
      <c r="D132" s="650" t="s">
        <v>4</v>
      </c>
    </row>
    <row r="133" spans="4:4">
      <c r="D133" s="650" t="s">
        <v>4</v>
      </c>
    </row>
    <row r="134" spans="4:4">
      <c r="D134" s="650" t="s">
        <v>4</v>
      </c>
    </row>
    <row r="135" spans="4:4">
      <c r="D135" s="650" t="s">
        <v>4</v>
      </c>
    </row>
    <row r="136" spans="4:4">
      <c r="D136" s="650" t="s">
        <v>4</v>
      </c>
    </row>
    <row r="137" spans="4:4">
      <c r="D137" s="650" t="s">
        <v>4</v>
      </c>
    </row>
    <row r="138" spans="4:4">
      <c r="D138" s="650" t="s">
        <v>4</v>
      </c>
    </row>
    <row r="139" spans="4:4">
      <c r="D139" s="650" t="s">
        <v>4</v>
      </c>
    </row>
    <row r="140" spans="4:4">
      <c r="D140" s="650" t="s">
        <v>4</v>
      </c>
    </row>
    <row r="141" spans="4:4">
      <c r="D141" s="650" t="s">
        <v>4</v>
      </c>
    </row>
    <row r="142" spans="4:4">
      <c r="D142" s="650" t="s">
        <v>4</v>
      </c>
    </row>
    <row r="143" spans="4:4">
      <c r="D143" s="650" t="s">
        <v>4</v>
      </c>
    </row>
    <row r="144" spans="4:4">
      <c r="D144" s="650" t="s">
        <v>4</v>
      </c>
    </row>
    <row r="145" spans="4:4">
      <c r="D145" s="650" t="s">
        <v>4</v>
      </c>
    </row>
    <row r="146" spans="4:4">
      <c r="D146" s="650" t="s">
        <v>4</v>
      </c>
    </row>
    <row r="147" spans="4:4">
      <c r="D147" s="650" t="s">
        <v>4</v>
      </c>
    </row>
    <row r="148" spans="4:4">
      <c r="D148" s="650" t="s">
        <v>4</v>
      </c>
    </row>
    <row r="149" spans="4:4">
      <c r="D149" s="650" t="s">
        <v>4</v>
      </c>
    </row>
    <row r="150" spans="4:4">
      <c r="D150" s="650" t="s">
        <v>4</v>
      </c>
    </row>
    <row r="151" spans="4:4">
      <c r="D151" s="650" t="s">
        <v>4</v>
      </c>
    </row>
    <row r="152" spans="4:4">
      <c r="D152" s="650" t="s">
        <v>4</v>
      </c>
    </row>
    <row r="153" spans="4:4">
      <c r="D153" s="650" t="s">
        <v>4</v>
      </c>
    </row>
    <row r="154" spans="4:4">
      <c r="D154" s="650" t="s">
        <v>4</v>
      </c>
    </row>
    <row r="155" spans="4:4">
      <c r="D155" s="650" t="s">
        <v>4</v>
      </c>
    </row>
    <row r="156" spans="4:4">
      <c r="D156" s="650" t="s">
        <v>4</v>
      </c>
    </row>
    <row r="157" spans="4:4">
      <c r="D157" s="650" t="s">
        <v>4</v>
      </c>
    </row>
    <row r="158" spans="4:4">
      <c r="D158" s="650" t="s">
        <v>4</v>
      </c>
    </row>
    <row r="159" spans="4:4">
      <c r="D159" s="650" t="s">
        <v>4</v>
      </c>
    </row>
    <row r="160" spans="4:4">
      <c r="D160" s="650" t="s">
        <v>4</v>
      </c>
    </row>
    <row r="161" spans="4:4">
      <c r="D161" s="650" t="s">
        <v>4</v>
      </c>
    </row>
    <row r="162" spans="4:4">
      <c r="D162" s="650" t="s">
        <v>4</v>
      </c>
    </row>
    <row r="163" spans="4:4">
      <c r="D163" s="650" t="s">
        <v>4</v>
      </c>
    </row>
    <row r="164" spans="4:4">
      <c r="D164" s="650" t="s">
        <v>4</v>
      </c>
    </row>
    <row r="165" spans="4:4">
      <c r="D165" s="650" t="s">
        <v>4</v>
      </c>
    </row>
    <row r="166" spans="4:4">
      <c r="D166" s="650" t="s">
        <v>4</v>
      </c>
    </row>
    <row r="167" spans="4:4">
      <c r="D167" s="650" t="s">
        <v>4</v>
      </c>
    </row>
    <row r="168" spans="4:4">
      <c r="D168" s="650" t="s">
        <v>4</v>
      </c>
    </row>
    <row r="169" spans="4:4">
      <c r="D169" s="650" t="s">
        <v>4</v>
      </c>
    </row>
    <row r="170" spans="4:4">
      <c r="D170" s="650" t="s">
        <v>4</v>
      </c>
    </row>
    <row r="171" spans="4:4">
      <c r="D171" s="650" t="s">
        <v>4</v>
      </c>
    </row>
    <row r="172" spans="4:4">
      <c r="D172" s="650" t="s">
        <v>4</v>
      </c>
    </row>
    <row r="173" spans="4:4">
      <c r="D173" s="650" t="s">
        <v>4</v>
      </c>
    </row>
    <row r="174" spans="4:4">
      <c r="D174" s="650" t="s">
        <v>4</v>
      </c>
    </row>
    <row r="175" spans="4:4">
      <c r="D175" s="650" t="s">
        <v>4</v>
      </c>
    </row>
    <row r="176" spans="4:4">
      <c r="D176" s="650" t="s">
        <v>4</v>
      </c>
    </row>
    <row r="177" spans="4:4">
      <c r="D177" s="650" t="s">
        <v>4</v>
      </c>
    </row>
    <row r="178" spans="4:4">
      <c r="D178" s="650" t="s">
        <v>4</v>
      </c>
    </row>
    <row r="179" spans="4:4">
      <c r="D179" s="650" t="s">
        <v>4</v>
      </c>
    </row>
    <row r="180" spans="4:4">
      <c r="D180" s="650" t="s">
        <v>4</v>
      </c>
    </row>
    <row r="181" spans="4:4">
      <c r="D181" s="650" t="s">
        <v>4</v>
      </c>
    </row>
    <row r="182" spans="4:4">
      <c r="D182" s="650" t="s">
        <v>4</v>
      </c>
    </row>
    <row r="183" spans="4:4">
      <c r="D183" s="650" t="s">
        <v>4</v>
      </c>
    </row>
    <row r="184" spans="4:4">
      <c r="D184" s="650" t="s">
        <v>4</v>
      </c>
    </row>
    <row r="185" spans="4:4">
      <c r="D185" s="650" t="s">
        <v>4</v>
      </c>
    </row>
    <row r="186" spans="4:4">
      <c r="D186" s="650" t="s">
        <v>4</v>
      </c>
    </row>
    <row r="187" spans="4:4">
      <c r="D187" s="650" t="s">
        <v>4</v>
      </c>
    </row>
    <row r="188" spans="4:4">
      <c r="D188" s="650" t="s">
        <v>4</v>
      </c>
    </row>
    <row r="189" spans="4:4">
      <c r="D189" s="650" t="s">
        <v>4</v>
      </c>
    </row>
    <row r="190" spans="4:4">
      <c r="D190" s="650" t="s">
        <v>4</v>
      </c>
    </row>
    <row r="191" spans="4:4">
      <c r="D191" s="650" t="s">
        <v>4</v>
      </c>
    </row>
    <row r="192" spans="4:4">
      <c r="D192" s="650" t="s">
        <v>4</v>
      </c>
    </row>
    <row r="193" spans="4:4">
      <c r="D193" s="650" t="s">
        <v>4</v>
      </c>
    </row>
    <row r="194" spans="4:4">
      <c r="D194" s="650" t="s">
        <v>4</v>
      </c>
    </row>
    <row r="195" spans="4:4">
      <c r="D195" s="650" t="s">
        <v>4</v>
      </c>
    </row>
    <row r="196" spans="4:4">
      <c r="D196" s="650" t="s">
        <v>4</v>
      </c>
    </row>
    <row r="197" spans="4:4">
      <c r="D197" s="650" t="s">
        <v>4</v>
      </c>
    </row>
    <row r="198" spans="4:4">
      <c r="D198" s="650" t="s">
        <v>4</v>
      </c>
    </row>
    <row r="199" spans="4:4">
      <c r="D199" s="650" t="s">
        <v>4</v>
      </c>
    </row>
    <row r="200" spans="4:4">
      <c r="D200" s="650" t="s">
        <v>4</v>
      </c>
    </row>
    <row r="201" spans="4:4">
      <c r="D201" s="650" t="s">
        <v>4</v>
      </c>
    </row>
    <row r="202" spans="4:4">
      <c r="D202" s="650" t="s">
        <v>4</v>
      </c>
    </row>
    <row r="203" spans="4:4">
      <c r="D203" s="650" t="s">
        <v>4</v>
      </c>
    </row>
    <row r="204" spans="4:4">
      <c r="D204" s="650" t="s">
        <v>4</v>
      </c>
    </row>
    <row r="205" spans="4:4">
      <c r="D205" s="650" t="s">
        <v>4</v>
      </c>
    </row>
    <row r="206" spans="4:4">
      <c r="D206" s="650" t="s">
        <v>4</v>
      </c>
    </row>
    <row r="207" spans="4:4">
      <c r="D207" s="650" t="s">
        <v>4</v>
      </c>
    </row>
    <row r="208" spans="4:4">
      <c r="D208" s="650" t="s">
        <v>4</v>
      </c>
    </row>
    <row r="209" spans="4:4">
      <c r="D209" s="650" t="s">
        <v>4</v>
      </c>
    </row>
    <row r="210" spans="4:4">
      <c r="D210" s="650" t="s">
        <v>4</v>
      </c>
    </row>
    <row r="211" spans="4:4">
      <c r="D211" s="650" t="s">
        <v>4</v>
      </c>
    </row>
    <row r="212" spans="4:4">
      <c r="D212" s="650" t="s">
        <v>4</v>
      </c>
    </row>
    <row r="213" spans="4:4">
      <c r="D213" s="650" t="s">
        <v>4</v>
      </c>
    </row>
    <row r="214" spans="4:4">
      <c r="D214" s="650" t="s">
        <v>4</v>
      </c>
    </row>
    <row r="215" spans="4:4">
      <c r="D215" s="650" t="s">
        <v>4</v>
      </c>
    </row>
    <row r="216" spans="4:4">
      <c r="D216" s="650" t="s">
        <v>4</v>
      </c>
    </row>
    <row r="217" spans="4:4">
      <c r="D217" s="650" t="s">
        <v>4</v>
      </c>
    </row>
    <row r="218" spans="4:4">
      <c r="D218" s="650" t="s">
        <v>4</v>
      </c>
    </row>
    <row r="219" spans="4:4">
      <c r="D219" s="650" t="s">
        <v>4</v>
      </c>
    </row>
    <row r="220" spans="4:4">
      <c r="D220" s="650" t="s">
        <v>4</v>
      </c>
    </row>
    <row r="221" spans="4:4">
      <c r="D221" s="650" t="s">
        <v>4</v>
      </c>
    </row>
    <row r="222" spans="4:4">
      <c r="D222" s="650" t="s">
        <v>4</v>
      </c>
    </row>
    <row r="223" spans="4:4">
      <c r="D223" s="650" t="s">
        <v>4</v>
      </c>
    </row>
    <row r="224" spans="4:4">
      <c r="D224" s="650" t="s">
        <v>4</v>
      </c>
    </row>
    <row r="225" spans="4:4">
      <c r="D225" s="650" t="s">
        <v>4</v>
      </c>
    </row>
    <row r="226" spans="4:4">
      <c r="D226" s="650" t="s">
        <v>4</v>
      </c>
    </row>
    <row r="227" spans="4:4">
      <c r="D227" s="650" t="s">
        <v>4</v>
      </c>
    </row>
    <row r="228" spans="4:4">
      <c r="D228" s="650" t="s">
        <v>4</v>
      </c>
    </row>
    <row r="229" spans="4:4">
      <c r="D229" s="650" t="s">
        <v>4</v>
      </c>
    </row>
    <row r="230" spans="4:4">
      <c r="D230" s="650" t="s">
        <v>4</v>
      </c>
    </row>
    <row r="231" spans="4:4">
      <c r="D231" s="650" t="s">
        <v>4</v>
      </c>
    </row>
    <row r="232" spans="4:4">
      <c r="D232" s="650" t="s">
        <v>4</v>
      </c>
    </row>
    <row r="233" spans="4:4">
      <c r="D233" s="650" t="s">
        <v>4</v>
      </c>
    </row>
    <row r="234" spans="4:4">
      <c r="D234" s="650" t="s">
        <v>4</v>
      </c>
    </row>
    <row r="235" spans="4:4">
      <c r="D235" s="650" t="s">
        <v>4</v>
      </c>
    </row>
    <row r="236" spans="4:4">
      <c r="D236" s="650" t="s">
        <v>4</v>
      </c>
    </row>
    <row r="237" spans="4:4">
      <c r="D237" s="650" t="s">
        <v>4</v>
      </c>
    </row>
    <row r="238" spans="4:4">
      <c r="D238" s="650" t="s">
        <v>4</v>
      </c>
    </row>
    <row r="239" spans="4:4">
      <c r="D239" s="650" t="s">
        <v>4</v>
      </c>
    </row>
    <row r="240" spans="4:4">
      <c r="D240" s="650" t="s">
        <v>4</v>
      </c>
    </row>
    <row r="241" spans="4:4">
      <c r="D241" s="650" t="s">
        <v>4</v>
      </c>
    </row>
    <row r="242" spans="4:4">
      <c r="D242" s="650" t="s">
        <v>4</v>
      </c>
    </row>
    <row r="243" spans="4:4">
      <c r="D243" s="650" t="s">
        <v>4</v>
      </c>
    </row>
    <row r="244" spans="4:4">
      <c r="D244" s="650" t="s">
        <v>4</v>
      </c>
    </row>
    <row r="245" spans="4:4">
      <c r="D245" s="650" t="s">
        <v>4</v>
      </c>
    </row>
    <row r="246" spans="4:4">
      <c r="D246" s="650" t="s">
        <v>4</v>
      </c>
    </row>
    <row r="247" spans="4:4">
      <c r="D247" s="650" t="s">
        <v>4</v>
      </c>
    </row>
    <row r="248" spans="4:4">
      <c r="D248" s="650" t="s">
        <v>4</v>
      </c>
    </row>
    <row r="249" spans="4:4">
      <c r="D249" s="650" t="s">
        <v>4</v>
      </c>
    </row>
    <row r="250" spans="4:4">
      <c r="D250" s="650" t="s">
        <v>4</v>
      </c>
    </row>
    <row r="251" spans="4:4">
      <c r="D251" s="650" t="s">
        <v>4</v>
      </c>
    </row>
    <row r="252" spans="4:4">
      <c r="D252" s="650" t="s">
        <v>4</v>
      </c>
    </row>
    <row r="253" spans="4:4">
      <c r="D253" s="650" t="s">
        <v>4</v>
      </c>
    </row>
    <row r="254" spans="4:4">
      <c r="D254" s="650" t="s">
        <v>4</v>
      </c>
    </row>
    <row r="255" spans="4:4">
      <c r="D255" s="650" t="s">
        <v>4</v>
      </c>
    </row>
    <row r="256" spans="4:4">
      <c r="D256" s="650" t="s">
        <v>4</v>
      </c>
    </row>
    <row r="257" spans="4:4">
      <c r="D257" s="650" t="s">
        <v>4</v>
      </c>
    </row>
    <row r="258" spans="4:4">
      <c r="D258" s="650" t="s">
        <v>4</v>
      </c>
    </row>
    <row r="259" spans="4:4">
      <c r="D259" s="650" t="s">
        <v>4</v>
      </c>
    </row>
    <row r="260" spans="4:4">
      <c r="D260" s="650" t="s">
        <v>4</v>
      </c>
    </row>
    <row r="261" spans="4:4">
      <c r="D261" s="650" t="s">
        <v>4</v>
      </c>
    </row>
    <row r="262" spans="4:4">
      <c r="D262" s="650" t="s">
        <v>4</v>
      </c>
    </row>
    <row r="263" spans="4:4">
      <c r="D263" s="650" t="s">
        <v>4</v>
      </c>
    </row>
    <row r="264" spans="4:4">
      <c r="D264" s="650" t="s">
        <v>4</v>
      </c>
    </row>
    <row r="265" spans="4:4">
      <c r="D265" s="650" t="s">
        <v>4</v>
      </c>
    </row>
    <row r="266" spans="4:4">
      <c r="D266" s="650" t="s">
        <v>4</v>
      </c>
    </row>
    <row r="267" spans="4:4">
      <c r="D267" s="650" t="s">
        <v>4</v>
      </c>
    </row>
    <row r="268" spans="4:4">
      <c r="D268" s="650" t="s">
        <v>4</v>
      </c>
    </row>
    <row r="269" spans="4:4">
      <c r="D269" s="650" t="s">
        <v>4</v>
      </c>
    </row>
    <row r="270" spans="4:4">
      <c r="D270" s="650" t="s">
        <v>4</v>
      </c>
    </row>
    <row r="271" spans="4:4">
      <c r="D271" s="650" t="s">
        <v>4</v>
      </c>
    </row>
    <row r="272" spans="4:4">
      <c r="D272" s="650" t="s">
        <v>4</v>
      </c>
    </row>
    <row r="273" spans="4:4">
      <c r="D273" s="650" t="s">
        <v>4</v>
      </c>
    </row>
    <row r="274" spans="4:4">
      <c r="D274" s="650" t="s">
        <v>4</v>
      </c>
    </row>
    <row r="275" spans="4:4">
      <c r="D275" s="650" t="s">
        <v>4</v>
      </c>
    </row>
    <row r="276" spans="4:4">
      <c r="D276" s="650" t="s">
        <v>4</v>
      </c>
    </row>
    <row r="277" spans="4:4">
      <c r="D277" s="650" t="s">
        <v>4</v>
      </c>
    </row>
    <row r="278" spans="4:4">
      <c r="D278" s="650" t="s">
        <v>4</v>
      </c>
    </row>
    <row r="279" spans="4:4">
      <c r="D279" s="650" t="s">
        <v>4</v>
      </c>
    </row>
    <row r="280" spans="4:4">
      <c r="D280" s="650" t="s">
        <v>4</v>
      </c>
    </row>
    <row r="281" spans="4:4">
      <c r="D281" s="650" t="s">
        <v>4</v>
      </c>
    </row>
    <row r="282" spans="4:4">
      <c r="D282" s="650" t="s">
        <v>4</v>
      </c>
    </row>
    <row r="283" spans="4:4">
      <c r="D283" s="650" t="s">
        <v>4</v>
      </c>
    </row>
    <row r="284" spans="4:4">
      <c r="D284" s="650" t="s">
        <v>4</v>
      </c>
    </row>
    <row r="285" spans="4:4">
      <c r="D285" s="650" t="s">
        <v>4</v>
      </c>
    </row>
    <row r="286" spans="4:4">
      <c r="D286" s="650" t="s">
        <v>4</v>
      </c>
    </row>
    <row r="287" spans="4:4">
      <c r="D287" s="650" t="s">
        <v>4</v>
      </c>
    </row>
    <row r="288" spans="4:4">
      <c r="D288" s="650" t="s">
        <v>4</v>
      </c>
    </row>
    <row r="289" spans="4:4">
      <c r="D289" s="650" t="s">
        <v>4</v>
      </c>
    </row>
    <row r="290" spans="4:4">
      <c r="D290" s="650" t="s">
        <v>4</v>
      </c>
    </row>
    <row r="291" spans="4:4">
      <c r="D291" s="650" t="s">
        <v>4</v>
      </c>
    </row>
    <row r="292" spans="4:4">
      <c r="D292" s="650" t="s">
        <v>4</v>
      </c>
    </row>
    <row r="293" spans="4:4">
      <c r="D293" s="650" t="s">
        <v>4</v>
      </c>
    </row>
    <row r="294" spans="4:4">
      <c r="D294" s="650" t="s">
        <v>4</v>
      </c>
    </row>
    <row r="295" spans="4:4">
      <c r="D295" s="650" t="s">
        <v>4</v>
      </c>
    </row>
    <row r="296" spans="4:4">
      <c r="D296" s="650" t="s">
        <v>4</v>
      </c>
    </row>
    <row r="297" spans="4:4">
      <c r="D297" s="650" t="s">
        <v>4</v>
      </c>
    </row>
    <row r="298" spans="4:4">
      <c r="D298" s="650" t="s">
        <v>4</v>
      </c>
    </row>
    <row r="299" spans="4:4">
      <c r="D299" s="650" t="s">
        <v>4</v>
      </c>
    </row>
    <row r="300" spans="4:4">
      <c r="D300" s="650" t="s">
        <v>4</v>
      </c>
    </row>
    <row r="301" spans="4:4">
      <c r="D301" s="650" t="s">
        <v>4</v>
      </c>
    </row>
    <row r="302" spans="4:4">
      <c r="D302" s="650" t="s">
        <v>4</v>
      </c>
    </row>
    <row r="303" spans="4:4">
      <c r="D303" s="650" t="s">
        <v>4</v>
      </c>
    </row>
    <row r="304" spans="4:4">
      <c r="D304" s="650" t="s">
        <v>4</v>
      </c>
    </row>
    <row r="305" spans="4:4">
      <c r="D305" s="650" t="s">
        <v>4</v>
      </c>
    </row>
    <row r="306" spans="4:4">
      <c r="D306" s="650" t="s">
        <v>4</v>
      </c>
    </row>
    <row r="307" spans="4:4">
      <c r="D307" s="650" t="s">
        <v>4</v>
      </c>
    </row>
    <row r="308" spans="4:4">
      <c r="D308" s="650" t="s">
        <v>4</v>
      </c>
    </row>
    <row r="309" spans="4:4">
      <c r="D309" s="650" t="s">
        <v>4</v>
      </c>
    </row>
    <row r="310" spans="4:4">
      <c r="D310" s="650" t="s">
        <v>4</v>
      </c>
    </row>
    <row r="311" spans="4:4">
      <c r="D311" s="650" t="s">
        <v>4</v>
      </c>
    </row>
    <row r="312" spans="4:4">
      <c r="D312" s="650" t="s">
        <v>4</v>
      </c>
    </row>
    <row r="313" spans="4:4">
      <c r="D313" s="650" t="s">
        <v>4</v>
      </c>
    </row>
    <row r="314" spans="4:4">
      <c r="D314" s="650" t="s">
        <v>4</v>
      </c>
    </row>
    <row r="315" spans="4:4">
      <c r="D315" s="650" t="s">
        <v>4</v>
      </c>
    </row>
    <row r="316" spans="4:4">
      <c r="D316" s="650" t="s">
        <v>4</v>
      </c>
    </row>
    <row r="317" spans="4:4">
      <c r="D317" s="650" t="s">
        <v>4</v>
      </c>
    </row>
    <row r="318" spans="4:4">
      <c r="D318" s="650" t="s">
        <v>4</v>
      </c>
    </row>
    <row r="319" spans="4:4">
      <c r="D319" s="650" t="s">
        <v>4</v>
      </c>
    </row>
    <row r="320" spans="4:4">
      <c r="D320" s="650" t="s">
        <v>4</v>
      </c>
    </row>
    <row r="321" spans="4:4">
      <c r="D321" s="650" t="s">
        <v>4</v>
      </c>
    </row>
    <row r="322" spans="4:4">
      <c r="D322" s="650" t="s">
        <v>4</v>
      </c>
    </row>
    <row r="323" spans="4:4">
      <c r="D323" s="650" t="s">
        <v>4</v>
      </c>
    </row>
    <row r="324" spans="4:4">
      <c r="D324" s="650" t="s">
        <v>4</v>
      </c>
    </row>
    <row r="325" spans="4:4">
      <c r="D325" s="650" t="s">
        <v>4</v>
      </c>
    </row>
    <row r="326" spans="4:4">
      <c r="D326" s="650" t="s">
        <v>4</v>
      </c>
    </row>
    <row r="327" spans="4:4">
      <c r="D327" s="650" t="s">
        <v>4</v>
      </c>
    </row>
    <row r="328" spans="4:4">
      <c r="D328" s="650" t="s">
        <v>4</v>
      </c>
    </row>
    <row r="329" spans="4:4">
      <c r="D329" s="650" t="s">
        <v>4</v>
      </c>
    </row>
    <row r="330" spans="4:4">
      <c r="D330" s="650" t="s">
        <v>4</v>
      </c>
    </row>
    <row r="331" spans="4:4">
      <c r="D331" s="650" t="s">
        <v>4</v>
      </c>
    </row>
    <row r="332" spans="4:4">
      <c r="D332" s="650" t="s">
        <v>4</v>
      </c>
    </row>
    <row r="333" spans="4:4">
      <c r="D333" s="650" t="s">
        <v>4</v>
      </c>
    </row>
    <row r="334" spans="4:4">
      <c r="D334" s="650" t="s">
        <v>4</v>
      </c>
    </row>
    <row r="335" spans="4:4">
      <c r="D335" s="650" t="s">
        <v>4</v>
      </c>
    </row>
    <row r="336" spans="4:4">
      <c r="D336" s="650" t="s">
        <v>4</v>
      </c>
    </row>
    <row r="337" spans="4:4">
      <c r="D337" s="650" t="s">
        <v>4</v>
      </c>
    </row>
    <row r="338" spans="4:4">
      <c r="D338" s="650" t="s">
        <v>4</v>
      </c>
    </row>
    <row r="339" spans="4:4">
      <c r="D339" s="650" t="s">
        <v>4</v>
      </c>
    </row>
    <row r="340" spans="4:4">
      <c r="D340" s="650" t="s">
        <v>4</v>
      </c>
    </row>
    <row r="341" spans="4:4">
      <c r="D341" s="650" t="s">
        <v>4</v>
      </c>
    </row>
    <row r="342" spans="4:4">
      <c r="D342" s="650" t="s">
        <v>4</v>
      </c>
    </row>
    <row r="343" spans="4:4">
      <c r="D343" s="650" t="s">
        <v>4</v>
      </c>
    </row>
    <row r="344" spans="4:4">
      <c r="D344" s="650" t="s">
        <v>4</v>
      </c>
    </row>
    <row r="345" spans="4:4">
      <c r="D345" s="650" t="s">
        <v>4</v>
      </c>
    </row>
    <row r="346" spans="4:4">
      <c r="D346" s="650" t="s">
        <v>4</v>
      </c>
    </row>
    <row r="347" spans="4:4">
      <c r="D347" s="650" t="s">
        <v>4</v>
      </c>
    </row>
    <row r="348" spans="4:4">
      <c r="D348" s="650" t="s">
        <v>4</v>
      </c>
    </row>
    <row r="349" spans="4:4">
      <c r="D349" s="650" t="s">
        <v>4</v>
      </c>
    </row>
    <row r="350" spans="4:4">
      <c r="D350" s="650" t="s">
        <v>4</v>
      </c>
    </row>
    <row r="351" spans="4:4">
      <c r="D351" s="650" t="s">
        <v>4</v>
      </c>
    </row>
    <row r="352" spans="4:4">
      <c r="D352" s="650" t="s">
        <v>4</v>
      </c>
    </row>
    <row r="353" spans="4:4">
      <c r="D353" s="650" t="s">
        <v>4</v>
      </c>
    </row>
    <row r="354" spans="4:4">
      <c r="D354" s="650" t="s">
        <v>4</v>
      </c>
    </row>
    <row r="355" spans="4:4">
      <c r="D355" s="650" t="s">
        <v>4</v>
      </c>
    </row>
    <row r="356" spans="4:4">
      <c r="D356" s="650" t="s">
        <v>4</v>
      </c>
    </row>
    <row r="357" spans="4:4">
      <c r="D357" s="650" t="s">
        <v>4</v>
      </c>
    </row>
    <row r="358" spans="4:4">
      <c r="D358" s="650" t="s">
        <v>4</v>
      </c>
    </row>
    <row r="359" spans="4:4">
      <c r="D359" s="650" t="s">
        <v>4</v>
      </c>
    </row>
    <row r="360" spans="4:4">
      <c r="D360" s="650" t="s">
        <v>4</v>
      </c>
    </row>
    <row r="361" spans="4:4">
      <c r="D361" s="650" t="s">
        <v>4</v>
      </c>
    </row>
    <row r="362" spans="4:4">
      <c r="D362" s="650" t="s">
        <v>4</v>
      </c>
    </row>
    <row r="363" spans="4:4">
      <c r="D363" s="650" t="s">
        <v>4</v>
      </c>
    </row>
    <row r="364" spans="4:4">
      <c r="D364" s="650" t="s">
        <v>4</v>
      </c>
    </row>
    <row r="365" spans="4:4">
      <c r="D365" s="650" t="s">
        <v>4</v>
      </c>
    </row>
    <row r="366" spans="4:4">
      <c r="D366" s="650" t="s">
        <v>4</v>
      </c>
    </row>
    <row r="367" spans="4:4">
      <c r="D367" s="650" t="s">
        <v>4</v>
      </c>
    </row>
    <row r="368" spans="4:4">
      <c r="D368" s="650" t="s">
        <v>4</v>
      </c>
    </row>
    <row r="369" spans="4:4">
      <c r="D369" s="650" t="s">
        <v>4</v>
      </c>
    </row>
    <row r="370" spans="4:4">
      <c r="D370" s="650" t="s">
        <v>4</v>
      </c>
    </row>
    <row r="371" spans="4:4">
      <c r="D371" s="650" t="s">
        <v>4</v>
      </c>
    </row>
    <row r="372" spans="4:4">
      <c r="D372" s="650" t="s">
        <v>4</v>
      </c>
    </row>
    <row r="373" spans="4:4">
      <c r="D373" s="650" t="s">
        <v>4</v>
      </c>
    </row>
    <row r="374" spans="4:4">
      <c r="D374" s="650" t="s">
        <v>4</v>
      </c>
    </row>
    <row r="375" spans="4:4">
      <c r="D375" s="650" t="s">
        <v>4</v>
      </c>
    </row>
    <row r="376" spans="4:4">
      <c r="D376" s="650" t="s">
        <v>4</v>
      </c>
    </row>
    <row r="377" spans="4:4">
      <c r="D377" s="650" t="s">
        <v>4</v>
      </c>
    </row>
    <row r="378" spans="4:4">
      <c r="D378" s="650" t="s">
        <v>4</v>
      </c>
    </row>
    <row r="379" spans="4:4">
      <c r="D379" s="650" t="s">
        <v>4</v>
      </c>
    </row>
    <row r="380" spans="4:4">
      <c r="D380" s="650" t="s">
        <v>4</v>
      </c>
    </row>
    <row r="381" spans="4:4">
      <c r="D381" s="650" t="s">
        <v>4</v>
      </c>
    </row>
    <row r="382" spans="4:4">
      <c r="D382" s="650" t="s">
        <v>4</v>
      </c>
    </row>
    <row r="383" spans="4:4">
      <c r="D383" s="650" t="s">
        <v>4</v>
      </c>
    </row>
    <row r="384" spans="4:4">
      <c r="D384" s="650" t="s">
        <v>4</v>
      </c>
    </row>
    <row r="385" spans="4:4">
      <c r="D385" s="650" t="s">
        <v>4</v>
      </c>
    </row>
    <row r="386" spans="4:4">
      <c r="D386" s="650" t="s">
        <v>4</v>
      </c>
    </row>
    <row r="387" spans="4:4">
      <c r="D387" s="650" t="s">
        <v>4</v>
      </c>
    </row>
    <row r="388" spans="4:4">
      <c r="D388" s="650" t="s">
        <v>4</v>
      </c>
    </row>
    <row r="389" spans="4:4">
      <c r="D389" s="650" t="s">
        <v>4</v>
      </c>
    </row>
    <row r="390" spans="4:4">
      <c r="D390" s="650" t="s">
        <v>4</v>
      </c>
    </row>
    <row r="391" spans="4:4">
      <c r="D391" s="650" t="s">
        <v>4</v>
      </c>
    </row>
    <row r="392" spans="4:4">
      <c r="D392" s="650" t="s">
        <v>4</v>
      </c>
    </row>
    <row r="393" spans="4:4">
      <c r="D393" s="650" t="s">
        <v>4</v>
      </c>
    </row>
    <row r="394" spans="4:4">
      <c r="D394" s="650" t="s">
        <v>4</v>
      </c>
    </row>
    <row r="395" spans="4:4">
      <c r="D395" s="650" t="s">
        <v>4</v>
      </c>
    </row>
    <row r="396" spans="4:4">
      <c r="D396" s="650" t="s">
        <v>4</v>
      </c>
    </row>
    <row r="397" spans="4:4">
      <c r="D397" s="650" t="s">
        <v>4</v>
      </c>
    </row>
    <row r="398" spans="4:4">
      <c r="D398" s="650" t="s">
        <v>4</v>
      </c>
    </row>
    <row r="399" spans="4:4">
      <c r="D399" s="650" t="s">
        <v>4</v>
      </c>
    </row>
    <row r="400" spans="4:4">
      <c r="D400" s="650" t="s">
        <v>4</v>
      </c>
    </row>
    <row r="401" spans="4:4">
      <c r="D401" s="650" t="s">
        <v>4</v>
      </c>
    </row>
    <row r="402" spans="4:4">
      <c r="D402" s="650" t="s">
        <v>4</v>
      </c>
    </row>
    <row r="403" spans="4:4">
      <c r="D403" s="650" t="s">
        <v>4</v>
      </c>
    </row>
    <row r="404" spans="4:4">
      <c r="D404" s="650" t="s">
        <v>4</v>
      </c>
    </row>
    <row r="405" spans="4:4">
      <c r="D405" s="650" t="s">
        <v>4</v>
      </c>
    </row>
    <row r="406" spans="4:4">
      <c r="D406" s="650" t="s">
        <v>4</v>
      </c>
    </row>
    <row r="407" spans="4:4">
      <c r="D407" s="650" t="s">
        <v>4</v>
      </c>
    </row>
    <row r="408" spans="4:4">
      <c r="D408" s="650" t="s">
        <v>4</v>
      </c>
    </row>
    <row r="409" spans="4:4">
      <c r="D409" s="650" t="s">
        <v>4</v>
      </c>
    </row>
    <row r="410" spans="4:4">
      <c r="D410" s="650" t="s">
        <v>4</v>
      </c>
    </row>
    <row r="411" spans="4:4">
      <c r="D411" s="650" t="s">
        <v>4</v>
      </c>
    </row>
    <row r="412" spans="4:4">
      <c r="D412" s="650" t="s">
        <v>4</v>
      </c>
    </row>
    <row r="413" spans="4:4">
      <c r="D413" s="650" t="s">
        <v>4</v>
      </c>
    </row>
    <row r="414" spans="4:4">
      <c r="D414" s="650" t="s">
        <v>4</v>
      </c>
    </row>
    <row r="415" spans="4:4">
      <c r="D415" s="650" t="s">
        <v>4</v>
      </c>
    </row>
    <row r="416" spans="4:4">
      <c r="D416" s="650" t="s">
        <v>4</v>
      </c>
    </row>
    <row r="417" spans="4:4">
      <c r="D417" s="650" t="s">
        <v>4</v>
      </c>
    </row>
    <row r="418" spans="4:4">
      <c r="D418" s="650" t="s">
        <v>4</v>
      </c>
    </row>
    <row r="419" spans="4:4">
      <c r="D419" s="650" t="s">
        <v>4</v>
      </c>
    </row>
    <row r="420" spans="4:4">
      <c r="D420" s="650" t="s">
        <v>4</v>
      </c>
    </row>
    <row r="421" spans="4:4">
      <c r="D421" s="650" t="s">
        <v>4</v>
      </c>
    </row>
    <row r="422" spans="4:4">
      <c r="D422" s="650" t="s">
        <v>4</v>
      </c>
    </row>
    <row r="423" spans="4:4">
      <c r="D423" s="650" t="s">
        <v>4</v>
      </c>
    </row>
    <row r="424" spans="4:4">
      <c r="D424" s="650" t="s">
        <v>4</v>
      </c>
    </row>
    <row r="425" spans="4:4">
      <c r="D425" s="650" t="s">
        <v>4</v>
      </c>
    </row>
    <row r="426" spans="4:4">
      <c r="D426" s="650" t="s">
        <v>4</v>
      </c>
    </row>
    <row r="427" spans="4:4">
      <c r="D427" s="650" t="s">
        <v>4</v>
      </c>
    </row>
    <row r="428" spans="4:4">
      <c r="D428" s="650" t="s">
        <v>4</v>
      </c>
    </row>
    <row r="429" spans="4:4">
      <c r="D429" s="650" t="s">
        <v>4</v>
      </c>
    </row>
    <row r="430" spans="4:4">
      <c r="D430" s="650" t="s">
        <v>4</v>
      </c>
    </row>
    <row r="431" spans="4:4">
      <c r="D431" s="650" t="s">
        <v>4</v>
      </c>
    </row>
    <row r="432" spans="4:4">
      <c r="D432" s="650" t="s">
        <v>4</v>
      </c>
    </row>
    <row r="433" spans="4:4">
      <c r="D433" s="650" t="s">
        <v>4</v>
      </c>
    </row>
    <row r="434" spans="4:4">
      <c r="D434" s="650" t="s">
        <v>4</v>
      </c>
    </row>
    <row r="435" spans="4:4">
      <c r="D435" s="650" t="s">
        <v>4</v>
      </c>
    </row>
    <row r="436" spans="4:4">
      <c r="D436" s="650" t="s">
        <v>4</v>
      </c>
    </row>
    <row r="437" spans="4:4">
      <c r="D437" s="650" t="s">
        <v>4</v>
      </c>
    </row>
    <row r="438" spans="4:4">
      <c r="D438" s="650" t="s">
        <v>4</v>
      </c>
    </row>
    <row r="439" spans="4:4">
      <c r="D439" s="650" t="s">
        <v>4</v>
      </c>
    </row>
    <row r="440" spans="4:4">
      <c r="D440" s="650" t="s">
        <v>4</v>
      </c>
    </row>
    <row r="441" spans="4:4">
      <c r="D441" s="650" t="s">
        <v>4</v>
      </c>
    </row>
    <row r="442" spans="4:4">
      <c r="D442" s="650" t="s">
        <v>4</v>
      </c>
    </row>
    <row r="443" spans="4:4">
      <c r="D443" s="650" t="s">
        <v>4</v>
      </c>
    </row>
    <row r="444" spans="4:4">
      <c r="D444" s="650" t="s">
        <v>4</v>
      </c>
    </row>
    <row r="445" spans="4:4">
      <c r="D445" s="650" t="s">
        <v>4</v>
      </c>
    </row>
    <row r="446" spans="4:4">
      <c r="D446" s="650" t="s">
        <v>4</v>
      </c>
    </row>
    <row r="447" spans="4:4">
      <c r="D447" s="650" t="s">
        <v>4</v>
      </c>
    </row>
    <row r="448" spans="4:4">
      <c r="D448" s="650" t="s">
        <v>4</v>
      </c>
    </row>
    <row r="449" spans="4:4">
      <c r="D449" s="650" t="s">
        <v>4</v>
      </c>
    </row>
    <row r="450" spans="4:4">
      <c r="D450" s="650" t="s">
        <v>4</v>
      </c>
    </row>
    <row r="451" spans="4:4">
      <c r="D451" s="650" t="s">
        <v>4</v>
      </c>
    </row>
    <row r="452" spans="4:4">
      <c r="D452" s="650" t="s">
        <v>4</v>
      </c>
    </row>
    <row r="453" spans="4:4">
      <c r="D453" s="650" t="s">
        <v>4</v>
      </c>
    </row>
    <row r="454" spans="4:4">
      <c r="D454" s="650" t="s">
        <v>4</v>
      </c>
    </row>
    <row r="455" spans="4:4">
      <c r="D455" s="650" t="s">
        <v>4</v>
      </c>
    </row>
    <row r="456" spans="4:4">
      <c r="D456" s="650" t="s">
        <v>4</v>
      </c>
    </row>
    <row r="457" spans="4:4">
      <c r="D457" s="650" t="s">
        <v>4</v>
      </c>
    </row>
    <row r="458" spans="4:4">
      <c r="D458" s="650" t="s">
        <v>4</v>
      </c>
    </row>
    <row r="459" spans="4:4">
      <c r="D459" s="650" t="s">
        <v>4</v>
      </c>
    </row>
    <row r="460" spans="4:4">
      <c r="D460" s="650" t="s">
        <v>4</v>
      </c>
    </row>
    <row r="461" spans="4:4">
      <c r="D461" s="650" t="s">
        <v>4</v>
      </c>
    </row>
    <row r="462" spans="4:4">
      <c r="D462" s="650" t="s">
        <v>4</v>
      </c>
    </row>
    <row r="463" spans="4:4">
      <c r="D463" s="650" t="s">
        <v>4</v>
      </c>
    </row>
    <row r="464" spans="4:4">
      <c r="D464" s="650" t="s">
        <v>4</v>
      </c>
    </row>
    <row r="465" spans="4:4">
      <c r="D465" s="650" t="s">
        <v>4</v>
      </c>
    </row>
    <row r="466" spans="4:4">
      <c r="D466" s="650" t="s">
        <v>4</v>
      </c>
    </row>
    <row r="467" spans="4:4">
      <c r="D467" s="650" t="s">
        <v>4</v>
      </c>
    </row>
    <row r="468" spans="4:4">
      <c r="D468" s="650" t="s">
        <v>4</v>
      </c>
    </row>
    <row r="469" spans="4:4">
      <c r="D469" s="650" t="s">
        <v>4</v>
      </c>
    </row>
    <row r="470" spans="4:4">
      <c r="D470" s="650" t="s">
        <v>4</v>
      </c>
    </row>
    <row r="471" spans="4:4">
      <c r="D471" s="650" t="s">
        <v>4</v>
      </c>
    </row>
    <row r="472" spans="4:4">
      <c r="D472" s="650" t="s">
        <v>4</v>
      </c>
    </row>
    <row r="473" spans="4:4">
      <c r="D473" s="650" t="s">
        <v>4</v>
      </c>
    </row>
    <row r="474" spans="4:4">
      <c r="D474" s="650" t="s">
        <v>4</v>
      </c>
    </row>
    <row r="475" spans="4:4">
      <c r="D475" s="650" t="s">
        <v>4</v>
      </c>
    </row>
    <row r="476" spans="4:4">
      <c r="D476" s="650" t="s">
        <v>4</v>
      </c>
    </row>
    <row r="477" spans="4:4">
      <c r="D477" s="650" t="s">
        <v>4</v>
      </c>
    </row>
    <row r="478" spans="4:4">
      <c r="D478" s="650" t="s">
        <v>4</v>
      </c>
    </row>
    <row r="479" spans="4:4">
      <c r="D479" s="650" t="s">
        <v>4</v>
      </c>
    </row>
    <row r="480" spans="4:4">
      <c r="D480" s="650" t="s">
        <v>4</v>
      </c>
    </row>
    <row r="481" spans="4:4">
      <c r="D481" s="650" t="s">
        <v>4</v>
      </c>
    </row>
    <row r="482" spans="4:4">
      <c r="D482" s="650" t="s">
        <v>4</v>
      </c>
    </row>
    <row r="483" spans="4:4">
      <c r="D483" s="650" t="s">
        <v>4</v>
      </c>
    </row>
    <row r="484" spans="4:4">
      <c r="D484" s="650" t="s">
        <v>4</v>
      </c>
    </row>
    <row r="485" spans="4:4">
      <c r="D485" s="650" t="s">
        <v>4</v>
      </c>
    </row>
    <row r="486" spans="4:4">
      <c r="D486" s="650" t="s">
        <v>4</v>
      </c>
    </row>
    <row r="487" spans="4:4">
      <c r="D487" s="650" t="s">
        <v>4</v>
      </c>
    </row>
    <row r="488" spans="4:4">
      <c r="D488" s="650" t="s">
        <v>4</v>
      </c>
    </row>
    <row r="489" spans="4:4">
      <c r="D489" s="650" t="s">
        <v>4</v>
      </c>
    </row>
    <row r="490" spans="4:4">
      <c r="D490" s="650" t="s">
        <v>4</v>
      </c>
    </row>
    <row r="491" spans="4:4">
      <c r="D491" s="650" t="s">
        <v>4</v>
      </c>
    </row>
    <row r="492" spans="4:4">
      <c r="D492" s="650" t="s">
        <v>4</v>
      </c>
    </row>
    <row r="493" spans="4:4">
      <c r="D493" s="650" t="s">
        <v>4</v>
      </c>
    </row>
    <row r="494" spans="4:4">
      <c r="D494" s="650" t="s">
        <v>4</v>
      </c>
    </row>
    <row r="495" spans="4:4">
      <c r="D495" s="650" t="s">
        <v>4</v>
      </c>
    </row>
    <row r="496" spans="4:4">
      <c r="D496" s="650" t="s">
        <v>4</v>
      </c>
    </row>
    <row r="497" spans="4:4">
      <c r="D497" s="650" t="s">
        <v>4</v>
      </c>
    </row>
    <row r="498" spans="4:4">
      <c r="D498" s="650" t="s">
        <v>4</v>
      </c>
    </row>
    <row r="499" spans="4:4">
      <c r="D499" s="650" t="s">
        <v>4</v>
      </c>
    </row>
    <row r="500" spans="4:4">
      <c r="D500" s="650" t="s">
        <v>4</v>
      </c>
    </row>
    <row r="501" spans="4:4">
      <c r="D501" s="650" t="s">
        <v>4</v>
      </c>
    </row>
    <row r="502" spans="4:4">
      <c r="D502" s="650" t="s">
        <v>4</v>
      </c>
    </row>
    <row r="503" spans="4:4">
      <c r="D503" s="650" t="s">
        <v>4</v>
      </c>
    </row>
    <row r="504" spans="4:4">
      <c r="D504" s="650" t="s">
        <v>4</v>
      </c>
    </row>
    <row r="505" spans="4:4">
      <c r="D505" s="650" t="s">
        <v>4</v>
      </c>
    </row>
    <row r="506" spans="4:4">
      <c r="D506" s="650" t="s">
        <v>4</v>
      </c>
    </row>
    <row r="507" spans="4:4">
      <c r="D507" s="650" t="s">
        <v>4</v>
      </c>
    </row>
    <row r="508" spans="4:4">
      <c r="D508" s="650" t="s">
        <v>4</v>
      </c>
    </row>
    <row r="509" spans="4:4">
      <c r="D509" s="650" t="s">
        <v>4</v>
      </c>
    </row>
    <row r="510" spans="4:4">
      <c r="D510" s="650" t="s">
        <v>4</v>
      </c>
    </row>
    <row r="511" spans="4:4">
      <c r="D511" s="650" t="s">
        <v>4</v>
      </c>
    </row>
    <row r="512" spans="4:4">
      <c r="D512" s="650" t="s">
        <v>4</v>
      </c>
    </row>
    <row r="513" spans="4:4">
      <c r="D513" s="650" t="s">
        <v>4</v>
      </c>
    </row>
    <row r="514" spans="4:4">
      <c r="D514" s="650" t="s">
        <v>4</v>
      </c>
    </row>
    <row r="515" spans="4:4">
      <c r="D515" s="650" t="s">
        <v>4</v>
      </c>
    </row>
    <row r="516" spans="4:4">
      <c r="D516" s="650" t="s">
        <v>4</v>
      </c>
    </row>
    <row r="517" spans="4:4">
      <c r="D517" s="650" t="s">
        <v>4</v>
      </c>
    </row>
    <row r="518" spans="4:4">
      <c r="D518" s="650" t="s">
        <v>4</v>
      </c>
    </row>
    <row r="519" spans="4:4">
      <c r="D519" s="650" t="s">
        <v>4</v>
      </c>
    </row>
    <row r="520" spans="4:4">
      <c r="D520" s="650" t="s">
        <v>4</v>
      </c>
    </row>
    <row r="521" spans="4:4">
      <c r="D521" s="650" t="s">
        <v>4</v>
      </c>
    </row>
    <row r="522" spans="4:4">
      <c r="D522" s="650" t="s">
        <v>4</v>
      </c>
    </row>
    <row r="523" spans="4:4">
      <c r="D523" s="650" t="s">
        <v>4</v>
      </c>
    </row>
    <row r="524" spans="4:4">
      <c r="D524" s="650" t="s">
        <v>4</v>
      </c>
    </row>
    <row r="525" spans="4:4">
      <c r="D525" s="650" t="s">
        <v>4</v>
      </c>
    </row>
    <row r="526" spans="4:4">
      <c r="D526" s="650" t="s">
        <v>4</v>
      </c>
    </row>
    <row r="527" spans="4:4">
      <c r="D527" s="650" t="s">
        <v>4</v>
      </c>
    </row>
    <row r="528" spans="4:4">
      <c r="D528" s="650" t="s">
        <v>4</v>
      </c>
    </row>
    <row r="529" spans="4:4">
      <c r="D529" s="650" t="s">
        <v>4</v>
      </c>
    </row>
    <row r="530" spans="4:4">
      <c r="D530" s="650" t="s">
        <v>4</v>
      </c>
    </row>
    <row r="531" spans="4:4">
      <c r="D531" s="650" t="s">
        <v>4</v>
      </c>
    </row>
    <row r="532" spans="4:4">
      <c r="D532" s="650" t="s">
        <v>4</v>
      </c>
    </row>
    <row r="533" spans="4:4">
      <c r="D533" s="650" t="s">
        <v>4</v>
      </c>
    </row>
    <row r="534" spans="4:4">
      <c r="D534" s="650" t="s">
        <v>4</v>
      </c>
    </row>
    <row r="535" spans="4:4">
      <c r="D535" s="650" t="s">
        <v>4</v>
      </c>
    </row>
    <row r="536" spans="4:4">
      <c r="D536" s="650" t="s">
        <v>4</v>
      </c>
    </row>
    <row r="537" spans="4:4">
      <c r="D537" s="650" t="s">
        <v>4</v>
      </c>
    </row>
    <row r="538" spans="4:4">
      <c r="D538" s="650" t="s">
        <v>4</v>
      </c>
    </row>
    <row r="539" spans="4:4">
      <c r="D539" s="650" t="s">
        <v>4</v>
      </c>
    </row>
    <row r="540" spans="4:4">
      <c r="D540" s="650" t="s">
        <v>4</v>
      </c>
    </row>
    <row r="541" spans="4:4">
      <c r="D541" s="650" t="s">
        <v>4</v>
      </c>
    </row>
    <row r="542" spans="4:4">
      <c r="D542" s="650" t="s">
        <v>4</v>
      </c>
    </row>
    <row r="543" spans="4:4">
      <c r="D543" s="650" t="s">
        <v>4</v>
      </c>
    </row>
    <row r="544" spans="4:4">
      <c r="D544" s="650" t="s">
        <v>4</v>
      </c>
    </row>
    <row r="545" spans="4:4">
      <c r="D545" s="650" t="s">
        <v>4</v>
      </c>
    </row>
    <row r="546" spans="4:4">
      <c r="D546" s="650" t="s">
        <v>4</v>
      </c>
    </row>
    <row r="547" spans="4:4">
      <c r="D547" s="650" t="s">
        <v>4</v>
      </c>
    </row>
    <row r="548" spans="4:4">
      <c r="D548" s="650" t="s">
        <v>4</v>
      </c>
    </row>
    <row r="549" spans="4:4">
      <c r="D549" s="650" t="s">
        <v>4</v>
      </c>
    </row>
    <row r="550" spans="4:4">
      <c r="D550" s="650" t="s">
        <v>4</v>
      </c>
    </row>
    <row r="551" spans="4:4">
      <c r="D551" s="650" t="s">
        <v>4</v>
      </c>
    </row>
    <row r="552" spans="4:4">
      <c r="D552" s="650" t="s">
        <v>4</v>
      </c>
    </row>
    <row r="553" spans="4:4">
      <c r="D553" s="650" t="s">
        <v>4</v>
      </c>
    </row>
    <row r="554" spans="4:4">
      <c r="D554" s="650" t="s">
        <v>4</v>
      </c>
    </row>
    <row r="555" spans="4:4">
      <c r="D555" s="650" t="s">
        <v>4</v>
      </c>
    </row>
    <row r="556" spans="4:4">
      <c r="D556" s="650" t="s">
        <v>4</v>
      </c>
    </row>
    <row r="557" spans="4:4">
      <c r="D557" s="650" t="s">
        <v>4</v>
      </c>
    </row>
    <row r="558" spans="4:4">
      <c r="D558" s="650" t="s">
        <v>4</v>
      </c>
    </row>
    <row r="559" spans="4:4">
      <c r="D559" s="650" t="s">
        <v>4</v>
      </c>
    </row>
    <row r="560" spans="4:4">
      <c r="D560" s="650" t="s">
        <v>4</v>
      </c>
    </row>
    <row r="561" spans="4:4">
      <c r="D561" s="650" t="s">
        <v>4</v>
      </c>
    </row>
    <row r="562" spans="4:4">
      <c r="D562" s="650" t="s">
        <v>4</v>
      </c>
    </row>
    <row r="563" spans="4:4">
      <c r="D563" s="650" t="s">
        <v>4</v>
      </c>
    </row>
    <row r="564" spans="4:4">
      <c r="D564" s="650" t="s">
        <v>4</v>
      </c>
    </row>
    <row r="565" spans="4:4">
      <c r="D565" s="650" t="s">
        <v>4</v>
      </c>
    </row>
    <row r="566" spans="4:4">
      <c r="D566" s="650" t="s">
        <v>4</v>
      </c>
    </row>
    <row r="567" spans="4:4">
      <c r="D567" s="650" t="s">
        <v>4</v>
      </c>
    </row>
    <row r="568" spans="4:4">
      <c r="D568" s="650" t="s">
        <v>4</v>
      </c>
    </row>
    <row r="569" spans="4:4">
      <c r="D569" s="650" t="s">
        <v>4</v>
      </c>
    </row>
    <row r="570" spans="4:4">
      <c r="D570" s="650" t="s">
        <v>4</v>
      </c>
    </row>
    <row r="571" spans="4:4">
      <c r="D571" s="650" t="s">
        <v>4</v>
      </c>
    </row>
    <row r="572" spans="4:4">
      <c r="D572" s="650" t="s">
        <v>4</v>
      </c>
    </row>
    <row r="573" spans="4:4">
      <c r="D573" s="650" t="s">
        <v>4</v>
      </c>
    </row>
    <row r="574" spans="4:4">
      <c r="D574" s="650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1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80" zoomScaleNormal="80" workbookViewId="0">
      <selection activeCell="AC11" sqref="AC11"/>
    </sheetView>
  </sheetViews>
  <sheetFormatPr defaultColWidth="12.5703125" defaultRowHeight="15"/>
  <cols>
    <col min="1" max="1" width="4.85546875" style="653" customWidth="1"/>
    <col min="2" max="2" width="1.7109375" style="653" customWidth="1"/>
    <col min="3" max="3" width="55" style="653" customWidth="1"/>
    <col min="4" max="4" width="20.140625" style="653" customWidth="1"/>
    <col min="5" max="8" width="21.42578125" style="653" customWidth="1"/>
    <col min="9" max="256" width="12.5703125" style="653"/>
    <col min="257" max="257" width="4.85546875" style="653" customWidth="1"/>
    <col min="258" max="258" width="1.7109375" style="653" customWidth="1"/>
    <col min="259" max="259" width="55" style="653" customWidth="1"/>
    <col min="260" max="260" width="20.140625" style="653" customWidth="1"/>
    <col min="261" max="264" width="21.42578125" style="653" customWidth="1"/>
    <col min="265" max="512" width="12.5703125" style="653"/>
    <col min="513" max="513" width="4.85546875" style="653" customWidth="1"/>
    <col min="514" max="514" width="1.7109375" style="653" customWidth="1"/>
    <col min="515" max="515" width="55" style="653" customWidth="1"/>
    <col min="516" max="516" width="20.140625" style="653" customWidth="1"/>
    <col min="517" max="520" width="21.42578125" style="653" customWidth="1"/>
    <col min="521" max="768" width="12.5703125" style="653"/>
    <col min="769" max="769" width="4.85546875" style="653" customWidth="1"/>
    <col min="770" max="770" width="1.7109375" style="653" customWidth="1"/>
    <col min="771" max="771" width="55" style="653" customWidth="1"/>
    <col min="772" max="772" width="20.140625" style="653" customWidth="1"/>
    <col min="773" max="776" width="21.42578125" style="653" customWidth="1"/>
    <col min="777" max="1024" width="12.5703125" style="653"/>
    <col min="1025" max="1025" width="4.85546875" style="653" customWidth="1"/>
    <col min="1026" max="1026" width="1.7109375" style="653" customWidth="1"/>
    <col min="1027" max="1027" width="55" style="653" customWidth="1"/>
    <col min="1028" max="1028" width="20.140625" style="653" customWidth="1"/>
    <col min="1029" max="1032" width="21.42578125" style="653" customWidth="1"/>
    <col min="1033" max="1280" width="12.5703125" style="653"/>
    <col min="1281" max="1281" width="4.85546875" style="653" customWidth="1"/>
    <col min="1282" max="1282" width="1.7109375" style="653" customWidth="1"/>
    <col min="1283" max="1283" width="55" style="653" customWidth="1"/>
    <col min="1284" max="1284" width="20.140625" style="653" customWidth="1"/>
    <col min="1285" max="1288" width="21.42578125" style="653" customWidth="1"/>
    <col min="1289" max="1536" width="12.5703125" style="653"/>
    <col min="1537" max="1537" width="4.85546875" style="653" customWidth="1"/>
    <col min="1538" max="1538" width="1.7109375" style="653" customWidth="1"/>
    <col min="1539" max="1539" width="55" style="653" customWidth="1"/>
    <col min="1540" max="1540" width="20.140625" style="653" customWidth="1"/>
    <col min="1541" max="1544" width="21.42578125" style="653" customWidth="1"/>
    <col min="1545" max="1792" width="12.5703125" style="653"/>
    <col min="1793" max="1793" width="4.85546875" style="653" customWidth="1"/>
    <col min="1794" max="1794" width="1.7109375" style="653" customWidth="1"/>
    <col min="1795" max="1795" width="55" style="653" customWidth="1"/>
    <col min="1796" max="1796" width="20.140625" style="653" customWidth="1"/>
    <col min="1797" max="1800" width="21.42578125" style="653" customWidth="1"/>
    <col min="1801" max="2048" width="12.5703125" style="653"/>
    <col min="2049" max="2049" width="4.85546875" style="653" customWidth="1"/>
    <col min="2050" max="2050" width="1.7109375" style="653" customWidth="1"/>
    <col min="2051" max="2051" width="55" style="653" customWidth="1"/>
    <col min="2052" max="2052" width="20.140625" style="653" customWidth="1"/>
    <col min="2053" max="2056" width="21.42578125" style="653" customWidth="1"/>
    <col min="2057" max="2304" width="12.5703125" style="653"/>
    <col min="2305" max="2305" width="4.85546875" style="653" customWidth="1"/>
    <col min="2306" max="2306" width="1.7109375" style="653" customWidth="1"/>
    <col min="2307" max="2307" width="55" style="653" customWidth="1"/>
    <col min="2308" max="2308" width="20.140625" style="653" customWidth="1"/>
    <col min="2309" max="2312" width="21.42578125" style="653" customWidth="1"/>
    <col min="2313" max="2560" width="12.5703125" style="653"/>
    <col min="2561" max="2561" width="4.85546875" style="653" customWidth="1"/>
    <col min="2562" max="2562" width="1.7109375" style="653" customWidth="1"/>
    <col min="2563" max="2563" width="55" style="653" customWidth="1"/>
    <col min="2564" max="2564" width="20.140625" style="653" customWidth="1"/>
    <col min="2565" max="2568" width="21.42578125" style="653" customWidth="1"/>
    <col min="2569" max="2816" width="12.5703125" style="653"/>
    <col min="2817" max="2817" width="4.85546875" style="653" customWidth="1"/>
    <col min="2818" max="2818" width="1.7109375" style="653" customWidth="1"/>
    <col min="2819" max="2819" width="55" style="653" customWidth="1"/>
    <col min="2820" max="2820" width="20.140625" style="653" customWidth="1"/>
    <col min="2821" max="2824" width="21.42578125" style="653" customWidth="1"/>
    <col min="2825" max="3072" width="12.5703125" style="653"/>
    <col min="3073" max="3073" width="4.85546875" style="653" customWidth="1"/>
    <col min="3074" max="3074" width="1.7109375" style="653" customWidth="1"/>
    <col min="3075" max="3075" width="55" style="653" customWidth="1"/>
    <col min="3076" max="3076" width="20.140625" style="653" customWidth="1"/>
    <col min="3077" max="3080" width="21.42578125" style="653" customWidth="1"/>
    <col min="3081" max="3328" width="12.5703125" style="653"/>
    <col min="3329" max="3329" width="4.85546875" style="653" customWidth="1"/>
    <col min="3330" max="3330" width="1.7109375" style="653" customWidth="1"/>
    <col min="3331" max="3331" width="55" style="653" customWidth="1"/>
    <col min="3332" max="3332" width="20.140625" style="653" customWidth="1"/>
    <col min="3333" max="3336" width="21.42578125" style="653" customWidth="1"/>
    <col min="3337" max="3584" width="12.5703125" style="653"/>
    <col min="3585" max="3585" width="4.85546875" style="653" customWidth="1"/>
    <col min="3586" max="3586" width="1.7109375" style="653" customWidth="1"/>
    <col min="3587" max="3587" width="55" style="653" customWidth="1"/>
    <col min="3588" max="3588" width="20.140625" style="653" customWidth="1"/>
    <col min="3589" max="3592" width="21.42578125" style="653" customWidth="1"/>
    <col min="3593" max="3840" width="12.5703125" style="653"/>
    <col min="3841" max="3841" width="4.85546875" style="653" customWidth="1"/>
    <col min="3842" max="3842" width="1.7109375" style="653" customWidth="1"/>
    <col min="3843" max="3843" width="55" style="653" customWidth="1"/>
    <col min="3844" max="3844" width="20.140625" style="653" customWidth="1"/>
    <col min="3845" max="3848" width="21.42578125" style="653" customWidth="1"/>
    <col min="3849" max="4096" width="12.5703125" style="653"/>
    <col min="4097" max="4097" width="4.85546875" style="653" customWidth="1"/>
    <col min="4098" max="4098" width="1.7109375" style="653" customWidth="1"/>
    <col min="4099" max="4099" width="55" style="653" customWidth="1"/>
    <col min="4100" max="4100" width="20.140625" style="653" customWidth="1"/>
    <col min="4101" max="4104" width="21.42578125" style="653" customWidth="1"/>
    <col min="4105" max="4352" width="12.5703125" style="653"/>
    <col min="4353" max="4353" width="4.85546875" style="653" customWidth="1"/>
    <col min="4354" max="4354" width="1.7109375" style="653" customWidth="1"/>
    <col min="4355" max="4355" width="55" style="653" customWidth="1"/>
    <col min="4356" max="4356" width="20.140625" style="653" customWidth="1"/>
    <col min="4357" max="4360" width="21.42578125" style="653" customWidth="1"/>
    <col min="4361" max="4608" width="12.5703125" style="653"/>
    <col min="4609" max="4609" width="4.85546875" style="653" customWidth="1"/>
    <col min="4610" max="4610" width="1.7109375" style="653" customWidth="1"/>
    <col min="4611" max="4611" width="55" style="653" customWidth="1"/>
    <col min="4612" max="4612" width="20.140625" style="653" customWidth="1"/>
    <col min="4613" max="4616" width="21.42578125" style="653" customWidth="1"/>
    <col min="4617" max="4864" width="12.5703125" style="653"/>
    <col min="4865" max="4865" width="4.85546875" style="653" customWidth="1"/>
    <col min="4866" max="4866" width="1.7109375" style="653" customWidth="1"/>
    <col min="4867" max="4867" width="55" style="653" customWidth="1"/>
    <col min="4868" max="4868" width="20.140625" style="653" customWidth="1"/>
    <col min="4869" max="4872" width="21.42578125" style="653" customWidth="1"/>
    <col min="4873" max="5120" width="12.5703125" style="653"/>
    <col min="5121" max="5121" width="4.85546875" style="653" customWidth="1"/>
    <col min="5122" max="5122" width="1.7109375" style="653" customWidth="1"/>
    <col min="5123" max="5123" width="55" style="653" customWidth="1"/>
    <col min="5124" max="5124" width="20.140625" style="653" customWidth="1"/>
    <col min="5125" max="5128" width="21.42578125" style="653" customWidth="1"/>
    <col min="5129" max="5376" width="12.5703125" style="653"/>
    <col min="5377" max="5377" width="4.85546875" style="653" customWidth="1"/>
    <col min="5378" max="5378" width="1.7109375" style="653" customWidth="1"/>
    <col min="5379" max="5379" width="55" style="653" customWidth="1"/>
    <col min="5380" max="5380" width="20.140625" style="653" customWidth="1"/>
    <col min="5381" max="5384" width="21.42578125" style="653" customWidth="1"/>
    <col min="5385" max="5632" width="12.5703125" style="653"/>
    <col min="5633" max="5633" width="4.85546875" style="653" customWidth="1"/>
    <col min="5634" max="5634" width="1.7109375" style="653" customWidth="1"/>
    <col min="5635" max="5635" width="55" style="653" customWidth="1"/>
    <col min="5636" max="5636" width="20.140625" style="653" customWidth="1"/>
    <col min="5637" max="5640" width="21.42578125" style="653" customWidth="1"/>
    <col min="5641" max="5888" width="12.5703125" style="653"/>
    <col min="5889" max="5889" width="4.85546875" style="653" customWidth="1"/>
    <col min="5890" max="5890" width="1.7109375" style="653" customWidth="1"/>
    <col min="5891" max="5891" width="55" style="653" customWidth="1"/>
    <col min="5892" max="5892" width="20.140625" style="653" customWidth="1"/>
    <col min="5893" max="5896" width="21.42578125" style="653" customWidth="1"/>
    <col min="5897" max="6144" width="12.5703125" style="653"/>
    <col min="6145" max="6145" width="4.85546875" style="653" customWidth="1"/>
    <col min="6146" max="6146" width="1.7109375" style="653" customWidth="1"/>
    <col min="6147" max="6147" width="55" style="653" customWidth="1"/>
    <col min="6148" max="6148" width="20.140625" style="653" customWidth="1"/>
    <col min="6149" max="6152" width="21.42578125" style="653" customWidth="1"/>
    <col min="6153" max="6400" width="12.5703125" style="653"/>
    <col min="6401" max="6401" width="4.85546875" style="653" customWidth="1"/>
    <col min="6402" max="6402" width="1.7109375" style="653" customWidth="1"/>
    <col min="6403" max="6403" width="55" style="653" customWidth="1"/>
    <col min="6404" max="6404" width="20.140625" style="653" customWidth="1"/>
    <col min="6405" max="6408" width="21.42578125" style="653" customWidth="1"/>
    <col min="6409" max="6656" width="12.5703125" style="653"/>
    <col min="6657" max="6657" width="4.85546875" style="653" customWidth="1"/>
    <col min="6658" max="6658" width="1.7109375" style="653" customWidth="1"/>
    <col min="6659" max="6659" width="55" style="653" customWidth="1"/>
    <col min="6660" max="6660" width="20.140625" style="653" customWidth="1"/>
    <col min="6661" max="6664" width="21.42578125" style="653" customWidth="1"/>
    <col min="6665" max="6912" width="12.5703125" style="653"/>
    <col min="6913" max="6913" width="4.85546875" style="653" customWidth="1"/>
    <col min="6914" max="6914" width="1.7109375" style="653" customWidth="1"/>
    <col min="6915" max="6915" width="55" style="653" customWidth="1"/>
    <col min="6916" max="6916" width="20.140625" style="653" customWidth="1"/>
    <col min="6917" max="6920" width="21.42578125" style="653" customWidth="1"/>
    <col min="6921" max="7168" width="12.5703125" style="653"/>
    <col min="7169" max="7169" width="4.85546875" style="653" customWidth="1"/>
    <col min="7170" max="7170" width="1.7109375" style="653" customWidth="1"/>
    <col min="7171" max="7171" width="55" style="653" customWidth="1"/>
    <col min="7172" max="7172" width="20.140625" style="653" customWidth="1"/>
    <col min="7173" max="7176" width="21.42578125" style="653" customWidth="1"/>
    <col min="7177" max="7424" width="12.5703125" style="653"/>
    <col min="7425" max="7425" width="4.85546875" style="653" customWidth="1"/>
    <col min="7426" max="7426" width="1.7109375" style="653" customWidth="1"/>
    <col min="7427" max="7427" width="55" style="653" customWidth="1"/>
    <col min="7428" max="7428" width="20.140625" style="653" customWidth="1"/>
    <col min="7429" max="7432" width="21.42578125" style="653" customWidth="1"/>
    <col min="7433" max="7680" width="12.5703125" style="653"/>
    <col min="7681" max="7681" width="4.85546875" style="653" customWidth="1"/>
    <col min="7682" max="7682" width="1.7109375" style="653" customWidth="1"/>
    <col min="7683" max="7683" width="55" style="653" customWidth="1"/>
    <col min="7684" max="7684" width="20.140625" style="653" customWidth="1"/>
    <col min="7685" max="7688" width="21.42578125" style="653" customWidth="1"/>
    <col min="7689" max="7936" width="12.5703125" style="653"/>
    <col min="7937" max="7937" width="4.85546875" style="653" customWidth="1"/>
    <col min="7938" max="7938" width="1.7109375" style="653" customWidth="1"/>
    <col min="7939" max="7939" width="55" style="653" customWidth="1"/>
    <col min="7940" max="7940" width="20.140625" style="653" customWidth="1"/>
    <col min="7941" max="7944" width="21.42578125" style="653" customWidth="1"/>
    <col min="7945" max="8192" width="12.5703125" style="653"/>
    <col min="8193" max="8193" width="4.85546875" style="653" customWidth="1"/>
    <col min="8194" max="8194" width="1.7109375" style="653" customWidth="1"/>
    <col min="8195" max="8195" width="55" style="653" customWidth="1"/>
    <col min="8196" max="8196" width="20.140625" style="653" customWidth="1"/>
    <col min="8197" max="8200" width="21.42578125" style="653" customWidth="1"/>
    <col min="8201" max="8448" width="12.5703125" style="653"/>
    <col min="8449" max="8449" width="4.85546875" style="653" customWidth="1"/>
    <col min="8450" max="8450" width="1.7109375" style="653" customWidth="1"/>
    <col min="8451" max="8451" width="55" style="653" customWidth="1"/>
    <col min="8452" max="8452" width="20.140625" style="653" customWidth="1"/>
    <col min="8453" max="8456" width="21.42578125" style="653" customWidth="1"/>
    <col min="8457" max="8704" width="12.5703125" style="653"/>
    <col min="8705" max="8705" width="4.85546875" style="653" customWidth="1"/>
    <col min="8706" max="8706" width="1.7109375" style="653" customWidth="1"/>
    <col min="8707" max="8707" width="55" style="653" customWidth="1"/>
    <col min="8708" max="8708" width="20.140625" style="653" customWidth="1"/>
    <col min="8709" max="8712" width="21.42578125" style="653" customWidth="1"/>
    <col min="8713" max="8960" width="12.5703125" style="653"/>
    <col min="8961" max="8961" width="4.85546875" style="653" customWidth="1"/>
    <col min="8962" max="8962" width="1.7109375" style="653" customWidth="1"/>
    <col min="8963" max="8963" width="55" style="653" customWidth="1"/>
    <col min="8964" max="8964" width="20.140625" style="653" customWidth="1"/>
    <col min="8965" max="8968" width="21.42578125" style="653" customWidth="1"/>
    <col min="8969" max="9216" width="12.5703125" style="653"/>
    <col min="9217" max="9217" width="4.85546875" style="653" customWidth="1"/>
    <col min="9218" max="9218" width="1.7109375" style="653" customWidth="1"/>
    <col min="9219" max="9219" width="55" style="653" customWidth="1"/>
    <col min="9220" max="9220" width="20.140625" style="653" customWidth="1"/>
    <col min="9221" max="9224" width="21.42578125" style="653" customWidth="1"/>
    <col min="9225" max="9472" width="12.5703125" style="653"/>
    <col min="9473" max="9473" width="4.85546875" style="653" customWidth="1"/>
    <col min="9474" max="9474" width="1.7109375" style="653" customWidth="1"/>
    <col min="9475" max="9475" width="55" style="653" customWidth="1"/>
    <col min="9476" max="9476" width="20.140625" style="653" customWidth="1"/>
    <col min="9477" max="9480" width="21.42578125" style="653" customWidth="1"/>
    <col min="9481" max="9728" width="12.5703125" style="653"/>
    <col min="9729" max="9729" width="4.85546875" style="653" customWidth="1"/>
    <col min="9730" max="9730" width="1.7109375" style="653" customWidth="1"/>
    <col min="9731" max="9731" width="55" style="653" customWidth="1"/>
    <col min="9732" max="9732" width="20.140625" style="653" customWidth="1"/>
    <col min="9733" max="9736" width="21.42578125" style="653" customWidth="1"/>
    <col min="9737" max="9984" width="12.5703125" style="653"/>
    <col min="9985" max="9985" width="4.85546875" style="653" customWidth="1"/>
    <col min="9986" max="9986" width="1.7109375" style="653" customWidth="1"/>
    <col min="9987" max="9987" width="55" style="653" customWidth="1"/>
    <col min="9988" max="9988" width="20.140625" style="653" customWidth="1"/>
    <col min="9989" max="9992" width="21.42578125" style="653" customWidth="1"/>
    <col min="9993" max="10240" width="12.5703125" style="653"/>
    <col min="10241" max="10241" width="4.85546875" style="653" customWidth="1"/>
    <col min="10242" max="10242" width="1.7109375" style="653" customWidth="1"/>
    <col min="10243" max="10243" width="55" style="653" customWidth="1"/>
    <col min="10244" max="10244" width="20.140625" style="653" customWidth="1"/>
    <col min="10245" max="10248" width="21.42578125" style="653" customWidth="1"/>
    <col min="10249" max="10496" width="12.5703125" style="653"/>
    <col min="10497" max="10497" width="4.85546875" style="653" customWidth="1"/>
    <col min="10498" max="10498" width="1.7109375" style="653" customWidth="1"/>
    <col min="10499" max="10499" width="55" style="653" customWidth="1"/>
    <col min="10500" max="10500" width="20.140625" style="653" customWidth="1"/>
    <col min="10501" max="10504" width="21.42578125" style="653" customWidth="1"/>
    <col min="10505" max="10752" width="12.5703125" style="653"/>
    <col min="10753" max="10753" width="4.85546875" style="653" customWidth="1"/>
    <col min="10754" max="10754" width="1.7109375" style="653" customWidth="1"/>
    <col min="10755" max="10755" width="55" style="653" customWidth="1"/>
    <col min="10756" max="10756" width="20.140625" style="653" customWidth="1"/>
    <col min="10757" max="10760" width="21.42578125" style="653" customWidth="1"/>
    <col min="10761" max="11008" width="12.5703125" style="653"/>
    <col min="11009" max="11009" width="4.85546875" style="653" customWidth="1"/>
    <col min="11010" max="11010" width="1.7109375" style="653" customWidth="1"/>
    <col min="11011" max="11011" width="55" style="653" customWidth="1"/>
    <col min="11012" max="11012" width="20.140625" style="653" customWidth="1"/>
    <col min="11013" max="11016" width="21.42578125" style="653" customWidth="1"/>
    <col min="11017" max="11264" width="12.5703125" style="653"/>
    <col min="11265" max="11265" width="4.85546875" style="653" customWidth="1"/>
    <col min="11266" max="11266" width="1.7109375" style="653" customWidth="1"/>
    <col min="11267" max="11267" width="55" style="653" customWidth="1"/>
    <col min="11268" max="11268" width="20.140625" style="653" customWidth="1"/>
    <col min="11269" max="11272" width="21.42578125" style="653" customWidth="1"/>
    <col min="11273" max="11520" width="12.5703125" style="653"/>
    <col min="11521" max="11521" width="4.85546875" style="653" customWidth="1"/>
    <col min="11522" max="11522" width="1.7109375" style="653" customWidth="1"/>
    <col min="11523" max="11523" width="55" style="653" customWidth="1"/>
    <col min="11524" max="11524" width="20.140625" style="653" customWidth="1"/>
    <col min="11525" max="11528" width="21.42578125" style="653" customWidth="1"/>
    <col min="11529" max="11776" width="12.5703125" style="653"/>
    <col min="11777" max="11777" width="4.85546875" style="653" customWidth="1"/>
    <col min="11778" max="11778" width="1.7109375" style="653" customWidth="1"/>
    <col min="11779" max="11779" width="55" style="653" customWidth="1"/>
    <col min="11780" max="11780" width="20.140625" style="653" customWidth="1"/>
    <col min="11781" max="11784" width="21.42578125" style="653" customWidth="1"/>
    <col min="11785" max="12032" width="12.5703125" style="653"/>
    <col min="12033" max="12033" width="4.85546875" style="653" customWidth="1"/>
    <col min="12034" max="12034" width="1.7109375" style="653" customWidth="1"/>
    <col min="12035" max="12035" width="55" style="653" customWidth="1"/>
    <col min="12036" max="12036" width="20.140625" style="653" customWidth="1"/>
    <col min="12037" max="12040" width="21.42578125" style="653" customWidth="1"/>
    <col min="12041" max="12288" width="12.5703125" style="653"/>
    <col min="12289" max="12289" width="4.85546875" style="653" customWidth="1"/>
    <col min="12290" max="12290" width="1.7109375" style="653" customWidth="1"/>
    <col min="12291" max="12291" width="55" style="653" customWidth="1"/>
    <col min="12292" max="12292" width="20.140625" style="653" customWidth="1"/>
    <col min="12293" max="12296" width="21.42578125" style="653" customWidth="1"/>
    <col min="12297" max="12544" width="12.5703125" style="653"/>
    <col min="12545" max="12545" width="4.85546875" style="653" customWidth="1"/>
    <col min="12546" max="12546" width="1.7109375" style="653" customWidth="1"/>
    <col min="12547" max="12547" width="55" style="653" customWidth="1"/>
    <col min="12548" max="12548" width="20.140625" style="653" customWidth="1"/>
    <col min="12549" max="12552" width="21.42578125" style="653" customWidth="1"/>
    <col min="12553" max="12800" width="12.5703125" style="653"/>
    <col min="12801" max="12801" width="4.85546875" style="653" customWidth="1"/>
    <col min="12802" max="12802" width="1.7109375" style="653" customWidth="1"/>
    <col min="12803" max="12803" width="55" style="653" customWidth="1"/>
    <col min="12804" max="12804" width="20.140625" style="653" customWidth="1"/>
    <col min="12805" max="12808" width="21.42578125" style="653" customWidth="1"/>
    <col min="12809" max="13056" width="12.5703125" style="653"/>
    <col min="13057" max="13057" width="4.85546875" style="653" customWidth="1"/>
    <col min="13058" max="13058" width="1.7109375" style="653" customWidth="1"/>
    <col min="13059" max="13059" width="55" style="653" customWidth="1"/>
    <col min="13060" max="13060" width="20.140625" style="653" customWidth="1"/>
    <col min="13061" max="13064" width="21.42578125" style="653" customWidth="1"/>
    <col min="13065" max="13312" width="12.5703125" style="653"/>
    <col min="13313" max="13313" width="4.85546875" style="653" customWidth="1"/>
    <col min="13314" max="13314" width="1.7109375" style="653" customWidth="1"/>
    <col min="13315" max="13315" width="55" style="653" customWidth="1"/>
    <col min="13316" max="13316" width="20.140625" style="653" customWidth="1"/>
    <col min="13317" max="13320" width="21.42578125" style="653" customWidth="1"/>
    <col min="13321" max="13568" width="12.5703125" style="653"/>
    <col min="13569" max="13569" width="4.85546875" style="653" customWidth="1"/>
    <col min="13570" max="13570" width="1.7109375" style="653" customWidth="1"/>
    <col min="13571" max="13571" width="55" style="653" customWidth="1"/>
    <col min="13572" max="13572" width="20.140625" style="653" customWidth="1"/>
    <col min="13573" max="13576" width="21.42578125" style="653" customWidth="1"/>
    <col min="13577" max="13824" width="12.5703125" style="653"/>
    <col min="13825" max="13825" width="4.85546875" style="653" customWidth="1"/>
    <col min="13826" max="13826" width="1.7109375" style="653" customWidth="1"/>
    <col min="13827" max="13827" width="55" style="653" customWidth="1"/>
    <col min="13828" max="13828" width="20.140625" style="653" customWidth="1"/>
    <col min="13829" max="13832" width="21.42578125" style="653" customWidth="1"/>
    <col min="13833" max="14080" width="12.5703125" style="653"/>
    <col min="14081" max="14081" width="4.85546875" style="653" customWidth="1"/>
    <col min="14082" max="14082" width="1.7109375" style="653" customWidth="1"/>
    <col min="14083" max="14083" width="55" style="653" customWidth="1"/>
    <col min="14084" max="14084" width="20.140625" style="653" customWidth="1"/>
    <col min="14085" max="14088" width="21.42578125" style="653" customWidth="1"/>
    <col min="14089" max="14336" width="12.5703125" style="653"/>
    <col min="14337" max="14337" width="4.85546875" style="653" customWidth="1"/>
    <col min="14338" max="14338" width="1.7109375" style="653" customWidth="1"/>
    <col min="14339" max="14339" width="55" style="653" customWidth="1"/>
    <col min="14340" max="14340" width="20.140625" style="653" customWidth="1"/>
    <col min="14341" max="14344" width="21.42578125" style="653" customWidth="1"/>
    <col min="14345" max="14592" width="12.5703125" style="653"/>
    <col min="14593" max="14593" width="4.85546875" style="653" customWidth="1"/>
    <col min="14594" max="14594" width="1.7109375" style="653" customWidth="1"/>
    <col min="14595" max="14595" width="55" style="653" customWidth="1"/>
    <col min="14596" max="14596" width="20.140625" style="653" customWidth="1"/>
    <col min="14597" max="14600" width="21.42578125" style="653" customWidth="1"/>
    <col min="14601" max="14848" width="12.5703125" style="653"/>
    <col min="14849" max="14849" width="4.85546875" style="653" customWidth="1"/>
    <col min="14850" max="14850" width="1.7109375" style="653" customWidth="1"/>
    <col min="14851" max="14851" width="55" style="653" customWidth="1"/>
    <col min="14852" max="14852" width="20.140625" style="653" customWidth="1"/>
    <col min="14853" max="14856" width="21.42578125" style="653" customWidth="1"/>
    <col min="14857" max="15104" width="12.5703125" style="653"/>
    <col min="15105" max="15105" width="4.85546875" style="653" customWidth="1"/>
    <col min="15106" max="15106" width="1.7109375" style="653" customWidth="1"/>
    <col min="15107" max="15107" width="55" style="653" customWidth="1"/>
    <col min="15108" max="15108" width="20.140625" style="653" customWidth="1"/>
    <col min="15109" max="15112" width="21.42578125" style="653" customWidth="1"/>
    <col min="15113" max="15360" width="12.5703125" style="653"/>
    <col min="15361" max="15361" width="4.85546875" style="653" customWidth="1"/>
    <col min="15362" max="15362" width="1.7109375" style="653" customWidth="1"/>
    <col min="15363" max="15363" width="55" style="653" customWidth="1"/>
    <col min="15364" max="15364" width="20.140625" style="653" customWidth="1"/>
    <col min="15365" max="15368" width="21.42578125" style="653" customWidth="1"/>
    <col min="15369" max="15616" width="12.5703125" style="653"/>
    <col min="15617" max="15617" width="4.85546875" style="653" customWidth="1"/>
    <col min="15618" max="15618" width="1.7109375" style="653" customWidth="1"/>
    <col min="15619" max="15619" width="55" style="653" customWidth="1"/>
    <col min="15620" max="15620" width="20.140625" style="653" customWidth="1"/>
    <col min="15621" max="15624" width="21.42578125" style="653" customWidth="1"/>
    <col min="15625" max="15872" width="12.5703125" style="653"/>
    <col min="15873" max="15873" width="4.85546875" style="653" customWidth="1"/>
    <col min="15874" max="15874" width="1.7109375" style="653" customWidth="1"/>
    <col min="15875" max="15875" width="55" style="653" customWidth="1"/>
    <col min="15876" max="15876" width="20.140625" style="653" customWidth="1"/>
    <col min="15877" max="15880" width="21.42578125" style="653" customWidth="1"/>
    <col min="15881" max="16128" width="12.5703125" style="653"/>
    <col min="16129" max="16129" width="4.85546875" style="653" customWidth="1"/>
    <col min="16130" max="16130" width="1.7109375" style="653" customWidth="1"/>
    <col min="16131" max="16131" width="55" style="653" customWidth="1"/>
    <col min="16132" max="16132" width="20.140625" style="653" customWidth="1"/>
    <col min="16133" max="16136" width="21.42578125" style="653" customWidth="1"/>
    <col min="16137" max="16384" width="12.5703125" style="653"/>
  </cols>
  <sheetData>
    <row r="1" spans="1:30" ht="16.5" customHeight="1">
      <c r="A1" s="1614" t="s">
        <v>615</v>
      </c>
      <c r="B1" s="1614"/>
      <c r="C1" s="1614"/>
      <c r="D1" s="651"/>
      <c r="E1" s="651"/>
      <c r="F1" s="651"/>
      <c r="G1" s="652"/>
      <c r="H1" s="652"/>
    </row>
    <row r="2" spans="1:30" ht="15.75" customHeight="1">
      <c r="A2" s="1615" t="s">
        <v>616</v>
      </c>
      <c r="B2" s="1615"/>
      <c r="C2" s="1615"/>
      <c r="D2" s="1615"/>
      <c r="E2" s="1615"/>
      <c r="F2" s="1615"/>
      <c r="G2" s="1615"/>
      <c r="H2" s="1615"/>
    </row>
    <row r="3" spans="1:30" ht="12" customHeight="1">
      <c r="A3" s="651"/>
      <c r="B3" s="651"/>
      <c r="C3" s="654"/>
      <c r="D3" s="655"/>
      <c r="E3" s="655"/>
      <c r="F3" s="655"/>
      <c r="G3" s="656"/>
      <c r="H3" s="656"/>
    </row>
    <row r="4" spans="1:30" ht="15" customHeight="1">
      <c r="A4" s="657"/>
      <c r="B4" s="657"/>
      <c r="C4" s="654"/>
      <c r="D4" s="655"/>
      <c r="E4" s="655"/>
      <c r="F4" s="655"/>
      <c r="G4" s="656"/>
      <c r="H4" s="658" t="s">
        <v>2</v>
      </c>
    </row>
    <row r="5" spans="1:30" ht="16.5" customHeight="1">
      <c r="A5" s="659"/>
      <c r="B5" s="652"/>
      <c r="C5" s="660"/>
      <c r="D5" s="1616" t="s">
        <v>576</v>
      </c>
      <c r="E5" s="1617"/>
      <c r="F5" s="1618"/>
      <c r="G5" s="1619" t="s">
        <v>577</v>
      </c>
      <c r="H5" s="1620"/>
    </row>
    <row r="6" spans="1:30" ht="15" customHeight="1">
      <c r="A6" s="661"/>
      <c r="B6" s="652"/>
      <c r="C6" s="662"/>
      <c r="D6" s="1607" t="s">
        <v>747</v>
      </c>
      <c r="E6" s="1608"/>
      <c r="F6" s="1609"/>
      <c r="G6" s="1588" t="s">
        <v>747</v>
      </c>
      <c r="H6" s="1590"/>
      <c r="K6" s="663" t="s">
        <v>4</v>
      </c>
      <c r="L6" s="663" t="s">
        <v>4</v>
      </c>
      <c r="M6" s="663" t="s">
        <v>4</v>
      </c>
      <c r="N6" s="663" t="s">
        <v>4</v>
      </c>
      <c r="W6" s="663" t="s">
        <v>4</v>
      </c>
      <c r="X6" s="663" t="s">
        <v>4</v>
      </c>
      <c r="Y6" s="663" t="s">
        <v>4</v>
      </c>
      <c r="Z6" s="663" t="s">
        <v>4</v>
      </c>
    </row>
    <row r="7" spans="1:30" ht="15.75">
      <c r="A7" s="661"/>
      <c r="B7" s="652"/>
      <c r="C7" s="664" t="s">
        <v>3</v>
      </c>
      <c r="D7" s="665"/>
      <c r="E7" s="666" t="s">
        <v>578</v>
      </c>
      <c r="F7" s="667"/>
      <c r="G7" s="668" t="s">
        <v>4</v>
      </c>
      <c r="H7" s="669" t="s">
        <v>4</v>
      </c>
    </row>
    <row r="8" spans="1:30" ht="14.25" customHeight="1">
      <c r="A8" s="661"/>
      <c r="B8" s="652"/>
      <c r="C8" s="670"/>
      <c r="D8" s="671"/>
      <c r="E8" s="672"/>
      <c r="F8" s="673" t="s">
        <v>578</v>
      </c>
      <c r="G8" s="674" t="s">
        <v>579</v>
      </c>
      <c r="H8" s="669" t="s">
        <v>580</v>
      </c>
      <c r="K8" s="663" t="s">
        <v>4</v>
      </c>
      <c r="L8" s="663" t="s">
        <v>4</v>
      </c>
      <c r="M8" s="663" t="s">
        <v>4</v>
      </c>
      <c r="N8" s="663" t="s">
        <v>4</v>
      </c>
      <c r="W8" s="663" t="s">
        <v>4</v>
      </c>
      <c r="X8" s="663" t="s">
        <v>4</v>
      </c>
      <c r="Y8" s="663" t="s">
        <v>4</v>
      </c>
      <c r="Z8" s="663" t="s">
        <v>4</v>
      </c>
    </row>
    <row r="9" spans="1:30" ht="14.25" customHeight="1">
      <c r="A9" s="661"/>
      <c r="B9" s="652"/>
      <c r="C9" s="675"/>
      <c r="D9" s="676" t="s">
        <v>581</v>
      </c>
      <c r="E9" s="677" t="s">
        <v>582</v>
      </c>
      <c r="F9" s="678" t="s">
        <v>583</v>
      </c>
      <c r="G9" s="674" t="s">
        <v>584</v>
      </c>
      <c r="H9" s="669" t="s">
        <v>585</v>
      </c>
    </row>
    <row r="10" spans="1:30" ht="14.25" customHeight="1">
      <c r="A10" s="679"/>
      <c r="B10" s="657"/>
      <c r="C10" s="680"/>
      <c r="D10" s="681"/>
      <c r="E10" s="682"/>
      <c r="F10" s="678" t="s">
        <v>586</v>
      </c>
      <c r="G10" s="683" t="s">
        <v>587</v>
      </c>
      <c r="H10" s="684"/>
      <c r="K10" s="663" t="s">
        <v>4</v>
      </c>
      <c r="L10" s="663" t="s">
        <v>4</v>
      </c>
      <c r="M10" s="663" t="s">
        <v>4</v>
      </c>
      <c r="N10" s="663" t="s">
        <v>4</v>
      </c>
      <c r="W10" s="663" t="s">
        <v>4</v>
      </c>
      <c r="X10" s="663" t="s">
        <v>4</v>
      </c>
      <c r="Y10" s="663" t="s">
        <v>4</v>
      </c>
      <c r="Z10" s="663" t="s">
        <v>4</v>
      </c>
    </row>
    <row r="11" spans="1:30" ht="9.9499999999999993" customHeight="1">
      <c r="A11" s="685"/>
      <c r="B11" s="686"/>
      <c r="C11" s="687" t="s">
        <v>452</v>
      </c>
      <c r="D11" s="688">
        <v>2</v>
      </c>
      <c r="E11" s="689">
        <v>3</v>
      </c>
      <c r="F11" s="689">
        <v>4</v>
      </c>
      <c r="G11" s="690">
        <v>5</v>
      </c>
      <c r="H11" s="691">
        <v>6</v>
      </c>
    </row>
    <row r="12" spans="1:30" ht="15.75" customHeight="1">
      <c r="A12" s="659"/>
      <c r="B12" s="692"/>
      <c r="C12" s="693" t="s">
        <v>4</v>
      </c>
      <c r="D12" s="694" t="s">
        <v>4</v>
      </c>
      <c r="E12" s="695" t="s">
        <v>124</v>
      </c>
      <c r="F12" s="696"/>
      <c r="G12" s="697" t="s">
        <v>4</v>
      </c>
      <c r="H12" s="698" t="s">
        <v>124</v>
      </c>
      <c r="K12" s="663" t="s">
        <v>4</v>
      </c>
      <c r="L12" s="663" t="s">
        <v>4</v>
      </c>
      <c r="M12" s="663" t="s">
        <v>4</v>
      </c>
      <c r="N12" s="663" t="s">
        <v>4</v>
      </c>
      <c r="W12" s="663" t="s">
        <v>4</v>
      </c>
      <c r="X12" s="663" t="s">
        <v>4</v>
      </c>
      <c r="Y12" s="663" t="s">
        <v>4</v>
      </c>
      <c r="Z12" s="663" t="s">
        <v>4</v>
      </c>
    </row>
    <row r="13" spans="1:30" ht="15.75">
      <c r="A13" s="1610" t="s">
        <v>40</v>
      </c>
      <c r="B13" s="1611"/>
      <c r="C13" s="1612"/>
      <c r="D13" s="1040">
        <v>283011943.56999999</v>
      </c>
      <c r="E13" s="1041">
        <v>656655.88</v>
      </c>
      <c r="F13" s="1041">
        <v>1423.98</v>
      </c>
      <c r="G13" s="1042">
        <v>656655.88</v>
      </c>
      <c r="H13" s="1043">
        <v>0</v>
      </c>
    </row>
    <row r="14" spans="1:30" s="701" customFormat="1" ht="24" customHeight="1">
      <c r="A14" s="1039">
        <v>2</v>
      </c>
      <c r="B14" s="699" t="s">
        <v>47</v>
      </c>
      <c r="C14" s="700" t="s">
        <v>617</v>
      </c>
      <c r="D14" s="1044">
        <v>21891007.519999985</v>
      </c>
      <c r="E14" s="1045">
        <v>586761.30000000005</v>
      </c>
      <c r="F14" s="1045">
        <v>0</v>
      </c>
      <c r="G14" s="1046">
        <v>586761.30000000005</v>
      </c>
      <c r="H14" s="1047">
        <v>0</v>
      </c>
      <c r="I14" s="653"/>
      <c r="J14" s="653"/>
      <c r="K14" s="663" t="s">
        <v>4</v>
      </c>
      <c r="L14" s="663" t="s">
        <v>4</v>
      </c>
      <c r="M14" s="663" t="s">
        <v>4</v>
      </c>
      <c r="N14" s="663" t="s">
        <v>4</v>
      </c>
      <c r="O14" s="653"/>
      <c r="P14" s="653"/>
      <c r="Q14" s="653"/>
      <c r="R14" s="653"/>
      <c r="S14" s="653"/>
      <c r="T14" s="653"/>
      <c r="U14" s="653"/>
      <c r="V14" s="653"/>
      <c r="W14" s="663" t="s">
        <v>4</v>
      </c>
      <c r="X14" s="663" t="s">
        <v>4</v>
      </c>
      <c r="Y14" s="663" t="s">
        <v>4</v>
      </c>
      <c r="Z14" s="663" t="s">
        <v>4</v>
      </c>
      <c r="AA14" s="653"/>
      <c r="AB14" s="653"/>
      <c r="AC14" s="653"/>
      <c r="AD14" s="653"/>
    </row>
    <row r="15" spans="1:30" s="701" customFormat="1" ht="24" customHeight="1">
      <c r="A15" s="1039">
        <v>4</v>
      </c>
      <c r="B15" s="699" t="s">
        <v>47</v>
      </c>
      <c r="C15" s="700" t="s">
        <v>618</v>
      </c>
      <c r="D15" s="1044">
        <v>17979192.789999999</v>
      </c>
      <c r="E15" s="1045">
        <v>0</v>
      </c>
      <c r="F15" s="1045">
        <v>0</v>
      </c>
      <c r="G15" s="1046">
        <v>0</v>
      </c>
      <c r="H15" s="1047">
        <v>0</v>
      </c>
      <c r="I15" s="653"/>
      <c r="J15" s="653"/>
      <c r="K15" s="653"/>
      <c r="L15" s="653"/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</row>
    <row r="16" spans="1:30" s="701" customFormat="1" ht="24" customHeight="1">
      <c r="A16" s="1039">
        <v>6</v>
      </c>
      <c r="B16" s="699" t="s">
        <v>47</v>
      </c>
      <c r="C16" s="700" t="s">
        <v>619</v>
      </c>
      <c r="D16" s="1044">
        <v>17552747.890000008</v>
      </c>
      <c r="E16" s="1045">
        <v>68056.08</v>
      </c>
      <c r="F16" s="1045">
        <v>299.48</v>
      </c>
      <c r="G16" s="1046">
        <v>68056.08</v>
      </c>
      <c r="H16" s="1047">
        <v>0</v>
      </c>
      <c r="I16" s="653"/>
      <c r="J16" s="653"/>
      <c r="K16" s="663" t="s">
        <v>4</v>
      </c>
      <c r="L16" s="663" t="s">
        <v>4</v>
      </c>
      <c r="M16" s="663" t="s">
        <v>4</v>
      </c>
      <c r="N16" s="663" t="s">
        <v>4</v>
      </c>
      <c r="O16" s="653"/>
      <c r="P16" s="653"/>
      <c r="Q16" s="653"/>
      <c r="R16" s="653"/>
      <c r="S16" s="653"/>
      <c r="T16" s="653"/>
      <c r="U16" s="653"/>
      <c r="V16" s="653"/>
      <c r="W16" s="663" t="s">
        <v>4</v>
      </c>
      <c r="X16" s="663" t="s">
        <v>4</v>
      </c>
      <c r="Y16" s="663" t="s">
        <v>4</v>
      </c>
      <c r="Z16" s="663" t="s">
        <v>4</v>
      </c>
      <c r="AA16" s="653"/>
      <c r="AB16" s="653"/>
      <c r="AC16" s="653"/>
      <c r="AD16" s="653"/>
    </row>
    <row r="17" spans="1:30" s="701" customFormat="1" ht="24" customHeight="1">
      <c r="A17" s="1039">
        <v>8</v>
      </c>
      <c r="B17" s="699" t="s">
        <v>47</v>
      </c>
      <c r="C17" s="700" t="s">
        <v>620</v>
      </c>
      <c r="D17" s="1044">
        <v>9724440.5599999987</v>
      </c>
      <c r="E17" s="1045">
        <v>0</v>
      </c>
      <c r="F17" s="1045">
        <v>0</v>
      </c>
      <c r="G17" s="1046">
        <v>0</v>
      </c>
      <c r="H17" s="1047">
        <v>0</v>
      </c>
      <c r="I17" s="653"/>
      <c r="J17" s="653"/>
      <c r="K17" s="653"/>
      <c r="L17" s="653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53"/>
      <c r="Z17" s="653"/>
      <c r="AA17" s="653"/>
      <c r="AB17" s="653"/>
      <c r="AC17" s="653"/>
      <c r="AD17" s="653"/>
    </row>
    <row r="18" spans="1:30" s="701" customFormat="1" ht="24" customHeight="1">
      <c r="A18" s="1039">
        <v>10</v>
      </c>
      <c r="B18" s="699" t="s">
        <v>47</v>
      </c>
      <c r="C18" s="700" t="s">
        <v>621</v>
      </c>
      <c r="D18" s="1044">
        <v>18817140.850000013</v>
      </c>
      <c r="E18" s="1045">
        <v>757</v>
      </c>
      <c r="F18" s="1045">
        <v>757</v>
      </c>
      <c r="G18" s="1046">
        <v>757</v>
      </c>
      <c r="H18" s="1047">
        <v>0</v>
      </c>
      <c r="I18" s="653"/>
      <c r="J18" s="653"/>
      <c r="K18" s="663" t="s">
        <v>4</v>
      </c>
      <c r="L18" s="663" t="s">
        <v>4</v>
      </c>
      <c r="M18" s="663" t="s">
        <v>4</v>
      </c>
      <c r="N18" s="663" t="s">
        <v>4</v>
      </c>
      <c r="O18" s="653"/>
      <c r="P18" s="653"/>
      <c r="Q18" s="653"/>
      <c r="R18" s="653"/>
      <c r="S18" s="653"/>
      <c r="T18" s="653"/>
      <c r="U18" s="653"/>
      <c r="V18" s="653"/>
      <c r="W18" s="663" t="s">
        <v>4</v>
      </c>
      <c r="X18" s="663" t="s">
        <v>4</v>
      </c>
      <c r="Y18" s="663" t="s">
        <v>4</v>
      </c>
      <c r="Z18" s="663" t="s">
        <v>4</v>
      </c>
      <c r="AA18" s="653"/>
      <c r="AB18" s="653"/>
      <c r="AC18" s="653"/>
      <c r="AD18" s="653"/>
    </row>
    <row r="19" spans="1:30" s="701" customFormat="1" ht="24" customHeight="1">
      <c r="A19" s="1039">
        <v>12</v>
      </c>
      <c r="B19" s="699" t="s">
        <v>47</v>
      </c>
      <c r="C19" s="700" t="s">
        <v>622</v>
      </c>
      <c r="D19" s="1044">
        <v>26969920.069999978</v>
      </c>
      <c r="E19" s="1045">
        <v>714</v>
      </c>
      <c r="F19" s="1045">
        <v>0</v>
      </c>
      <c r="G19" s="1046">
        <v>714</v>
      </c>
      <c r="H19" s="1047">
        <v>0</v>
      </c>
      <c r="I19" s="653"/>
      <c r="J19" s="653"/>
      <c r="K19" s="653"/>
      <c r="L19" s="653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3"/>
      <c r="AD19" s="653"/>
    </row>
    <row r="20" spans="1:30" s="701" customFormat="1" ht="24" customHeight="1">
      <c r="A20" s="1039">
        <v>14</v>
      </c>
      <c r="B20" s="699" t="s">
        <v>47</v>
      </c>
      <c r="C20" s="700" t="s">
        <v>623</v>
      </c>
      <c r="D20" s="1044">
        <v>28944584.749999996</v>
      </c>
      <c r="E20" s="1045">
        <v>367.5</v>
      </c>
      <c r="F20" s="1045">
        <v>367.5</v>
      </c>
      <c r="G20" s="1046">
        <v>367.5</v>
      </c>
      <c r="H20" s="1047">
        <v>0</v>
      </c>
      <c r="I20" s="653"/>
      <c r="J20" s="653"/>
      <c r="K20" s="663" t="s">
        <v>4</v>
      </c>
      <c r="L20" s="663" t="s">
        <v>4</v>
      </c>
      <c r="M20" s="663" t="s">
        <v>4</v>
      </c>
      <c r="N20" s="663" t="s">
        <v>4</v>
      </c>
      <c r="O20" s="653"/>
      <c r="P20" s="653"/>
      <c r="Q20" s="653"/>
      <c r="R20" s="653"/>
      <c r="S20" s="653"/>
      <c r="T20" s="653"/>
      <c r="U20" s="653"/>
      <c r="V20" s="653"/>
      <c r="W20" s="663" t="s">
        <v>4</v>
      </c>
      <c r="X20" s="663" t="s">
        <v>4</v>
      </c>
      <c r="Y20" s="663" t="s">
        <v>4</v>
      </c>
      <c r="Z20" s="663" t="s">
        <v>4</v>
      </c>
      <c r="AA20" s="653"/>
      <c r="AB20" s="653"/>
      <c r="AC20" s="653"/>
      <c r="AD20" s="653"/>
    </row>
    <row r="21" spans="1:30" s="701" customFormat="1" ht="24" customHeight="1">
      <c r="A21" s="1039">
        <v>16</v>
      </c>
      <c r="B21" s="699" t="s">
        <v>47</v>
      </c>
      <c r="C21" s="700" t="s">
        <v>624</v>
      </c>
      <c r="D21" s="1044">
        <v>9747337.8899999987</v>
      </c>
      <c r="E21" s="1045">
        <v>0</v>
      </c>
      <c r="F21" s="1045">
        <v>0</v>
      </c>
      <c r="G21" s="1046">
        <v>0</v>
      </c>
      <c r="H21" s="1047">
        <v>0</v>
      </c>
      <c r="I21" s="653"/>
      <c r="J21" s="653"/>
      <c r="K21" s="653"/>
      <c r="L21" s="653"/>
      <c r="M21" s="653"/>
      <c r="N21" s="653"/>
      <c r="O21" s="653"/>
      <c r="P21" s="653"/>
      <c r="Q21" s="653"/>
      <c r="R21" s="653"/>
      <c r="S21" s="653"/>
      <c r="T21" s="653"/>
      <c r="U21" s="653"/>
      <c r="V21" s="653"/>
      <c r="W21" s="653"/>
      <c r="X21" s="653"/>
      <c r="Y21" s="653"/>
      <c r="Z21" s="653"/>
      <c r="AA21" s="653"/>
      <c r="AB21" s="653"/>
      <c r="AC21" s="653"/>
      <c r="AD21" s="653"/>
    </row>
    <row r="22" spans="1:30" s="701" customFormat="1" ht="24" customHeight="1">
      <c r="A22" s="1039">
        <v>18</v>
      </c>
      <c r="B22" s="699" t="s">
        <v>47</v>
      </c>
      <c r="C22" s="700" t="s">
        <v>625</v>
      </c>
      <c r="D22" s="1044">
        <v>20646534.590000015</v>
      </c>
      <c r="E22" s="1045">
        <v>0</v>
      </c>
      <c r="F22" s="1045">
        <v>0</v>
      </c>
      <c r="G22" s="1046">
        <v>0</v>
      </c>
      <c r="H22" s="1047">
        <v>0</v>
      </c>
      <c r="I22" s="653"/>
      <c r="J22" s="653"/>
      <c r="K22" s="663" t="s">
        <v>4</v>
      </c>
      <c r="L22" s="663" t="s">
        <v>4</v>
      </c>
      <c r="M22" s="663" t="s">
        <v>4</v>
      </c>
      <c r="N22" s="663" t="s">
        <v>4</v>
      </c>
      <c r="O22" s="653"/>
      <c r="P22" s="653"/>
      <c r="Q22" s="653"/>
      <c r="R22" s="653"/>
      <c r="S22" s="653"/>
      <c r="T22" s="653"/>
      <c r="U22" s="653"/>
      <c r="V22" s="653"/>
      <c r="W22" s="663" t="s">
        <v>4</v>
      </c>
      <c r="X22" s="663" t="s">
        <v>4</v>
      </c>
      <c r="Y22" s="663" t="s">
        <v>4</v>
      </c>
      <c r="Z22" s="663" t="s">
        <v>4</v>
      </c>
      <c r="AA22" s="653"/>
      <c r="AB22" s="653"/>
      <c r="AC22" s="653"/>
      <c r="AD22" s="653"/>
    </row>
    <row r="23" spans="1:30" s="701" customFormat="1" ht="24" customHeight="1">
      <c r="A23" s="1039">
        <v>20</v>
      </c>
      <c r="B23" s="699" t="s">
        <v>47</v>
      </c>
      <c r="C23" s="700" t="s">
        <v>626</v>
      </c>
      <c r="D23" s="1044">
        <v>12048885.760000004</v>
      </c>
      <c r="E23" s="1045">
        <v>0</v>
      </c>
      <c r="F23" s="1045">
        <v>0</v>
      </c>
      <c r="G23" s="1046">
        <v>0</v>
      </c>
      <c r="H23" s="1047">
        <v>0</v>
      </c>
      <c r="I23" s="653"/>
      <c r="J23" s="653"/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</row>
    <row r="24" spans="1:30" ht="24" customHeight="1">
      <c r="A24" s="1039">
        <v>22</v>
      </c>
      <c r="B24" s="699" t="s">
        <v>47</v>
      </c>
      <c r="C24" s="700" t="s">
        <v>627</v>
      </c>
      <c r="D24" s="1044">
        <v>16391796.649999995</v>
      </c>
      <c r="E24" s="1045">
        <v>0</v>
      </c>
      <c r="F24" s="1045">
        <v>0</v>
      </c>
      <c r="G24" s="1046">
        <v>0</v>
      </c>
      <c r="H24" s="1047">
        <v>0</v>
      </c>
      <c r="K24" s="663" t="s">
        <v>4</v>
      </c>
      <c r="L24" s="663" t="s">
        <v>4</v>
      </c>
      <c r="M24" s="663" t="s">
        <v>4</v>
      </c>
      <c r="N24" s="663" t="s">
        <v>4</v>
      </c>
      <c r="W24" s="663" t="s">
        <v>4</v>
      </c>
      <c r="X24" s="663" t="s">
        <v>4</v>
      </c>
      <c r="Y24" s="663" t="s">
        <v>4</v>
      </c>
      <c r="Z24" s="663" t="s">
        <v>4</v>
      </c>
    </row>
    <row r="25" spans="1:30" s="701" customFormat="1" ht="24" customHeight="1">
      <c r="A25" s="1039">
        <v>24</v>
      </c>
      <c r="B25" s="699" t="s">
        <v>47</v>
      </c>
      <c r="C25" s="700" t="s">
        <v>628</v>
      </c>
      <c r="D25" s="1044">
        <v>14953610.000000004</v>
      </c>
      <c r="E25" s="1045">
        <v>0</v>
      </c>
      <c r="F25" s="1045">
        <v>0</v>
      </c>
      <c r="G25" s="1046">
        <v>0</v>
      </c>
      <c r="H25" s="1047">
        <v>0</v>
      </c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</row>
    <row r="26" spans="1:30" s="702" customFormat="1" ht="24" customHeight="1">
      <c r="A26" s="1039">
        <v>26</v>
      </c>
      <c r="B26" s="699" t="s">
        <v>47</v>
      </c>
      <c r="C26" s="700" t="s">
        <v>629</v>
      </c>
      <c r="D26" s="1044">
        <v>9824637.7199999988</v>
      </c>
      <c r="E26" s="1045">
        <v>0</v>
      </c>
      <c r="F26" s="1045">
        <v>0</v>
      </c>
      <c r="G26" s="1046">
        <v>0</v>
      </c>
      <c r="H26" s="1047">
        <v>0</v>
      </c>
      <c r="I26" s="653"/>
      <c r="J26" s="653"/>
      <c r="K26" s="663" t="s">
        <v>4</v>
      </c>
      <c r="L26" s="663" t="s">
        <v>4</v>
      </c>
      <c r="M26" s="663" t="s">
        <v>4</v>
      </c>
      <c r="N26" s="663" t="s">
        <v>4</v>
      </c>
      <c r="O26" s="653"/>
      <c r="P26" s="653"/>
      <c r="Q26" s="653"/>
      <c r="R26" s="653"/>
      <c r="S26" s="653"/>
      <c r="T26" s="653"/>
      <c r="U26" s="653"/>
      <c r="V26" s="653"/>
      <c r="W26" s="663" t="s">
        <v>4</v>
      </c>
      <c r="X26" s="663" t="s">
        <v>4</v>
      </c>
      <c r="Y26" s="663" t="s">
        <v>4</v>
      </c>
      <c r="Z26" s="663" t="s">
        <v>4</v>
      </c>
      <c r="AA26" s="653"/>
      <c r="AB26" s="653"/>
      <c r="AC26" s="653"/>
      <c r="AD26" s="653"/>
    </row>
    <row r="27" spans="1:30" s="703" customFormat="1" ht="24" customHeight="1">
      <c r="A27" s="1039">
        <v>28</v>
      </c>
      <c r="B27" s="699" t="s">
        <v>47</v>
      </c>
      <c r="C27" s="700" t="s">
        <v>630</v>
      </c>
      <c r="D27" s="1044">
        <v>17406632.860000007</v>
      </c>
      <c r="E27" s="1045">
        <v>0</v>
      </c>
      <c r="F27" s="1045">
        <v>0</v>
      </c>
      <c r="G27" s="1046">
        <v>0</v>
      </c>
      <c r="H27" s="1047">
        <v>0</v>
      </c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</row>
    <row r="28" spans="1:30" s="703" customFormat="1" ht="24" customHeight="1">
      <c r="A28" s="1039">
        <v>30</v>
      </c>
      <c r="B28" s="699" t="s">
        <v>47</v>
      </c>
      <c r="C28" s="700" t="s">
        <v>631</v>
      </c>
      <c r="D28" s="1044">
        <v>28758113.549999993</v>
      </c>
      <c r="E28" s="1045">
        <v>0</v>
      </c>
      <c r="F28" s="1045">
        <v>0</v>
      </c>
      <c r="G28" s="1046">
        <v>0</v>
      </c>
      <c r="H28" s="1047">
        <v>0</v>
      </c>
      <c r="I28" s="653"/>
      <c r="J28" s="653"/>
      <c r="K28" s="663" t="s">
        <v>4</v>
      </c>
      <c r="L28" s="663" t="s">
        <v>4</v>
      </c>
      <c r="M28" s="663" t="s">
        <v>4</v>
      </c>
      <c r="N28" s="663" t="s">
        <v>4</v>
      </c>
      <c r="O28" s="653"/>
      <c r="P28" s="653"/>
      <c r="Q28" s="653"/>
      <c r="R28" s="653"/>
      <c r="S28" s="653"/>
      <c r="T28" s="653"/>
      <c r="U28" s="653"/>
      <c r="V28" s="653"/>
      <c r="W28" s="663" t="s">
        <v>4</v>
      </c>
      <c r="X28" s="663" t="s">
        <v>4</v>
      </c>
      <c r="Y28" s="663" t="s">
        <v>4</v>
      </c>
      <c r="Z28" s="663" t="s">
        <v>4</v>
      </c>
      <c r="AA28" s="653"/>
      <c r="AB28" s="653"/>
      <c r="AC28" s="653"/>
      <c r="AD28" s="653"/>
    </row>
    <row r="29" spans="1:30" s="703" customFormat="1" ht="24" customHeight="1">
      <c r="A29" s="1039">
        <v>32</v>
      </c>
      <c r="B29" s="699" t="s">
        <v>47</v>
      </c>
      <c r="C29" s="700" t="s">
        <v>632</v>
      </c>
      <c r="D29" s="1044">
        <v>11355360.119999995</v>
      </c>
      <c r="E29" s="1045">
        <v>0</v>
      </c>
      <c r="F29" s="1045">
        <v>0</v>
      </c>
      <c r="G29" s="1046">
        <v>0</v>
      </c>
      <c r="H29" s="1047">
        <v>0</v>
      </c>
      <c r="I29" s="653"/>
      <c r="J29" s="653"/>
      <c r="K29" s="653"/>
      <c r="L29" s="653"/>
      <c r="M29" s="653"/>
      <c r="N29" s="653"/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</row>
    <row r="30" spans="1:30" s="701" customFormat="1" ht="19.5" customHeight="1">
      <c r="A30" s="704" t="s">
        <v>4</v>
      </c>
      <c r="B30" s="705"/>
      <c r="C30" s="704"/>
      <c r="D30" s="706" t="s">
        <v>4</v>
      </c>
      <c r="E30" s="706" t="s">
        <v>4</v>
      </c>
      <c r="F30" s="706" t="s">
        <v>4</v>
      </c>
      <c r="G30" s="707" t="s">
        <v>4</v>
      </c>
      <c r="H30" s="706" t="s">
        <v>4</v>
      </c>
      <c r="I30" s="653"/>
      <c r="J30" s="653"/>
      <c r="K30" s="663" t="s">
        <v>4</v>
      </c>
      <c r="L30" s="663" t="s">
        <v>4</v>
      </c>
      <c r="M30" s="663" t="s">
        <v>4</v>
      </c>
      <c r="N30" s="663" t="s">
        <v>4</v>
      </c>
      <c r="O30" s="653"/>
      <c r="P30" s="653"/>
      <c r="Q30" s="653"/>
      <c r="R30" s="653"/>
      <c r="S30" s="653"/>
      <c r="T30" s="653"/>
      <c r="U30" s="653"/>
      <c r="V30" s="653"/>
      <c r="W30" s="663" t="s">
        <v>4</v>
      </c>
      <c r="X30" s="663" t="s">
        <v>4</v>
      </c>
      <c r="Y30" s="663" t="s">
        <v>4</v>
      </c>
      <c r="Z30" s="663" t="s">
        <v>4</v>
      </c>
      <c r="AA30" s="653"/>
      <c r="AB30" s="653"/>
      <c r="AC30" s="653"/>
      <c r="AD30" s="653"/>
    </row>
    <row r="31" spans="1:30" ht="27" customHeight="1">
      <c r="A31" s="651"/>
      <c r="B31" s="1613" t="s">
        <v>4</v>
      </c>
      <c r="C31" s="1613"/>
      <c r="D31" s="651"/>
      <c r="E31" s="651"/>
      <c r="F31" s="651"/>
      <c r="G31" s="651"/>
      <c r="H31" s="651"/>
    </row>
    <row r="32" spans="1:30">
      <c r="A32" s="651"/>
      <c r="B32" s="651"/>
      <c r="C32" s="651"/>
      <c r="D32" s="651"/>
      <c r="E32" s="651"/>
      <c r="F32" s="651"/>
      <c r="G32" s="651"/>
      <c r="H32" s="651"/>
    </row>
    <row r="33" spans="1:8">
      <c r="A33" s="651"/>
      <c r="B33" s="651"/>
      <c r="C33" s="651"/>
      <c r="D33" s="651"/>
      <c r="E33" s="651"/>
      <c r="F33" s="651"/>
      <c r="G33" s="651"/>
      <c r="H33" s="651"/>
    </row>
    <row r="34" spans="1:8">
      <c r="A34" s="651"/>
      <c r="B34" s="651"/>
      <c r="C34" s="651"/>
      <c r="D34" s="651"/>
      <c r="E34" s="651"/>
      <c r="F34" s="651"/>
      <c r="G34" s="651"/>
      <c r="H34" s="651"/>
    </row>
    <row r="37" spans="1:8">
      <c r="D37" s="708" t="s">
        <v>4</v>
      </c>
    </row>
    <row r="45" spans="1:8">
      <c r="D45" s="70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2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Normal="100" zoomScaleSheetLayoutView="75" workbookViewId="0">
      <selection activeCell="AC11" sqref="AC11"/>
    </sheetView>
  </sheetViews>
  <sheetFormatPr defaultColWidth="27.140625" defaultRowHeight="14.25"/>
  <cols>
    <col min="1" max="1" width="5.85546875" style="384" customWidth="1"/>
    <col min="2" max="2" width="53" style="384" customWidth="1"/>
    <col min="3" max="3" width="22.5703125" style="384" customWidth="1"/>
    <col min="4" max="5" width="22.7109375" style="384" customWidth="1"/>
    <col min="6" max="7" width="23.140625" style="384" customWidth="1"/>
    <col min="8" max="16384" width="27.140625" style="384"/>
  </cols>
  <sheetData>
    <row r="1" spans="1:7" ht="15.75">
      <c r="A1" s="1625" t="s">
        <v>528</v>
      </c>
      <c r="B1" s="1625"/>
      <c r="C1" s="1625"/>
      <c r="D1" s="383"/>
    </row>
    <row r="4" spans="1:7" ht="15.75">
      <c r="A4" s="1626" t="s">
        <v>529</v>
      </c>
      <c r="B4" s="1626"/>
      <c r="C4" s="1626"/>
      <c r="D4" s="1626"/>
      <c r="E4" s="1626"/>
      <c r="F4" s="1626"/>
      <c r="G4" s="973"/>
    </row>
    <row r="5" spans="1:7" ht="15">
      <c r="B5" s="385"/>
      <c r="C5" s="386"/>
      <c r="D5" s="386"/>
      <c r="E5" s="386"/>
      <c r="F5" s="386"/>
      <c r="G5" s="386"/>
    </row>
    <row r="6" spans="1:7" ht="15">
      <c r="F6" s="423" t="s">
        <v>2</v>
      </c>
      <c r="G6" s="423"/>
    </row>
    <row r="7" spans="1:7" ht="15">
      <c r="A7" s="387"/>
      <c r="B7" s="388"/>
      <c r="C7" s="389" t="s">
        <v>530</v>
      </c>
      <c r="D7" s="422" t="s">
        <v>532</v>
      </c>
      <c r="E7" s="419" t="s">
        <v>531</v>
      </c>
      <c r="F7" s="390" t="s">
        <v>530</v>
      </c>
      <c r="G7" s="1048"/>
    </row>
    <row r="8" spans="1:7" ht="15">
      <c r="A8" s="391"/>
      <c r="B8" s="392" t="s">
        <v>3</v>
      </c>
      <c r="C8" s="393" t="s">
        <v>876</v>
      </c>
      <c r="D8" s="418" t="s">
        <v>533</v>
      </c>
      <c r="E8" s="420" t="s">
        <v>534</v>
      </c>
      <c r="F8" s="393" t="s">
        <v>533</v>
      </c>
      <c r="G8" s="1048"/>
    </row>
    <row r="9" spans="1:7" ht="17.25">
      <c r="A9" s="394"/>
      <c r="B9" s="395"/>
      <c r="C9" s="393" t="s">
        <v>877</v>
      </c>
      <c r="D9" s="418"/>
      <c r="E9" s="420" t="s">
        <v>745</v>
      </c>
      <c r="F9" s="393" t="s">
        <v>535</v>
      </c>
      <c r="G9" s="418"/>
    </row>
    <row r="10" spans="1:7" s="398" customFormat="1" ht="11.25">
      <c r="A10" s="1627" t="s">
        <v>452</v>
      </c>
      <c r="B10" s="1628"/>
      <c r="C10" s="396">
        <v>2</v>
      </c>
      <c r="D10" s="417">
        <v>3</v>
      </c>
      <c r="E10" s="396">
        <v>4</v>
      </c>
      <c r="F10" s="397">
        <v>5</v>
      </c>
      <c r="G10" s="1049"/>
    </row>
    <row r="11" spans="1:7" ht="24" customHeight="1">
      <c r="A11" s="1629" t="s">
        <v>536</v>
      </c>
      <c r="B11" s="1630"/>
      <c r="C11" s="877">
        <v>250000000</v>
      </c>
      <c r="D11" s="878">
        <v>250000000</v>
      </c>
      <c r="E11" s="879">
        <v>93000</v>
      </c>
      <c r="F11" s="879">
        <v>249907000</v>
      </c>
      <c r="G11" s="1050"/>
    </row>
    <row r="12" spans="1:7" ht="24" customHeight="1">
      <c r="A12" s="1631" t="s">
        <v>537</v>
      </c>
      <c r="B12" s="1632"/>
      <c r="C12" s="877">
        <v>22701759000</v>
      </c>
      <c r="D12" s="878">
        <v>22701759000</v>
      </c>
      <c r="E12" s="879">
        <v>119988939</v>
      </c>
      <c r="F12" s="879">
        <v>22581770061</v>
      </c>
      <c r="G12" s="878"/>
    </row>
    <row r="13" spans="1:7" ht="18" customHeight="1">
      <c r="A13" s="1623" t="s">
        <v>538</v>
      </c>
      <c r="B13" s="1624"/>
      <c r="C13" s="880"/>
      <c r="D13" s="881"/>
      <c r="E13" s="882"/>
      <c r="F13" s="879"/>
      <c r="G13" s="1050"/>
    </row>
    <row r="14" spans="1:7" ht="15.75" customHeight="1">
      <c r="A14" s="1623" t="s">
        <v>539</v>
      </c>
      <c r="B14" s="1624"/>
      <c r="C14" s="880">
        <v>9941573000</v>
      </c>
      <c r="D14" s="881">
        <v>9941573000</v>
      </c>
      <c r="E14" s="882">
        <v>20351568</v>
      </c>
      <c r="F14" s="882">
        <v>9921221432</v>
      </c>
      <c r="G14" s="881"/>
    </row>
    <row r="15" spans="1:7" ht="15.75" customHeight="1">
      <c r="A15" s="1623" t="s">
        <v>540</v>
      </c>
      <c r="B15" s="1624"/>
      <c r="C15" s="880">
        <v>836140000</v>
      </c>
      <c r="D15" s="881">
        <v>836140000</v>
      </c>
      <c r="E15" s="882">
        <v>30500000</v>
      </c>
      <c r="F15" s="882">
        <v>805640000</v>
      </c>
      <c r="G15" s="1051"/>
    </row>
    <row r="16" spans="1:7" ht="15.75" customHeight="1">
      <c r="A16" s="1623" t="s">
        <v>541</v>
      </c>
      <c r="B16" s="1624"/>
      <c r="C16" s="880">
        <v>3542639000</v>
      </c>
      <c r="D16" s="881">
        <v>3542639000</v>
      </c>
      <c r="E16" s="882">
        <v>56219523</v>
      </c>
      <c r="F16" s="882">
        <v>3486419477</v>
      </c>
      <c r="G16" s="881"/>
    </row>
    <row r="17" spans="1:10" ht="15.75" customHeight="1">
      <c r="A17" s="1623" t="s">
        <v>542</v>
      </c>
      <c r="B17" s="1624"/>
      <c r="C17" s="880">
        <v>2109773000</v>
      </c>
      <c r="D17" s="881">
        <v>2109773000</v>
      </c>
      <c r="E17" s="882">
        <v>708000</v>
      </c>
      <c r="F17" s="882">
        <v>2109065000</v>
      </c>
      <c r="G17" s="881"/>
    </row>
    <row r="18" spans="1:10" ht="15.75" customHeight="1">
      <c r="A18" s="1623" t="s">
        <v>721</v>
      </c>
      <c r="B18" s="1624"/>
      <c r="C18" s="880">
        <v>2000000000</v>
      </c>
      <c r="D18" s="881">
        <v>2000000000</v>
      </c>
      <c r="E18" s="882">
        <v>0</v>
      </c>
      <c r="F18" s="882">
        <v>2000000000</v>
      </c>
      <c r="G18" s="1051"/>
    </row>
    <row r="19" spans="1:10" ht="15.75" customHeight="1">
      <c r="A19" s="1623" t="s">
        <v>543</v>
      </c>
      <c r="B19" s="1624"/>
      <c r="C19" s="880"/>
      <c r="D19" s="881"/>
      <c r="E19" s="882"/>
      <c r="F19" s="882"/>
      <c r="G19" s="1051"/>
    </row>
    <row r="20" spans="1:10" ht="15.75" customHeight="1">
      <c r="A20" s="399" t="s">
        <v>544</v>
      </c>
      <c r="B20" s="400"/>
      <c r="C20" s="880">
        <v>4271634000</v>
      </c>
      <c r="D20" s="881">
        <v>4271634000</v>
      </c>
      <c r="E20" s="882">
        <v>12209849</v>
      </c>
      <c r="F20" s="882">
        <v>4259424151</v>
      </c>
      <c r="G20" s="881"/>
    </row>
    <row r="21" spans="1:10" ht="12.75" customHeight="1">
      <c r="A21" s="1621" t="s">
        <v>4</v>
      </c>
      <c r="B21" s="1622"/>
      <c r="C21" s="401"/>
      <c r="D21" s="402"/>
      <c r="E21" s="421"/>
      <c r="F21" s="403"/>
      <c r="G21" s="1052"/>
    </row>
    <row r="22" spans="1:10" s="416" customFormat="1" ht="22.5" customHeight="1">
      <c r="A22" s="812"/>
      <c r="B22" s="804"/>
      <c r="C22" s="804"/>
      <c r="D22" s="804"/>
      <c r="E22" s="804"/>
      <c r="F22" s="804"/>
      <c r="G22" s="804"/>
      <c r="H22" s="415"/>
      <c r="I22" s="415"/>
      <c r="J22" s="415"/>
    </row>
    <row r="23" spans="1:10" ht="16.5" customHeight="1">
      <c r="A23" s="812"/>
    </row>
    <row r="24" spans="1:10" ht="15.75" customHeight="1">
      <c r="A24" s="407"/>
      <c r="B24" s="404"/>
      <c r="C24" s="405"/>
      <c r="D24" s="405"/>
      <c r="E24" s="406"/>
      <c r="F24" s="405"/>
      <c r="G24" s="405"/>
    </row>
    <row r="25" spans="1:10" ht="15.75" customHeight="1">
      <c r="A25" s="407"/>
      <c r="B25" s="404"/>
      <c r="C25" s="405"/>
      <c r="D25" s="405"/>
      <c r="E25" s="406"/>
      <c r="F25" s="405"/>
      <c r="G25" s="405"/>
    </row>
    <row r="26" spans="1:10" ht="17.25" customHeight="1"/>
    <row r="30" spans="1:10" ht="15">
      <c r="D30" s="371"/>
      <c r="E30" s="372"/>
    </row>
    <row r="36" spans="3:7" ht="15">
      <c r="C36" s="71"/>
      <c r="D36" s="71"/>
      <c r="E36" s="71"/>
      <c r="F36" s="71"/>
      <c r="G36" s="71"/>
    </row>
  </sheetData>
  <mergeCells count="13">
    <mergeCell ref="A1:C1"/>
    <mergeCell ref="A4:F4"/>
    <mergeCell ref="A10:B10"/>
    <mergeCell ref="A11:B11"/>
    <mergeCell ref="A12:B12"/>
    <mergeCell ref="A21:B21"/>
    <mergeCell ref="A13:B13"/>
    <mergeCell ref="A14:B14"/>
    <mergeCell ref="A15:B15"/>
    <mergeCell ref="A16:B16"/>
    <mergeCell ref="A17:B17"/>
    <mergeCell ref="A19:B19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5"/>
  <sheetViews>
    <sheetView showGridLines="0" showZeros="0" showOutlineSymbols="0" zoomScale="90" zoomScaleNormal="90" workbookViewId="0">
      <selection activeCell="AC11" sqref="AC11"/>
    </sheetView>
  </sheetViews>
  <sheetFormatPr defaultRowHeight="12.75"/>
  <cols>
    <col min="1" max="1" width="4.5703125" style="263" customWidth="1"/>
    <col min="2" max="2" width="87.28515625" style="263" customWidth="1"/>
    <col min="3" max="3" width="21.85546875" style="263" customWidth="1"/>
    <col min="4" max="4" width="20.7109375" style="263" customWidth="1"/>
    <col min="5" max="5" width="16.7109375" style="263" customWidth="1"/>
    <col min="6" max="6" width="3.85546875" style="263" customWidth="1"/>
    <col min="7" max="8" width="9.140625" style="263"/>
    <col min="9" max="10" width="13.85546875" style="263" bestFit="1" customWidth="1"/>
    <col min="11" max="11" width="9.140625" style="263"/>
    <col min="12" max="12" width="16.85546875" style="263" bestFit="1" customWidth="1"/>
    <col min="13" max="13" width="9.140625" style="263"/>
    <col min="14" max="14" width="19.28515625" style="263" customWidth="1"/>
    <col min="15" max="15" width="9.140625" style="263"/>
    <col min="16" max="16" width="25.42578125" style="263" customWidth="1"/>
    <col min="17" max="256" width="9.140625" style="263"/>
    <col min="257" max="257" width="4.5703125" style="263" customWidth="1"/>
    <col min="258" max="258" width="87.28515625" style="263" customWidth="1"/>
    <col min="259" max="260" width="20.7109375" style="263" customWidth="1"/>
    <col min="261" max="261" width="16.7109375" style="263" customWidth="1"/>
    <col min="262" max="262" width="3.85546875" style="263" customWidth="1"/>
    <col min="263" max="269" width="9.140625" style="263"/>
    <col min="270" max="270" width="19.28515625" style="263" customWidth="1"/>
    <col min="271" max="271" width="9.140625" style="263"/>
    <col min="272" max="272" width="25.42578125" style="263" customWidth="1"/>
    <col min="273" max="512" width="9.140625" style="263"/>
    <col min="513" max="513" width="4.5703125" style="263" customWidth="1"/>
    <col min="514" max="514" width="87.28515625" style="263" customWidth="1"/>
    <col min="515" max="516" width="20.7109375" style="263" customWidth="1"/>
    <col min="517" max="517" width="16.7109375" style="263" customWidth="1"/>
    <col min="518" max="518" width="3.85546875" style="263" customWidth="1"/>
    <col min="519" max="525" width="9.140625" style="263"/>
    <col min="526" max="526" width="19.28515625" style="263" customWidth="1"/>
    <col min="527" max="527" width="9.140625" style="263"/>
    <col min="528" max="528" width="25.42578125" style="263" customWidth="1"/>
    <col min="529" max="768" width="9.140625" style="263"/>
    <col min="769" max="769" width="4.5703125" style="263" customWidth="1"/>
    <col min="770" max="770" width="87.28515625" style="263" customWidth="1"/>
    <col min="771" max="772" width="20.7109375" style="263" customWidth="1"/>
    <col min="773" max="773" width="16.7109375" style="263" customWidth="1"/>
    <col min="774" max="774" width="3.85546875" style="263" customWidth="1"/>
    <col min="775" max="781" width="9.140625" style="263"/>
    <col min="782" max="782" width="19.28515625" style="263" customWidth="1"/>
    <col min="783" max="783" width="9.140625" style="263"/>
    <col min="784" max="784" width="25.42578125" style="263" customWidth="1"/>
    <col min="785" max="1024" width="9.140625" style="263"/>
    <col min="1025" max="1025" width="4.5703125" style="263" customWidth="1"/>
    <col min="1026" max="1026" width="87.28515625" style="263" customWidth="1"/>
    <col min="1027" max="1028" width="20.7109375" style="263" customWidth="1"/>
    <col min="1029" max="1029" width="16.7109375" style="263" customWidth="1"/>
    <col min="1030" max="1030" width="3.85546875" style="263" customWidth="1"/>
    <col min="1031" max="1037" width="9.140625" style="263"/>
    <col min="1038" max="1038" width="19.28515625" style="263" customWidth="1"/>
    <col min="1039" max="1039" width="9.140625" style="263"/>
    <col min="1040" max="1040" width="25.42578125" style="263" customWidth="1"/>
    <col min="1041" max="1280" width="9.140625" style="263"/>
    <col min="1281" max="1281" width="4.5703125" style="263" customWidth="1"/>
    <col min="1282" max="1282" width="87.28515625" style="263" customWidth="1"/>
    <col min="1283" max="1284" width="20.7109375" style="263" customWidth="1"/>
    <col min="1285" max="1285" width="16.7109375" style="263" customWidth="1"/>
    <col min="1286" max="1286" width="3.85546875" style="263" customWidth="1"/>
    <col min="1287" max="1293" width="9.140625" style="263"/>
    <col min="1294" max="1294" width="19.28515625" style="263" customWidth="1"/>
    <col min="1295" max="1295" width="9.140625" style="263"/>
    <col min="1296" max="1296" width="25.42578125" style="263" customWidth="1"/>
    <col min="1297" max="1536" width="9.140625" style="263"/>
    <col min="1537" max="1537" width="4.5703125" style="263" customWidth="1"/>
    <col min="1538" max="1538" width="87.28515625" style="263" customWidth="1"/>
    <col min="1539" max="1540" width="20.7109375" style="263" customWidth="1"/>
    <col min="1541" max="1541" width="16.7109375" style="263" customWidth="1"/>
    <col min="1542" max="1542" width="3.85546875" style="263" customWidth="1"/>
    <col min="1543" max="1549" width="9.140625" style="263"/>
    <col min="1550" max="1550" width="19.28515625" style="263" customWidth="1"/>
    <col min="1551" max="1551" width="9.140625" style="263"/>
    <col min="1552" max="1552" width="25.42578125" style="263" customWidth="1"/>
    <col min="1553" max="1792" width="9.140625" style="263"/>
    <col min="1793" max="1793" width="4.5703125" style="263" customWidth="1"/>
    <col min="1794" max="1794" width="87.28515625" style="263" customWidth="1"/>
    <col min="1795" max="1796" width="20.7109375" style="263" customWidth="1"/>
    <col min="1797" max="1797" width="16.7109375" style="263" customWidth="1"/>
    <col min="1798" max="1798" width="3.85546875" style="263" customWidth="1"/>
    <col min="1799" max="1805" width="9.140625" style="263"/>
    <col min="1806" max="1806" width="19.28515625" style="263" customWidth="1"/>
    <col min="1807" max="1807" width="9.140625" style="263"/>
    <col min="1808" max="1808" width="25.42578125" style="263" customWidth="1"/>
    <col min="1809" max="2048" width="9.140625" style="263"/>
    <col min="2049" max="2049" width="4.5703125" style="263" customWidth="1"/>
    <col min="2050" max="2050" width="87.28515625" style="263" customWidth="1"/>
    <col min="2051" max="2052" width="20.7109375" style="263" customWidth="1"/>
    <col min="2053" max="2053" width="16.7109375" style="263" customWidth="1"/>
    <col min="2054" max="2054" width="3.85546875" style="263" customWidth="1"/>
    <col min="2055" max="2061" width="9.140625" style="263"/>
    <col min="2062" max="2062" width="19.28515625" style="263" customWidth="1"/>
    <col min="2063" max="2063" width="9.140625" style="263"/>
    <col min="2064" max="2064" width="25.42578125" style="263" customWidth="1"/>
    <col min="2065" max="2304" width="9.140625" style="263"/>
    <col min="2305" max="2305" width="4.5703125" style="263" customWidth="1"/>
    <col min="2306" max="2306" width="87.28515625" style="263" customWidth="1"/>
    <col min="2307" max="2308" width="20.7109375" style="263" customWidth="1"/>
    <col min="2309" max="2309" width="16.7109375" style="263" customWidth="1"/>
    <col min="2310" max="2310" width="3.85546875" style="263" customWidth="1"/>
    <col min="2311" max="2317" width="9.140625" style="263"/>
    <col min="2318" max="2318" width="19.28515625" style="263" customWidth="1"/>
    <col min="2319" max="2319" width="9.140625" style="263"/>
    <col min="2320" max="2320" width="25.42578125" style="263" customWidth="1"/>
    <col min="2321" max="2560" width="9.140625" style="263"/>
    <col min="2561" max="2561" width="4.5703125" style="263" customWidth="1"/>
    <col min="2562" max="2562" width="87.28515625" style="263" customWidth="1"/>
    <col min="2563" max="2564" width="20.7109375" style="263" customWidth="1"/>
    <col min="2565" max="2565" width="16.7109375" style="263" customWidth="1"/>
    <col min="2566" max="2566" width="3.85546875" style="263" customWidth="1"/>
    <col min="2567" max="2573" width="9.140625" style="263"/>
    <col min="2574" max="2574" width="19.28515625" style="263" customWidth="1"/>
    <col min="2575" max="2575" width="9.140625" style="263"/>
    <col min="2576" max="2576" width="25.42578125" style="263" customWidth="1"/>
    <col min="2577" max="2816" width="9.140625" style="263"/>
    <col min="2817" max="2817" width="4.5703125" style="263" customWidth="1"/>
    <col min="2818" max="2818" width="87.28515625" style="263" customWidth="1"/>
    <col min="2819" max="2820" width="20.7109375" style="263" customWidth="1"/>
    <col min="2821" max="2821" width="16.7109375" style="263" customWidth="1"/>
    <col min="2822" max="2822" width="3.85546875" style="263" customWidth="1"/>
    <col min="2823" max="2829" width="9.140625" style="263"/>
    <col min="2830" max="2830" width="19.28515625" style="263" customWidth="1"/>
    <col min="2831" max="2831" width="9.140625" style="263"/>
    <col min="2832" max="2832" width="25.42578125" style="263" customWidth="1"/>
    <col min="2833" max="3072" width="9.140625" style="263"/>
    <col min="3073" max="3073" width="4.5703125" style="263" customWidth="1"/>
    <col min="3074" max="3074" width="87.28515625" style="263" customWidth="1"/>
    <col min="3075" max="3076" width="20.7109375" style="263" customWidth="1"/>
    <col min="3077" max="3077" width="16.7109375" style="263" customWidth="1"/>
    <col min="3078" max="3078" width="3.85546875" style="263" customWidth="1"/>
    <col min="3079" max="3085" width="9.140625" style="263"/>
    <col min="3086" max="3086" width="19.28515625" style="263" customWidth="1"/>
    <col min="3087" max="3087" width="9.140625" style="263"/>
    <col min="3088" max="3088" width="25.42578125" style="263" customWidth="1"/>
    <col min="3089" max="3328" width="9.140625" style="263"/>
    <col min="3329" max="3329" width="4.5703125" style="263" customWidth="1"/>
    <col min="3330" max="3330" width="87.28515625" style="263" customWidth="1"/>
    <col min="3331" max="3332" width="20.7109375" style="263" customWidth="1"/>
    <col min="3333" max="3333" width="16.7109375" style="263" customWidth="1"/>
    <col min="3334" max="3334" width="3.85546875" style="263" customWidth="1"/>
    <col min="3335" max="3341" width="9.140625" style="263"/>
    <col min="3342" max="3342" width="19.28515625" style="263" customWidth="1"/>
    <col min="3343" max="3343" width="9.140625" style="263"/>
    <col min="3344" max="3344" width="25.42578125" style="263" customWidth="1"/>
    <col min="3345" max="3584" width="9.140625" style="263"/>
    <col min="3585" max="3585" width="4.5703125" style="263" customWidth="1"/>
    <col min="3586" max="3586" width="87.28515625" style="263" customWidth="1"/>
    <col min="3587" max="3588" width="20.7109375" style="263" customWidth="1"/>
    <col min="3589" max="3589" width="16.7109375" style="263" customWidth="1"/>
    <col min="3590" max="3590" width="3.85546875" style="263" customWidth="1"/>
    <col min="3591" max="3597" width="9.140625" style="263"/>
    <col min="3598" max="3598" width="19.28515625" style="263" customWidth="1"/>
    <col min="3599" max="3599" width="9.140625" style="263"/>
    <col min="3600" max="3600" width="25.42578125" style="263" customWidth="1"/>
    <col min="3601" max="3840" width="9.140625" style="263"/>
    <col min="3841" max="3841" width="4.5703125" style="263" customWidth="1"/>
    <col min="3842" max="3842" width="87.28515625" style="263" customWidth="1"/>
    <col min="3843" max="3844" width="20.7109375" style="263" customWidth="1"/>
    <col min="3845" max="3845" width="16.7109375" style="263" customWidth="1"/>
    <col min="3846" max="3846" width="3.85546875" style="263" customWidth="1"/>
    <col min="3847" max="3853" width="9.140625" style="263"/>
    <col min="3854" max="3854" width="19.28515625" style="263" customWidth="1"/>
    <col min="3855" max="3855" width="9.140625" style="263"/>
    <col min="3856" max="3856" width="25.42578125" style="263" customWidth="1"/>
    <col min="3857" max="4096" width="9.140625" style="263"/>
    <col min="4097" max="4097" width="4.5703125" style="263" customWidth="1"/>
    <col min="4098" max="4098" width="87.28515625" style="263" customWidth="1"/>
    <col min="4099" max="4100" width="20.7109375" style="263" customWidth="1"/>
    <col min="4101" max="4101" width="16.7109375" style="263" customWidth="1"/>
    <col min="4102" max="4102" width="3.85546875" style="263" customWidth="1"/>
    <col min="4103" max="4109" width="9.140625" style="263"/>
    <col min="4110" max="4110" width="19.28515625" style="263" customWidth="1"/>
    <col min="4111" max="4111" width="9.140625" style="263"/>
    <col min="4112" max="4112" width="25.42578125" style="263" customWidth="1"/>
    <col min="4113" max="4352" width="9.140625" style="263"/>
    <col min="4353" max="4353" width="4.5703125" style="263" customWidth="1"/>
    <col min="4354" max="4354" width="87.28515625" style="263" customWidth="1"/>
    <col min="4355" max="4356" width="20.7109375" style="263" customWidth="1"/>
    <col min="4357" max="4357" width="16.7109375" style="263" customWidth="1"/>
    <col min="4358" max="4358" width="3.85546875" style="263" customWidth="1"/>
    <col min="4359" max="4365" width="9.140625" style="263"/>
    <col min="4366" max="4366" width="19.28515625" style="263" customWidth="1"/>
    <col min="4367" max="4367" width="9.140625" style="263"/>
    <col min="4368" max="4368" width="25.42578125" style="263" customWidth="1"/>
    <col min="4369" max="4608" width="9.140625" style="263"/>
    <col min="4609" max="4609" width="4.5703125" style="263" customWidth="1"/>
    <col min="4610" max="4610" width="87.28515625" style="263" customWidth="1"/>
    <col min="4611" max="4612" width="20.7109375" style="263" customWidth="1"/>
    <col min="4613" max="4613" width="16.7109375" style="263" customWidth="1"/>
    <col min="4614" max="4614" width="3.85546875" style="263" customWidth="1"/>
    <col min="4615" max="4621" width="9.140625" style="263"/>
    <col min="4622" max="4622" width="19.28515625" style="263" customWidth="1"/>
    <col min="4623" max="4623" width="9.140625" style="263"/>
    <col min="4624" max="4624" width="25.42578125" style="263" customWidth="1"/>
    <col min="4625" max="4864" width="9.140625" style="263"/>
    <col min="4865" max="4865" width="4.5703125" style="263" customWidth="1"/>
    <col min="4866" max="4866" width="87.28515625" style="263" customWidth="1"/>
    <col min="4867" max="4868" width="20.7109375" style="263" customWidth="1"/>
    <col min="4869" max="4869" width="16.7109375" style="263" customWidth="1"/>
    <col min="4870" max="4870" width="3.85546875" style="263" customWidth="1"/>
    <col min="4871" max="4877" width="9.140625" style="263"/>
    <col min="4878" max="4878" width="19.28515625" style="263" customWidth="1"/>
    <col min="4879" max="4879" width="9.140625" style="263"/>
    <col min="4880" max="4880" width="25.42578125" style="263" customWidth="1"/>
    <col min="4881" max="5120" width="9.140625" style="263"/>
    <col min="5121" max="5121" width="4.5703125" style="263" customWidth="1"/>
    <col min="5122" max="5122" width="87.28515625" style="263" customWidth="1"/>
    <col min="5123" max="5124" width="20.7109375" style="263" customWidth="1"/>
    <col min="5125" max="5125" width="16.7109375" style="263" customWidth="1"/>
    <col min="5126" max="5126" width="3.85546875" style="263" customWidth="1"/>
    <col min="5127" max="5133" width="9.140625" style="263"/>
    <col min="5134" max="5134" width="19.28515625" style="263" customWidth="1"/>
    <col min="5135" max="5135" width="9.140625" style="263"/>
    <col min="5136" max="5136" width="25.42578125" style="263" customWidth="1"/>
    <col min="5137" max="5376" width="9.140625" style="263"/>
    <col min="5377" max="5377" width="4.5703125" style="263" customWidth="1"/>
    <col min="5378" max="5378" width="87.28515625" style="263" customWidth="1"/>
    <col min="5379" max="5380" width="20.7109375" style="263" customWidth="1"/>
    <col min="5381" max="5381" width="16.7109375" style="263" customWidth="1"/>
    <col min="5382" max="5382" width="3.85546875" style="263" customWidth="1"/>
    <col min="5383" max="5389" width="9.140625" style="263"/>
    <col min="5390" max="5390" width="19.28515625" style="263" customWidth="1"/>
    <col min="5391" max="5391" width="9.140625" style="263"/>
    <col min="5392" max="5392" width="25.42578125" style="263" customWidth="1"/>
    <col min="5393" max="5632" width="9.140625" style="263"/>
    <col min="5633" max="5633" width="4.5703125" style="263" customWidth="1"/>
    <col min="5634" max="5634" width="87.28515625" style="263" customWidth="1"/>
    <col min="5635" max="5636" width="20.7109375" style="263" customWidth="1"/>
    <col min="5637" max="5637" width="16.7109375" style="263" customWidth="1"/>
    <col min="5638" max="5638" width="3.85546875" style="263" customWidth="1"/>
    <col min="5639" max="5645" width="9.140625" style="263"/>
    <col min="5646" max="5646" width="19.28515625" style="263" customWidth="1"/>
    <col min="5647" max="5647" width="9.140625" style="263"/>
    <col min="5648" max="5648" width="25.42578125" style="263" customWidth="1"/>
    <col min="5649" max="5888" width="9.140625" style="263"/>
    <col min="5889" max="5889" width="4.5703125" style="263" customWidth="1"/>
    <col min="5890" max="5890" width="87.28515625" style="263" customWidth="1"/>
    <col min="5891" max="5892" width="20.7109375" style="263" customWidth="1"/>
    <col min="5893" max="5893" width="16.7109375" style="263" customWidth="1"/>
    <col min="5894" max="5894" width="3.85546875" style="263" customWidth="1"/>
    <col min="5895" max="5901" width="9.140625" style="263"/>
    <col min="5902" max="5902" width="19.28515625" style="263" customWidth="1"/>
    <col min="5903" max="5903" width="9.140625" style="263"/>
    <col min="5904" max="5904" width="25.42578125" style="263" customWidth="1"/>
    <col min="5905" max="6144" width="9.140625" style="263"/>
    <col min="6145" max="6145" width="4.5703125" style="263" customWidth="1"/>
    <col min="6146" max="6146" width="87.28515625" style="263" customWidth="1"/>
    <col min="6147" max="6148" width="20.7109375" style="263" customWidth="1"/>
    <col min="6149" max="6149" width="16.7109375" style="263" customWidth="1"/>
    <col min="6150" max="6150" width="3.85546875" style="263" customWidth="1"/>
    <col min="6151" max="6157" width="9.140625" style="263"/>
    <col min="6158" max="6158" width="19.28515625" style="263" customWidth="1"/>
    <col min="6159" max="6159" width="9.140625" style="263"/>
    <col min="6160" max="6160" width="25.42578125" style="263" customWidth="1"/>
    <col min="6161" max="6400" width="9.140625" style="263"/>
    <col min="6401" max="6401" width="4.5703125" style="263" customWidth="1"/>
    <col min="6402" max="6402" width="87.28515625" style="263" customWidth="1"/>
    <col min="6403" max="6404" width="20.7109375" style="263" customWidth="1"/>
    <col min="6405" max="6405" width="16.7109375" style="263" customWidth="1"/>
    <col min="6406" max="6406" width="3.85546875" style="263" customWidth="1"/>
    <col min="6407" max="6413" width="9.140625" style="263"/>
    <col min="6414" max="6414" width="19.28515625" style="263" customWidth="1"/>
    <col min="6415" max="6415" width="9.140625" style="263"/>
    <col min="6416" max="6416" width="25.42578125" style="263" customWidth="1"/>
    <col min="6417" max="6656" width="9.140625" style="263"/>
    <col min="6657" max="6657" width="4.5703125" style="263" customWidth="1"/>
    <col min="6658" max="6658" width="87.28515625" style="263" customWidth="1"/>
    <col min="6659" max="6660" width="20.7109375" style="263" customWidth="1"/>
    <col min="6661" max="6661" width="16.7109375" style="263" customWidth="1"/>
    <col min="6662" max="6662" width="3.85546875" style="263" customWidth="1"/>
    <col min="6663" max="6669" width="9.140625" style="263"/>
    <col min="6670" max="6670" width="19.28515625" style="263" customWidth="1"/>
    <col min="6671" max="6671" width="9.140625" style="263"/>
    <col min="6672" max="6672" width="25.42578125" style="263" customWidth="1"/>
    <col min="6673" max="6912" width="9.140625" style="263"/>
    <col min="6913" max="6913" width="4.5703125" style="263" customWidth="1"/>
    <col min="6914" max="6914" width="87.28515625" style="263" customWidth="1"/>
    <col min="6915" max="6916" width="20.7109375" style="263" customWidth="1"/>
    <col min="6917" max="6917" width="16.7109375" style="263" customWidth="1"/>
    <col min="6918" max="6918" width="3.85546875" style="263" customWidth="1"/>
    <col min="6919" max="6925" width="9.140625" style="263"/>
    <col min="6926" max="6926" width="19.28515625" style="263" customWidth="1"/>
    <col min="6927" max="6927" width="9.140625" style="263"/>
    <col min="6928" max="6928" width="25.42578125" style="263" customWidth="1"/>
    <col min="6929" max="7168" width="9.140625" style="263"/>
    <col min="7169" max="7169" width="4.5703125" style="263" customWidth="1"/>
    <col min="7170" max="7170" width="87.28515625" style="263" customWidth="1"/>
    <col min="7171" max="7172" width="20.7109375" style="263" customWidth="1"/>
    <col min="7173" max="7173" width="16.7109375" style="263" customWidth="1"/>
    <col min="7174" max="7174" width="3.85546875" style="263" customWidth="1"/>
    <col min="7175" max="7181" width="9.140625" style="263"/>
    <col min="7182" max="7182" width="19.28515625" style="263" customWidth="1"/>
    <col min="7183" max="7183" width="9.140625" style="263"/>
    <col min="7184" max="7184" width="25.42578125" style="263" customWidth="1"/>
    <col min="7185" max="7424" width="9.140625" style="263"/>
    <col min="7425" max="7425" width="4.5703125" style="263" customWidth="1"/>
    <col min="7426" max="7426" width="87.28515625" style="263" customWidth="1"/>
    <col min="7427" max="7428" width="20.7109375" style="263" customWidth="1"/>
    <col min="7429" max="7429" width="16.7109375" style="263" customWidth="1"/>
    <col min="7430" max="7430" width="3.85546875" style="263" customWidth="1"/>
    <col min="7431" max="7437" width="9.140625" style="263"/>
    <col min="7438" max="7438" width="19.28515625" style="263" customWidth="1"/>
    <col min="7439" max="7439" width="9.140625" style="263"/>
    <col min="7440" max="7440" width="25.42578125" style="263" customWidth="1"/>
    <col min="7441" max="7680" width="9.140625" style="263"/>
    <col min="7681" max="7681" width="4.5703125" style="263" customWidth="1"/>
    <col min="7682" max="7682" width="87.28515625" style="263" customWidth="1"/>
    <col min="7683" max="7684" width="20.7109375" style="263" customWidth="1"/>
    <col min="7685" max="7685" width="16.7109375" style="263" customWidth="1"/>
    <col min="7686" max="7686" width="3.85546875" style="263" customWidth="1"/>
    <col min="7687" max="7693" width="9.140625" style="263"/>
    <col min="7694" max="7694" width="19.28515625" style="263" customWidth="1"/>
    <col min="7695" max="7695" width="9.140625" style="263"/>
    <col min="7696" max="7696" width="25.42578125" style="263" customWidth="1"/>
    <col min="7697" max="7936" width="9.140625" style="263"/>
    <col min="7937" max="7937" width="4.5703125" style="263" customWidth="1"/>
    <col min="7938" max="7938" width="87.28515625" style="263" customWidth="1"/>
    <col min="7939" max="7940" width="20.7109375" style="263" customWidth="1"/>
    <col min="7941" max="7941" width="16.7109375" style="263" customWidth="1"/>
    <col min="7942" max="7942" width="3.85546875" style="263" customWidth="1"/>
    <col min="7943" max="7949" width="9.140625" style="263"/>
    <col min="7950" max="7950" width="19.28515625" style="263" customWidth="1"/>
    <col min="7951" max="7951" width="9.140625" style="263"/>
    <col min="7952" max="7952" width="25.42578125" style="263" customWidth="1"/>
    <col min="7953" max="8192" width="9.140625" style="263"/>
    <col min="8193" max="8193" width="4.5703125" style="263" customWidth="1"/>
    <col min="8194" max="8194" width="87.28515625" style="263" customWidth="1"/>
    <col min="8195" max="8196" width="20.7109375" style="263" customWidth="1"/>
    <col min="8197" max="8197" width="16.7109375" style="263" customWidth="1"/>
    <col min="8198" max="8198" width="3.85546875" style="263" customWidth="1"/>
    <col min="8199" max="8205" width="9.140625" style="263"/>
    <col min="8206" max="8206" width="19.28515625" style="263" customWidth="1"/>
    <col min="8207" max="8207" width="9.140625" style="263"/>
    <col min="8208" max="8208" width="25.42578125" style="263" customWidth="1"/>
    <col min="8209" max="8448" width="9.140625" style="263"/>
    <col min="8449" max="8449" width="4.5703125" style="263" customWidth="1"/>
    <col min="8450" max="8450" width="87.28515625" style="263" customWidth="1"/>
    <col min="8451" max="8452" width="20.7109375" style="263" customWidth="1"/>
    <col min="8453" max="8453" width="16.7109375" style="263" customWidth="1"/>
    <col min="8454" max="8454" width="3.85546875" style="263" customWidth="1"/>
    <col min="8455" max="8461" width="9.140625" style="263"/>
    <col min="8462" max="8462" width="19.28515625" style="263" customWidth="1"/>
    <col min="8463" max="8463" width="9.140625" style="263"/>
    <col min="8464" max="8464" width="25.42578125" style="263" customWidth="1"/>
    <col min="8465" max="8704" width="9.140625" style="263"/>
    <col min="8705" max="8705" width="4.5703125" style="263" customWidth="1"/>
    <col min="8706" max="8706" width="87.28515625" style="263" customWidth="1"/>
    <col min="8707" max="8708" width="20.7109375" style="263" customWidth="1"/>
    <col min="8709" max="8709" width="16.7109375" style="263" customWidth="1"/>
    <col min="8710" max="8710" width="3.85546875" style="263" customWidth="1"/>
    <col min="8711" max="8717" width="9.140625" style="263"/>
    <col min="8718" max="8718" width="19.28515625" style="263" customWidth="1"/>
    <col min="8719" max="8719" width="9.140625" style="263"/>
    <col min="8720" max="8720" width="25.42578125" style="263" customWidth="1"/>
    <col min="8721" max="8960" width="9.140625" style="263"/>
    <col min="8961" max="8961" width="4.5703125" style="263" customWidth="1"/>
    <col min="8962" max="8962" width="87.28515625" style="263" customWidth="1"/>
    <col min="8963" max="8964" width="20.7109375" style="263" customWidth="1"/>
    <col min="8965" max="8965" width="16.7109375" style="263" customWidth="1"/>
    <col min="8966" max="8966" width="3.85546875" style="263" customWidth="1"/>
    <col min="8967" max="8973" width="9.140625" style="263"/>
    <col min="8974" max="8974" width="19.28515625" style="263" customWidth="1"/>
    <col min="8975" max="8975" width="9.140625" style="263"/>
    <col min="8976" max="8976" width="25.42578125" style="263" customWidth="1"/>
    <col min="8977" max="9216" width="9.140625" style="263"/>
    <col min="9217" max="9217" width="4.5703125" style="263" customWidth="1"/>
    <col min="9218" max="9218" width="87.28515625" style="263" customWidth="1"/>
    <col min="9219" max="9220" width="20.7109375" style="263" customWidth="1"/>
    <col min="9221" max="9221" width="16.7109375" style="263" customWidth="1"/>
    <col min="9222" max="9222" width="3.85546875" style="263" customWidth="1"/>
    <col min="9223" max="9229" width="9.140625" style="263"/>
    <col min="9230" max="9230" width="19.28515625" style="263" customWidth="1"/>
    <col min="9231" max="9231" width="9.140625" style="263"/>
    <col min="9232" max="9232" width="25.42578125" style="263" customWidth="1"/>
    <col min="9233" max="9472" width="9.140625" style="263"/>
    <col min="9473" max="9473" width="4.5703125" style="263" customWidth="1"/>
    <col min="9474" max="9474" width="87.28515625" style="263" customWidth="1"/>
    <col min="9475" max="9476" width="20.7109375" style="263" customWidth="1"/>
    <col min="9477" max="9477" width="16.7109375" style="263" customWidth="1"/>
    <col min="9478" max="9478" width="3.85546875" style="263" customWidth="1"/>
    <col min="9479" max="9485" width="9.140625" style="263"/>
    <col min="9486" max="9486" width="19.28515625" style="263" customWidth="1"/>
    <col min="9487" max="9487" width="9.140625" style="263"/>
    <col min="9488" max="9488" width="25.42578125" style="263" customWidth="1"/>
    <col min="9489" max="9728" width="9.140625" style="263"/>
    <col min="9729" max="9729" width="4.5703125" style="263" customWidth="1"/>
    <col min="9730" max="9730" width="87.28515625" style="263" customWidth="1"/>
    <col min="9731" max="9732" width="20.7109375" style="263" customWidth="1"/>
    <col min="9733" max="9733" width="16.7109375" style="263" customWidth="1"/>
    <col min="9734" max="9734" width="3.85546875" style="263" customWidth="1"/>
    <col min="9735" max="9741" width="9.140625" style="263"/>
    <col min="9742" max="9742" width="19.28515625" style="263" customWidth="1"/>
    <col min="9743" max="9743" width="9.140625" style="263"/>
    <col min="9744" max="9744" width="25.42578125" style="263" customWidth="1"/>
    <col min="9745" max="9984" width="9.140625" style="263"/>
    <col min="9985" max="9985" width="4.5703125" style="263" customWidth="1"/>
    <col min="9986" max="9986" width="87.28515625" style="263" customWidth="1"/>
    <col min="9987" max="9988" width="20.7109375" style="263" customWidth="1"/>
    <col min="9989" max="9989" width="16.7109375" style="263" customWidth="1"/>
    <col min="9990" max="9990" width="3.85546875" style="263" customWidth="1"/>
    <col min="9991" max="9997" width="9.140625" style="263"/>
    <col min="9998" max="9998" width="19.28515625" style="263" customWidth="1"/>
    <col min="9999" max="9999" width="9.140625" style="263"/>
    <col min="10000" max="10000" width="25.42578125" style="263" customWidth="1"/>
    <col min="10001" max="10240" width="9.140625" style="263"/>
    <col min="10241" max="10241" width="4.5703125" style="263" customWidth="1"/>
    <col min="10242" max="10242" width="87.28515625" style="263" customWidth="1"/>
    <col min="10243" max="10244" width="20.7109375" style="263" customWidth="1"/>
    <col min="10245" max="10245" width="16.7109375" style="263" customWidth="1"/>
    <col min="10246" max="10246" width="3.85546875" style="263" customWidth="1"/>
    <col min="10247" max="10253" width="9.140625" style="263"/>
    <col min="10254" max="10254" width="19.28515625" style="263" customWidth="1"/>
    <col min="10255" max="10255" width="9.140625" style="263"/>
    <col min="10256" max="10256" width="25.42578125" style="263" customWidth="1"/>
    <col min="10257" max="10496" width="9.140625" style="263"/>
    <col min="10497" max="10497" width="4.5703125" style="263" customWidth="1"/>
    <col min="10498" max="10498" width="87.28515625" style="263" customWidth="1"/>
    <col min="10499" max="10500" width="20.7109375" style="263" customWidth="1"/>
    <col min="10501" max="10501" width="16.7109375" style="263" customWidth="1"/>
    <col min="10502" max="10502" width="3.85546875" style="263" customWidth="1"/>
    <col min="10503" max="10509" width="9.140625" style="263"/>
    <col min="10510" max="10510" width="19.28515625" style="263" customWidth="1"/>
    <col min="10511" max="10511" width="9.140625" style="263"/>
    <col min="10512" max="10512" width="25.42578125" style="263" customWidth="1"/>
    <col min="10513" max="10752" width="9.140625" style="263"/>
    <col min="10753" max="10753" width="4.5703125" style="263" customWidth="1"/>
    <col min="10754" max="10754" width="87.28515625" style="263" customWidth="1"/>
    <col min="10755" max="10756" width="20.7109375" style="263" customWidth="1"/>
    <col min="10757" max="10757" width="16.7109375" style="263" customWidth="1"/>
    <col min="10758" max="10758" width="3.85546875" style="263" customWidth="1"/>
    <col min="10759" max="10765" width="9.140625" style="263"/>
    <col min="10766" max="10766" width="19.28515625" style="263" customWidth="1"/>
    <col min="10767" max="10767" width="9.140625" style="263"/>
    <col min="10768" max="10768" width="25.42578125" style="263" customWidth="1"/>
    <col min="10769" max="11008" width="9.140625" style="263"/>
    <col min="11009" max="11009" width="4.5703125" style="263" customWidth="1"/>
    <col min="11010" max="11010" width="87.28515625" style="263" customWidth="1"/>
    <col min="11011" max="11012" width="20.7109375" style="263" customWidth="1"/>
    <col min="11013" max="11013" width="16.7109375" style="263" customWidth="1"/>
    <col min="11014" max="11014" width="3.85546875" style="263" customWidth="1"/>
    <col min="11015" max="11021" width="9.140625" style="263"/>
    <col min="11022" max="11022" width="19.28515625" style="263" customWidth="1"/>
    <col min="11023" max="11023" width="9.140625" style="263"/>
    <col min="11024" max="11024" width="25.42578125" style="263" customWidth="1"/>
    <col min="11025" max="11264" width="9.140625" style="263"/>
    <col min="11265" max="11265" width="4.5703125" style="263" customWidth="1"/>
    <col min="11266" max="11266" width="87.28515625" style="263" customWidth="1"/>
    <col min="11267" max="11268" width="20.7109375" style="263" customWidth="1"/>
    <col min="11269" max="11269" width="16.7109375" style="263" customWidth="1"/>
    <col min="11270" max="11270" width="3.85546875" style="263" customWidth="1"/>
    <col min="11271" max="11277" width="9.140625" style="263"/>
    <col min="11278" max="11278" width="19.28515625" style="263" customWidth="1"/>
    <col min="11279" max="11279" width="9.140625" style="263"/>
    <col min="11280" max="11280" width="25.42578125" style="263" customWidth="1"/>
    <col min="11281" max="11520" width="9.140625" style="263"/>
    <col min="11521" max="11521" width="4.5703125" style="263" customWidth="1"/>
    <col min="11522" max="11522" width="87.28515625" style="263" customWidth="1"/>
    <col min="11523" max="11524" width="20.7109375" style="263" customWidth="1"/>
    <col min="11525" max="11525" width="16.7109375" style="263" customWidth="1"/>
    <col min="11526" max="11526" width="3.85546875" style="263" customWidth="1"/>
    <col min="11527" max="11533" width="9.140625" style="263"/>
    <col min="11534" max="11534" width="19.28515625" style="263" customWidth="1"/>
    <col min="11535" max="11535" width="9.140625" style="263"/>
    <col min="11536" max="11536" width="25.42578125" style="263" customWidth="1"/>
    <col min="11537" max="11776" width="9.140625" style="263"/>
    <col min="11777" max="11777" width="4.5703125" style="263" customWidth="1"/>
    <col min="11778" max="11778" width="87.28515625" style="263" customWidth="1"/>
    <col min="11779" max="11780" width="20.7109375" style="263" customWidth="1"/>
    <col min="11781" max="11781" width="16.7109375" style="263" customWidth="1"/>
    <col min="11782" max="11782" width="3.85546875" style="263" customWidth="1"/>
    <col min="11783" max="11789" width="9.140625" style="263"/>
    <col min="11790" max="11790" width="19.28515625" style="263" customWidth="1"/>
    <col min="11791" max="11791" width="9.140625" style="263"/>
    <col min="11792" max="11792" width="25.42578125" style="263" customWidth="1"/>
    <col min="11793" max="12032" width="9.140625" style="263"/>
    <col min="12033" max="12033" width="4.5703125" style="263" customWidth="1"/>
    <col min="12034" max="12034" width="87.28515625" style="263" customWidth="1"/>
    <col min="12035" max="12036" width="20.7109375" style="263" customWidth="1"/>
    <col min="12037" max="12037" width="16.7109375" style="263" customWidth="1"/>
    <col min="12038" max="12038" width="3.85546875" style="263" customWidth="1"/>
    <col min="12039" max="12045" width="9.140625" style="263"/>
    <col min="12046" max="12046" width="19.28515625" style="263" customWidth="1"/>
    <col min="12047" max="12047" width="9.140625" style="263"/>
    <col min="12048" max="12048" width="25.42578125" style="263" customWidth="1"/>
    <col min="12049" max="12288" width="9.140625" style="263"/>
    <col min="12289" max="12289" width="4.5703125" style="263" customWidth="1"/>
    <col min="12290" max="12290" width="87.28515625" style="263" customWidth="1"/>
    <col min="12291" max="12292" width="20.7109375" style="263" customWidth="1"/>
    <col min="12293" max="12293" width="16.7109375" style="263" customWidth="1"/>
    <col min="12294" max="12294" width="3.85546875" style="263" customWidth="1"/>
    <col min="12295" max="12301" width="9.140625" style="263"/>
    <col min="12302" max="12302" width="19.28515625" style="263" customWidth="1"/>
    <col min="12303" max="12303" width="9.140625" style="263"/>
    <col min="12304" max="12304" width="25.42578125" style="263" customWidth="1"/>
    <col min="12305" max="12544" width="9.140625" style="263"/>
    <col min="12545" max="12545" width="4.5703125" style="263" customWidth="1"/>
    <col min="12546" max="12546" width="87.28515625" style="263" customWidth="1"/>
    <col min="12547" max="12548" width="20.7109375" style="263" customWidth="1"/>
    <col min="12549" max="12549" width="16.7109375" style="263" customWidth="1"/>
    <col min="12550" max="12550" width="3.85546875" style="263" customWidth="1"/>
    <col min="12551" max="12557" width="9.140625" style="263"/>
    <col min="12558" max="12558" width="19.28515625" style="263" customWidth="1"/>
    <col min="12559" max="12559" width="9.140625" style="263"/>
    <col min="12560" max="12560" width="25.42578125" style="263" customWidth="1"/>
    <col min="12561" max="12800" width="9.140625" style="263"/>
    <col min="12801" max="12801" width="4.5703125" style="263" customWidth="1"/>
    <col min="12802" max="12802" width="87.28515625" style="263" customWidth="1"/>
    <col min="12803" max="12804" width="20.7109375" style="263" customWidth="1"/>
    <col min="12805" max="12805" width="16.7109375" style="263" customWidth="1"/>
    <col min="12806" max="12806" width="3.85546875" style="263" customWidth="1"/>
    <col min="12807" max="12813" width="9.140625" style="263"/>
    <col min="12814" max="12814" width="19.28515625" style="263" customWidth="1"/>
    <col min="12815" max="12815" width="9.140625" style="263"/>
    <col min="12816" max="12816" width="25.42578125" style="263" customWidth="1"/>
    <col min="12817" max="13056" width="9.140625" style="263"/>
    <col min="13057" max="13057" width="4.5703125" style="263" customWidth="1"/>
    <col min="13058" max="13058" width="87.28515625" style="263" customWidth="1"/>
    <col min="13059" max="13060" width="20.7109375" style="263" customWidth="1"/>
    <col min="13061" max="13061" width="16.7109375" style="263" customWidth="1"/>
    <col min="13062" max="13062" width="3.85546875" style="263" customWidth="1"/>
    <col min="13063" max="13069" width="9.140625" style="263"/>
    <col min="13070" max="13070" width="19.28515625" style="263" customWidth="1"/>
    <col min="13071" max="13071" width="9.140625" style="263"/>
    <col min="13072" max="13072" width="25.42578125" style="263" customWidth="1"/>
    <col min="13073" max="13312" width="9.140625" style="263"/>
    <col min="13313" max="13313" width="4.5703125" style="263" customWidth="1"/>
    <col min="13314" max="13314" width="87.28515625" style="263" customWidth="1"/>
    <col min="13315" max="13316" width="20.7109375" style="263" customWidth="1"/>
    <col min="13317" max="13317" width="16.7109375" style="263" customWidth="1"/>
    <col min="13318" max="13318" width="3.85546875" style="263" customWidth="1"/>
    <col min="13319" max="13325" width="9.140625" style="263"/>
    <col min="13326" max="13326" width="19.28515625" style="263" customWidth="1"/>
    <col min="13327" max="13327" width="9.140625" style="263"/>
    <col min="13328" max="13328" width="25.42578125" style="263" customWidth="1"/>
    <col min="13329" max="13568" width="9.140625" style="263"/>
    <col min="13569" max="13569" width="4.5703125" style="263" customWidth="1"/>
    <col min="13570" max="13570" width="87.28515625" style="263" customWidth="1"/>
    <col min="13571" max="13572" width="20.7109375" style="263" customWidth="1"/>
    <col min="13573" max="13573" width="16.7109375" style="263" customWidth="1"/>
    <col min="13574" max="13574" width="3.85546875" style="263" customWidth="1"/>
    <col min="13575" max="13581" width="9.140625" style="263"/>
    <col min="13582" max="13582" width="19.28515625" style="263" customWidth="1"/>
    <col min="13583" max="13583" width="9.140625" style="263"/>
    <col min="13584" max="13584" width="25.42578125" style="263" customWidth="1"/>
    <col min="13585" max="13824" width="9.140625" style="263"/>
    <col min="13825" max="13825" width="4.5703125" style="263" customWidth="1"/>
    <col min="13826" max="13826" width="87.28515625" style="263" customWidth="1"/>
    <col min="13827" max="13828" width="20.7109375" style="263" customWidth="1"/>
    <col min="13829" max="13829" width="16.7109375" style="263" customWidth="1"/>
    <col min="13830" max="13830" width="3.85546875" style="263" customWidth="1"/>
    <col min="13831" max="13837" width="9.140625" style="263"/>
    <col min="13838" max="13838" width="19.28515625" style="263" customWidth="1"/>
    <col min="13839" max="13839" width="9.140625" style="263"/>
    <col min="13840" max="13840" width="25.42578125" style="263" customWidth="1"/>
    <col min="13841" max="14080" width="9.140625" style="263"/>
    <col min="14081" max="14081" width="4.5703125" style="263" customWidth="1"/>
    <col min="14082" max="14082" width="87.28515625" style="263" customWidth="1"/>
    <col min="14083" max="14084" width="20.7109375" style="263" customWidth="1"/>
    <col min="14085" max="14085" width="16.7109375" style="263" customWidth="1"/>
    <col min="14086" max="14086" width="3.85546875" style="263" customWidth="1"/>
    <col min="14087" max="14093" width="9.140625" style="263"/>
    <col min="14094" max="14094" width="19.28515625" style="263" customWidth="1"/>
    <col min="14095" max="14095" width="9.140625" style="263"/>
    <col min="14096" max="14096" width="25.42578125" style="263" customWidth="1"/>
    <col min="14097" max="14336" width="9.140625" style="263"/>
    <col min="14337" max="14337" width="4.5703125" style="263" customWidth="1"/>
    <col min="14338" max="14338" width="87.28515625" style="263" customWidth="1"/>
    <col min="14339" max="14340" width="20.7109375" style="263" customWidth="1"/>
    <col min="14341" max="14341" width="16.7109375" style="263" customWidth="1"/>
    <col min="14342" max="14342" width="3.85546875" style="263" customWidth="1"/>
    <col min="14343" max="14349" width="9.140625" style="263"/>
    <col min="14350" max="14350" width="19.28515625" style="263" customWidth="1"/>
    <col min="14351" max="14351" width="9.140625" style="263"/>
    <col min="14352" max="14352" width="25.42578125" style="263" customWidth="1"/>
    <col min="14353" max="14592" width="9.140625" style="263"/>
    <col min="14593" max="14593" width="4.5703125" style="263" customWidth="1"/>
    <col min="14594" max="14594" width="87.28515625" style="263" customWidth="1"/>
    <col min="14595" max="14596" width="20.7109375" style="263" customWidth="1"/>
    <col min="14597" max="14597" width="16.7109375" style="263" customWidth="1"/>
    <col min="14598" max="14598" width="3.85546875" style="263" customWidth="1"/>
    <col min="14599" max="14605" width="9.140625" style="263"/>
    <col min="14606" max="14606" width="19.28515625" style="263" customWidth="1"/>
    <col min="14607" max="14607" width="9.140625" style="263"/>
    <col min="14608" max="14608" width="25.42578125" style="263" customWidth="1"/>
    <col min="14609" max="14848" width="9.140625" style="263"/>
    <col min="14849" max="14849" width="4.5703125" style="263" customWidth="1"/>
    <col min="14850" max="14850" width="87.28515625" style="263" customWidth="1"/>
    <col min="14851" max="14852" width="20.7109375" style="263" customWidth="1"/>
    <col min="14853" max="14853" width="16.7109375" style="263" customWidth="1"/>
    <col min="14854" max="14854" width="3.85546875" style="263" customWidth="1"/>
    <col min="14855" max="14861" width="9.140625" style="263"/>
    <col min="14862" max="14862" width="19.28515625" style="263" customWidth="1"/>
    <col min="14863" max="14863" width="9.140625" style="263"/>
    <col min="14864" max="14864" width="25.42578125" style="263" customWidth="1"/>
    <col min="14865" max="15104" width="9.140625" style="263"/>
    <col min="15105" max="15105" width="4.5703125" style="263" customWidth="1"/>
    <col min="15106" max="15106" width="87.28515625" style="263" customWidth="1"/>
    <col min="15107" max="15108" width="20.7109375" style="263" customWidth="1"/>
    <col min="15109" max="15109" width="16.7109375" style="263" customWidth="1"/>
    <col min="15110" max="15110" width="3.85546875" style="263" customWidth="1"/>
    <col min="15111" max="15117" width="9.140625" style="263"/>
    <col min="15118" max="15118" width="19.28515625" style="263" customWidth="1"/>
    <col min="15119" max="15119" width="9.140625" style="263"/>
    <col min="15120" max="15120" width="25.42578125" style="263" customWidth="1"/>
    <col min="15121" max="15360" width="9.140625" style="263"/>
    <col min="15361" max="15361" width="4.5703125" style="263" customWidth="1"/>
    <col min="15362" max="15362" width="87.28515625" style="263" customWidth="1"/>
    <col min="15363" max="15364" width="20.7109375" style="263" customWidth="1"/>
    <col min="15365" max="15365" width="16.7109375" style="263" customWidth="1"/>
    <col min="15366" max="15366" width="3.85546875" style="263" customWidth="1"/>
    <col min="15367" max="15373" width="9.140625" style="263"/>
    <col min="15374" max="15374" width="19.28515625" style="263" customWidth="1"/>
    <col min="15375" max="15375" width="9.140625" style="263"/>
    <col min="15376" max="15376" width="25.42578125" style="263" customWidth="1"/>
    <col min="15377" max="15616" width="9.140625" style="263"/>
    <col min="15617" max="15617" width="4.5703125" style="263" customWidth="1"/>
    <col min="15618" max="15618" width="87.28515625" style="263" customWidth="1"/>
    <col min="15619" max="15620" width="20.7109375" style="263" customWidth="1"/>
    <col min="15621" max="15621" width="16.7109375" style="263" customWidth="1"/>
    <col min="15622" max="15622" width="3.85546875" style="263" customWidth="1"/>
    <col min="15623" max="15629" width="9.140625" style="263"/>
    <col min="15630" max="15630" width="19.28515625" style="263" customWidth="1"/>
    <col min="15631" max="15631" width="9.140625" style="263"/>
    <col min="15632" max="15632" width="25.42578125" style="263" customWidth="1"/>
    <col min="15633" max="15872" width="9.140625" style="263"/>
    <col min="15873" max="15873" width="4.5703125" style="263" customWidth="1"/>
    <col min="15874" max="15874" width="87.28515625" style="263" customWidth="1"/>
    <col min="15875" max="15876" width="20.7109375" style="263" customWidth="1"/>
    <col min="15877" max="15877" width="16.7109375" style="263" customWidth="1"/>
    <col min="15878" max="15878" width="3.85546875" style="263" customWidth="1"/>
    <col min="15879" max="15885" width="9.140625" style="263"/>
    <col min="15886" max="15886" width="19.28515625" style="263" customWidth="1"/>
    <col min="15887" max="15887" width="9.140625" style="263"/>
    <col min="15888" max="15888" width="25.42578125" style="263" customWidth="1"/>
    <col min="15889" max="16128" width="9.140625" style="263"/>
    <col min="16129" max="16129" width="4.5703125" style="263" customWidth="1"/>
    <col min="16130" max="16130" width="87.28515625" style="263" customWidth="1"/>
    <col min="16131" max="16132" width="20.7109375" style="263" customWidth="1"/>
    <col min="16133" max="16133" width="16.7109375" style="263" customWidth="1"/>
    <col min="16134" max="16134" width="3.85546875" style="263" customWidth="1"/>
    <col min="16135" max="16141" width="9.140625" style="263"/>
    <col min="16142" max="16142" width="19.28515625" style="263" customWidth="1"/>
    <col min="16143" max="16143" width="9.140625" style="263"/>
    <col min="16144" max="16144" width="25.42578125" style="263" customWidth="1"/>
    <col min="16145" max="16384" width="9.140625" style="263"/>
  </cols>
  <sheetData>
    <row r="1" spans="1:16" ht="15.75">
      <c r="A1" s="260" t="s">
        <v>511</v>
      </c>
      <c r="B1" s="710"/>
    </row>
    <row r="2" spans="1:16" ht="17.25" customHeight="1">
      <c r="A2" s="1633" t="s">
        <v>4</v>
      </c>
      <c r="B2" s="1633"/>
      <c r="C2" s="1633"/>
      <c r="D2" s="1633"/>
      <c r="E2" s="1633"/>
    </row>
    <row r="3" spans="1:16" ht="17.25" customHeight="1">
      <c r="A3" s="1633" t="s">
        <v>633</v>
      </c>
      <c r="B3" s="1633"/>
      <c r="C3" s="1633"/>
      <c r="D3" s="1633"/>
      <c r="E3" s="1633"/>
    </row>
    <row r="4" spans="1:16" ht="17.25" customHeight="1">
      <c r="B4" s="268"/>
      <c r="C4" s="268"/>
      <c r="D4" s="262"/>
      <c r="E4" s="262"/>
    </row>
    <row r="5" spans="1:16" ht="20.25" customHeight="1">
      <c r="B5" s="268"/>
      <c r="C5" s="268"/>
      <c r="D5" s="269"/>
      <c r="E5" s="711" t="s">
        <v>634</v>
      </c>
    </row>
    <row r="6" spans="1:16" ht="17.25" customHeight="1">
      <c r="A6" s="712"/>
      <c r="B6" s="713"/>
      <c r="C6" s="1637" t="s">
        <v>758</v>
      </c>
      <c r="D6" s="1634" t="s">
        <v>235</v>
      </c>
      <c r="E6" s="714" t="s">
        <v>236</v>
      </c>
    </row>
    <row r="7" spans="1:16" ht="12.75" customHeight="1">
      <c r="A7" s="294" t="s">
        <v>635</v>
      </c>
      <c r="B7" s="715" t="s">
        <v>3</v>
      </c>
      <c r="C7" s="1638"/>
      <c r="D7" s="1635"/>
      <c r="E7" s="716" t="s">
        <v>4</v>
      </c>
    </row>
    <row r="8" spans="1:16" ht="14.25" customHeight="1">
      <c r="A8" s="717"/>
      <c r="B8" s="718"/>
      <c r="C8" s="1639"/>
      <c r="D8" s="1636"/>
      <c r="E8" s="719" t="s">
        <v>545</v>
      </c>
      <c r="F8" s="284"/>
    </row>
    <row r="9" spans="1:16" s="288" customFormat="1" ht="9.75" customHeight="1">
      <c r="A9" s="286" t="s">
        <v>452</v>
      </c>
      <c r="B9" s="286">
        <v>2</v>
      </c>
      <c r="C9" s="720">
        <v>3</v>
      </c>
      <c r="D9" s="958">
        <v>4</v>
      </c>
      <c r="E9" s="287">
        <v>5</v>
      </c>
    </row>
    <row r="10" spans="1:16" ht="30" customHeight="1">
      <c r="A10" s="721" t="s">
        <v>636</v>
      </c>
      <c r="B10" s="722" t="s">
        <v>637</v>
      </c>
      <c r="C10" s="1058">
        <v>435340000000</v>
      </c>
      <c r="D10" s="1059">
        <v>40271702796.490013</v>
      </c>
      <c r="E10" s="1054">
        <v>9.2506323325423842E-2</v>
      </c>
      <c r="P10" s="817"/>
    </row>
    <row r="11" spans="1:16" ht="12.75" customHeight="1">
      <c r="A11" s="723"/>
      <c r="B11" s="724" t="s">
        <v>638</v>
      </c>
      <c r="C11" s="1058">
        <v>0</v>
      </c>
      <c r="D11" s="1060"/>
      <c r="E11" s="1055"/>
      <c r="P11" s="817"/>
    </row>
    <row r="12" spans="1:16" s="284" customFormat="1" ht="24" customHeight="1">
      <c r="A12" s="725"/>
      <c r="B12" s="726" t="s">
        <v>639</v>
      </c>
      <c r="C12" s="1058">
        <v>390038700000</v>
      </c>
      <c r="D12" s="1060">
        <v>37364857538.160004</v>
      </c>
      <c r="E12" s="1055">
        <v>9.5797820929461625E-2</v>
      </c>
      <c r="I12" s="1053"/>
      <c r="P12" s="818"/>
    </row>
    <row r="13" spans="1:16" s="284" customFormat="1" ht="12.75" customHeight="1">
      <c r="A13" s="725"/>
      <c r="B13" s="724" t="s">
        <v>640</v>
      </c>
      <c r="C13" s="1061">
        <v>0</v>
      </c>
      <c r="D13" s="1060"/>
      <c r="E13" s="1056"/>
      <c r="P13" s="818"/>
    </row>
    <row r="14" spans="1:16" ht="16.5" customHeight="1">
      <c r="A14" s="723"/>
      <c r="B14" s="295" t="s">
        <v>641</v>
      </c>
      <c r="C14" s="1061">
        <v>274243000000</v>
      </c>
      <c r="D14" s="1062">
        <v>27307043645.220005</v>
      </c>
      <c r="E14" s="1056">
        <v>9.9572436289057528E-2</v>
      </c>
      <c r="J14" s="1081"/>
      <c r="P14" s="817"/>
    </row>
    <row r="15" spans="1:16" ht="17.100000000000001" customHeight="1">
      <c r="A15" s="723"/>
      <c r="B15" s="727" t="s">
        <v>642</v>
      </c>
      <c r="C15" s="1061">
        <v>75083000000</v>
      </c>
      <c r="D15" s="1062">
        <v>5246192447.9900007</v>
      </c>
      <c r="E15" s="1056">
        <v>6.9871907728646973E-2</v>
      </c>
      <c r="I15" s="1081"/>
      <c r="J15" s="1081"/>
      <c r="P15" s="817"/>
    </row>
    <row r="16" spans="1:16" ht="16.5" customHeight="1">
      <c r="A16" s="723"/>
      <c r="B16" s="295" t="s">
        <v>643</v>
      </c>
      <c r="C16" s="1061">
        <v>42000000000</v>
      </c>
      <c r="D16" s="1062">
        <v>3151916960.8299999</v>
      </c>
      <c r="E16" s="1056">
        <v>7.5045641924523801E-2</v>
      </c>
      <c r="P16" s="959"/>
    </row>
    <row r="17" spans="1:16" ht="16.5" customHeight="1">
      <c r="A17" s="723"/>
      <c r="B17" s="728" t="s">
        <v>644</v>
      </c>
      <c r="C17" s="1061">
        <v>66555000000</v>
      </c>
      <c r="D17" s="1062">
        <v>6279245704.7300014</v>
      </c>
      <c r="E17" s="1056">
        <v>9.4346716320787338E-2</v>
      </c>
      <c r="P17" s="960"/>
    </row>
    <row r="18" spans="1:16" ht="16.5" customHeight="1">
      <c r="A18" s="723"/>
      <c r="B18" s="728" t="s">
        <v>645</v>
      </c>
      <c r="C18" s="1061">
        <v>4878000000</v>
      </c>
      <c r="D18" s="1062">
        <v>508405596.06</v>
      </c>
      <c r="E18" s="1056">
        <v>0.10422418943419434</v>
      </c>
      <c r="P18" s="960"/>
    </row>
    <row r="19" spans="1:16" s="284" customFormat="1" ht="16.5" customHeight="1">
      <c r="A19" s="725"/>
      <c r="B19" s="726" t="s">
        <v>646</v>
      </c>
      <c r="C19" s="1058">
        <v>42959600000</v>
      </c>
      <c r="D19" s="1060">
        <v>2900729158.3700094</v>
      </c>
      <c r="E19" s="1055">
        <v>6.7522257152534224E-2</v>
      </c>
      <c r="L19" s="1125"/>
    </row>
    <row r="20" spans="1:16" ht="17.100000000000001" customHeight="1">
      <c r="A20" s="723"/>
      <c r="B20" s="728" t="s">
        <v>647</v>
      </c>
      <c r="C20" s="1061">
        <v>4680000000</v>
      </c>
      <c r="D20" s="1062">
        <v>342794234.19</v>
      </c>
      <c r="E20" s="1056">
        <v>7.3246631237179491E-2</v>
      </c>
      <c r="N20" s="961"/>
      <c r="P20" s="961"/>
    </row>
    <row r="21" spans="1:16" ht="24" customHeight="1">
      <c r="A21" s="723"/>
      <c r="B21" s="726" t="s">
        <v>648</v>
      </c>
      <c r="C21" s="1058">
        <v>2341700000</v>
      </c>
      <c r="D21" s="1060">
        <v>6116099.9600000009</v>
      </c>
      <c r="E21" s="1055">
        <v>2.6118204552248369E-3</v>
      </c>
      <c r="P21" s="961"/>
    </row>
    <row r="22" spans="1:16" ht="17.100000000000001" customHeight="1">
      <c r="A22" s="729" t="s">
        <v>4</v>
      </c>
      <c r="B22" s="728" t="s">
        <v>649</v>
      </c>
      <c r="C22" s="1061">
        <v>160300000</v>
      </c>
      <c r="D22" s="1062">
        <v>5974440.1200000001</v>
      </c>
      <c r="E22" s="1056">
        <v>3.727036880848409E-2</v>
      </c>
      <c r="F22" s="291"/>
      <c r="N22" s="961"/>
    </row>
    <row r="23" spans="1:16" ht="17.100000000000001" customHeight="1">
      <c r="A23" s="294"/>
      <c r="B23" s="728" t="s">
        <v>650</v>
      </c>
      <c r="C23" s="1061">
        <v>2181399999.9999995</v>
      </c>
      <c r="D23" s="1151">
        <v>141659.84</v>
      </c>
      <c r="E23" s="1056">
        <v>6.493987347574953E-5</v>
      </c>
      <c r="F23" s="291"/>
    </row>
    <row r="24" spans="1:16" ht="24" customHeight="1">
      <c r="A24" s="729" t="s">
        <v>651</v>
      </c>
      <c r="B24" s="730" t="s">
        <v>652</v>
      </c>
      <c r="C24" s="1060">
        <v>435340000000</v>
      </c>
      <c r="D24" s="1060">
        <v>36844986274.309998</v>
      </c>
      <c r="E24" s="1055">
        <v>8.4634966403983089E-2</v>
      </c>
      <c r="F24" s="291"/>
    </row>
    <row r="25" spans="1:16" ht="12.75" customHeight="1">
      <c r="A25" s="723"/>
      <c r="B25" s="724" t="s">
        <v>640</v>
      </c>
      <c r="C25" s="1060"/>
      <c r="D25" s="1060"/>
      <c r="E25" s="1055"/>
      <c r="F25" s="291"/>
    </row>
    <row r="26" spans="1:16" ht="17.100000000000001" customHeight="1">
      <c r="A26" s="723"/>
      <c r="B26" s="295" t="s">
        <v>653</v>
      </c>
      <c r="C26" s="1062">
        <v>27600000000</v>
      </c>
      <c r="D26" s="1062">
        <v>3637611105.4899998</v>
      </c>
      <c r="E26" s="1056">
        <v>0.13179750382210145</v>
      </c>
      <c r="F26" s="291"/>
    </row>
    <row r="27" spans="1:16" ht="17.100000000000001" customHeight="1">
      <c r="A27" s="723"/>
      <c r="B27" s="295" t="s">
        <v>654</v>
      </c>
      <c r="C27" s="1062">
        <v>21327700000</v>
      </c>
      <c r="D27" s="1062">
        <v>3547050169.4799995</v>
      </c>
      <c r="E27" s="1056">
        <v>0.16631189342873351</v>
      </c>
      <c r="F27" s="291"/>
    </row>
    <row r="28" spans="1:16" ht="17.100000000000001" customHeight="1">
      <c r="A28" s="723"/>
      <c r="B28" s="731" t="s">
        <v>655</v>
      </c>
      <c r="C28" s="1062">
        <v>17627638000</v>
      </c>
      <c r="D28" s="1062">
        <v>1512670677.6500001</v>
      </c>
      <c r="E28" s="1056">
        <v>8.5812442804305375E-2</v>
      </c>
      <c r="F28" s="291"/>
    </row>
    <row r="29" spans="1:16" ht="17.100000000000001" customHeight="1">
      <c r="A29" s="723"/>
      <c r="B29" s="732" t="s">
        <v>656</v>
      </c>
      <c r="C29" s="1062">
        <v>33522023000</v>
      </c>
      <c r="D29" s="1062">
        <v>3039351135.75</v>
      </c>
      <c r="E29" s="1056">
        <v>9.0667294624492079E-2</v>
      </c>
      <c r="F29" s="291"/>
    </row>
    <row r="30" spans="1:16" ht="17.100000000000001" customHeight="1">
      <c r="A30" s="733"/>
      <c r="B30" s="734" t="s">
        <v>657</v>
      </c>
      <c r="C30" s="1063">
        <v>66697399999.999992</v>
      </c>
      <c r="D30" s="1063">
        <v>8936489137</v>
      </c>
      <c r="E30" s="1057">
        <v>0.13398556970736492</v>
      </c>
    </row>
    <row r="31" spans="1:16">
      <c r="C31" s="1064"/>
      <c r="D31" s="1064"/>
    </row>
    <row r="34" spans="1:6">
      <c r="A34" s="59"/>
      <c r="B34" s="59"/>
      <c r="C34" s="59"/>
      <c r="D34" s="59"/>
      <c r="E34" s="59"/>
      <c r="F34" s="735"/>
    </row>
    <row r="35" spans="1:6">
      <c r="A35" s="59"/>
      <c r="B35" s="59"/>
      <c r="C35" s="59"/>
      <c r="D35" s="59"/>
      <c r="E35" s="59"/>
      <c r="F35" s="735"/>
    </row>
  </sheetData>
  <mergeCells count="4">
    <mergeCell ref="A2:E2"/>
    <mergeCell ref="A3:E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5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85" zoomScaleNormal="85" workbookViewId="0">
      <selection activeCell="AC11" sqref="AC11"/>
    </sheetView>
  </sheetViews>
  <sheetFormatPr defaultColWidth="11.42578125" defaultRowHeight="15"/>
  <cols>
    <col min="1" max="1" width="17.5703125" style="335" customWidth="1"/>
    <col min="2" max="2" width="70.42578125" style="335" customWidth="1"/>
    <col min="3" max="3" width="16.28515625" style="335" customWidth="1"/>
    <col min="4" max="4" width="35.28515625" style="335" customWidth="1"/>
    <col min="5" max="5" width="16.5703125" style="335" customWidth="1"/>
    <col min="6" max="253" width="12.5703125" style="335" customWidth="1"/>
    <col min="254" max="256" width="11.42578125" style="335"/>
    <col min="257" max="257" width="17.5703125" style="335" customWidth="1"/>
    <col min="258" max="258" width="70.42578125" style="335" customWidth="1"/>
    <col min="259" max="259" width="16.28515625" style="335" customWidth="1"/>
    <col min="260" max="260" width="35.28515625" style="335" customWidth="1"/>
    <col min="261" max="261" width="16.5703125" style="335" customWidth="1"/>
    <col min="262" max="509" width="12.5703125" style="335" customWidth="1"/>
    <col min="510" max="512" width="11.42578125" style="335"/>
    <col min="513" max="513" width="17.5703125" style="335" customWidth="1"/>
    <col min="514" max="514" width="70.42578125" style="335" customWidth="1"/>
    <col min="515" max="515" width="16.28515625" style="335" customWidth="1"/>
    <col min="516" max="516" width="35.28515625" style="335" customWidth="1"/>
    <col min="517" max="517" width="16.5703125" style="335" customWidth="1"/>
    <col min="518" max="765" width="12.5703125" style="335" customWidth="1"/>
    <col min="766" max="768" width="11.42578125" style="335"/>
    <col min="769" max="769" width="17.5703125" style="335" customWidth="1"/>
    <col min="770" max="770" width="70.42578125" style="335" customWidth="1"/>
    <col min="771" max="771" width="16.28515625" style="335" customWidth="1"/>
    <col min="772" max="772" width="35.28515625" style="335" customWidth="1"/>
    <col min="773" max="773" width="16.5703125" style="335" customWidth="1"/>
    <col min="774" max="1021" width="12.5703125" style="335" customWidth="1"/>
    <col min="1022" max="1024" width="11.42578125" style="335"/>
    <col min="1025" max="1025" width="17.5703125" style="335" customWidth="1"/>
    <col min="1026" max="1026" width="70.42578125" style="335" customWidth="1"/>
    <col min="1027" max="1027" width="16.28515625" style="335" customWidth="1"/>
    <col min="1028" max="1028" width="35.28515625" style="335" customWidth="1"/>
    <col min="1029" max="1029" width="16.5703125" style="335" customWidth="1"/>
    <col min="1030" max="1277" width="12.5703125" style="335" customWidth="1"/>
    <col min="1278" max="1280" width="11.42578125" style="335"/>
    <col min="1281" max="1281" width="17.5703125" style="335" customWidth="1"/>
    <col min="1282" max="1282" width="70.42578125" style="335" customWidth="1"/>
    <col min="1283" max="1283" width="16.28515625" style="335" customWidth="1"/>
    <col min="1284" max="1284" width="35.28515625" style="335" customWidth="1"/>
    <col min="1285" max="1285" width="16.5703125" style="335" customWidth="1"/>
    <col min="1286" max="1533" width="12.5703125" style="335" customWidth="1"/>
    <col min="1534" max="1536" width="11.42578125" style="335"/>
    <col min="1537" max="1537" width="17.5703125" style="335" customWidth="1"/>
    <col min="1538" max="1538" width="70.42578125" style="335" customWidth="1"/>
    <col min="1539" max="1539" width="16.28515625" style="335" customWidth="1"/>
    <col min="1540" max="1540" width="35.28515625" style="335" customWidth="1"/>
    <col min="1541" max="1541" width="16.5703125" style="335" customWidth="1"/>
    <col min="1542" max="1789" width="12.5703125" style="335" customWidth="1"/>
    <col min="1790" max="1792" width="11.42578125" style="335"/>
    <col min="1793" max="1793" width="17.5703125" style="335" customWidth="1"/>
    <col min="1794" max="1794" width="70.42578125" style="335" customWidth="1"/>
    <col min="1795" max="1795" width="16.28515625" style="335" customWidth="1"/>
    <col min="1796" max="1796" width="35.28515625" style="335" customWidth="1"/>
    <col min="1797" max="1797" width="16.5703125" style="335" customWidth="1"/>
    <col min="1798" max="2045" width="12.5703125" style="335" customWidth="1"/>
    <col min="2046" max="2048" width="11.42578125" style="335"/>
    <col min="2049" max="2049" width="17.5703125" style="335" customWidth="1"/>
    <col min="2050" max="2050" width="70.42578125" style="335" customWidth="1"/>
    <col min="2051" max="2051" width="16.28515625" style="335" customWidth="1"/>
    <col min="2052" max="2052" width="35.28515625" style="335" customWidth="1"/>
    <col min="2053" max="2053" width="16.5703125" style="335" customWidth="1"/>
    <col min="2054" max="2301" width="12.5703125" style="335" customWidth="1"/>
    <col min="2302" max="2304" width="11.42578125" style="335"/>
    <col min="2305" max="2305" width="17.5703125" style="335" customWidth="1"/>
    <col min="2306" max="2306" width="70.42578125" style="335" customWidth="1"/>
    <col min="2307" max="2307" width="16.28515625" style="335" customWidth="1"/>
    <col min="2308" max="2308" width="35.28515625" style="335" customWidth="1"/>
    <col min="2309" max="2309" width="16.5703125" style="335" customWidth="1"/>
    <col min="2310" max="2557" width="12.5703125" style="335" customWidth="1"/>
    <col min="2558" max="2560" width="11.42578125" style="335"/>
    <col min="2561" max="2561" width="17.5703125" style="335" customWidth="1"/>
    <col min="2562" max="2562" width="70.42578125" style="335" customWidth="1"/>
    <col min="2563" max="2563" width="16.28515625" style="335" customWidth="1"/>
    <col min="2564" max="2564" width="35.28515625" style="335" customWidth="1"/>
    <col min="2565" max="2565" width="16.5703125" style="335" customWidth="1"/>
    <col min="2566" max="2813" width="12.5703125" style="335" customWidth="1"/>
    <col min="2814" max="2816" width="11.42578125" style="335"/>
    <col min="2817" max="2817" width="17.5703125" style="335" customWidth="1"/>
    <col min="2818" max="2818" width="70.42578125" style="335" customWidth="1"/>
    <col min="2819" max="2819" width="16.28515625" style="335" customWidth="1"/>
    <col min="2820" max="2820" width="35.28515625" style="335" customWidth="1"/>
    <col min="2821" max="2821" width="16.5703125" style="335" customWidth="1"/>
    <col min="2822" max="3069" width="12.5703125" style="335" customWidth="1"/>
    <col min="3070" max="3072" width="11.42578125" style="335"/>
    <col min="3073" max="3073" width="17.5703125" style="335" customWidth="1"/>
    <col min="3074" max="3074" width="70.42578125" style="335" customWidth="1"/>
    <col min="3075" max="3075" width="16.28515625" style="335" customWidth="1"/>
    <col min="3076" max="3076" width="35.28515625" style="335" customWidth="1"/>
    <col min="3077" max="3077" width="16.5703125" style="335" customWidth="1"/>
    <col min="3078" max="3325" width="12.5703125" style="335" customWidth="1"/>
    <col min="3326" max="3328" width="11.42578125" style="335"/>
    <col min="3329" max="3329" width="17.5703125" style="335" customWidth="1"/>
    <col min="3330" max="3330" width="70.42578125" style="335" customWidth="1"/>
    <col min="3331" max="3331" width="16.28515625" style="335" customWidth="1"/>
    <col min="3332" max="3332" width="35.28515625" style="335" customWidth="1"/>
    <col min="3333" max="3333" width="16.5703125" style="335" customWidth="1"/>
    <col min="3334" max="3581" width="12.5703125" style="335" customWidth="1"/>
    <col min="3582" max="3584" width="11.42578125" style="335"/>
    <col min="3585" max="3585" width="17.5703125" style="335" customWidth="1"/>
    <col min="3586" max="3586" width="70.42578125" style="335" customWidth="1"/>
    <col min="3587" max="3587" width="16.28515625" style="335" customWidth="1"/>
    <col min="3588" max="3588" width="35.28515625" style="335" customWidth="1"/>
    <col min="3589" max="3589" width="16.5703125" style="335" customWidth="1"/>
    <col min="3590" max="3837" width="12.5703125" style="335" customWidth="1"/>
    <col min="3838" max="3840" width="11.42578125" style="335"/>
    <col min="3841" max="3841" width="17.5703125" style="335" customWidth="1"/>
    <col min="3842" max="3842" width="70.42578125" style="335" customWidth="1"/>
    <col min="3843" max="3843" width="16.28515625" style="335" customWidth="1"/>
    <col min="3844" max="3844" width="35.28515625" style="335" customWidth="1"/>
    <col min="3845" max="3845" width="16.5703125" style="335" customWidth="1"/>
    <col min="3846" max="4093" width="12.5703125" style="335" customWidth="1"/>
    <col min="4094" max="4096" width="11.42578125" style="335"/>
    <col min="4097" max="4097" width="17.5703125" style="335" customWidth="1"/>
    <col min="4098" max="4098" width="70.42578125" style="335" customWidth="1"/>
    <col min="4099" max="4099" width="16.28515625" style="335" customWidth="1"/>
    <col min="4100" max="4100" width="35.28515625" style="335" customWidth="1"/>
    <col min="4101" max="4101" width="16.5703125" style="335" customWidth="1"/>
    <col min="4102" max="4349" width="12.5703125" style="335" customWidth="1"/>
    <col min="4350" max="4352" width="11.42578125" style="335"/>
    <col min="4353" max="4353" width="17.5703125" style="335" customWidth="1"/>
    <col min="4354" max="4354" width="70.42578125" style="335" customWidth="1"/>
    <col min="4355" max="4355" width="16.28515625" style="335" customWidth="1"/>
    <col min="4356" max="4356" width="35.28515625" style="335" customWidth="1"/>
    <col min="4357" max="4357" width="16.5703125" style="335" customWidth="1"/>
    <col min="4358" max="4605" width="12.5703125" style="335" customWidth="1"/>
    <col min="4606" max="4608" width="11.42578125" style="335"/>
    <col min="4609" max="4609" width="17.5703125" style="335" customWidth="1"/>
    <col min="4610" max="4610" width="70.42578125" style="335" customWidth="1"/>
    <col min="4611" max="4611" width="16.28515625" style="335" customWidth="1"/>
    <col min="4612" max="4612" width="35.28515625" style="335" customWidth="1"/>
    <col min="4613" max="4613" width="16.5703125" style="335" customWidth="1"/>
    <col min="4614" max="4861" width="12.5703125" style="335" customWidth="1"/>
    <col min="4862" max="4864" width="11.42578125" style="335"/>
    <col min="4865" max="4865" width="17.5703125" style="335" customWidth="1"/>
    <col min="4866" max="4866" width="70.42578125" style="335" customWidth="1"/>
    <col min="4867" max="4867" width="16.28515625" style="335" customWidth="1"/>
    <col min="4868" max="4868" width="35.28515625" style="335" customWidth="1"/>
    <col min="4869" max="4869" width="16.5703125" style="335" customWidth="1"/>
    <col min="4870" max="5117" width="12.5703125" style="335" customWidth="1"/>
    <col min="5118" max="5120" width="11.42578125" style="335"/>
    <col min="5121" max="5121" width="17.5703125" style="335" customWidth="1"/>
    <col min="5122" max="5122" width="70.42578125" style="335" customWidth="1"/>
    <col min="5123" max="5123" width="16.28515625" style="335" customWidth="1"/>
    <col min="5124" max="5124" width="35.28515625" style="335" customWidth="1"/>
    <col min="5125" max="5125" width="16.5703125" style="335" customWidth="1"/>
    <col min="5126" max="5373" width="12.5703125" style="335" customWidth="1"/>
    <col min="5374" max="5376" width="11.42578125" style="335"/>
    <col min="5377" max="5377" width="17.5703125" style="335" customWidth="1"/>
    <col min="5378" max="5378" width="70.42578125" style="335" customWidth="1"/>
    <col min="5379" max="5379" width="16.28515625" style="335" customWidth="1"/>
    <col min="5380" max="5380" width="35.28515625" style="335" customWidth="1"/>
    <col min="5381" max="5381" width="16.5703125" style="335" customWidth="1"/>
    <col min="5382" max="5629" width="12.5703125" style="335" customWidth="1"/>
    <col min="5630" max="5632" width="11.42578125" style="335"/>
    <col min="5633" max="5633" width="17.5703125" style="335" customWidth="1"/>
    <col min="5634" max="5634" width="70.42578125" style="335" customWidth="1"/>
    <col min="5635" max="5635" width="16.28515625" style="335" customWidth="1"/>
    <col min="5636" max="5636" width="35.28515625" style="335" customWidth="1"/>
    <col min="5637" max="5637" width="16.5703125" style="335" customWidth="1"/>
    <col min="5638" max="5885" width="12.5703125" style="335" customWidth="1"/>
    <col min="5886" max="5888" width="11.42578125" style="335"/>
    <col min="5889" max="5889" width="17.5703125" style="335" customWidth="1"/>
    <col min="5890" max="5890" width="70.42578125" style="335" customWidth="1"/>
    <col min="5891" max="5891" width="16.28515625" style="335" customWidth="1"/>
    <col min="5892" max="5892" width="35.28515625" style="335" customWidth="1"/>
    <col min="5893" max="5893" width="16.5703125" style="335" customWidth="1"/>
    <col min="5894" max="6141" width="12.5703125" style="335" customWidth="1"/>
    <col min="6142" max="6144" width="11.42578125" style="335"/>
    <col min="6145" max="6145" width="17.5703125" style="335" customWidth="1"/>
    <col min="6146" max="6146" width="70.42578125" style="335" customWidth="1"/>
    <col min="6147" max="6147" width="16.28515625" style="335" customWidth="1"/>
    <col min="6148" max="6148" width="35.28515625" style="335" customWidth="1"/>
    <col min="6149" max="6149" width="16.5703125" style="335" customWidth="1"/>
    <col min="6150" max="6397" width="12.5703125" style="335" customWidth="1"/>
    <col min="6398" max="6400" width="11.42578125" style="335"/>
    <col min="6401" max="6401" width="17.5703125" style="335" customWidth="1"/>
    <col min="6402" max="6402" width="70.42578125" style="335" customWidth="1"/>
    <col min="6403" max="6403" width="16.28515625" style="335" customWidth="1"/>
    <col min="6404" max="6404" width="35.28515625" style="335" customWidth="1"/>
    <col min="6405" max="6405" width="16.5703125" style="335" customWidth="1"/>
    <col min="6406" max="6653" width="12.5703125" style="335" customWidth="1"/>
    <col min="6654" max="6656" width="11.42578125" style="335"/>
    <col min="6657" max="6657" width="17.5703125" style="335" customWidth="1"/>
    <col min="6658" max="6658" width="70.42578125" style="335" customWidth="1"/>
    <col min="6659" max="6659" width="16.28515625" style="335" customWidth="1"/>
    <col min="6660" max="6660" width="35.28515625" style="335" customWidth="1"/>
    <col min="6661" max="6661" width="16.5703125" style="335" customWidth="1"/>
    <col min="6662" max="6909" width="12.5703125" style="335" customWidth="1"/>
    <col min="6910" max="6912" width="11.42578125" style="335"/>
    <col min="6913" max="6913" width="17.5703125" style="335" customWidth="1"/>
    <col min="6914" max="6914" width="70.42578125" style="335" customWidth="1"/>
    <col min="6915" max="6915" width="16.28515625" style="335" customWidth="1"/>
    <col min="6916" max="6916" width="35.28515625" style="335" customWidth="1"/>
    <col min="6917" max="6917" width="16.5703125" style="335" customWidth="1"/>
    <col min="6918" max="7165" width="12.5703125" style="335" customWidth="1"/>
    <col min="7166" max="7168" width="11.42578125" style="335"/>
    <col min="7169" max="7169" width="17.5703125" style="335" customWidth="1"/>
    <col min="7170" max="7170" width="70.42578125" style="335" customWidth="1"/>
    <col min="7171" max="7171" width="16.28515625" style="335" customWidth="1"/>
    <col min="7172" max="7172" width="35.28515625" style="335" customWidth="1"/>
    <col min="7173" max="7173" width="16.5703125" style="335" customWidth="1"/>
    <col min="7174" max="7421" width="12.5703125" style="335" customWidth="1"/>
    <col min="7422" max="7424" width="11.42578125" style="335"/>
    <col min="7425" max="7425" width="17.5703125" style="335" customWidth="1"/>
    <col min="7426" max="7426" width="70.42578125" style="335" customWidth="1"/>
    <col min="7427" max="7427" width="16.28515625" style="335" customWidth="1"/>
    <col min="7428" max="7428" width="35.28515625" style="335" customWidth="1"/>
    <col min="7429" max="7429" width="16.5703125" style="335" customWidth="1"/>
    <col min="7430" max="7677" width="12.5703125" style="335" customWidth="1"/>
    <col min="7678" max="7680" width="11.42578125" style="335"/>
    <col min="7681" max="7681" width="17.5703125" style="335" customWidth="1"/>
    <col min="7682" max="7682" width="70.42578125" style="335" customWidth="1"/>
    <col min="7683" max="7683" width="16.28515625" style="335" customWidth="1"/>
    <col min="7684" max="7684" width="35.28515625" style="335" customWidth="1"/>
    <col min="7685" max="7685" width="16.5703125" style="335" customWidth="1"/>
    <col min="7686" max="7933" width="12.5703125" style="335" customWidth="1"/>
    <col min="7934" max="7936" width="11.42578125" style="335"/>
    <col min="7937" max="7937" width="17.5703125" style="335" customWidth="1"/>
    <col min="7938" max="7938" width="70.42578125" style="335" customWidth="1"/>
    <col min="7939" max="7939" width="16.28515625" style="335" customWidth="1"/>
    <col min="7940" max="7940" width="35.28515625" style="335" customWidth="1"/>
    <col min="7941" max="7941" width="16.5703125" style="335" customWidth="1"/>
    <col min="7942" max="8189" width="12.5703125" style="335" customWidth="1"/>
    <col min="8190" max="8192" width="11.42578125" style="335"/>
    <col min="8193" max="8193" width="17.5703125" style="335" customWidth="1"/>
    <col min="8194" max="8194" width="70.42578125" style="335" customWidth="1"/>
    <col min="8195" max="8195" width="16.28515625" style="335" customWidth="1"/>
    <col min="8196" max="8196" width="35.28515625" style="335" customWidth="1"/>
    <col min="8197" max="8197" width="16.5703125" style="335" customWidth="1"/>
    <col min="8198" max="8445" width="12.5703125" style="335" customWidth="1"/>
    <col min="8446" max="8448" width="11.42578125" style="335"/>
    <col min="8449" max="8449" width="17.5703125" style="335" customWidth="1"/>
    <col min="8450" max="8450" width="70.42578125" style="335" customWidth="1"/>
    <col min="8451" max="8451" width="16.28515625" style="335" customWidth="1"/>
    <col min="8452" max="8452" width="35.28515625" style="335" customWidth="1"/>
    <col min="8453" max="8453" width="16.5703125" style="335" customWidth="1"/>
    <col min="8454" max="8701" width="12.5703125" style="335" customWidth="1"/>
    <col min="8702" max="8704" width="11.42578125" style="335"/>
    <col min="8705" max="8705" width="17.5703125" style="335" customWidth="1"/>
    <col min="8706" max="8706" width="70.42578125" style="335" customWidth="1"/>
    <col min="8707" max="8707" width="16.28515625" style="335" customWidth="1"/>
    <col min="8708" max="8708" width="35.28515625" style="335" customWidth="1"/>
    <col min="8709" max="8709" width="16.5703125" style="335" customWidth="1"/>
    <col min="8710" max="8957" width="12.5703125" style="335" customWidth="1"/>
    <col min="8958" max="8960" width="11.42578125" style="335"/>
    <col min="8961" max="8961" width="17.5703125" style="335" customWidth="1"/>
    <col min="8962" max="8962" width="70.42578125" style="335" customWidth="1"/>
    <col min="8963" max="8963" width="16.28515625" style="335" customWidth="1"/>
    <col min="8964" max="8964" width="35.28515625" style="335" customWidth="1"/>
    <col min="8965" max="8965" width="16.5703125" style="335" customWidth="1"/>
    <col min="8966" max="9213" width="12.5703125" style="335" customWidth="1"/>
    <col min="9214" max="9216" width="11.42578125" style="335"/>
    <col min="9217" max="9217" width="17.5703125" style="335" customWidth="1"/>
    <col min="9218" max="9218" width="70.42578125" style="335" customWidth="1"/>
    <col min="9219" max="9219" width="16.28515625" style="335" customWidth="1"/>
    <col min="9220" max="9220" width="35.28515625" style="335" customWidth="1"/>
    <col min="9221" max="9221" width="16.5703125" style="335" customWidth="1"/>
    <col min="9222" max="9469" width="12.5703125" style="335" customWidth="1"/>
    <col min="9470" max="9472" width="11.42578125" style="335"/>
    <col min="9473" max="9473" width="17.5703125" style="335" customWidth="1"/>
    <col min="9474" max="9474" width="70.42578125" style="335" customWidth="1"/>
    <col min="9475" max="9475" width="16.28515625" style="335" customWidth="1"/>
    <col min="9476" max="9476" width="35.28515625" style="335" customWidth="1"/>
    <col min="9477" max="9477" width="16.5703125" style="335" customWidth="1"/>
    <col min="9478" max="9725" width="12.5703125" style="335" customWidth="1"/>
    <col min="9726" max="9728" width="11.42578125" style="335"/>
    <col min="9729" max="9729" width="17.5703125" style="335" customWidth="1"/>
    <col min="9730" max="9730" width="70.42578125" style="335" customWidth="1"/>
    <col min="9731" max="9731" width="16.28515625" style="335" customWidth="1"/>
    <col min="9732" max="9732" width="35.28515625" style="335" customWidth="1"/>
    <col min="9733" max="9733" width="16.5703125" style="335" customWidth="1"/>
    <col min="9734" max="9981" width="12.5703125" style="335" customWidth="1"/>
    <col min="9982" max="9984" width="11.42578125" style="335"/>
    <col min="9985" max="9985" width="17.5703125" style="335" customWidth="1"/>
    <col min="9986" max="9986" width="70.42578125" style="335" customWidth="1"/>
    <col min="9987" max="9987" width="16.28515625" style="335" customWidth="1"/>
    <col min="9988" max="9988" width="35.28515625" style="335" customWidth="1"/>
    <col min="9989" max="9989" width="16.5703125" style="335" customWidth="1"/>
    <col min="9990" max="10237" width="12.5703125" style="335" customWidth="1"/>
    <col min="10238" max="10240" width="11.42578125" style="335"/>
    <col min="10241" max="10241" width="17.5703125" style="335" customWidth="1"/>
    <col min="10242" max="10242" width="70.42578125" style="335" customWidth="1"/>
    <col min="10243" max="10243" width="16.28515625" style="335" customWidth="1"/>
    <col min="10244" max="10244" width="35.28515625" style="335" customWidth="1"/>
    <col min="10245" max="10245" width="16.5703125" style="335" customWidth="1"/>
    <col min="10246" max="10493" width="12.5703125" style="335" customWidth="1"/>
    <col min="10494" max="10496" width="11.42578125" style="335"/>
    <col min="10497" max="10497" width="17.5703125" style="335" customWidth="1"/>
    <col min="10498" max="10498" width="70.42578125" style="335" customWidth="1"/>
    <col min="10499" max="10499" width="16.28515625" style="335" customWidth="1"/>
    <col min="10500" max="10500" width="35.28515625" style="335" customWidth="1"/>
    <col min="10501" max="10501" width="16.5703125" style="335" customWidth="1"/>
    <col min="10502" max="10749" width="12.5703125" style="335" customWidth="1"/>
    <col min="10750" max="10752" width="11.42578125" style="335"/>
    <col min="10753" max="10753" width="17.5703125" style="335" customWidth="1"/>
    <col min="10754" max="10754" width="70.42578125" style="335" customWidth="1"/>
    <col min="10755" max="10755" width="16.28515625" style="335" customWidth="1"/>
    <col min="10756" max="10756" width="35.28515625" style="335" customWidth="1"/>
    <col min="10757" max="10757" width="16.5703125" style="335" customWidth="1"/>
    <col min="10758" max="11005" width="12.5703125" style="335" customWidth="1"/>
    <col min="11006" max="11008" width="11.42578125" style="335"/>
    <col min="11009" max="11009" width="17.5703125" style="335" customWidth="1"/>
    <col min="11010" max="11010" width="70.42578125" style="335" customWidth="1"/>
    <col min="11011" max="11011" width="16.28515625" style="335" customWidth="1"/>
    <col min="11012" max="11012" width="35.28515625" style="335" customWidth="1"/>
    <col min="11013" max="11013" width="16.5703125" style="335" customWidth="1"/>
    <col min="11014" max="11261" width="12.5703125" style="335" customWidth="1"/>
    <col min="11262" max="11264" width="11.42578125" style="335"/>
    <col min="11265" max="11265" width="17.5703125" style="335" customWidth="1"/>
    <col min="11266" max="11266" width="70.42578125" style="335" customWidth="1"/>
    <col min="11267" max="11267" width="16.28515625" style="335" customWidth="1"/>
    <col min="11268" max="11268" width="35.28515625" style="335" customWidth="1"/>
    <col min="11269" max="11269" width="16.5703125" style="335" customWidth="1"/>
    <col min="11270" max="11517" width="12.5703125" style="335" customWidth="1"/>
    <col min="11518" max="11520" width="11.42578125" style="335"/>
    <col min="11521" max="11521" width="17.5703125" style="335" customWidth="1"/>
    <col min="11522" max="11522" width="70.42578125" style="335" customWidth="1"/>
    <col min="11523" max="11523" width="16.28515625" style="335" customWidth="1"/>
    <col min="11524" max="11524" width="35.28515625" style="335" customWidth="1"/>
    <col min="11525" max="11525" width="16.5703125" style="335" customWidth="1"/>
    <col min="11526" max="11773" width="12.5703125" style="335" customWidth="1"/>
    <col min="11774" max="11776" width="11.42578125" style="335"/>
    <col min="11777" max="11777" width="17.5703125" style="335" customWidth="1"/>
    <col min="11778" max="11778" width="70.42578125" style="335" customWidth="1"/>
    <col min="11779" max="11779" width="16.28515625" style="335" customWidth="1"/>
    <col min="11780" max="11780" width="35.28515625" style="335" customWidth="1"/>
    <col min="11781" max="11781" width="16.5703125" style="335" customWidth="1"/>
    <col min="11782" max="12029" width="12.5703125" style="335" customWidth="1"/>
    <col min="12030" max="12032" width="11.42578125" style="335"/>
    <col min="12033" max="12033" width="17.5703125" style="335" customWidth="1"/>
    <col min="12034" max="12034" width="70.42578125" style="335" customWidth="1"/>
    <col min="12035" max="12035" width="16.28515625" style="335" customWidth="1"/>
    <col min="12036" max="12036" width="35.28515625" style="335" customWidth="1"/>
    <col min="12037" max="12037" width="16.5703125" style="335" customWidth="1"/>
    <col min="12038" max="12285" width="12.5703125" style="335" customWidth="1"/>
    <col min="12286" max="12288" width="11.42578125" style="335"/>
    <col min="12289" max="12289" width="17.5703125" style="335" customWidth="1"/>
    <col min="12290" max="12290" width="70.42578125" style="335" customWidth="1"/>
    <col min="12291" max="12291" width="16.28515625" style="335" customWidth="1"/>
    <col min="12292" max="12292" width="35.28515625" style="335" customWidth="1"/>
    <col min="12293" max="12293" width="16.5703125" style="335" customWidth="1"/>
    <col min="12294" max="12541" width="12.5703125" style="335" customWidth="1"/>
    <col min="12542" max="12544" width="11.42578125" style="335"/>
    <col min="12545" max="12545" width="17.5703125" style="335" customWidth="1"/>
    <col min="12546" max="12546" width="70.42578125" style="335" customWidth="1"/>
    <col min="12547" max="12547" width="16.28515625" style="335" customWidth="1"/>
    <col min="12548" max="12548" width="35.28515625" style="335" customWidth="1"/>
    <col min="12549" max="12549" width="16.5703125" style="335" customWidth="1"/>
    <col min="12550" max="12797" width="12.5703125" style="335" customWidth="1"/>
    <col min="12798" max="12800" width="11.42578125" style="335"/>
    <col min="12801" max="12801" width="17.5703125" style="335" customWidth="1"/>
    <col min="12802" max="12802" width="70.42578125" style="335" customWidth="1"/>
    <col min="12803" max="12803" width="16.28515625" style="335" customWidth="1"/>
    <col min="12804" max="12804" width="35.28515625" style="335" customWidth="1"/>
    <col min="12805" max="12805" width="16.5703125" style="335" customWidth="1"/>
    <col min="12806" max="13053" width="12.5703125" style="335" customWidth="1"/>
    <col min="13054" max="13056" width="11.42578125" style="335"/>
    <col min="13057" max="13057" width="17.5703125" style="335" customWidth="1"/>
    <col min="13058" max="13058" width="70.42578125" style="335" customWidth="1"/>
    <col min="13059" max="13059" width="16.28515625" style="335" customWidth="1"/>
    <col min="13060" max="13060" width="35.28515625" style="335" customWidth="1"/>
    <col min="13061" max="13061" width="16.5703125" style="335" customWidth="1"/>
    <col min="13062" max="13309" width="12.5703125" style="335" customWidth="1"/>
    <col min="13310" max="13312" width="11.42578125" style="335"/>
    <col min="13313" max="13313" width="17.5703125" style="335" customWidth="1"/>
    <col min="13314" max="13314" width="70.42578125" style="335" customWidth="1"/>
    <col min="13315" max="13315" width="16.28515625" style="335" customWidth="1"/>
    <col min="13316" max="13316" width="35.28515625" style="335" customWidth="1"/>
    <col min="13317" max="13317" width="16.5703125" style="335" customWidth="1"/>
    <col min="13318" max="13565" width="12.5703125" style="335" customWidth="1"/>
    <col min="13566" max="13568" width="11.42578125" style="335"/>
    <col min="13569" max="13569" width="17.5703125" style="335" customWidth="1"/>
    <col min="13570" max="13570" width="70.42578125" style="335" customWidth="1"/>
    <col min="13571" max="13571" width="16.28515625" style="335" customWidth="1"/>
    <col min="13572" max="13572" width="35.28515625" style="335" customWidth="1"/>
    <col min="13573" max="13573" width="16.5703125" style="335" customWidth="1"/>
    <col min="13574" max="13821" width="12.5703125" style="335" customWidth="1"/>
    <col min="13822" max="13824" width="11.42578125" style="335"/>
    <col min="13825" max="13825" width="17.5703125" style="335" customWidth="1"/>
    <col min="13826" max="13826" width="70.42578125" style="335" customWidth="1"/>
    <col min="13827" max="13827" width="16.28515625" style="335" customWidth="1"/>
    <col min="13828" max="13828" width="35.28515625" style="335" customWidth="1"/>
    <col min="13829" max="13829" width="16.5703125" style="335" customWidth="1"/>
    <col min="13830" max="14077" width="12.5703125" style="335" customWidth="1"/>
    <col min="14078" max="14080" width="11.42578125" style="335"/>
    <col min="14081" max="14081" width="17.5703125" style="335" customWidth="1"/>
    <col min="14082" max="14082" width="70.42578125" style="335" customWidth="1"/>
    <col min="14083" max="14083" width="16.28515625" style="335" customWidth="1"/>
    <col min="14084" max="14084" width="35.28515625" style="335" customWidth="1"/>
    <col min="14085" max="14085" width="16.5703125" style="335" customWidth="1"/>
    <col min="14086" max="14333" width="12.5703125" style="335" customWidth="1"/>
    <col min="14334" max="14336" width="11.42578125" style="335"/>
    <col min="14337" max="14337" width="17.5703125" style="335" customWidth="1"/>
    <col min="14338" max="14338" width="70.42578125" style="335" customWidth="1"/>
    <col min="14339" max="14339" width="16.28515625" style="335" customWidth="1"/>
    <col min="14340" max="14340" width="35.28515625" style="335" customWidth="1"/>
    <col min="14341" max="14341" width="16.5703125" style="335" customWidth="1"/>
    <col min="14342" max="14589" width="12.5703125" style="335" customWidth="1"/>
    <col min="14590" max="14592" width="11.42578125" style="335"/>
    <col min="14593" max="14593" width="17.5703125" style="335" customWidth="1"/>
    <col min="14594" max="14594" width="70.42578125" style="335" customWidth="1"/>
    <col min="14595" max="14595" width="16.28515625" style="335" customWidth="1"/>
    <col min="14596" max="14596" width="35.28515625" style="335" customWidth="1"/>
    <col min="14597" max="14597" width="16.5703125" style="335" customWidth="1"/>
    <col min="14598" max="14845" width="12.5703125" style="335" customWidth="1"/>
    <col min="14846" max="14848" width="11.42578125" style="335"/>
    <col min="14849" max="14849" width="17.5703125" style="335" customWidth="1"/>
    <col min="14850" max="14850" width="70.42578125" style="335" customWidth="1"/>
    <col min="14851" max="14851" width="16.28515625" style="335" customWidth="1"/>
    <col min="14852" max="14852" width="35.28515625" style="335" customWidth="1"/>
    <col min="14853" max="14853" width="16.5703125" style="335" customWidth="1"/>
    <col min="14854" max="15101" width="12.5703125" style="335" customWidth="1"/>
    <col min="15102" max="15104" width="11.42578125" style="335"/>
    <col min="15105" max="15105" width="17.5703125" style="335" customWidth="1"/>
    <col min="15106" max="15106" width="70.42578125" style="335" customWidth="1"/>
    <col min="15107" max="15107" width="16.28515625" style="335" customWidth="1"/>
    <col min="15108" max="15108" width="35.28515625" style="335" customWidth="1"/>
    <col min="15109" max="15109" width="16.5703125" style="335" customWidth="1"/>
    <col min="15110" max="15357" width="12.5703125" style="335" customWidth="1"/>
    <col min="15358" max="15360" width="11.42578125" style="335"/>
    <col min="15361" max="15361" width="17.5703125" style="335" customWidth="1"/>
    <col min="15362" max="15362" width="70.42578125" style="335" customWidth="1"/>
    <col min="15363" max="15363" width="16.28515625" style="335" customWidth="1"/>
    <col min="15364" max="15364" width="35.28515625" style="335" customWidth="1"/>
    <col min="15365" max="15365" width="16.5703125" style="335" customWidth="1"/>
    <col min="15366" max="15613" width="12.5703125" style="335" customWidth="1"/>
    <col min="15614" max="15616" width="11.42578125" style="335"/>
    <col min="15617" max="15617" width="17.5703125" style="335" customWidth="1"/>
    <col min="15618" max="15618" width="70.42578125" style="335" customWidth="1"/>
    <col min="15619" max="15619" width="16.28515625" style="335" customWidth="1"/>
    <col min="15620" max="15620" width="35.28515625" style="335" customWidth="1"/>
    <col min="15621" max="15621" width="16.5703125" style="335" customWidth="1"/>
    <col min="15622" max="15869" width="12.5703125" style="335" customWidth="1"/>
    <col min="15870" max="15872" width="11.42578125" style="335"/>
    <col min="15873" max="15873" width="17.5703125" style="335" customWidth="1"/>
    <col min="15874" max="15874" width="70.42578125" style="335" customWidth="1"/>
    <col min="15875" max="15875" width="16.28515625" style="335" customWidth="1"/>
    <col min="15876" max="15876" width="35.28515625" style="335" customWidth="1"/>
    <col min="15877" max="15877" width="16.5703125" style="335" customWidth="1"/>
    <col min="15878" max="16125" width="12.5703125" style="335" customWidth="1"/>
    <col min="16126" max="16128" width="11.42578125" style="335"/>
    <col min="16129" max="16129" width="17.5703125" style="335" customWidth="1"/>
    <col min="16130" max="16130" width="70.42578125" style="335" customWidth="1"/>
    <col min="16131" max="16131" width="16.28515625" style="335" customWidth="1"/>
    <col min="16132" max="16132" width="35.28515625" style="335" customWidth="1"/>
    <col min="16133" max="16133" width="16.5703125" style="335" customWidth="1"/>
    <col min="16134" max="16381" width="12.5703125" style="335" customWidth="1"/>
    <col min="16382" max="16384" width="11.42578125" style="335"/>
  </cols>
  <sheetData>
    <row r="1" spans="1:10" ht="15.75" customHeight="1">
      <c r="A1" s="332" t="s">
        <v>4</v>
      </c>
      <c r="B1" s="1538" t="s">
        <v>480</v>
      </c>
      <c r="C1" s="1538"/>
      <c r="D1" s="1538"/>
      <c r="E1" s="333"/>
      <c r="F1" s="334"/>
      <c r="G1" s="334"/>
      <c r="H1" s="334"/>
      <c r="I1" s="334"/>
      <c r="J1" s="334"/>
    </row>
    <row r="2" spans="1:10" ht="15.75" customHeight="1">
      <c r="A2" s="332"/>
      <c r="B2" s="333"/>
      <c r="C2" s="333"/>
      <c r="D2" s="333"/>
      <c r="E2" s="333"/>
      <c r="F2" s="334"/>
      <c r="G2" s="334"/>
      <c r="H2" s="334"/>
      <c r="I2" s="334"/>
      <c r="J2" s="334"/>
    </row>
    <row r="3" spans="1:10" ht="15.75" customHeight="1">
      <c r="A3" s="333" t="s">
        <v>4</v>
      </c>
      <c r="B3" s="336" t="s">
        <v>4</v>
      </c>
      <c r="C3" s="333"/>
      <c r="D3" s="333"/>
      <c r="E3" s="337" t="s">
        <v>481</v>
      </c>
      <c r="F3" s="333"/>
    </row>
    <row r="4" spans="1:10" ht="15.75" customHeight="1">
      <c r="E4" s="338" t="s">
        <v>124</v>
      </c>
    </row>
    <row r="5" spans="1:10" ht="15.75" customHeight="1">
      <c r="A5" s="339" t="s">
        <v>482</v>
      </c>
      <c r="B5" s="340" t="s">
        <v>483</v>
      </c>
      <c r="E5" s="1116">
        <v>5</v>
      </c>
      <c r="F5" s="341"/>
    </row>
    <row r="6" spans="1:10" ht="15.75" customHeight="1">
      <c r="A6" s="339" t="s">
        <v>4</v>
      </c>
      <c r="B6" s="340" t="s">
        <v>4</v>
      </c>
      <c r="E6" s="1117" t="s">
        <v>4</v>
      </c>
      <c r="F6" s="342"/>
    </row>
    <row r="7" spans="1:10" ht="15.75" customHeight="1">
      <c r="A7" s="339" t="s">
        <v>484</v>
      </c>
      <c r="B7" s="340" t="s">
        <v>750</v>
      </c>
      <c r="E7" s="1116">
        <v>9</v>
      </c>
      <c r="F7" s="341"/>
    </row>
    <row r="8" spans="1:10" ht="15.75" customHeight="1">
      <c r="A8" s="343"/>
      <c r="B8" s="340" t="s">
        <v>4</v>
      </c>
      <c r="E8" s="1118" t="s">
        <v>4</v>
      </c>
      <c r="F8" s="88"/>
    </row>
    <row r="9" spans="1:10" ht="15.75" customHeight="1">
      <c r="A9" s="339" t="s">
        <v>485</v>
      </c>
      <c r="B9" s="340" t="s">
        <v>486</v>
      </c>
      <c r="E9" s="1116">
        <v>11</v>
      </c>
      <c r="F9" s="341"/>
    </row>
    <row r="10" spans="1:10" ht="15.75" customHeight="1">
      <c r="A10" s="343"/>
      <c r="E10" s="1118"/>
      <c r="F10" s="88"/>
    </row>
    <row r="11" spans="1:10" ht="15.75" customHeight="1">
      <c r="A11" s="339" t="s">
        <v>487</v>
      </c>
      <c r="B11" s="340" t="s">
        <v>488</v>
      </c>
      <c r="E11" s="1116">
        <v>13</v>
      </c>
      <c r="F11" s="341"/>
    </row>
    <row r="12" spans="1:10" ht="15.75" customHeight="1">
      <c r="A12" s="343"/>
      <c r="E12" s="1118"/>
      <c r="F12" s="88"/>
    </row>
    <row r="13" spans="1:10" ht="15.75" customHeight="1">
      <c r="A13" s="339" t="s">
        <v>489</v>
      </c>
      <c r="B13" s="340" t="s">
        <v>490</v>
      </c>
      <c r="E13" s="1116">
        <v>16</v>
      </c>
      <c r="F13" s="341"/>
    </row>
    <row r="14" spans="1:10" ht="15.75" customHeight="1">
      <c r="A14" s="343"/>
      <c r="E14" s="1118"/>
      <c r="F14" s="88"/>
    </row>
    <row r="15" spans="1:10" ht="15.75" customHeight="1">
      <c r="A15" s="339" t="s">
        <v>491</v>
      </c>
      <c r="B15" s="340" t="s">
        <v>492</v>
      </c>
      <c r="E15" s="1118">
        <v>18</v>
      </c>
      <c r="F15" s="88"/>
    </row>
    <row r="16" spans="1:10" ht="15.75" customHeight="1">
      <c r="A16" s="343"/>
      <c r="E16" s="1118"/>
      <c r="F16" s="88"/>
    </row>
    <row r="17" spans="1:6" ht="15.75" customHeight="1">
      <c r="A17" s="339" t="s">
        <v>493</v>
      </c>
      <c r="B17" s="340" t="s">
        <v>494</v>
      </c>
      <c r="E17" s="1116">
        <v>19</v>
      </c>
      <c r="F17" s="341"/>
    </row>
    <row r="18" spans="1:6" ht="15.75" customHeight="1">
      <c r="A18" s="343"/>
      <c r="E18" s="1118"/>
      <c r="F18" s="88"/>
    </row>
    <row r="19" spans="1:6" ht="15.75" customHeight="1">
      <c r="A19" s="339" t="s">
        <v>495</v>
      </c>
      <c r="B19" s="340" t="s">
        <v>496</v>
      </c>
      <c r="E19" s="1116">
        <v>25</v>
      </c>
      <c r="F19" s="341"/>
    </row>
    <row r="20" spans="1:6" ht="15.75" customHeight="1">
      <c r="A20" s="339"/>
      <c r="B20" s="340"/>
      <c r="E20" s="1116"/>
      <c r="F20" s="341"/>
    </row>
    <row r="21" spans="1:6" ht="15.75" customHeight="1">
      <c r="A21" s="339" t="s">
        <v>497</v>
      </c>
      <c r="B21" s="340" t="s">
        <v>498</v>
      </c>
      <c r="E21" s="1116">
        <v>39</v>
      </c>
      <c r="F21" s="341"/>
    </row>
    <row r="22" spans="1:6" ht="15.75" customHeight="1">
      <c r="A22" s="339"/>
      <c r="B22" s="340"/>
      <c r="E22" s="1116"/>
      <c r="F22" s="341"/>
    </row>
    <row r="23" spans="1:6" ht="15.75" customHeight="1">
      <c r="A23" s="339" t="s">
        <v>499</v>
      </c>
      <c r="B23" s="340" t="s">
        <v>500</v>
      </c>
      <c r="E23" s="1116">
        <v>43</v>
      </c>
      <c r="F23" s="341"/>
    </row>
    <row r="24" spans="1:6" ht="15.75" customHeight="1">
      <c r="B24" s="340"/>
      <c r="E24" s="1118"/>
      <c r="F24" s="88"/>
    </row>
    <row r="25" spans="1:6" ht="15.75">
      <c r="A25" s="344" t="s">
        <v>501</v>
      </c>
      <c r="B25" s="345" t="s">
        <v>502</v>
      </c>
      <c r="C25" s="346"/>
      <c r="D25" s="346"/>
      <c r="E25" s="1116">
        <v>46</v>
      </c>
      <c r="F25" s="347"/>
    </row>
    <row r="26" spans="1:6" ht="15.75">
      <c r="A26" s="348"/>
      <c r="B26" s="345"/>
      <c r="C26" s="346"/>
      <c r="D26" s="346"/>
      <c r="E26" s="1116"/>
      <c r="F26" s="347"/>
    </row>
    <row r="27" spans="1:6" ht="15.75">
      <c r="A27" s="344" t="s">
        <v>503</v>
      </c>
      <c r="B27" s="349" t="s">
        <v>504</v>
      </c>
      <c r="C27" s="346"/>
      <c r="D27" s="346"/>
      <c r="E27" s="1116">
        <v>48</v>
      </c>
      <c r="F27" s="347"/>
    </row>
    <row r="28" spans="1:6" ht="15.75">
      <c r="A28" s="348"/>
      <c r="B28" s="345"/>
      <c r="E28" s="1116"/>
      <c r="F28" s="347"/>
    </row>
    <row r="29" spans="1:6" ht="15.75">
      <c r="A29" s="344" t="s">
        <v>505</v>
      </c>
      <c r="B29" s="349" t="s">
        <v>506</v>
      </c>
      <c r="E29" s="1116">
        <v>51</v>
      </c>
      <c r="F29" s="347"/>
    </row>
    <row r="30" spans="1:6" ht="15.75">
      <c r="A30" s="348"/>
      <c r="B30" s="345"/>
      <c r="E30" s="1116"/>
      <c r="F30" s="347"/>
    </row>
    <row r="31" spans="1:6" ht="15.75">
      <c r="A31" s="348" t="s">
        <v>507</v>
      </c>
      <c r="B31" s="349" t="s">
        <v>508</v>
      </c>
      <c r="E31" s="1116">
        <v>52</v>
      </c>
      <c r="F31" s="347"/>
    </row>
    <row r="32" spans="1:6" ht="15.75">
      <c r="A32" s="348"/>
      <c r="B32" s="345"/>
      <c r="E32" s="1116" t="s">
        <v>4</v>
      </c>
      <c r="F32" s="347"/>
    </row>
    <row r="33" spans="1:6" ht="15.75">
      <c r="A33" s="348" t="s">
        <v>509</v>
      </c>
      <c r="B33" s="349" t="s">
        <v>510</v>
      </c>
      <c r="C33" s="346"/>
      <c r="D33" s="346"/>
      <c r="E33" s="1116">
        <v>53</v>
      </c>
      <c r="F33" s="347"/>
    </row>
    <row r="34" spans="1:6" ht="15.75">
      <c r="A34" s="344"/>
      <c r="B34" s="345"/>
      <c r="C34" s="346"/>
      <c r="D34" s="346"/>
      <c r="E34" s="1116"/>
      <c r="F34" s="347"/>
    </row>
    <row r="35" spans="1:6" ht="15.75">
      <c r="A35" s="348" t="s">
        <v>511</v>
      </c>
      <c r="B35" s="350" t="s">
        <v>512</v>
      </c>
      <c r="C35" s="346"/>
      <c r="D35" s="346"/>
      <c r="E35" s="1116">
        <v>55</v>
      </c>
      <c r="F35" s="347"/>
    </row>
    <row r="36" spans="1:6">
      <c r="E36" s="1116"/>
      <c r="F36" s="341"/>
    </row>
    <row r="37" spans="1:6" ht="15.75">
      <c r="A37" s="348" t="s">
        <v>513</v>
      </c>
      <c r="B37" s="340" t="s">
        <v>514</v>
      </c>
      <c r="C37" s="350"/>
      <c r="E37" s="1119">
        <v>56</v>
      </c>
      <c r="F37" s="351"/>
    </row>
    <row r="38" spans="1:6" ht="15.75">
      <c r="A38" s="352"/>
      <c r="E38" s="1116"/>
      <c r="F38" s="341"/>
    </row>
    <row r="39" spans="1:6" ht="15.75">
      <c r="A39" s="348" t="s">
        <v>515</v>
      </c>
      <c r="B39" s="340" t="s">
        <v>516</v>
      </c>
      <c r="E39" s="1119">
        <v>57</v>
      </c>
      <c r="F39" s="351"/>
    </row>
    <row r="40" spans="1:6" ht="15.75">
      <c r="A40" s="352"/>
      <c r="E40" s="1116"/>
      <c r="F40" s="341"/>
    </row>
    <row r="41" spans="1:6" ht="15.75">
      <c r="A41" s="348" t="s">
        <v>517</v>
      </c>
      <c r="B41" s="340" t="s">
        <v>518</v>
      </c>
      <c r="E41" s="1119">
        <v>59</v>
      </c>
      <c r="F41" s="351"/>
    </row>
    <row r="42" spans="1:6">
      <c r="E42" s="1119"/>
    </row>
    <row r="43" spans="1:6" ht="15.75">
      <c r="A43" s="348" t="s">
        <v>519</v>
      </c>
      <c r="B43" s="340" t="s">
        <v>520</v>
      </c>
      <c r="C43"/>
      <c r="E43" s="1119">
        <v>68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AC11" sqref="AC11"/>
    </sheetView>
  </sheetViews>
  <sheetFormatPr defaultRowHeight="12.75"/>
  <sheetData>
    <row r="9" spans="1:3" ht="15">
      <c r="A9" s="329" t="s">
        <v>521</v>
      </c>
      <c r="B9" s="329"/>
      <c r="C9" s="329"/>
    </row>
    <row r="10" spans="1:3" ht="15">
      <c r="A10" s="329"/>
      <c r="B10" s="329"/>
      <c r="C10" s="329"/>
    </row>
    <row r="20" spans="2:13" ht="20.45" customHeight="1">
      <c r="B20" s="1535" t="s">
        <v>522</v>
      </c>
      <c r="C20" s="1535"/>
      <c r="D20" s="1535"/>
      <c r="E20" s="1535"/>
      <c r="F20" s="1535"/>
      <c r="G20" s="1535"/>
      <c r="H20" s="1535"/>
      <c r="I20" s="1535"/>
      <c r="J20" s="1535"/>
      <c r="K20" s="1535"/>
      <c r="L20" s="1535"/>
      <c r="M20" s="1535"/>
    </row>
    <row r="21" spans="2:13"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</row>
    <row r="22" spans="2:13" ht="20.45" customHeight="1">
      <c r="B22" s="1535"/>
      <c r="C22" s="1535"/>
      <c r="D22" s="1535"/>
      <c r="E22" s="1535"/>
      <c r="F22" s="1535"/>
      <c r="G22" s="1535"/>
      <c r="H22" s="1535"/>
      <c r="I22" s="1535"/>
      <c r="J22" s="1535"/>
      <c r="K22" s="1535"/>
      <c r="L22" s="1535"/>
      <c r="M22" s="1535"/>
    </row>
    <row r="38" spans="1:14" s="331" customFormat="1" ht="18">
      <c r="A38" s="1537"/>
      <c r="B38" s="1537"/>
      <c r="C38" s="1537"/>
      <c r="D38" s="1537"/>
      <c r="E38" s="1537"/>
      <c r="F38" s="1537"/>
      <c r="G38" s="1537"/>
      <c r="H38" s="1537"/>
      <c r="I38" s="1537"/>
      <c r="J38" s="1537"/>
      <c r="K38" s="1537"/>
      <c r="L38" s="1537"/>
      <c r="M38" s="1537"/>
      <c r="N38" s="1537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Normal="100" zoomScaleSheetLayoutView="75" workbookViewId="0">
      <selection activeCell="AC11" sqref="AC11"/>
    </sheetView>
  </sheetViews>
  <sheetFormatPr defaultColWidth="9.28515625" defaultRowHeight="14.25"/>
  <cols>
    <col min="1" max="1" width="41.5703125" style="1156" customWidth="1"/>
    <col min="2" max="2" width="18" style="1156" bestFit="1" customWidth="1"/>
    <col min="3" max="5" width="15.85546875" style="1156" customWidth="1"/>
    <col min="6" max="8" width="12.28515625" style="1156" customWidth="1"/>
    <col min="9" max="10" width="9.28515625" style="1156"/>
    <col min="11" max="11" width="15" style="1156" customWidth="1"/>
    <col min="12" max="12" width="14.28515625" style="1156" customWidth="1"/>
    <col min="13" max="13" width="13.5703125" style="1156" customWidth="1"/>
    <col min="14" max="16" width="9.28515625" style="1198"/>
    <col min="17" max="256" width="9.28515625" style="1156"/>
    <col min="257" max="257" width="41.5703125" style="1156" customWidth="1"/>
    <col min="258" max="258" width="18" style="1156" bestFit="1" customWidth="1"/>
    <col min="259" max="261" width="15.85546875" style="1156" customWidth="1"/>
    <col min="262" max="264" width="12.28515625" style="1156" customWidth="1"/>
    <col min="265" max="266" width="9.28515625" style="1156"/>
    <col min="267" max="267" width="15" style="1156" customWidth="1"/>
    <col min="268" max="268" width="14.28515625" style="1156" customWidth="1"/>
    <col min="269" max="269" width="13.5703125" style="1156" customWidth="1"/>
    <col min="270" max="512" width="9.28515625" style="1156"/>
    <col min="513" max="513" width="41.5703125" style="1156" customWidth="1"/>
    <col min="514" max="514" width="18" style="1156" bestFit="1" customWidth="1"/>
    <col min="515" max="517" width="15.85546875" style="1156" customWidth="1"/>
    <col min="518" max="520" width="12.28515625" style="1156" customWidth="1"/>
    <col min="521" max="522" width="9.28515625" style="1156"/>
    <col min="523" max="523" width="15" style="1156" customWidth="1"/>
    <col min="524" max="524" width="14.28515625" style="1156" customWidth="1"/>
    <col min="525" max="525" width="13.5703125" style="1156" customWidth="1"/>
    <col min="526" max="768" width="9.28515625" style="1156"/>
    <col min="769" max="769" width="41.5703125" style="1156" customWidth="1"/>
    <col min="770" max="770" width="18" style="1156" bestFit="1" customWidth="1"/>
    <col min="771" max="773" width="15.85546875" style="1156" customWidth="1"/>
    <col min="774" max="776" width="12.28515625" style="1156" customWidth="1"/>
    <col min="777" max="778" width="9.28515625" style="1156"/>
    <col min="779" max="779" width="15" style="1156" customWidth="1"/>
    <col min="780" max="780" width="14.28515625" style="1156" customWidth="1"/>
    <col min="781" max="781" width="13.5703125" style="1156" customWidth="1"/>
    <col min="782" max="1024" width="9.28515625" style="1156"/>
    <col min="1025" max="1025" width="41.5703125" style="1156" customWidth="1"/>
    <col min="1026" max="1026" width="18" style="1156" bestFit="1" customWidth="1"/>
    <col min="1027" max="1029" width="15.85546875" style="1156" customWidth="1"/>
    <col min="1030" max="1032" width="12.28515625" style="1156" customWidth="1"/>
    <col min="1033" max="1034" width="9.28515625" style="1156"/>
    <col min="1035" max="1035" width="15" style="1156" customWidth="1"/>
    <col min="1036" max="1036" width="14.28515625" style="1156" customWidth="1"/>
    <col min="1037" max="1037" width="13.5703125" style="1156" customWidth="1"/>
    <col min="1038" max="1280" width="9.28515625" style="1156"/>
    <col min="1281" max="1281" width="41.5703125" style="1156" customWidth="1"/>
    <col min="1282" max="1282" width="18" style="1156" bestFit="1" customWidth="1"/>
    <col min="1283" max="1285" width="15.85546875" style="1156" customWidth="1"/>
    <col min="1286" max="1288" width="12.28515625" style="1156" customWidth="1"/>
    <col min="1289" max="1290" width="9.28515625" style="1156"/>
    <col min="1291" max="1291" width="15" style="1156" customWidth="1"/>
    <col min="1292" max="1292" width="14.28515625" style="1156" customWidth="1"/>
    <col min="1293" max="1293" width="13.5703125" style="1156" customWidth="1"/>
    <col min="1294" max="1536" width="9.28515625" style="1156"/>
    <col min="1537" max="1537" width="41.5703125" style="1156" customWidth="1"/>
    <col min="1538" max="1538" width="18" style="1156" bestFit="1" customWidth="1"/>
    <col min="1539" max="1541" width="15.85546875" style="1156" customWidth="1"/>
    <col min="1542" max="1544" width="12.28515625" style="1156" customWidth="1"/>
    <col min="1545" max="1546" width="9.28515625" style="1156"/>
    <col min="1547" max="1547" width="15" style="1156" customWidth="1"/>
    <col min="1548" max="1548" width="14.28515625" style="1156" customWidth="1"/>
    <col min="1549" max="1549" width="13.5703125" style="1156" customWidth="1"/>
    <col min="1550" max="1792" width="9.28515625" style="1156"/>
    <col min="1793" max="1793" width="41.5703125" style="1156" customWidth="1"/>
    <col min="1794" max="1794" width="18" style="1156" bestFit="1" customWidth="1"/>
    <col min="1795" max="1797" width="15.85546875" style="1156" customWidth="1"/>
    <col min="1798" max="1800" width="12.28515625" style="1156" customWidth="1"/>
    <col min="1801" max="1802" width="9.28515625" style="1156"/>
    <col min="1803" max="1803" width="15" style="1156" customWidth="1"/>
    <col min="1804" max="1804" width="14.28515625" style="1156" customWidth="1"/>
    <col min="1805" max="1805" width="13.5703125" style="1156" customWidth="1"/>
    <col min="1806" max="2048" width="9.28515625" style="1156"/>
    <col min="2049" max="2049" width="41.5703125" style="1156" customWidth="1"/>
    <col min="2050" max="2050" width="18" style="1156" bestFit="1" customWidth="1"/>
    <col min="2051" max="2053" width="15.85546875" style="1156" customWidth="1"/>
    <col min="2054" max="2056" width="12.28515625" style="1156" customWidth="1"/>
    <col min="2057" max="2058" width="9.28515625" style="1156"/>
    <col min="2059" max="2059" width="15" style="1156" customWidth="1"/>
    <col min="2060" max="2060" width="14.28515625" style="1156" customWidth="1"/>
    <col min="2061" max="2061" width="13.5703125" style="1156" customWidth="1"/>
    <col min="2062" max="2304" width="9.28515625" style="1156"/>
    <col min="2305" max="2305" width="41.5703125" style="1156" customWidth="1"/>
    <col min="2306" max="2306" width="18" style="1156" bestFit="1" customWidth="1"/>
    <col min="2307" max="2309" width="15.85546875" style="1156" customWidth="1"/>
    <col min="2310" max="2312" width="12.28515625" style="1156" customWidth="1"/>
    <col min="2313" max="2314" width="9.28515625" style="1156"/>
    <col min="2315" max="2315" width="15" style="1156" customWidth="1"/>
    <col min="2316" max="2316" width="14.28515625" style="1156" customWidth="1"/>
    <col min="2317" max="2317" width="13.5703125" style="1156" customWidth="1"/>
    <col min="2318" max="2560" width="9.28515625" style="1156"/>
    <col min="2561" max="2561" width="41.5703125" style="1156" customWidth="1"/>
    <col min="2562" max="2562" width="18" style="1156" bestFit="1" customWidth="1"/>
    <col min="2563" max="2565" width="15.85546875" style="1156" customWidth="1"/>
    <col min="2566" max="2568" width="12.28515625" style="1156" customWidth="1"/>
    <col min="2569" max="2570" width="9.28515625" style="1156"/>
    <col min="2571" max="2571" width="15" style="1156" customWidth="1"/>
    <col min="2572" max="2572" width="14.28515625" style="1156" customWidth="1"/>
    <col min="2573" max="2573" width="13.5703125" style="1156" customWidth="1"/>
    <col min="2574" max="2816" width="9.28515625" style="1156"/>
    <col min="2817" max="2817" width="41.5703125" style="1156" customWidth="1"/>
    <col min="2818" max="2818" width="18" style="1156" bestFit="1" customWidth="1"/>
    <col min="2819" max="2821" width="15.85546875" style="1156" customWidth="1"/>
    <col min="2822" max="2824" width="12.28515625" style="1156" customWidth="1"/>
    <col min="2825" max="2826" width="9.28515625" style="1156"/>
    <col min="2827" max="2827" width="15" style="1156" customWidth="1"/>
    <col min="2828" max="2828" width="14.28515625" style="1156" customWidth="1"/>
    <col min="2829" max="2829" width="13.5703125" style="1156" customWidth="1"/>
    <col min="2830" max="3072" width="9.28515625" style="1156"/>
    <col min="3073" max="3073" width="41.5703125" style="1156" customWidth="1"/>
    <col min="3074" max="3074" width="18" style="1156" bestFit="1" customWidth="1"/>
    <col min="3075" max="3077" width="15.85546875" style="1156" customWidth="1"/>
    <col min="3078" max="3080" width="12.28515625" style="1156" customWidth="1"/>
    <col min="3081" max="3082" width="9.28515625" style="1156"/>
    <col min="3083" max="3083" width="15" style="1156" customWidth="1"/>
    <col min="3084" max="3084" width="14.28515625" style="1156" customWidth="1"/>
    <col min="3085" max="3085" width="13.5703125" style="1156" customWidth="1"/>
    <col min="3086" max="3328" width="9.28515625" style="1156"/>
    <col min="3329" max="3329" width="41.5703125" style="1156" customWidth="1"/>
    <col min="3330" max="3330" width="18" style="1156" bestFit="1" customWidth="1"/>
    <col min="3331" max="3333" width="15.85546875" style="1156" customWidth="1"/>
    <col min="3334" max="3336" width="12.28515625" style="1156" customWidth="1"/>
    <col min="3337" max="3338" width="9.28515625" style="1156"/>
    <col min="3339" max="3339" width="15" style="1156" customWidth="1"/>
    <col min="3340" max="3340" width="14.28515625" style="1156" customWidth="1"/>
    <col min="3341" max="3341" width="13.5703125" style="1156" customWidth="1"/>
    <col min="3342" max="3584" width="9.28515625" style="1156"/>
    <col min="3585" max="3585" width="41.5703125" style="1156" customWidth="1"/>
    <col min="3586" max="3586" width="18" style="1156" bestFit="1" customWidth="1"/>
    <col min="3587" max="3589" width="15.85546875" style="1156" customWidth="1"/>
    <col min="3590" max="3592" width="12.28515625" style="1156" customWidth="1"/>
    <col min="3593" max="3594" width="9.28515625" style="1156"/>
    <col min="3595" max="3595" width="15" style="1156" customWidth="1"/>
    <col min="3596" max="3596" width="14.28515625" style="1156" customWidth="1"/>
    <col min="3597" max="3597" width="13.5703125" style="1156" customWidth="1"/>
    <col min="3598" max="3840" width="9.28515625" style="1156"/>
    <col min="3841" max="3841" width="41.5703125" style="1156" customWidth="1"/>
    <col min="3842" max="3842" width="18" style="1156" bestFit="1" customWidth="1"/>
    <col min="3843" max="3845" width="15.85546875" style="1156" customWidth="1"/>
    <col min="3846" max="3848" width="12.28515625" style="1156" customWidth="1"/>
    <col min="3849" max="3850" width="9.28515625" style="1156"/>
    <col min="3851" max="3851" width="15" style="1156" customWidth="1"/>
    <col min="3852" max="3852" width="14.28515625" style="1156" customWidth="1"/>
    <col min="3853" max="3853" width="13.5703125" style="1156" customWidth="1"/>
    <col min="3854" max="4096" width="9.28515625" style="1156"/>
    <col min="4097" max="4097" width="41.5703125" style="1156" customWidth="1"/>
    <col min="4098" max="4098" width="18" style="1156" bestFit="1" customWidth="1"/>
    <col min="4099" max="4101" width="15.85546875" style="1156" customWidth="1"/>
    <col min="4102" max="4104" width="12.28515625" style="1156" customWidth="1"/>
    <col min="4105" max="4106" width="9.28515625" style="1156"/>
    <col min="4107" max="4107" width="15" style="1156" customWidth="1"/>
    <col min="4108" max="4108" width="14.28515625" style="1156" customWidth="1"/>
    <col min="4109" max="4109" width="13.5703125" style="1156" customWidth="1"/>
    <col min="4110" max="4352" width="9.28515625" style="1156"/>
    <col min="4353" max="4353" width="41.5703125" style="1156" customWidth="1"/>
    <col min="4354" max="4354" width="18" style="1156" bestFit="1" customWidth="1"/>
    <col min="4355" max="4357" width="15.85546875" style="1156" customWidth="1"/>
    <col min="4358" max="4360" width="12.28515625" style="1156" customWidth="1"/>
    <col min="4361" max="4362" width="9.28515625" style="1156"/>
    <col min="4363" max="4363" width="15" style="1156" customWidth="1"/>
    <col min="4364" max="4364" width="14.28515625" style="1156" customWidth="1"/>
    <col min="4365" max="4365" width="13.5703125" style="1156" customWidth="1"/>
    <col min="4366" max="4608" width="9.28515625" style="1156"/>
    <col min="4609" max="4609" width="41.5703125" style="1156" customWidth="1"/>
    <col min="4610" max="4610" width="18" style="1156" bestFit="1" customWidth="1"/>
    <col min="4611" max="4613" width="15.85546875" style="1156" customWidth="1"/>
    <col min="4614" max="4616" width="12.28515625" style="1156" customWidth="1"/>
    <col min="4617" max="4618" width="9.28515625" style="1156"/>
    <col min="4619" max="4619" width="15" style="1156" customWidth="1"/>
    <col min="4620" max="4620" width="14.28515625" style="1156" customWidth="1"/>
    <col min="4621" max="4621" width="13.5703125" style="1156" customWidth="1"/>
    <col min="4622" max="4864" width="9.28515625" style="1156"/>
    <col min="4865" max="4865" width="41.5703125" style="1156" customWidth="1"/>
    <col min="4866" max="4866" width="18" style="1156" bestFit="1" customWidth="1"/>
    <col min="4867" max="4869" width="15.85546875" style="1156" customWidth="1"/>
    <col min="4870" max="4872" width="12.28515625" style="1156" customWidth="1"/>
    <col min="4873" max="4874" width="9.28515625" style="1156"/>
    <col min="4875" max="4875" width="15" style="1156" customWidth="1"/>
    <col min="4876" max="4876" width="14.28515625" style="1156" customWidth="1"/>
    <col min="4877" max="4877" width="13.5703125" style="1156" customWidth="1"/>
    <col min="4878" max="5120" width="9.28515625" style="1156"/>
    <col min="5121" max="5121" width="41.5703125" style="1156" customWidth="1"/>
    <col min="5122" max="5122" width="18" style="1156" bestFit="1" customWidth="1"/>
    <col min="5123" max="5125" width="15.85546875" style="1156" customWidth="1"/>
    <col min="5126" max="5128" width="12.28515625" style="1156" customWidth="1"/>
    <col min="5129" max="5130" width="9.28515625" style="1156"/>
    <col min="5131" max="5131" width="15" style="1156" customWidth="1"/>
    <col min="5132" max="5132" width="14.28515625" style="1156" customWidth="1"/>
    <col min="5133" max="5133" width="13.5703125" style="1156" customWidth="1"/>
    <col min="5134" max="5376" width="9.28515625" style="1156"/>
    <col min="5377" max="5377" width="41.5703125" style="1156" customWidth="1"/>
    <col min="5378" max="5378" width="18" style="1156" bestFit="1" customWidth="1"/>
    <col min="5379" max="5381" width="15.85546875" style="1156" customWidth="1"/>
    <col min="5382" max="5384" width="12.28515625" style="1156" customWidth="1"/>
    <col min="5385" max="5386" width="9.28515625" style="1156"/>
    <col min="5387" max="5387" width="15" style="1156" customWidth="1"/>
    <col min="5388" max="5388" width="14.28515625" style="1156" customWidth="1"/>
    <col min="5389" max="5389" width="13.5703125" style="1156" customWidth="1"/>
    <col min="5390" max="5632" width="9.28515625" style="1156"/>
    <col min="5633" max="5633" width="41.5703125" style="1156" customWidth="1"/>
    <col min="5634" max="5634" width="18" style="1156" bestFit="1" customWidth="1"/>
    <col min="5635" max="5637" width="15.85546875" style="1156" customWidth="1"/>
    <col min="5638" max="5640" width="12.28515625" style="1156" customWidth="1"/>
    <col min="5641" max="5642" width="9.28515625" style="1156"/>
    <col min="5643" max="5643" width="15" style="1156" customWidth="1"/>
    <col min="5644" max="5644" width="14.28515625" style="1156" customWidth="1"/>
    <col min="5645" max="5645" width="13.5703125" style="1156" customWidth="1"/>
    <col min="5646" max="5888" width="9.28515625" style="1156"/>
    <col min="5889" max="5889" width="41.5703125" style="1156" customWidth="1"/>
    <col min="5890" max="5890" width="18" style="1156" bestFit="1" customWidth="1"/>
    <col min="5891" max="5893" width="15.85546875" style="1156" customWidth="1"/>
    <col min="5894" max="5896" width="12.28515625" style="1156" customWidth="1"/>
    <col min="5897" max="5898" width="9.28515625" style="1156"/>
    <col min="5899" max="5899" width="15" style="1156" customWidth="1"/>
    <col min="5900" max="5900" width="14.28515625" style="1156" customWidth="1"/>
    <col min="5901" max="5901" width="13.5703125" style="1156" customWidth="1"/>
    <col min="5902" max="6144" width="9.28515625" style="1156"/>
    <col min="6145" max="6145" width="41.5703125" style="1156" customWidth="1"/>
    <col min="6146" max="6146" width="18" style="1156" bestFit="1" customWidth="1"/>
    <col min="6147" max="6149" width="15.85546875" style="1156" customWidth="1"/>
    <col min="6150" max="6152" width="12.28515625" style="1156" customWidth="1"/>
    <col min="6153" max="6154" width="9.28515625" style="1156"/>
    <col min="6155" max="6155" width="15" style="1156" customWidth="1"/>
    <col min="6156" max="6156" width="14.28515625" style="1156" customWidth="1"/>
    <col min="6157" max="6157" width="13.5703125" style="1156" customWidth="1"/>
    <col min="6158" max="6400" width="9.28515625" style="1156"/>
    <col min="6401" max="6401" width="41.5703125" style="1156" customWidth="1"/>
    <col min="6402" max="6402" width="18" style="1156" bestFit="1" customWidth="1"/>
    <col min="6403" max="6405" width="15.85546875" style="1156" customWidth="1"/>
    <col min="6406" max="6408" width="12.28515625" style="1156" customWidth="1"/>
    <col min="6409" max="6410" width="9.28515625" style="1156"/>
    <col min="6411" max="6411" width="15" style="1156" customWidth="1"/>
    <col min="6412" max="6412" width="14.28515625" style="1156" customWidth="1"/>
    <col min="6413" max="6413" width="13.5703125" style="1156" customWidth="1"/>
    <col min="6414" max="6656" width="9.28515625" style="1156"/>
    <col min="6657" max="6657" width="41.5703125" style="1156" customWidth="1"/>
    <col min="6658" max="6658" width="18" style="1156" bestFit="1" customWidth="1"/>
    <col min="6659" max="6661" width="15.85546875" style="1156" customWidth="1"/>
    <col min="6662" max="6664" width="12.28515625" style="1156" customWidth="1"/>
    <col min="6665" max="6666" width="9.28515625" style="1156"/>
    <col min="6667" max="6667" width="15" style="1156" customWidth="1"/>
    <col min="6668" max="6668" width="14.28515625" style="1156" customWidth="1"/>
    <col min="6669" max="6669" width="13.5703125" style="1156" customWidth="1"/>
    <col min="6670" max="6912" width="9.28515625" style="1156"/>
    <col min="6913" max="6913" width="41.5703125" style="1156" customWidth="1"/>
    <col min="6914" max="6914" width="18" style="1156" bestFit="1" customWidth="1"/>
    <col min="6915" max="6917" width="15.85546875" style="1156" customWidth="1"/>
    <col min="6918" max="6920" width="12.28515625" style="1156" customWidth="1"/>
    <col min="6921" max="6922" width="9.28515625" style="1156"/>
    <col min="6923" max="6923" width="15" style="1156" customWidth="1"/>
    <col min="6924" max="6924" width="14.28515625" style="1156" customWidth="1"/>
    <col min="6925" max="6925" width="13.5703125" style="1156" customWidth="1"/>
    <col min="6926" max="7168" width="9.28515625" style="1156"/>
    <col min="7169" max="7169" width="41.5703125" style="1156" customWidth="1"/>
    <col min="7170" max="7170" width="18" style="1156" bestFit="1" customWidth="1"/>
    <col min="7171" max="7173" width="15.85546875" style="1156" customWidth="1"/>
    <col min="7174" max="7176" width="12.28515625" style="1156" customWidth="1"/>
    <col min="7177" max="7178" width="9.28515625" style="1156"/>
    <col min="7179" max="7179" width="15" style="1156" customWidth="1"/>
    <col min="7180" max="7180" width="14.28515625" style="1156" customWidth="1"/>
    <col min="7181" max="7181" width="13.5703125" style="1156" customWidth="1"/>
    <col min="7182" max="7424" width="9.28515625" style="1156"/>
    <col min="7425" max="7425" width="41.5703125" style="1156" customWidth="1"/>
    <col min="7426" max="7426" width="18" style="1156" bestFit="1" customWidth="1"/>
    <col min="7427" max="7429" width="15.85546875" style="1156" customWidth="1"/>
    <col min="7430" max="7432" width="12.28515625" style="1156" customWidth="1"/>
    <col min="7433" max="7434" width="9.28515625" style="1156"/>
    <col min="7435" max="7435" width="15" style="1156" customWidth="1"/>
    <col min="7436" max="7436" width="14.28515625" style="1156" customWidth="1"/>
    <col min="7437" max="7437" width="13.5703125" style="1156" customWidth="1"/>
    <col min="7438" max="7680" width="9.28515625" style="1156"/>
    <col min="7681" max="7681" width="41.5703125" style="1156" customWidth="1"/>
    <col min="7682" max="7682" width="18" style="1156" bestFit="1" customWidth="1"/>
    <col min="7683" max="7685" width="15.85546875" style="1156" customWidth="1"/>
    <col min="7686" max="7688" width="12.28515625" style="1156" customWidth="1"/>
    <col min="7689" max="7690" width="9.28515625" style="1156"/>
    <col min="7691" max="7691" width="15" style="1156" customWidth="1"/>
    <col min="7692" max="7692" width="14.28515625" style="1156" customWidth="1"/>
    <col min="7693" max="7693" width="13.5703125" style="1156" customWidth="1"/>
    <col min="7694" max="7936" width="9.28515625" style="1156"/>
    <col min="7937" max="7937" width="41.5703125" style="1156" customWidth="1"/>
    <col min="7938" max="7938" width="18" style="1156" bestFit="1" customWidth="1"/>
    <col min="7939" max="7941" width="15.85546875" style="1156" customWidth="1"/>
    <col min="7942" max="7944" width="12.28515625" style="1156" customWidth="1"/>
    <col min="7945" max="7946" width="9.28515625" style="1156"/>
    <col min="7947" max="7947" width="15" style="1156" customWidth="1"/>
    <col min="7948" max="7948" width="14.28515625" style="1156" customWidth="1"/>
    <col min="7949" max="7949" width="13.5703125" style="1156" customWidth="1"/>
    <col min="7950" max="8192" width="9.28515625" style="1156"/>
    <col min="8193" max="8193" width="41.5703125" style="1156" customWidth="1"/>
    <col min="8194" max="8194" width="18" style="1156" bestFit="1" customWidth="1"/>
    <col min="8195" max="8197" width="15.85546875" style="1156" customWidth="1"/>
    <col min="8198" max="8200" width="12.28515625" style="1156" customWidth="1"/>
    <col min="8201" max="8202" width="9.28515625" style="1156"/>
    <col min="8203" max="8203" width="15" style="1156" customWidth="1"/>
    <col min="8204" max="8204" width="14.28515625" style="1156" customWidth="1"/>
    <col min="8205" max="8205" width="13.5703125" style="1156" customWidth="1"/>
    <col min="8206" max="8448" width="9.28515625" style="1156"/>
    <col min="8449" max="8449" width="41.5703125" style="1156" customWidth="1"/>
    <col min="8450" max="8450" width="18" style="1156" bestFit="1" customWidth="1"/>
    <col min="8451" max="8453" width="15.85546875" style="1156" customWidth="1"/>
    <col min="8454" max="8456" width="12.28515625" style="1156" customWidth="1"/>
    <col min="8457" max="8458" width="9.28515625" style="1156"/>
    <col min="8459" max="8459" width="15" style="1156" customWidth="1"/>
    <col min="8460" max="8460" width="14.28515625" style="1156" customWidth="1"/>
    <col min="8461" max="8461" width="13.5703125" style="1156" customWidth="1"/>
    <col min="8462" max="8704" width="9.28515625" style="1156"/>
    <col min="8705" max="8705" width="41.5703125" style="1156" customWidth="1"/>
    <col min="8706" max="8706" width="18" style="1156" bestFit="1" customWidth="1"/>
    <col min="8707" max="8709" width="15.85546875" style="1156" customWidth="1"/>
    <col min="8710" max="8712" width="12.28515625" style="1156" customWidth="1"/>
    <col min="8713" max="8714" width="9.28515625" style="1156"/>
    <col min="8715" max="8715" width="15" style="1156" customWidth="1"/>
    <col min="8716" max="8716" width="14.28515625" style="1156" customWidth="1"/>
    <col min="8717" max="8717" width="13.5703125" style="1156" customWidth="1"/>
    <col min="8718" max="8960" width="9.28515625" style="1156"/>
    <col min="8961" max="8961" width="41.5703125" style="1156" customWidth="1"/>
    <col min="8962" max="8962" width="18" style="1156" bestFit="1" customWidth="1"/>
    <col min="8963" max="8965" width="15.85546875" style="1156" customWidth="1"/>
    <col min="8966" max="8968" width="12.28515625" style="1156" customWidth="1"/>
    <col min="8969" max="8970" width="9.28515625" style="1156"/>
    <col min="8971" max="8971" width="15" style="1156" customWidth="1"/>
    <col min="8972" max="8972" width="14.28515625" style="1156" customWidth="1"/>
    <col min="8973" max="8973" width="13.5703125" style="1156" customWidth="1"/>
    <col min="8974" max="9216" width="9.28515625" style="1156"/>
    <col min="9217" max="9217" width="41.5703125" style="1156" customWidth="1"/>
    <col min="9218" max="9218" width="18" style="1156" bestFit="1" customWidth="1"/>
    <col min="9219" max="9221" width="15.85546875" style="1156" customWidth="1"/>
    <col min="9222" max="9224" width="12.28515625" style="1156" customWidth="1"/>
    <col min="9225" max="9226" width="9.28515625" style="1156"/>
    <col min="9227" max="9227" width="15" style="1156" customWidth="1"/>
    <col min="9228" max="9228" width="14.28515625" style="1156" customWidth="1"/>
    <col min="9229" max="9229" width="13.5703125" style="1156" customWidth="1"/>
    <col min="9230" max="9472" width="9.28515625" style="1156"/>
    <col min="9473" max="9473" width="41.5703125" style="1156" customWidth="1"/>
    <col min="9474" max="9474" width="18" style="1156" bestFit="1" customWidth="1"/>
    <col min="9475" max="9477" width="15.85546875" style="1156" customWidth="1"/>
    <col min="9478" max="9480" width="12.28515625" style="1156" customWidth="1"/>
    <col min="9481" max="9482" width="9.28515625" style="1156"/>
    <col min="9483" max="9483" width="15" style="1156" customWidth="1"/>
    <col min="9484" max="9484" width="14.28515625" style="1156" customWidth="1"/>
    <col min="9485" max="9485" width="13.5703125" style="1156" customWidth="1"/>
    <col min="9486" max="9728" width="9.28515625" style="1156"/>
    <col min="9729" max="9729" width="41.5703125" style="1156" customWidth="1"/>
    <col min="9730" max="9730" width="18" style="1156" bestFit="1" customWidth="1"/>
    <col min="9731" max="9733" width="15.85546875" style="1156" customWidth="1"/>
    <col min="9734" max="9736" width="12.28515625" style="1156" customWidth="1"/>
    <col min="9737" max="9738" width="9.28515625" style="1156"/>
    <col min="9739" max="9739" width="15" style="1156" customWidth="1"/>
    <col min="9740" max="9740" width="14.28515625" style="1156" customWidth="1"/>
    <col min="9741" max="9741" width="13.5703125" style="1156" customWidth="1"/>
    <col min="9742" max="9984" width="9.28515625" style="1156"/>
    <col min="9985" max="9985" width="41.5703125" style="1156" customWidth="1"/>
    <col min="9986" max="9986" width="18" style="1156" bestFit="1" customWidth="1"/>
    <col min="9987" max="9989" width="15.85546875" style="1156" customWidth="1"/>
    <col min="9990" max="9992" width="12.28515625" style="1156" customWidth="1"/>
    <col min="9993" max="9994" width="9.28515625" style="1156"/>
    <col min="9995" max="9995" width="15" style="1156" customWidth="1"/>
    <col min="9996" max="9996" width="14.28515625" style="1156" customWidth="1"/>
    <col min="9997" max="9997" width="13.5703125" style="1156" customWidth="1"/>
    <col min="9998" max="10240" width="9.28515625" style="1156"/>
    <col min="10241" max="10241" width="41.5703125" style="1156" customWidth="1"/>
    <col min="10242" max="10242" width="18" style="1156" bestFit="1" customWidth="1"/>
    <col min="10243" max="10245" width="15.85546875" style="1156" customWidth="1"/>
    <col min="10246" max="10248" width="12.28515625" style="1156" customWidth="1"/>
    <col min="10249" max="10250" width="9.28515625" style="1156"/>
    <col min="10251" max="10251" width="15" style="1156" customWidth="1"/>
    <col min="10252" max="10252" width="14.28515625" style="1156" customWidth="1"/>
    <col min="10253" max="10253" width="13.5703125" style="1156" customWidth="1"/>
    <col min="10254" max="10496" width="9.28515625" style="1156"/>
    <col min="10497" max="10497" width="41.5703125" style="1156" customWidth="1"/>
    <col min="10498" max="10498" width="18" style="1156" bestFit="1" customWidth="1"/>
    <col min="10499" max="10501" width="15.85546875" style="1156" customWidth="1"/>
    <col min="10502" max="10504" width="12.28515625" style="1156" customWidth="1"/>
    <col min="10505" max="10506" width="9.28515625" style="1156"/>
    <col min="10507" max="10507" width="15" style="1156" customWidth="1"/>
    <col min="10508" max="10508" width="14.28515625" style="1156" customWidth="1"/>
    <col min="10509" max="10509" width="13.5703125" style="1156" customWidth="1"/>
    <col min="10510" max="10752" width="9.28515625" style="1156"/>
    <col min="10753" max="10753" width="41.5703125" style="1156" customWidth="1"/>
    <col min="10754" max="10754" width="18" style="1156" bestFit="1" customWidth="1"/>
    <col min="10755" max="10757" width="15.85546875" style="1156" customWidth="1"/>
    <col min="10758" max="10760" width="12.28515625" style="1156" customWidth="1"/>
    <col min="10761" max="10762" width="9.28515625" style="1156"/>
    <col min="10763" max="10763" width="15" style="1156" customWidth="1"/>
    <col min="10764" max="10764" width="14.28515625" style="1156" customWidth="1"/>
    <col min="10765" max="10765" width="13.5703125" style="1156" customWidth="1"/>
    <col min="10766" max="11008" width="9.28515625" style="1156"/>
    <col min="11009" max="11009" width="41.5703125" style="1156" customWidth="1"/>
    <col min="11010" max="11010" width="18" style="1156" bestFit="1" customWidth="1"/>
    <col min="11011" max="11013" width="15.85546875" style="1156" customWidth="1"/>
    <col min="11014" max="11016" width="12.28515625" style="1156" customWidth="1"/>
    <col min="11017" max="11018" width="9.28515625" style="1156"/>
    <col min="11019" max="11019" width="15" style="1156" customWidth="1"/>
    <col min="11020" max="11020" width="14.28515625" style="1156" customWidth="1"/>
    <col min="11021" max="11021" width="13.5703125" style="1156" customWidth="1"/>
    <col min="11022" max="11264" width="9.28515625" style="1156"/>
    <col min="11265" max="11265" width="41.5703125" style="1156" customWidth="1"/>
    <col min="11266" max="11266" width="18" style="1156" bestFit="1" customWidth="1"/>
    <col min="11267" max="11269" width="15.85546875" style="1156" customWidth="1"/>
    <col min="11270" max="11272" width="12.28515625" style="1156" customWidth="1"/>
    <col min="11273" max="11274" width="9.28515625" style="1156"/>
    <col min="11275" max="11275" width="15" style="1156" customWidth="1"/>
    <col min="11276" max="11276" width="14.28515625" style="1156" customWidth="1"/>
    <col min="11277" max="11277" width="13.5703125" style="1156" customWidth="1"/>
    <col min="11278" max="11520" width="9.28515625" style="1156"/>
    <col min="11521" max="11521" width="41.5703125" style="1156" customWidth="1"/>
    <col min="11522" max="11522" width="18" style="1156" bestFit="1" customWidth="1"/>
    <col min="11523" max="11525" width="15.85546875" style="1156" customWidth="1"/>
    <col min="11526" max="11528" width="12.28515625" style="1156" customWidth="1"/>
    <col min="11529" max="11530" width="9.28515625" style="1156"/>
    <col min="11531" max="11531" width="15" style="1156" customWidth="1"/>
    <col min="11532" max="11532" width="14.28515625" style="1156" customWidth="1"/>
    <col min="11533" max="11533" width="13.5703125" style="1156" customWidth="1"/>
    <col min="11534" max="11776" width="9.28515625" style="1156"/>
    <col min="11777" max="11777" width="41.5703125" style="1156" customWidth="1"/>
    <col min="11778" max="11778" width="18" style="1156" bestFit="1" customWidth="1"/>
    <col min="11779" max="11781" width="15.85546875" style="1156" customWidth="1"/>
    <col min="11782" max="11784" width="12.28515625" style="1156" customWidth="1"/>
    <col min="11785" max="11786" width="9.28515625" style="1156"/>
    <col min="11787" max="11787" width="15" style="1156" customWidth="1"/>
    <col min="11788" max="11788" width="14.28515625" style="1156" customWidth="1"/>
    <col min="11789" max="11789" width="13.5703125" style="1156" customWidth="1"/>
    <col min="11790" max="12032" width="9.28515625" style="1156"/>
    <col min="12033" max="12033" width="41.5703125" style="1156" customWidth="1"/>
    <col min="12034" max="12034" width="18" style="1156" bestFit="1" customWidth="1"/>
    <col min="12035" max="12037" width="15.85546875" style="1156" customWidth="1"/>
    <col min="12038" max="12040" width="12.28515625" style="1156" customWidth="1"/>
    <col min="12041" max="12042" width="9.28515625" style="1156"/>
    <col min="12043" max="12043" width="15" style="1156" customWidth="1"/>
    <col min="12044" max="12044" width="14.28515625" style="1156" customWidth="1"/>
    <col min="12045" max="12045" width="13.5703125" style="1156" customWidth="1"/>
    <col min="12046" max="12288" width="9.28515625" style="1156"/>
    <col min="12289" max="12289" width="41.5703125" style="1156" customWidth="1"/>
    <col min="12290" max="12290" width="18" style="1156" bestFit="1" customWidth="1"/>
    <col min="12291" max="12293" width="15.85546875" style="1156" customWidth="1"/>
    <col min="12294" max="12296" width="12.28515625" style="1156" customWidth="1"/>
    <col min="12297" max="12298" width="9.28515625" style="1156"/>
    <col min="12299" max="12299" width="15" style="1156" customWidth="1"/>
    <col min="12300" max="12300" width="14.28515625" style="1156" customWidth="1"/>
    <col min="12301" max="12301" width="13.5703125" style="1156" customWidth="1"/>
    <col min="12302" max="12544" width="9.28515625" style="1156"/>
    <col min="12545" max="12545" width="41.5703125" style="1156" customWidth="1"/>
    <col min="12546" max="12546" width="18" style="1156" bestFit="1" customWidth="1"/>
    <col min="12547" max="12549" width="15.85546875" style="1156" customWidth="1"/>
    <col min="12550" max="12552" width="12.28515625" style="1156" customWidth="1"/>
    <col min="12553" max="12554" width="9.28515625" style="1156"/>
    <col min="12555" max="12555" width="15" style="1156" customWidth="1"/>
    <col min="12556" max="12556" width="14.28515625" style="1156" customWidth="1"/>
    <col min="12557" max="12557" width="13.5703125" style="1156" customWidth="1"/>
    <col min="12558" max="12800" width="9.28515625" style="1156"/>
    <col min="12801" max="12801" width="41.5703125" style="1156" customWidth="1"/>
    <col min="12802" max="12802" width="18" style="1156" bestFit="1" customWidth="1"/>
    <col min="12803" max="12805" width="15.85546875" style="1156" customWidth="1"/>
    <col min="12806" max="12808" width="12.28515625" style="1156" customWidth="1"/>
    <col min="12809" max="12810" width="9.28515625" style="1156"/>
    <col min="12811" max="12811" width="15" style="1156" customWidth="1"/>
    <col min="12812" max="12812" width="14.28515625" style="1156" customWidth="1"/>
    <col min="12813" max="12813" width="13.5703125" style="1156" customWidth="1"/>
    <col min="12814" max="13056" width="9.28515625" style="1156"/>
    <col min="13057" max="13057" width="41.5703125" style="1156" customWidth="1"/>
    <col min="13058" max="13058" width="18" style="1156" bestFit="1" customWidth="1"/>
    <col min="13059" max="13061" width="15.85546875" style="1156" customWidth="1"/>
    <col min="13062" max="13064" width="12.28515625" style="1156" customWidth="1"/>
    <col min="13065" max="13066" width="9.28515625" style="1156"/>
    <col min="13067" max="13067" width="15" style="1156" customWidth="1"/>
    <col min="13068" max="13068" width="14.28515625" style="1156" customWidth="1"/>
    <col min="13069" max="13069" width="13.5703125" style="1156" customWidth="1"/>
    <col min="13070" max="13312" width="9.28515625" style="1156"/>
    <col min="13313" max="13313" width="41.5703125" style="1156" customWidth="1"/>
    <col min="13314" max="13314" width="18" style="1156" bestFit="1" customWidth="1"/>
    <col min="13315" max="13317" width="15.85546875" style="1156" customWidth="1"/>
    <col min="13318" max="13320" width="12.28515625" style="1156" customWidth="1"/>
    <col min="13321" max="13322" width="9.28515625" style="1156"/>
    <col min="13323" max="13323" width="15" style="1156" customWidth="1"/>
    <col min="13324" max="13324" width="14.28515625" style="1156" customWidth="1"/>
    <col min="13325" max="13325" width="13.5703125" style="1156" customWidth="1"/>
    <col min="13326" max="13568" width="9.28515625" style="1156"/>
    <col min="13569" max="13569" width="41.5703125" style="1156" customWidth="1"/>
    <col min="13570" max="13570" width="18" style="1156" bestFit="1" customWidth="1"/>
    <col min="13571" max="13573" width="15.85546875" style="1156" customWidth="1"/>
    <col min="13574" max="13576" width="12.28515625" style="1156" customWidth="1"/>
    <col min="13577" max="13578" width="9.28515625" style="1156"/>
    <col min="13579" max="13579" width="15" style="1156" customWidth="1"/>
    <col min="13580" max="13580" width="14.28515625" style="1156" customWidth="1"/>
    <col min="13581" max="13581" width="13.5703125" style="1156" customWidth="1"/>
    <col min="13582" max="13824" width="9.28515625" style="1156"/>
    <col min="13825" max="13825" width="41.5703125" style="1156" customWidth="1"/>
    <col min="13826" max="13826" width="18" style="1156" bestFit="1" customWidth="1"/>
    <col min="13827" max="13829" width="15.85546875" style="1156" customWidth="1"/>
    <col min="13830" max="13832" width="12.28515625" style="1156" customWidth="1"/>
    <col min="13833" max="13834" width="9.28515625" style="1156"/>
    <col min="13835" max="13835" width="15" style="1156" customWidth="1"/>
    <col min="13836" max="13836" width="14.28515625" style="1156" customWidth="1"/>
    <col min="13837" max="13837" width="13.5703125" style="1156" customWidth="1"/>
    <col min="13838" max="14080" width="9.28515625" style="1156"/>
    <col min="14081" max="14081" width="41.5703125" style="1156" customWidth="1"/>
    <col min="14082" max="14082" width="18" style="1156" bestFit="1" customWidth="1"/>
    <col min="14083" max="14085" width="15.85546875" style="1156" customWidth="1"/>
    <col min="14086" max="14088" width="12.28515625" style="1156" customWidth="1"/>
    <col min="14089" max="14090" width="9.28515625" style="1156"/>
    <col min="14091" max="14091" width="15" style="1156" customWidth="1"/>
    <col min="14092" max="14092" width="14.28515625" style="1156" customWidth="1"/>
    <col min="14093" max="14093" width="13.5703125" style="1156" customWidth="1"/>
    <col min="14094" max="14336" width="9.28515625" style="1156"/>
    <col min="14337" max="14337" width="41.5703125" style="1156" customWidth="1"/>
    <col min="14338" max="14338" width="18" style="1156" bestFit="1" customWidth="1"/>
    <col min="14339" max="14341" width="15.85546875" style="1156" customWidth="1"/>
    <col min="14342" max="14344" width="12.28515625" style="1156" customWidth="1"/>
    <col min="14345" max="14346" width="9.28515625" style="1156"/>
    <col min="14347" max="14347" width="15" style="1156" customWidth="1"/>
    <col min="14348" max="14348" width="14.28515625" style="1156" customWidth="1"/>
    <col min="14349" max="14349" width="13.5703125" style="1156" customWidth="1"/>
    <col min="14350" max="14592" width="9.28515625" style="1156"/>
    <col min="14593" max="14593" width="41.5703125" style="1156" customWidth="1"/>
    <col min="14594" max="14594" width="18" style="1156" bestFit="1" customWidth="1"/>
    <col min="14595" max="14597" width="15.85546875" style="1156" customWidth="1"/>
    <col min="14598" max="14600" width="12.28515625" style="1156" customWidth="1"/>
    <col min="14601" max="14602" width="9.28515625" style="1156"/>
    <col min="14603" max="14603" width="15" style="1156" customWidth="1"/>
    <col min="14604" max="14604" width="14.28515625" style="1156" customWidth="1"/>
    <col min="14605" max="14605" width="13.5703125" style="1156" customWidth="1"/>
    <col min="14606" max="14848" width="9.28515625" style="1156"/>
    <col min="14849" max="14849" width="41.5703125" style="1156" customWidth="1"/>
    <col min="14850" max="14850" width="18" style="1156" bestFit="1" customWidth="1"/>
    <col min="14851" max="14853" width="15.85546875" style="1156" customWidth="1"/>
    <col min="14854" max="14856" width="12.28515625" style="1156" customWidth="1"/>
    <col min="14857" max="14858" width="9.28515625" style="1156"/>
    <col min="14859" max="14859" width="15" style="1156" customWidth="1"/>
    <col min="14860" max="14860" width="14.28515625" style="1156" customWidth="1"/>
    <col min="14861" max="14861" width="13.5703125" style="1156" customWidth="1"/>
    <col min="14862" max="15104" width="9.28515625" style="1156"/>
    <col min="15105" max="15105" width="41.5703125" style="1156" customWidth="1"/>
    <col min="15106" max="15106" width="18" style="1156" bestFit="1" customWidth="1"/>
    <col min="15107" max="15109" width="15.85546875" style="1156" customWidth="1"/>
    <col min="15110" max="15112" width="12.28515625" style="1156" customWidth="1"/>
    <col min="15113" max="15114" width="9.28515625" style="1156"/>
    <col min="15115" max="15115" width="15" style="1156" customWidth="1"/>
    <col min="15116" max="15116" width="14.28515625" style="1156" customWidth="1"/>
    <col min="15117" max="15117" width="13.5703125" style="1156" customWidth="1"/>
    <col min="15118" max="15360" width="9.28515625" style="1156"/>
    <col min="15361" max="15361" width="41.5703125" style="1156" customWidth="1"/>
    <col min="15362" max="15362" width="18" style="1156" bestFit="1" customWidth="1"/>
    <col min="15363" max="15365" width="15.85546875" style="1156" customWidth="1"/>
    <col min="15366" max="15368" width="12.28515625" style="1156" customWidth="1"/>
    <col min="15369" max="15370" width="9.28515625" style="1156"/>
    <col min="15371" max="15371" width="15" style="1156" customWidth="1"/>
    <col min="15372" max="15372" width="14.28515625" style="1156" customWidth="1"/>
    <col min="15373" max="15373" width="13.5703125" style="1156" customWidth="1"/>
    <col min="15374" max="15616" width="9.28515625" style="1156"/>
    <col min="15617" max="15617" width="41.5703125" style="1156" customWidth="1"/>
    <col min="15618" max="15618" width="18" style="1156" bestFit="1" customWidth="1"/>
    <col min="15619" max="15621" width="15.85546875" style="1156" customWidth="1"/>
    <col min="15622" max="15624" width="12.28515625" style="1156" customWidth="1"/>
    <col min="15625" max="15626" width="9.28515625" style="1156"/>
    <col min="15627" max="15627" width="15" style="1156" customWidth="1"/>
    <col min="15628" max="15628" width="14.28515625" style="1156" customWidth="1"/>
    <col min="15629" max="15629" width="13.5703125" style="1156" customWidth="1"/>
    <col min="15630" max="15872" width="9.28515625" style="1156"/>
    <col min="15873" max="15873" width="41.5703125" style="1156" customWidth="1"/>
    <col min="15874" max="15874" width="18" style="1156" bestFit="1" customWidth="1"/>
    <col min="15875" max="15877" width="15.85546875" style="1156" customWidth="1"/>
    <col min="15878" max="15880" width="12.28515625" style="1156" customWidth="1"/>
    <col min="15881" max="15882" width="9.28515625" style="1156"/>
    <col min="15883" max="15883" width="15" style="1156" customWidth="1"/>
    <col min="15884" max="15884" width="14.28515625" style="1156" customWidth="1"/>
    <col min="15885" max="15885" width="13.5703125" style="1156" customWidth="1"/>
    <col min="15886" max="16128" width="9.28515625" style="1156"/>
    <col min="16129" max="16129" width="41.5703125" style="1156" customWidth="1"/>
    <col min="16130" max="16130" width="18" style="1156" bestFit="1" customWidth="1"/>
    <col min="16131" max="16133" width="15.85546875" style="1156" customWidth="1"/>
    <col min="16134" max="16136" width="12.28515625" style="1156" customWidth="1"/>
    <col min="16137" max="16138" width="9.28515625" style="1156"/>
    <col min="16139" max="16139" width="15" style="1156" customWidth="1"/>
    <col min="16140" max="16140" width="14.28515625" style="1156" customWidth="1"/>
    <col min="16141" max="16141" width="13.5703125" style="1156" customWidth="1"/>
    <col min="16142" max="16384" width="9.28515625" style="1156"/>
  </cols>
  <sheetData>
    <row r="1" spans="1:16" ht="17.25" customHeight="1">
      <c r="A1" s="1154" t="s">
        <v>513</v>
      </c>
      <c r="B1" s="1154"/>
      <c r="C1" s="1155"/>
      <c r="D1" s="1155"/>
      <c r="E1" s="1155"/>
      <c r="F1" s="1155"/>
      <c r="G1" s="1155"/>
      <c r="H1" s="1155"/>
      <c r="N1" s="1156"/>
      <c r="O1" s="1156"/>
      <c r="P1" s="1156"/>
    </row>
    <row r="2" spans="1:16" ht="17.25" customHeight="1">
      <c r="A2" s="1157"/>
      <c r="B2" s="1157"/>
      <c r="C2" s="1155"/>
      <c r="D2" s="1155"/>
      <c r="E2" s="1155"/>
      <c r="F2" s="1155"/>
      <c r="G2" s="1155"/>
      <c r="H2" s="1155"/>
      <c r="N2" s="1156"/>
      <c r="O2" s="1156"/>
      <c r="P2" s="1156"/>
    </row>
    <row r="3" spans="1:16" ht="17.25" customHeight="1">
      <c r="A3" s="1158" t="s">
        <v>768</v>
      </c>
      <c r="B3" s="1159"/>
      <c r="C3" s="1160"/>
      <c r="D3" s="1160"/>
      <c r="E3" s="1160"/>
      <c r="F3" s="1160"/>
      <c r="G3" s="1160"/>
      <c r="H3" s="1160"/>
      <c r="N3" s="1156"/>
      <c r="O3" s="1156"/>
      <c r="P3" s="1156"/>
    </row>
    <row r="4" spans="1:16" ht="17.25" customHeight="1">
      <c r="A4" s="1158"/>
      <c r="B4" s="1159"/>
      <c r="C4" s="1160"/>
      <c r="D4" s="1160"/>
      <c r="E4" s="1160"/>
      <c r="F4" s="1160"/>
      <c r="G4" s="1160"/>
      <c r="H4" s="1160"/>
      <c r="N4" s="1156"/>
      <c r="O4" s="1156"/>
      <c r="P4" s="1156"/>
    </row>
    <row r="5" spans="1:16" ht="15" customHeight="1">
      <c r="A5" s="1161"/>
      <c r="B5" s="1161"/>
      <c r="C5" s="1162"/>
      <c r="D5" s="1163"/>
      <c r="E5" s="1163"/>
      <c r="F5" s="1163"/>
      <c r="G5" s="1164"/>
      <c r="H5" s="1165" t="s">
        <v>2</v>
      </c>
      <c r="N5" s="1156"/>
      <c r="O5" s="1156"/>
      <c r="P5" s="1156"/>
    </row>
    <row r="8" spans="1:16" ht="16.350000000000001" customHeight="1">
      <c r="A8" s="1166"/>
      <c r="B8" s="1167" t="s">
        <v>769</v>
      </c>
      <c r="C8" s="1168" t="s">
        <v>235</v>
      </c>
      <c r="D8" s="1169"/>
      <c r="E8" s="1169"/>
      <c r="F8" s="1170" t="s">
        <v>446</v>
      </c>
      <c r="G8" s="1171"/>
      <c r="H8" s="1172"/>
      <c r="N8" s="1156"/>
      <c r="O8" s="1156"/>
      <c r="P8" s="1156"/>
    </row>
    <row r="9" spans="1:16" ht="16.350000000000001" customHeight="1">
      <c r="A9" s="1173" t="s">
        <v>3</v>
      </c>
      <c r="B9" s="1174" t="s">
        <v>234</v>
      </c>
      <c r="C9" s="1175"/>
      <c r="D9" s="1175"/>
      <c r="E9" s="1175"/>
      <c r="F9" s="1175" t="s">
        <v>4</v>
      </c>
      <c r="G9" s="1175" t="s">
        <v>4</v>
      </c>
      <c r="H9" s="1176"/>
      <c r="N9" s="1156"/>
      <c r="O9" s="1156"/>
      <c r="P9" s="1156"/>
    </row>
    <row r="10" spans="1:16" ht="16.350000000000001" customHeight="1">
      <c r="A10" s="1177"/>
      <c r="B10" s="1178" t="s">
        <v>770</v>
      </c>
      <c r="C10" s="1175" t="s">
        <v>447</v>
      </c>
      <c r="D10" s="1175" t="s">
        <v>448</v>
      </c>
      <c r="E10" s="1175" t="s">
        <v>449</v>
      </c>
      <c r="F10" s="1179" t="s">
        <v>238</v>
      </c>
      <c r="G10" s="1179" t="s">
        <v>450</v>
      </c>
      <c r="H10" s="1180" t="s">
        <v>451</v>
      </c>
      <c r="K10" s="372"/>
      <c r="L10" s="372"/>
      <c r="M10" s="372"/>
      <c r="N10" s="1156"/>
      <c r="O10" s="1156"/>
      <c r="P10" s="1156"/>
    </row>
    <row r="11" spans="1:16" s="1185" customFormat="1" ht="9.75" customHeight="1">
      <c r="A11" s="1181" t="s">
        <v>452</v>
      </c>
      <c r="B11" s="1182">
        <v>2</v>
      </c>
      <c r="C11" s="1183">
        <v>3</v>
      </c>
      <c r="D11" s="1183">
        <v>4</v>
      </c>
      <c r="E11" s="1183">
        <v>5</v>
      </c>
      <c r="F11" s="1183">
        <v>6</v>
      </c>
      <c r="G11" s="1183">
        <v>7</v>
      </c>
      <c r="H11" s="1184">
        <v>8</v>
      </c>
      <c r="K11" s="1186"/>
      <c r="L11" s="1186"/>
      <c r="M11" s="1186"/>
    </row>
    <row r="12" spans="1:16" ht="24" customHeight="1">
      <c r="A12" s="1187" t="s">
        <v>453</v>
      </c>
      <c r="B12" s="1188">
        <v>71448652</v>
      </c>
      <c r="C12" s="375">
        <v>3744731</v>
      </c>
      <c r="D12" s="375"/>
      <c r="E12" s="375"/>
      <c r="F12" s="1189">
        <v>5.2411499659923602E-2</v>
      </c>
      <c r="G12" s="1189"/>
      <c r="H12" s="1189"/>
      <c r="N12" s="1156"/>
      <c r="O12" s="1156"/>
      <c r="P12" s="1156"/>
    </row>
    <row r="13" spans="1:16" ht="24" customHeight="1">
      <c r="A13" s="1190" t="s">
        <v>454</v>
      </c>
      <c r="B13" s="376">
        <v>88402533</v>
      </c>
      <c r="C13" s="375">
        <v>3640869</v>
      </c>
      <c r="D13" s="375"/>
      <c r="E13" s="375"/>
      <c r="F13" s="1191">
        <v>4.1185120792862351E-2</v>
      </c>
      <c r="G13" s="1192"/>
      <c r="H13" s="1193"/>
      <c r="N13" s="1156"/>
      <c r="O13" s="1156"/>
      <c r="P13" s="1156"/>
    </row>
    <row r="14" spans="1:16" ht="24" customHeight="1">
      <c r="A14" s="1194" t="s">
        <v>455</v>
      </c>
      <c r="B14" s="962">
        <v>-16953881</v>
      </c>
      <c r="C14" s="962">
        <v>103862</v>
      </c>
      <c r="D14" s="1195"/>
      <c r="E14" s="1195"/>
      <c r="F14" s="1196"/>
      <c r="G14" s="1197"/>
      <c r="H14" s="1196"/>
      <c r="N14" s="1156"/>
      <c r="O14" s="1156"/>
      <c r="P14" s="1156"/>
    </row>
    <row r="15" spans="1:16">
      <c r="J15" s="1198"/>
      <c r="K15" s="1198"/>
      <c r="L15" s="1198"/>
      <c r="N15" s="1156"/>
      <c r="O15" s="1156"/>
      <c r="P15" s="1156"/>
    </row>
    <row r="16" spans="1:16">
      <c r="J16" s="1198"/>
      <c r="K16" s="1198"/>
      <c r="L16" s="1198"/>
      <c r="N16" s="1156"/>
      <c r="O16" s="1156"/>
      <c r="P16" s="1156"/>
    </row>
    <row r="17" spans="10:16">
      <c r="J17" s="1198"/>
      <c r="K17" s="1198"/>
      <c r="L17" s="1198"/>
      <c r="N17" s="1156"/>
      <c r="O17" s="1156"/>
      <c r="P17" s="1156"/>
    </row>
    <row r="18" spans="10:16">
      <c r="J18" s="1198"/>
      <c r="K18" s="1198"/>
      <c r="L18" s="1198"/>
      <c r="N18" s="1156"/>
      <c r="O18" s="1156"/>
      <c r="P18" s="1156"/>
    </row>
    <row r="19" spans="10:16">
      <c r="J19" s="1198"/>
      <c r="K19" s="1198"/>
      <c r="L19" s="1198"/>
      <c r="N19" s="1156"/>
      <c r="O19" s="1156"/>
      <c r="P19" s="1156"/>
    </row>
    <row r="20" spans="10:16">
      <c r="N20" s="1199"/>
      <c r="O20" s="1199"/>
      <c r="P20" s="1199"/>
    </row>
    <row r="21" spans="10:16">
      <c r="N21" s="1199"/>
      <c r="O21" s="1199"/>
      <c r="P21" s="1199"/>
    </row>
    <row r="22" spans="10:16">
      <c r="N22" s="1199"/>
      <c r="O22" s="1199"/>
      <c r="P22" s="1199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68" firstPageNumber="56" orientation="landscape" useFirstPageNumber="1" r:id="rId1"/>
  <headerFooter alignWithMargins="0">
    <oddHeader>&amp;C&amp;"Arial CE,Pogrubiony"-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0" zoomScaleNormal="70" zoomScaleSheetLayoutView="75" workbookViewId="0">
      <selection activeCell="AC11" sqref="AC11"/>
    </sheetView>
  </sheetViews>
  <sheetFormatPr defaultColWidth="9.28515625" defaultRowHeight="15"/>
  <cols>
    <col min="1" max="1" width="103.140625" style="1202" customWidth="1"/>
    <col min="2" max="2" width="20.5703125" style="1202" customWidth="1"/>
    <col min="3" max="3" width="19.42578125" style="1246" customWidth="1"/>
    <col min="4" max="4" width="16.7109375" style="1202" customWidth="1"/>
    <col min="5" max="5" width="9.28515625" style="1202"/>
    <col min="6" max="6" width="8.42578125" style="1202" customWidth="1"/>
    <col min="7" max="7" width="17.5703125" style="1202" bestFit="1" customWidth="1"/>
    <col min="8" max="8" width="21.7109375" style="1202" customWidth="1"/>
    <col min="9" max="9" width="21.28515625" style="1202" customWidth="1"/>
    <col min="10" max="245" width="9.28515625" style="1202"/>
    <col min="246" max="246" width="103.140625" style="1202" customWidth="1"/>
    <col min="247" max="247" width="20.5703125" style="1202" customWidth="1"/>
    <col min="248" max="248" width="19.42578125" style="1202" customWidth="1"/>
    <col min="249" max="249" width="16.7109375" style="1202" customWidth="1"/>
    <col min="250" max="250" width="12.85546875" style="1202" customWidth="1"/>
    <col min="251" max="251" width="11" style="1202" bestFit="1" customWidth="1"/>
    <col min="252" max="256" width="9.28515625" style="1202"/>
    <col min="257" max="257" width="103.140625" style="1202" customWidth="1"/>
    <col min="258" max="258" width="20.5703125" style="1202" customWidth="1"/>
    <col min="259" max="259" width="19.42578125" style="1202" customWidth="1"/>
    <col min="260" max="260" width="16.7109375" style="1202" customWidth="1"/>
    <col min="261" max="261" width="9.28515625" style="1202"/>
    <col min="262" max="262" width="8.42578125" style="1202" customWidth="1"/>
    <col min="263" max="263" width="17.5703125" style="1202" bestFit="1" customWidth="1"/>
    <col min="264" max="264" width="21.7109375" style="1202" customWidth="1"/>
    <col min="265" max="265" width="21.28515625" style="1202" customWidth="1"/>
    <col min="266" max="501" width="9.28515625" style="1202"/>
    <col min="502" max="502" width="103.140625" style="1202" customWidth="1"/>
    <col min="503" max="503" width="20.5703125" style="1202" customWidth="1"/>
    <col min="504" max="504" width="19.42578125" style="1202" customWidth="1"/>
    <col min="505" max="505" width="16.7109375" style="1202" customWidth="1"/>
    <col min="506" max="506" width="12.85546875" style="1202" customWidth="1"/>
    <col min="507" max="507" width="11" style="1202" bestFit="1" customWidth="1"/>
    <col min="508" max="512" width="9.28515625" style="1202"/>
    <col min="513" max="513" width="103.140625" style="1202" customWidth="1"/>
    <col min="514" max="514" width="20.5703125" style="1202" customWidth="1"/>
    <col min="515" max="515" width="19.42578125" style="1202" customWidth="1"/>
    <col min="516" max="516" width="16.7109375" style="1202" customWidth="1"/>
    <col min="517" max="517" width="9.28515625" style="1202"/>
    <col min="518" max="518" width="8.42578125" style="1202" customWidth="1"/>
    <col min="519" max="519" width="17.5703125" style="1202" bestFit="1" customWidth="1"/>
    <col min="520" max="520" width="21.7109375" style="1202" customWidth="1"/>
    <col min="521" max="521" width="21.28515625" style="1202" customWidth="1"/>
    <col min="522" max="757" width="9.28515625" style="1202"/>
    <col min="758" max="758" width="103.140625" style="1202" customWidth="1"/>
    <col min="759" max="759" width="20.5703125" style="1202" customWidth="1"/>
    <col min="760" max="760" width="19.42578125" style="1202" customWidth="1"/>
    <col min="761" max="761" width="16.7109375" style="1202" customWidth="1"/>
    <col min="762" max="762" width="12.85546875" style="1202" customWidth="1"/>
    <col min="763" max="763" width="11" style="1202" bestFit="1" customWidth="1"/>
    <col min="764" max="768" width="9.28515625" style="1202"/>
    <col min="769" max="769" width="103.140625" style="1202" customWidth="1"/>
    <col min="770" max="770" width="20.5703125" style="1202" customWidth="1"/>
    <col min="771" max="771" width="19.42578125" style="1202" customWidth="1"/>
    <col min="772" max="772" width="16.7109375" style="1202" customWidth="1"/>
    <col min="773" max="773" width="9.28515625" style="1202"/>
    <col min="774" max="774" width="8.42578125" style="1202" customWidth="1"/>
    <col min="775" max="775" width="17.5703125" style="1202" bestFit="1" customWidth="1"/>
    <col min="776" max="776" width="21.7109375" style="1202" customWidth="1"/>
    <col min="777" max="777" width="21.28515625" style="1202" customWidth="1"/>
    <col min="778" max="1013" width="9.28515625" style="1202"/>
    <col min="1014" max="1014" width="103.140625" style="1202" customWidth="1"/>
    <col min="1015" max="1015" width="20.5703125" style="1202" customWidth="1"/>
    <col min="1016" max="1016" width="19.42578125" style="1202" customWidth="1"/>
    <col min="1017" max="1017" width="16.7109375" style="1202" customWidth="1"/>
    <col min="1018" max="1018" width="12.85546875" style="1202" customWidth="1"/>
    <col min="1019" max="1019" width="11" style="1202" bestFit="1" customWidth="1"/>
    <col min="1020" max="1024" width="9.28515625" style="1202"/>
    <col min="1025" max="1025" width="103.140625" style="1202" customWidth="1"/>
    <col min="1026" max="1026" width="20.5703125" style="1202" customWidth="1"/>
    <col min="1027" max="1027" width="19.42578125" style="1202" customWidth="1"/>
    <col min="1028" max="1028" width="16.7109375" style="1202" customWidth="1"/>
    <col min="1029" max="1029" width="9.28515625" style="1202"/>
    <col min="1030" max="1030" width="8.42578125" style="1202" customWidth="1"/>
    <col min="1031" max="1031" width="17.5703125" style="1202" bestFit="1" customWidth="1"/>
    <col min="1032" max="1032" width="21.7109375" style="1202" customWidth="1"/>
    <col min="1033" max="1033" width="21.28515625" style="1202" customWidth="1"/>
    <col min="1034" max="1269" width="9.28515625" style="1202"/>
    <col min="1270" max="1270" width="103.140625" style="1202" customWidth="1"/>
    <col min="1271" max="1271" width="20.5703125" style="1202" customWidth="1"/>
    <col min="1272" max="1272" width="19.42578125" style="1202" customWidth="1"/>
    <col min="1273" max="1273" width="16.7109375" style="1202" customWidth="1"/>
    <col min="1274" max="1274" width="12.85546875" style="1202" customWidth="1"/>
    <col min="1275" max="1275" width="11" style="1202" bestFit="1" customWidth="1"/>
    <col min="1276" max="1280" width="9.28515625" style="1202"/>
    <col min="1281" max="1281" width="103.140625" style="1202" customWidth="1"/>
    <col min="1282" max="1282" width="20.5703125" style="1202" customWidth="1"/>
    <col min="1283" max="1283" width="19.42578125" style="1202" customWidth="1"/>
    <col min="1284" max="1284" width="16.7109375" style="1202" customWidth="1"/>
    <col min="1285" max="1285" width="9.28515625" style="1202"/>
    <col min="1286" max="1286" width="8.42578125" style="1202" customWidth="1"/>
    <col min="1287" max="1287" width="17.5703125" style="1202" bestFit="1" customWidth="1"/>
    <col min="1288" max="1288" width="21.7109375" style="1202" customWidth="1"/>
    <col min="1289" max="1289" width="21.28515625" style="1202" customWidth="1"/>
    <col min="1290" max="1525" width="9.28515625" style="1202"/>
    <col min="1526" max="1526" width="103.140625" style="1202" customWidth="1"/>
    <col min="1527" max="1527" width="20.5703125" style="1202" customWidth="1"/>
    <col min="1528" max="1528" width="19.42578125" style="1202" customWidth="1"/>
    <col min="1529" max="1529" width="16.7109375" style="1202" customWidth="1"/>
    <col min="1530" max="1530" width="12.85546875" style="1202" customWidth="1"/>
    <col min="1531" max="1531" width="11" style="1202" bestFit="1" customWidth="1"/>
    <col min="1532" max="1536" width="9.28515625" style="1202"/>
    <col min="1537" max="1537" width="103.140625" style="1202" customWidth="1"/>
    <col min="1538" max="1538" width="20.5703125" style="1202" customWidth="1"/>
    <col min="1539" max="1539" width="19.42578125" style="1202" customWidth="1"/>
    <col min="1540" max="1540" width="16.7109375" style="1202" customWidth="1"/>
    <col min="1541" max="1541" width="9.28515625" style="1202"/>
    <col min="1542" max="1542" width="8.42578125" style="1202" customWidth="1"/>
    <col min="1543" max="1543" width="17.5703125" style="1202" bestFit="1" customWidth="1"/>
    <col min="1544" max="1544" width="21.7109375" style="1202" customWidth="1"/>
    <col min="1545" max="1545" width="21.28515625" style="1202" customWidth="1"/>
    <col min="1546" max="1781" width="9.28515625" style="1202"/>
    <col min="1782" max="1782" width="103.140625" style="1202" customWidth="1"/>
    <col min="1783" max="1783" width="20.5703125" style="1202" customWidth="1"/>
    <col min="1784" max="1784" width="19.42578125" style="1202" customWidth="1"/>
    <col min="1785" max="1785" width="16.7109375" style="1202" customWidth="1"/>
    <col min="1786" max="1786" width="12.85546875" style="1202" customWidth="1"/>
    <col min="1787" max="1787" width="11" style="1202" bestFit="1" customWidth="1"/>
    <col min="1788" max="1792" width="9.28515625" style="1202"/>
    <col min="1793" max="1793" width="103.140625" style="1202" customWidth="1"/>
    <col min="1794" max="1794" width="20.5703125" style="1202" customWidth="1"/>
    <col min="1795" max="1795" width="19.42578125" style="1202" customWidth="1"/>
    <col min="1796" max="1796" width="16.7109375" style="1202" customWidth="1"/>
    <col min="1797" max="1797" width="9.28515625" style="1202"/>
    <col min="1798" max="1798" width="8.42578125" style="1202" customWidth="1"/>
    <col min="1799" max="1799" width="17.5703125" style="1202" bestFit="1" customWidth="1"/>
    <col min="1800" max="1800" width="21.7109375" style="1202" customWidth="1"/>
    <col min="1801" max="1801" width="21.28515625" style="1202" customWidth="1"/>
    <col min="1802" max="2037" width="9.28515625" style="1202"/>
    <col min="2038" max="2038" width="103.140625" style="1202" customWidth="1"/>
    <col min="2039" max="2039" width="20.5703125" style="1202" customWidth="1"/>
    <col min="2040" max="2040" width="19.42578125" style="1202" customWidth="1"/>
    <col min="2041" max="2041" width="16.7109375" style="1202" customWidth="1"/>
    <col min="2042" max="2042" width="12.85546875" style="1202" customWidth="1"/>
    <col min="2043" max="2043" width="11" style="1202" bestFit="1" customWidth="1"/>
    <col min="2044" max="2048" width="9.28515625" style="1202"/>
    <col min="2049" max="2049" width="103.140625" style="1202" customWidth="1"/>
    <col min="2050" max="2050" width="20.5703125" style="1202" customWidth="1"/>
    <col min="2051" max="2051" width="19.42578125" style="1202" customWidth="1"/>
    <col min="2052" max="2052" width="16.7109375" style="1202" customWidth="1"/>
    <col min="2053" max="2053" width="9.28515625" style="1202"/>
    <col min="2054" max="2054" width="8.42578125" style="1202" customWidth="1"/>
    <col min="2055" max="2055" width="17.5703125" style="1202" bestFit="1" customWidth="1"/>
    <col min="2056" max="2056" width="21.7109375" style="1202" customWidth="1"/>
    <col min="2057" max="2057" width="21.28515625" style="1202" customWidth="1"/>
    <col min="2058" max="2293" width="9.28515625" style="1202"/>
    <col min="2294" max="2294" width="103.140625" style="1202" customWidth="1"/>
    <col min="2295" max="2295" width="20.5703125" style="1202" customWidth="1"/>
    <col min="2296" max="2296" width="19.42578125" style="1202" customWidth="1"/>
    <col min="2297" max="2297" width="16.7109375" style="1202" customWidth="1"/>
    <col min="2298" max="2298" width="12.85546875" style="1202" customWidth="1"/>
    <col min="2299" max="2299" width="11" style="1202" bestFit="1" customWidth="1"/>
    <col min="2300" max="2304" width="9.28515625" style="1202"/>
    <col min="2305" max="2305" width="103.140625" style="1202" customWidth="1"/>
    <col min="2306" max="2306" width="20.5703125" style="1202" customWidth="1"/>
    <col min="2307" max="2307" width="19.42578125" style="1202" customWidth="1"/>
    <col min="2308" max="2308" width="16.7109375" style="1202" customWidth="1"/>
    <col min="2309" max="2309" width="9.28515625" style="1202"/>
    <col min="2310" max="2310" width="8.42578125" style="1202" customWidth="1"/>
    <col min="2311" max="2311" width="17.5703125" style="1202" bestFit="1" customWidth="1"/>
    <col min="2312" max="2312" width="21.7109375" style="1202" customWidth="1"/>
    <col min="2313" max="2313" width="21.28515625" style="1202" customWidth="1"/>
    <col min="2314" max="2549" width="9.28515625" style="1202"/>
    <col min="2550" max="2550" width="103.140625" style="1202" customWidth="1"/>
    <col min="2551" max="2551" width="20.5703125" style="1202" customWidth="1"/>
    <col min="2552" max="2552" width="19.42578125" style="1202" customWidth="1"/>
    <col min="2553" max="2553" width="16.7109375" style="1202" customWidth="1"/>
    <col min="2554" max="2554" width="12.85546875" style="1202" customWidth="1"/>
    <col min="2555" max="2555" width="11" style="1202" bestFit="1" customWidth="1"/>
    <col min="2556" max="2560" width="9.28515625" style="1202"/>
    <col min="2561" max="2561" width="103.140625" style="1202" customWidth="1"/>
    <col min="2562" max="2562" width="20.5703125" style="1202" customWidth="1"/>
    <col min="2563" max="2563" width="19.42578125" style="1202" customWidth="1"/>
    <col min="2564" max="2564" width="16.7109375" style="1202" customWidth="1"/>
    <col min="2565" max="2565" width="9.28515625" style="1202"/>
    <col min="2566" max="2566" width="8.42578125" style="1202" customWidth="1"/>
    <col min="2567" max="2567" width="17.5703125" style="1202" bestFit="1" customWidth="1"/>
    <col min="2568" max="2568" width="21.7109375" style="1202" customWidth="1"/>
    <col min="2569" max="2569" width="21.28515625" style="1202" customWidth="1"/>
    <col min="2570" max="2805" width="9.28515625" style="1202"/>
    <col min="2806" max="2806" width="103.140625" style="1202" customWidth="1"/>
    <col min="2807" max="2807" width="20.5703125" style="1202" customWidth="1"/>
    <col min="2808" max="2808" width="19.42578125" style="1202" customWidth="1"/>
    <col min="2809" max="2809" width="16.7109375" style="1202" customWidth="1"/>
    <col min="2810" max="2810" width="12.85546875" style="1202" customWidth="1"/>
    <col min="2811" max="2811" width="11" style="1202" bestFit="1" customWidth="1"/>
    <col min="2812" max="2816" width="9.28515625" style="1202"/>
    <col min="2817" max="2817" width="103.140625" style="1202" customWidth="1"/>
    <col min="2818" max="2818" width="20.5703125" style="1202" customWidth="1"/>
    <col min="2819" max="2819" width="19.42578125" style="1202" customWidth="1"/>
    <col min="2820" max="2820" width="16.7109375" style="1202" customWidth="1"/>
    <col min="2821" max="2821" width="9.28515625" style="1202"/>
    <col min="2822" max="2822" width="8.42578125" style="1202" customWidth="1"/>
    <col min="2823" max="2823" width="17.5703125" style="1202" bestFit="1" customWidth="1"/>
    <col min="2824" max="2824" width="21.7109375" style="1202" customWidth="1"/>
    <col min="2825" max="2825" width="21.28515625" style="1202" customWidth="1"/>
    <col min="2826" max="3061" width="9.28515625" style="1202"/>
    <col min="3062" max="3062" width="103.140625" style="1202" customWidth="1"/>
    <col min="3063" max="3063" width="20.5703125" style="1202" customWidth="1"/>
    <col min="3064" max="3064" width="19.42578125" style="1202" customWidth="1"/>
    <col min="3065" max="3065" width="16.7109375" style="1202" customWidth="1"/>
    <col min="3066" max="3066" width="12.85546875" style="1202" customWidth="1"/>
    <col min="3067" max="3067" width="11" style="1202" bestFit="1" customWidth="1"/>
    <col min="3068" max="3072" width="9.28515625" style="1202"/>
    <col min="3073" max="3073" width="103.140625" style="1202" customWidth="1"/>
    <col min="3074" max="3074" width="20.5703125" style="1202" customWidth="1"/>
    <col min="3075" max="3075" width="19.42578125" style="1202" customWidth="1"/>
    <col min="3076" max="3076" width="16.7109375" style="1202" customWidth="1"/>
    <col min="3077" max="3077" width="9.28515625" style="1202"/>
    <col min="3078" max="3078" width="8.42578125" style="1202" customWidth="1"/>
    <col min="3079" max="3079" width="17.5703125" style="1202" bestFit="1" customWidth="1"/>
    <col min="3080" max="3080" width="21.7109375" style="1202" customWidth="1"/>
    <col min="3081" max="3081" width="21.28515625" style="1202" customWidth="1"/>
    <col min="3082" max="3317" width="9.28515625" style="1202"/>
    <col min="3318" max="3318" width="103.140625" style="1202" customWidth="1"/>
    <col min="3319" max="3319" width="20.5703125" style="1202" customWidth="1"/>
    <col min="3320" max="3320" width="19.42578125" style="1202" customWidth="1"/>
    <col min="3321" max="3321" width="16.7109375" style="1202" customWidth="1"/>
    <col min="3322" max="3322" width="12.85546875" style="1202" customWidth="1"/>
    <col min="3323" max="3323" width="11" style="1202" bestFit="1" customWidth="1"/>
    <col min="3324" max="3328" width="9.28515625" style="1202"/>
    <col min="3329" max="3329" width="103.140625" style="1202" customWidth="1"/>
    <col min="3330" max="3330" width="20.5703125" style="1202" customWidth="1"/>
    <col min="3331" max="3331" width="19.42578125" style="1202" customWidth="1"/>
    <col min="3332" max="3332" width="16.7109375" style="1202" customWidth="1"/>
    <col min="3333" max="3333" width="9.28515625" style="1202"/>
    <col min="3334" max="3334" width="8.42578125" style="1202" customWidth="1"/>
    <col min="3335" max="3335" width="17.5703125" style="1202" bestFit="1" customWidth="1"/>
    <col min="3336" max="3336" width="21.7109375" style="1202" customWidth="1"/>
    <col min="3337" max="3337" width="21.28515625" style="1202" customWidth="1"/>
    <col min="3338" max="3573" width="9.28515625" style="1202"/>
    <col min="3574" max="3574" width="103.140625" style="1202" customWidth="1"/>
    <col min="3575" max="3575" width="20.5703125" style="1202" customWidth="1"/>
    <col min="3576" max="3576" width="19.42578125" style="1202" customWidth="1"/>
    <col min="3577" max="3577" width="16.7109375" style="1202" customWidth="1"/>
    <col min="3578" max="3578" width="12.85546875" style="1202" customWidth="1"/>
    <col min="3579" max="3579" width="11" style="1202" bestFit="1" customWidth="1"/>
    <col min="3580" max="3584" width="9.28515625" style="1202"/>
    <col min="3585" max="3585" width="103.140625" style="1202" customWidth="1"/>
    <col min="3586" max="3586" width="20.5703125" style="1202" customWidth="1"/>
    <col min="3587" max="3587" width="19.42578125" style="1202" customWidth="1"/>
    <col min="3588" max="3588" width="16.7109375" style="1202" customWidth="1"/>
    <col min="3589" max="3589" width="9.28515625" style="1202"/>
    <col min="3590" max="3590" width="8.42578125" style="1202" customWidth="1"/>
    <col min="3591" max="3591" width="17.5703125" style="1202" bestFit="1" customWidth="1"/>
    <col min="3592" max="3592" width="21.7109375" style="1202" customWidth="1"/>
    <col min="3593" max="3593" width="21.28515625" style="1202" customWidth="1"/>
    <col min="3594" max="3829" width="9.28515625" style="1202"/>
    <col min="3830" max="3830" width="103.140625" style="1202" customWidth="1"/>
    <col min="3831" max="3831" width="20.5703125" style="1202" customWidth="1"/>
    <col min="3832" max="3832" width="19.42578125" style="1202" customWidth="1"/>
    <col min="3833" max="3833" width="16.7109375" style="1202" customWidth="1"/>
    <col min="3834" max="3834" width="12.85546875" style="1202" customWidth="1"/>
    <col min="3835" max="3835" width="11" style="1202" bestFit="1" customWidth="1"/>
    <col min="3836" max="3840" width="9.28515625" style="1202"/>
    <col min="3841" max="3841" width="103.140625" style="1202" customWidth="1"/>
    <col min="3842" max="3842" width="20.5703125" style="1202" customWidth="1"/>
    <col min="3843" max="3843" width="19.42578125" style="1202" customWidth="1"/>
    <col min="3844" max="3844" width="16.7109375" style="1202" customWidth="1"/>
    <col min="3845" max="3845" width="9.28515625" style="1202"/>
    <col min="3846" max="3846" width="8.42578125" style="1202" customWidth="1"/>
    <col min="3847" max="3847" width="17.5703125" style="1202" bestFit="1" customWidth="1"/>
    <col min="3848" max="3848" width="21.7109375" style="1202" customWidth="1"/>
    <col min="3849" max="3849" width="21.28515625" style="1202" customWidth="1"/>
    <col min="3850" max="4085" width="9.28515625" style="1202"/>
    <col min="4086" max="4086" width="103.140625" style="1202" customWidth="1"/>
    <col min="4087" max="4087" width="20.5703125" style="1202" customWidth="1"/>
    <col min="4088" max="4088" width="19.42578125" style="1202" customWidth="1"/>
    <col min="4089" max="4089" width="16.7109375" style="1202" customWidth="1"/>
    <col min="4090" max="4090" width="12.85546875" style="1202" customWidth="1"/>
    <col min="4091" max="4091" width="11" style="1202" bestFit="1" customWidth="1"/>
    <col min="4092" max="4096" width="9.28515625" style="1202"/>
    <col min="4097" max="4097" width="103.140625" style="1202" customWidth="1"/>
    <col min="4098" max="4098" width="20.5703125" style="1202" customWidth="1"/>
    <col min="4099" max="4099" width="19.42578125" style="1202" customWidth="1"/>
    <col min="4100" max="4100" width="16.7109375" style="1202" customWidth="1"/>
    <col min="4101" max="4101" width="9.28515625" style="1202"/>
    <col min="4102" max="4102" width="8.42578125" style="1202" customWidth="1"/>
    <col min="4103" max="4103" width="17.5703125" style="1202" bestFit="1" customWidth="1"/>
    <col min="4104" max="4104" width="21.7109375" style="1202" customWidth="1"/>
    <col min="4105" max="4105" width="21.28515625" style="1202" customWidth="1"/>
    <col min="4106" max="4341" width="9.28515625" style="1202"/>
    <col min="4342" max="4342" width="103.140625" style="1202" customWidth="1"/>
    <col min="4343" max="4343" width="20.5703125" style="1202" customWidth="1"/>
    <col min="4344" max="4344" width="19.42578125" style="1202" customWidth="1"/>
    <col min="4345" max="4345" width="16.7109375" style="1202" customWidth="1"/>
    <col min="4346" max="4346" width="12.85546875" style="1202" customWidth="1"/>
    <col min="4347" max="4347" width="11" style="1202" bestFit="1" customWidth="1"/>
    <col min="4348" max="4352" width="9.28515625" style="1202"/>
    <col min="4353" max="4353" width="103.140625" style="1202" customWidth="1"/>
    <col min="4354" max="4354" width="20.5703125" style="1202" customWidth="1"/>
    <col min="4355" max="4355" width="19.42578125" style="1202" customWidth="1"/>
    <col min="4356" max="4356" width="16.7109375" style="1202" customWidth="1"/>
    <col min="4357" max="4357" width="9.28515625" style="1202"/>
    <col min="4358" max="4358" width="8.42578125" style="1202" customWidth="1"/>
    <col min="4359" max="4359" width="17.5703125" style="1202" bestFit="1" customWidth="1"/>
    <col min="4360" max="4360" width="21.7109375" style="1202" customWidth="1"/>
    <col min="4361" max="4361" width="21.28515625" style="1202" customWidth="1"/>
    <col min="4362" max="4597" width="9.28515625" style="1202"/>
    <col min="4598" max="4598" width="103.140625" style="1202" customWidth="1"/>
    <col min="4599" max="4599" width="20.5703125" style="1202" customWidth="1"/>
    <col min="4600" max="4600" width="19.42578125" style="1202" customWidth="1"/>
    <col min="4601" max="4601" width="16.7109375" style="1202" customWidth="1"/>
    <col min="4602" max="4602" width="12.85546875" style="1202" customWidth="1"/>
    <col min="4603" max="4603" width="11" style="1202" bestFit="1" customWidth="1"/>
    <col min="4604" max="4608" width="9.28515625" style="1202"/>
    <col min="4609" max="4609" width="103.140625" style="1202" customWidth="1"/>
    <col min="4610" max="4610" width="20.5703125" style="1202" customWidth="1"/>
    <col min="4611" max="4611" width="19.42578125" style="1202" customWidth="1"/>
    <col min="4612" max="4612" width="16.7109375" style="1202" customWidth="1"/>
    <col min="4613" max="4613" width="9.28515625" style="1202"/>
    <col min="4614" max="4614" width="8.42578125" style="1202" customWidth="1"/>
    <col min="4615" max="4615" width="17.5703125" style="1202" bestFit="1" customWidth="1"/>
    <col min="4616" max="4616" width="21.7109375" style="1202" customWidth="1"/>
    <col min="4617" max="4617" width="21.28515625" style="1202" customWidth="1"/>
    <col min="4618" max="4853" width="9.28515625" style="1202"/>
    <col min="4854" max="4854" width="103.140625" style="1202" customWidth="1"/>
    <col min="4855" max="4855" width="20.5703125" style="1202" customWidth="1"/>
    <col min="4856" max="4856" width="19.42578125" style="1202" customWidth="1"/>
    <col min="4857" max="4857" width="16.7109375" style="1202" customWidth="1"/>
    <col min="4858" max="4858" width="12.85546875" style="1202" customWidth="1"/>
    <col min="4859" max="4859" width="11" style="1202" bestFit="1" customWidth="1"/>
    <col min="4860" max="4864" width="9.28515625" style="1202"/>
    <col min="4865" max="4865" width="103.140625" style="1202" customWidth="1"/>
    <col min="4866" max="4866" width="20.5703125" style="1202" customWidth="1"/>
    <col min="4867" max="4867" width="19.42578125" style="1202" customWidth="1"/>
    <col min="4868" max="4868" width="16.7109375" style="1202" customWidth="1"/>
    <col min="4869" max="4869" width="9.28515625" style="1202"/>
    <col min="4870" max="4870" width="8.42578125" style="1202" customWidth="1"/>
    <col min="4871" max="4871" width="17.5703125" style="1202" bestFit="1" customWidth="1"/>
    <col min="4872" max="4872" width="21.7109375" style="1202" customWidth="1"/>
    <col min="4873" max="4873" width="21.28515625" style="1202" customWidth="1"/>
    <col min="4874" max="5109" width="9.28515625" style="1202"/>
    <col min="5110" max="5110" width="103.140625" style="1202" customWidth="1"/>
    <col min="5111" max="5111" width="20.5703125" style="1202" customWidth="1"/>
    <col min="5112" max="5112" width="19.42578125" style="1202" customWidth="1"/>
    <col min="5113" max="5113" width="16.7109375" style="1202" customWidth="1"/>
    <col min="5114" max="5114" width="12.85546875" style="1202" customWidth="1"/>
    <col min="5115" max="5115" width="11" style="1202" bestFit="1" customWidth="1"/>
    <col min="5116" max="5120" width="9.28515625" style="1202"/>
    <col min="5121" max="5121" width="103.140625" style="1202" customWidth="1"/>
    <col min="5122" max="5122" width="20.5703125" style="1202" customWidth="1"/>
    <col min="5123" max="5123" width="19.42578125" style="1202" customWidth="1"/>
    <col min="5124" max="5124" width="16.7109375" style="1202" customWidth="1"/>
    <col min="5125" max="5125" width="9.28515625" style="1202"/>
    <col min="5126" max="5126" width="8.42578125" style="1202" customWidth="1"/>
    <col min="5127" max="5127" width="17.5703125" style="1202" bestFit="1" customWidth="1"/>
    <col min="5128" max="5128" width="21.7109375" style="1202" customWidth="1"/>
    <col min="5129" max="5129" width="21.28515625" style="1202" customWidth="1"/>
    <col min="5130" max="5365" width="9.28515625" style="1202"/>
    <col min="5366" max="5366" width="103.140625" style="1202" customWidth="1"/>
    <col min="5367" max="5367" width="20.5703125" style="1202" customWidth="1"/>
    <col min="5368" max="5368" width="19.42578125" style="1202" customWidth="1"/>
    <col min="5369" max="5369" width="16.7109375" style="1202" customWidth="1"/>
    <col min="5370" max="5370" width="12.85546875" style="1202" customWidth="1"/>
    <col min="5371" max="5371" width="11" style="1202" bestFit="1" customWidth="1"/>
    <col min="5372" max="5376" width="9.28515625" style="1202"/>
    <col min="5377" max="5377" width="103.140625" style="1202" customWidth="1"/>
    <col min="5378" max="5378" width="20.5703125" style="1202" customWidth="1"/>
    <col min="5379" max="5379" width="19.42578125" style="1202" customWidth="1"/>
    <col min="5380" max="5380" width="16.7109375" style="1202" customWidth="1"/>
    <col min="5381" max="5381" width="9.28515625" style="1202"/>
    <col min="5382" max="5382" width="8.42578125" style="1202" customWidth="1"/>
    <col min="5383" max="5383" width="17.5703125" style="1202" bestFit="1" customWidth="1"/>
    <col min="5384" max="5384" width="21.7109375" style="1202" customWidth="1"/>
    <col min="5385" max="5385" width="21.28515625" style="1202" customWidth="1"/>
    <col min="5386" max="5621" width="9.28515625" style="1202"/>
    <col min="5622" max="5622" width="103.140625" style="1202" customWidth="1"/>
    <col min="5623" max="5623" width="20.5703125" style="1202" customWidth="1"/>
    <col min="5624" max="5624" width="19.42578125" style="1202" customWidth="1"/>
    <col min="5625" max="5625" width="16.7109375" style="1202" customWidth="1"/>
    <col min="5626" max="5626" width="12.85546875" style="1202" customWidth="1"/>
    <col min="5627" max="5627" width="11" style="1202" bestFit="1" customWidth="1"/>
    <col min="5628" max="5632" width="9.28515625" style="1202"/>
    <col min="5633" max="5633" width="103.140625" style="1202" customWidth="1"/>
    <col min="5634" max="5634" width="20.5703125" style="1202" customWidth="1"/>
    <col min="5635" max="5635" width="19.42578125" style="1202" customWidth="1"/>
    <col min="5636" max="5636" width="16.7109375" style="1202" customWidth="1"/>
    <col min="5637" max="5637" width="9.28515625" style="1202"/>
    <col min="5638" max="5638" width="8.42578125" style="1202" customWidth="1"/>
    <col min="5639" max="5639" width="17.5703125" style="1202" bestFit="1" customWidth="1"/>
    <col min="5640" max="5640" width="21.7109375" style="1202" customWidth="1"/>
    <col min="5641" max="5641" width="21.28515625" style="1202" customWidth="1"/>
    <col min="5642" max="5877" width="9.28515625" style="1202"/>
    <col min="5878" max="5878" width="103.140625" style="1202" customWidth="1"/>
    <col min="5879" max="5879" width="20.5703125" style="1202" customWidth="1"/>
    <col min="5880" max="5880" width="19.42578125" style="1202" customWidth="1"/>
    <col min="5881" max="5881" width="16.7109375" style="1202" customWidth="1"/>
    <col min="5882" max="5882" width="12.85546875" style="1202" customWidth="1"/>
    <col min="5883" max="5883" width="11" style="1202" bestFit="1" customWidth="1"/>
    <col min="5884" max="5888" width="9.28515625" style="1202"/>
    <col min="5889" max="5889" width="103.140625" style="1202" customWidth="1"/>
    <col min="5890" max="5890" width="20.5703125" style="1202" customWidth="1"/>
    <col min="5891" max="5891" width="19.42578125" style="1202" customWidth="1"/>
    <col min="5892" max="5892" width="16.7109375" style="1202" customWidth="1"/>
    <col min="5893" max="5893" width="9.28515625" style="1202"/>
    <col min="5894" max="5894" width="8.42578125" style="1202" customWidth="1"/>
    <col min="5895" max="5895" width="17.5703125" style="1202" bestFit="1" customWidth="1"/>
    <col min="5896" max="5896" width="21.7109375" style="1202" customWidth="1"/>
    <col min="5897" max="5897" width="21.28515625" style="1202" customWidth="1"/>
    <col min="5898" max="6133" width="9.28515625" style="1202"/>
    <col min="6134" max="6134" width="103.140625" style="1202" customWidth="1"/>
    <col min="6135" max="6135" width="20.5703125" style="1202" customWidth="1"/>
    <col min="6136" max="6136" width="19.42578125" style="1202" customWidth="1"/>
    <col min="6137" max="6137" width="16.7109375" style="1202" customWidth="1"/>
    <col min="6138" max="6138" width="12.85546875" style="1202" customWidth="1"/>
    <col min="6139" max="6139" width="11" style="1202" bestFit="1" customWidth="1"/>
    <col min="6140" max="6144" width="9.28515625" style="1202"/>
    <col min="6145" max="6145" width="103.140625" style="1202" customWidth="1"/>
    <col min="6146" max="6146" width="20.5703125" style="1202" customWidth="1"/>
    <col min="6147" max="6147" width="19.42578125" style="1202" customWidth="1"/>
    <col min="6148" max="6148" width="16.7109375" style="1202" customWidth="1"/>
    <col min="6149" max="6149" width="9.28515625" style="1202"/>
    <col min="6150" max="6150" width="8.42578125" style="1202" customWidth="1"/>
    <col min="6151" max="6151" width="17.5703125" style="1202" bestFit="1" customWidth="1"/>
    <col min="6152" max="6152" width="21.7109375" style="1202" customWidth="1"/>
    <col min="6153" max="6153" width="21.28515625" style="1202" customWidth="1"/>
    <col min="6154" max="6389" width="9.28515625" style="1202"/>
    <col min="6390" max="6390" width="103.140625" style="1202" customWidth="1"/>
    <col min="6391" max="6391" width="20.5703125" style="1202" customWidth="1"/>
    <col min="6392" max="6392" width="19.42578125" style="1202" customWidth="1"/>
    <col min="6393" max="6393" width="16.7109375" style="1202" customWidth="1"/>
    <col min="6394" max="6394" width="12.85546875" style="1202" customWidth="1"/>
    <col min="6395" max="6395" width="11" style="1202" bestFit="1" customWidth="1"/>
    <col min="6396" max="6400" width="9.28515625" style="1202"/>
    <col min="6401" max="6401" width="103.140625" style="1202" customWidth="1"/>
    <col min="6402" max="6402" width="20.5703125" style="1202" customWidth="1"/>
    <col min="6403" max="6403" width="19.42578125" style="1202" customWidth="1"/>
    <col min="6404" max="6404" width="16.7109375" style="1202" customWidth="1"/>
    <col min="6405" max="6405" width="9.28515625" style="1202"/>
    <col min="6406" max="6406" width="8.42578125" style="1202" customWidth="1"/>
    <col min="6407" max="6407" width="17.5703125" style="1202" bestFit="1" customWidth="1"/>
    <col min="6408" max="6408" width="21.7109375" style="1202" customWidth="1"/>
    <col min="6409" max="6409" width="21.28515625" style="1202" customWidth="1"/>
    <col min="6410" max="6645" width="9.28515625" style="1202"/>
    <col min="6646" max="6646" width="103.140625" style="1202" customWidth="1"/>
    <col min="6647" max="6647" width="20.5703125" style="1202" customWidth="1"/>
    <col min="6648" max="6648" width="19.42578125" style="1202" customWidth="1"/>
    <col min="6649" max="6649" width="16.7109375" style="1202" customWidth="1"/>
    <col min="6650" max="6650" width="12.85546875" style="1202" customWidth="1"/>
    <col min="6651" max="6651" width="11" style="1202" bestFit="1" customWidth="1"/>
    <col min="6652" max="6656" width="9.28515625" style="1202"/>
    <col min="6657" max="6657" width="103.140625" style="1202" customWidth="1"/>
    <col min="6658" max="6658" width="20.5703125" style="1202" customWidth="1"/>
    <col min="6659" max="6659" width="19.42578125" style="1202" customWidth="1"/>
    <col min="6660" max="6660" width="16.7109375" style="1202" customWidth="1"/>
    <col min="6661" max="6661" width="9.28515625" style="1202"/>
    <col min="6662" max="6662" width="8.42578125" style="1202" customWidth="1"/>
    <col min="6663" max="6663" width="17.5703125" style="1202" bestFit="1" customWidth="1"/>
    <col min="6664" max="6664" width="21.7109375" style="1202" customWidth="1"/>
    <col min="6665" max="6665" width="21.28515625" style="1202" customWidth="1"/>
    <col min="6666" max="6901" width="9.28515625" style="1202"/>
    <col min="6902" max="6902" width="103.140625" style="1202" customWidth="1"/>
    <col min="6903" max="6903" width="20.5703125" style="1202" customWidth="1"/>
    <col min="6904" max="6904" width="19.42578125" style="1202" customWidth="1"/>
    <col min="6905" max="6905" width="16.7109375" style="1202" customWidth="1"/>
    <col min="6906" max="6906" width="12.85546875" style="1202" customWidth="1"/>
    <col min="6907" max="6907" width="11" style="1202" bestFit="1" customWidth="1"/>
    <col min="6908" max="6912" width="9.28515625" style="1202"/>
    <col min="6913" max="6913" width="103.140625" style="1202" customWidth="1"/>
    <col min="6914" max="6914" width="20.5703125" style="1202" customWidth="1"/>
    <col min="6915" max="6915" width="19.42578125" style="1202" customWidth="1"/>
    <col min="6916" max="6916" width="16.7109375" style="1202" customWidth="1"/>
    <col min="6917" max="6917" width="9.28515625" style="1202"/>
    <col min="6918" max="6918" width="8.42578125" style="1202" customWidth="1"/>
    <col min="6919" max="6919" width="17.5703125" style="1202" bestFit="1" customWidth="1"/>
    <col min="6920" max="6920" width="21.7109375" style="1202" customWidth="1"/>
    <col min="6921" max="6921" width="21.28515625" style="1202" customWidth="1"/>
    <col min="6922" max="7157" width="9.28515625" style="1202"/>
    <col min="7158" max="7158" width="103.140625" style="1202" customWidth="1"/>
    <col min="7159" max="7159" width="20.5703125" style="1202" customWidth="1"/>
    <col min="7160" max="7160" width="19.42578125" style="1202" customWidth="1"/>
    <col min="7161" max="7161" width="16.7109375" style="1202" customWidth="1"/>
    <col min="7162" max="7162" width="12.85546875" style="1202" customWidth="1"/>
    <col min="7163" max="7163" width="11" style="1202" bestFit="1" customWidth="1"/>
    <col min="7164" max="7168" width="9.28515625" style="1202"/>
    <col min="7169" max="7169" width="103.140625" style="1202" customWidth="1"/>
    <col min="7170" max="7170" width="20.5703125" style="1202" customWidth="1"/>
    <col min="7171" max="7171" width="19.42578125" style="1202" customWidth="1"/>
    <col min="7172" max="7172" width="16.7109375" style="1202" customWidth="1"/>
    <col min="7173" max="7173" width="9.28515625" style="1202"/>
    <col min="7174" max="7174" width="8.42578125" style="1202" customWidth="1"/>
    <col min="7175" max="7175" width="17.5703125" style="1202" bestFit="1" customWidth="1"/>
    <col min="7176" max="7176" width="21.7109375" style="1202" customWidth="1"/>
    <col min="7177" max="7177" width="21.28515625" style="1202" customWidth="1"/>
    <col min="7178" max="7413" width="9.28515625" style="1202"/>
    <col min="7414" max="7414" width="103.140625" style="1202" customWidth="1"/>
    <col min="7415" max="7415" width="20.5703125" style="1202" customWidth="1"/>
    <col min="7416" max="7416" width="19.42578125" style="1202" customWidth="1"/>
    <col min="7417" max="7417" width="16.7109375" style="1202" customWidth="1"/>
    <col min="7418" max="7418" width="12.85546875" style="1202" customWidth="1"/>
    <col min="7419" max="7419" width="11" style="1202" bestFit="1" customWidth="1"/>
    <col min="7420" max="7424" width="9.28515625" style="1202"/>
    <col min="7425" max="7425" width="103.140625" style="1202" customWidth="1"/>
    <col min="7426" max="7426" width="20.5703125" style="1202" customWidth="1"/>
    <col min="7427" max="7427" width="19.42578125" style="1202" customWidth="1"/>
    <col min="7428" max="7428" width="16.7109375" style="1202" customWidth="1"/>
    <col min="7429" max="7429" width="9.28515625" style="1202"/>
    <col min="7430" max="7430" width="8.42578125" style="1202" customWidth="1"/>
    <col min="7431" max="7431" width="17.5703125" style="1202" bestFit="1" customWidth="1"/>
    <col min="7432" max="7432" width="21.7109375" style="1202" customWidth="1"/>
    <col min="7433" max="7433" width="21.28515625" style="1202" customWidth="1"/>
    <col min="7434" max="7669" width="9.28515625" style="1202"/>
    <col min="7670" max="7670" width="103.140625" style="1202" customWidth="1"/>
    <col min="7671" max="7671" width="20.5703125" style="1202" customWidth="1"/>
    <col min="7672" max="7672" width="19.42578125" style="1202" customWidth="1"/>
    <col min="7673" max="7673" width="16.7109375" style="1202" customWidth="1"/>
    <col min="7674" max="7674" width="12.85546875" style="1202" customWidth="1"/>
    <col min="7675" max="7675" width="11" style="1202" bestFit="1" customWidth="1"/>
    <col min="7676" max="7680" width="9.28515625" style="1202"/>
    <col min="7681" max="7681" width="103.140625" style="1202" customWidth="1"/>
    <col min="7682" max="7682" width="20.5703125" style="1202" customWidth="1"/>
    <col min="7683" max="7683" width="19.42578125" style="1202" customWidth="1"/>
    <col min="7684" max="7684" width="16.7109375" style="1202" customWidth="1"/>
    <col min="7685" max="7685" width="9.28515625" style="1202"/>
    <col min="7686" max="7686" width="8.42578125" style="1202" customWidth="1"/>
    <col min="7687" max="7687" width="17.5703125" style="1202" bestFit="1" customWidth="1"/>
    <col min="7688" max="7688" width="21.7109375" style="1202" customWidth="1"/>
    <col min="7689" max="7689" width="21.28515625" style="1202" customWidth="1"/>
    <col min="7690" max="7925" width="9.28515625" style="1202"/>
    <col min="7926" max="7926" width="103.140625" style="1202" customWidth="1"/>
    <col min="7927" max="7927" width="20.5703125" style="1202" customWidth="1"/>
    <col min="7928" max="7928" width="19.42578125" style="1202" customWidth="1"/>
    <col min="7929" max="7929" width="16.7109375" style="1202" customWidth="1"/>
    <col min="7930" max="7930" width="12.85546875" style="1202" customWidth="1"/>
    <col min="7931" max="7931" width="11" style="1202" bestFit="1" customWidth="1"/>
    <col min="7932" max="7936" width="9.28515625" style="1202"/>
    <col min="7937" max="7937" width="103.140625" style="1202" customWidth="1"/>
    <col min="7938" max="7938" width="20.5703125" style="1202" customWidth="1"/>
    <col min="7939" max="7939" width="19.42578125" style="1202" customWidth="1"/>
    <col min="7940" max="7940" width="16.7109375" style="1202" customWidth="1"/>
    <col min="7941" max="7941" width="9.28515625" style="1202"/>
    <col min="7942" max="7942" width="8.42578125" style="1202" customWidth="1"/>
    <col min="7943" max="7943" width="17.5703125" style="1202" bestFit="1" customWidth="1"/>
    <col min="7944" max="7944" width="21.7109375" style="1202" customWidth="1"/>
    <col min="7945" max="7945" width="21.28515625" style="1202" customWidth="1"/>
    <col min="7946" max="8181" width="9.28515625" style="1202"/>
    <col min="8182" max="8182" width="103.140625" style="1202" customWidth="1"/>
    <col min="8183" max="8183" width="20.5703125" style="1202" customWidth="1"/>
    <col min="8184" max="8184" width="19.42578125" style="1202" customWidth="1"/>
    <col min="8185" max="8185" width="16.7109375" style="1202" customWidth="1"/>
    <col min="8186" max="8186" width="12.85546875" style="1202" customWidth="1"/>
    <col min="8187" max="8187" width="11" style="1202" bestFit="1" customWidth="1"/>
    <col min="8188" max="8192" width="9.28515625" style="1202"/>
    <col min="8193" max="8193" width="103.140625" style="1202" customWidth="1"/>
    <col min="8194" max="8194" width="20.5703125" style="1202" customWidth="1"/>
    <col min="8195" max="8195" width="19.42578125" style="1202" customWidth="1"/>
    <col min="8196" max="8196" width="16.7109375" style="1202" customWidth="1"/>
    <col min="8197" max="8197" width="9.28515625" style="1202"/>
    <col min="8198" max="8198" width="8.42578125" style="1202" customWidth="1"/>
    <col min="8199" max="8199" width="17.5703125" style="1202" bestFit="1" customWidth="1"/>
    <col min="8200" max="8200" width="21.7109375" style="1202" customWidth="1"/>
    <col min="8201" max="8201" width="21.28515625" style="1202" customWidth="1"/>
    <col min="8202" max="8437" width="9.28515625" style="1202"/>
    <col min="8438" max="8438" width="103.140625" style="1202" customWidth="1"/>
    <col min="8439" max="8439" width="20.5703125" style="1202" customWidth="1"/>
    <col min="8440" max="8440" width="19.42578125" style="1202" customWidth="1"/>
    <col min="8441" max="8441" width="16.7109375" style="1202" customWidth="1"/>
    <col min="8442" max="8442" width="12.85546875" style="1202" customWidth="1"/>
    <col min="8443" max="8443" width="11" style="1202" bestFit="1" customWidth="1"/>
    <col min="8444" max="8448" width="9.28515625" style="1202"/>
    <col min="8449" max="8449" width="103.140625" style="1202" customWidth="1"/>
    <col min="8450" max="8450" width="20.5703125" style="1202" customWidth="1"/>
    <col min="8451" max="8451" width="19.42578125" style="1202" customWidth="1"/>
    <col min="8452" max="8452" width="16.7109375" style="1202" customWidth="1"/>
    <col min="8453" max="8453" width="9.28515625" style="1202"/>
    <col min="8454" max="8454" width="8.42578125" style="1202" customWidth="1"/>
    <col min="8455" max="8455" width="17.5703125" style="1202" bestFit="1" customWidth="1"/>
    <col min="8456" max="8456" width="21.7109375" style="1202" customWidth="1"/>
    <col min="8457" max="8457" width="21.28515625" style="1202" customWidth="1"/>
    <col min="8458" max="8693" width="9.28515625" style="1202"/>
    <col min="8694" max="8694" width="103.140625" style="1202" customWidth="1"/>
    <col min="8695" max="8695" width="20.5703125" style="1202" customWidth="1"/>
    <col min="8696" max="8696" width="19.42578125" style="1202" customWidth="1"/>
    <col min="8697" max="8697" width="16.7109375" style="1202" customWidth="1"/>
    <col min="8698" max="8698" width="12.85546875" style="1202" customWidth="1"/>
    <col min="8699" max="8699" width="11" style="1202" bestFit="1" customWidth="1"/>
    <col min="8700" max="8704" width="9.28515625" style="1202"/>
    <col min="8705" max="8705" width="103.140625" style="1202" customWidth="1"/>
    <col min="8706" max="8706" width="20.5703125" style="1202" customWidth="1"/>
    <col min="8707" max="8707" width="19.42578125" style="1202" customWidth="1"/>
    <col min="8708" max="8708" width="16.7109375" style="1202" customWidth="1"/>
    <col min="8709" max="8709" width="9.28515625" style="1202"/>
    <col min="8710" max="8710" width="8.42578125" style="1202" customWidth="1"/>
    <col min="8711" max="8711" width="17.5703125" style="1202" bestFit="1" customWidth="1"/>
    <col min="8712" max="8712" width="21.7109375" style="1202" customWidth="1"/>
    <col min="8713" max="8713" width="21.28515625" style="1202" customWidth="1"/>
    <col min="8714" max="8949" width="9.28515625" style="1202"/>
    <col min="8950" max="8950" width="103.140625" style="1202" customWidth="1"/>
    <col min="8951" max="8951" width="20.5703125" style="1202" customWidth="1"/>
    <col min="8952" max="8952" width="19.42578125" style="1202" customWidth="1"/>
    <col min="8953" max="8953" width="16.7109375" style="1202" customWidth="1"/>
    <col min="8954" max="8954" width="12.85546875" style="1202" customWidth="1"/>
    <col min="8955" max="8955" width="11" style="1202" bestFit="1" customWidth="1"/>
    <col min="8956" max="8960" width="9.28515625" style="1202"/>
    <col min="8961" max="8961" width="103.140625" style="1202" customWidth="1"/>
    <col min="8962" max="8962" width="20.5703125" style="1202" customWidth="1"/>
    <col min="8963" max="8963" width="19.42578125" style="1202" customWidth="1"/>
    <col min="8964" max="8964" width="16.7109375" style="1202" customWidth="1"/>
    <col min="8965" max="8965" width="9.28515625" style="1202"/>
    <col min="8966" max="8966" width="8.42578125" style="1202" customWidth="1"/>
    <col min="8967" max="8967" width="17.5703125" style="1202" bestFit="1" customWidth="1"/>
    <col min="8968" max="8968" width="21.7109375" style="1202" customWidth="1"/>
    <col min="8969" max="8969" width="21.28515625" style="1202" customWidth="1"/>
    <col min="8970" max="9205" width="9.28515625" style="1202"/>
    <col min="9206" max="9206" width="103.140625" style="1202" customWidth="1"/>
    <col min="9207" max="9207" width="20.5703125" style="1202" customWidth="1"/>
    <col min="9208" max="9208" width="19.42578125" style="1202" customWidth="1"/>
    <col min="9209" max="9209" width="16.7109375" style="1202" customWidth="1"/>
    <col min="9210" max="9210" width="12.85546875" style="1202" customWidth="1"/>
    <col min="9211" max="9211" width="11" style="1202" bestFit="1" customWidth="1"/>
    <col min="9212" max="9216" width="9.28515625" style="1202"/>
    <col min="9217" max="9217" width="103.140625" style="1202" customWidth="1"/>
    <col min="9218" max="9218" width="20.5703125" style="1202" customWidth="1"/>
    <col min="9219" max="9219" width="19.42578125" style="1202" customWidth="1"/>
    <col min="9220" max="9220" width="16.7109375" style="1202" customWidth="1"/>
    <col min="9221" max="9221" width="9.28515625" style="1202"/>
    <col min="9222" max="9222" width="8.42578125" style="1202" customWidth="1"/>
    <col min="9223" max="9223" width="17.5703125" style="1202" bestFit="1" customWidth="1"/>
    <col min="9224" max="9224" width="21.7109375" style="1202" customWidth="1"/>
    <col min="9225" max="9225" width="21.28515625" style="1202" customWidth="1"/>
    <col min="9226" max="9461" width="9.28515625" style="1202"/>
    <col min="9462" max="9462" width="103.140625" style="1202" customWidth="1"/>
    <col min="9463" max="9463" width="20.5703125" style="1202" customWidth="1"/>
    <col min="9464" max="9464" width="19.42578125" style="1202" customWidth="1"/>
    <col min="9465" max="9465" width="16.7109375" style="1202" customWidth="1"/>
    <col min="9466" max="9466" width="12.85546875" style="1202" customWidth="1"/>
    <col min="9467" max="9467" width="11" style="1202" bestFit="1" customWidth="1"/>
    <col min="9468" max="9472" width="9.28515625" style="1202"/>
    <col min="9473" max="9473" width="103.140625" style="1202" customWidth="1"/>
    <col min="9474" max="9474" width="20.5703125" style="1202" customWidth="1"/>
    <col min="9475" max="9475" width="19.42578125" style="1202" customWidth="1"/>
    <col min="9476" max="9476" width="16.7109375" style="1202" customWidth="1"/>
    <col min="9477" max="9477" width="9.28515625" style="1202"/>
    <col min="9478" max="9478" width="8.42578125" style="1202" customWidth="1"/>
    <col min="9479" max="9479" width="17.5703125" style="1202" bestFit="1" customWidth="1"/>
    <col min="9480" max="9480" width="21.7109375" style="1202" customWidth="1"/>
    <col min="9481" max="9481" width="21.28515625" style="1202" customWidth="1"/>
    <col min="9482" max="9717" width="9.28515625" style="1202"/>
    <col min="9718" max="9718" width="103.140625" style="1202" customWidth="1"/>
    <col min="9719" max="9719" width="20.5703125" style="1202" customWidth="1"/>
    <col min="9720" max="9720" width="19.42578125" style="1202" customWidth="1"/>
    <col min="9721" max="9721" width="16.7109375" style="1202" customWidth="1"/>
    <col min="9722" max="9722" width="12.85546875" style="1202" customWidth="1"/>
    <col min="9723" max="9723" width="11" style="1202" bestFit="1" customWidth="1"/>
    <col min="9724" max="9728" width="9.28515625" style="1202"/>
    <col min="9729" max="9729" width="103.140625" style="1202" customWidth="1"/>
    <col min="9730" max="9730" width="20.5703125" style="1202" customWidth="1"/>
    <col min="9731" max="9731" width="19.42578125" style="1202" customWidth="1"/>
    <col min="9732" max="9732" width="16.7109375" style="1202" customWidth="1"/>
    <col min="9733" max="9733" width="9.28515625" style="1202"/>
    <col min="9734" max="9734" width="8.42578125" style="1202" customWidth="1"/>
    <col min="9735" max="9735" width="17.5703125" style="1202" bestFit="1" customWidth="1"/>
    <col min="9736" max="9736" width="21.7109375" style="1202" customWidth="1"/>
    <col min="9737" max="9737" width="21.28515625" style="1202" customWidth="1"/>
    <col min="9738" max="9973" width="9.28515625" style="1202"/>
    <col min="9974" max="9974" width="103.140625" style="1202" customWidth="1"/>
    <col min="9975" max="9975" width="20.5703125" style="1202" customWidth="1"/>
    <col min="9976" max="9976" width="19.42578125" style="1202" customWidth="1"/>
    <col min="9977" max="9977" width="16.7109375" style="1202" customWidth="1"/>
    <col min="9978" max="9978" width="12.85546875" style="1202" customWidth="1"/>
    <col min="9979" max="9979" width="11" style="1202" bestFit="1" customWidth="1"/>
    <col min="9980" max="9984" width="9.28515625" style="1202"/>
    <col min="9985" max="9985" width="103.140625" style="1202" customWidth="1"/>
    <col min="9986" max="9986" width="20.5703125" style="1202" customWidth="1"/>
    <col min="9987" max="9987" width="19.42578125" style="1202" customWidth="1"/>
    <col min="9988" max="9988" width="16.7109375" style="1202" customWidth="1"/>
    <col min="9989" max="9989" width="9.28515625" style="1202"/>
    <col min="9990" max="9990" width="8.42578125" style="1202" customWidth="1"/>
    <col min="9991" max="9991" width="17.5703125" style="1202" bestFit="1" customWidth="1"/>
    <col min="9992" max="9992" width="21.7109375" style="1202" customWidth="1"/>
    <col min="9993" max="9993" width="21.28515625" style="1202" customWidth="1"/>
    <col min="9994" max="10229" width="9.28515625" style="1202"/>
    <col min="10230" max="10230" width="103.140625" style="1202" customWidth="1"/>
    <col min="10231" max="10231" width="20.5703125" style="1202" customWidth="1"/>
    <col min="10232" max="10232" width="19.42578125" style="1202" customWidth="1"/>
    <col min="10233" max="10233" width="16.7109375" style="1202" customWidth="1"/>
    <col min="10234" max="10234" width="12.85546875" style="1202" customWidth="1"/>
    <col min="10235" max="10235" width="11" style="1202" bestFit="1" customWidth="1"/>
    <col min="10236" max="10240" width="9.28515625" style="1202"/>
    <col min="10241" max="10241" width="103.140625" style="1202" customWidth="1"/>
    <col min="10242" max="10242" width="20.5703125" style="1202" customWidth="1"/>
    <col min="10243" max="10243" width="19.42578125" style="1202" customWidth="1"/>
    <col min="10244" max="10244" width="16.7109375" style="1202" customWidth="1"/>
    <col min="10245" max="10245" width="9.28515625" style="1202"/>
    <col min="10246" max="10246" width="8.42578125" style="1202" customWidth="1"/>
    <col min="10247" max="10247" width="17.5703125" style="1202" bestFit="1" customWidth="1"/>
    <col min="10248" max="10248" width="21.7109375" style="1202" customWidth="1"/>
    <col min="10249" max="10249" width="21.28515625" style="1202" customWidth="1"/>
    <col min="10250" max="10485" width="9.28515625" style="1202"/>
    <col min="10486" max="10486" width="103.140625" style="1202" customWidth="1"/>
    <col min="10487" max="10487" width="20.5703125" style="1202" customWidth="1"/>
    <col min="10488" max="10488" width="19.42578125" style="1202" customWidth="1"/>
    <col min="10489" max="10489" width="16.7109375" style="1202" customWidth="1"/>
    <col min="10490" max="10490" width="12.85546875" style="1202" customWidth="1"/>
    <col min="10491" max="10491" width="11" style="1202" bestFit="1" customWidth="1"/>
    <col min="10492" max="10496" width="9.28515625" style="1202"/>
    <col min="10497" max="10497" width="103.140625" style="1202" customWidth="1"/>
    <col min="10498" max="10498" width="20.5703125" style="1202" customWidth="1"/>
    <col min="10499" max="10499" width="19.42578125" style="1202" customWidth="1"/>
    <col min="10500" max="10500" width="16.7109375" style="1202" customWidth="1"/>
    <col min="10501" max="10501" width="9.28515625" style="1202"/>
    <col min="10502" max="10502" width="8.42578125" style="1202" customWidth="1"/>
    <col min="10503" max="10503" width="17.5703125" style="1202" bestFit="1" customWidth="1"/>
    <col min="10504" max="10504" width="21.7109375" style="1202" customWidth="1"/>
    <col min="10505" max="10505" width="21.28515625" style="1202" customWidth="1"/>
    <col min="10506" max="10741" width="9.28515625" style="1202"/>
    <col min="10742" max="10742" width="103.140625" style="1202" customWidth="1"/>
    <col min="10743" max="10743" width="20.5703125" style="1202" customWidth="1"/>
    <col min="10744" max="10744" width="19.42578125" style="1202" customWidth="1"/>
    <col min="10745" max="10745" width="16.7109375" style="1202" customWidth="1"/>
    <col min="10746" max="10746" width="12.85546875" style="1202" customWidth="1"/>
    <col min="10747" max="10747" width="11" style="1202" bestFit="1" customWidth="1"/>
    <col min="10748" max="10752" width="9.28515625" style="1202"/>
    <col min="10753" max="10753" width="103.140625" style="1202" customWidth="1"/>
    <col min="10754" max="10754" width="20.5703125" style="1202" customWidth="1"/>
    <col min="10755" max="10755" width="19.42578125" style="1202" customWidth="1"/>
    <col min="10756" max="10756" width="16.7109375" style="1202" customWidth="1"/>
    <col min="10757" max="10757" width="9.28515625" style="1202"/>
    <col min="10758" max="10758" width="8.42578125" style="1202" customWidth="1"/>
    <col min="10759" max="10759" width="17.5703125" style="1202" bestFit="1" customWidth="1"/>
    <col min="10760" max="10760" width="21.7109375" style="1202" customWidth="1"/>
    <col min="10761" max="10761" width="21.28515625" style="1202" customWidth="1"/>
    <col min="10762" max="10997" width="9.28515625" style="1202"/>
    <col min="10998" max="10998" width="103.140625" style="1202" customWidth="1"/>
    <col min="10999" max="10999" width="20.5703125" style="1202" customWidth="1"/>
    <col min="11000" max="11000" width="19.42578125" style="1202" customWidth="1"/>
    <col min="11001" max="11001" width="16.7109375" style="1202" customWidth="1"/>
    <col min="11002" max="11002" width="12.85546875" style="1202" customWidth="1"/>
    <col min="11003" max="11003" width="11" style="1202" bestFit="1" customWidth="1"/>
    <col min="11004" max="11008" width="9.28515625" style="1202"/>
    <col min="11009" max="11009" width="103.140625" style="1202" customWidth="1"/>
    <col min="11010" max="11010" width="20.5703125" style="1202" customWidth="1"/>
    <col min="11011" max="11011" width="19.42578125" style="1202" customWidth="1"/>
    <col min="11012" max="11012" width="16.7109375" style="1202" customWidth="1"/>
    <col min="11013" max="11013" width="9.28515625" style="1202"/>
    <col min="11014" max="11014" width="8.42578125" style="1202" customWidth="1"/>
    <col min="11015" max="11015" width="17.5703125" style="1202" bestFit="1" customWidth="1"/>
    <col min="11016" max="11016" width="21.7109375" style="1202" customWidth="1"/>
    <col min="11017" max="11017" width="21.28515625" style="1202" customWidth="1"/>
    <col min="11018" max="11253" width="9.28515625" style="1202"/>
    <col min="11254" max="11254" width="103.140625" style="1202" customWidth="1"/>
    <col min="11255" max="11255" width="20.5703125" style="1202" customWidth="1"/>
    <col min="11256" max="11256" width="19.42578125" style="1202" customWidth="1"/>
    <col min="11257" max="11257" width="16.7109375" style="1202" customWidth="1"/>
    <col min="11258" max="11258" width="12.85546875" style="1202" customWidth="1"/>
    <col min="11259" max="11259" width="11" style="1202" bestFit="1" customWidth="1"/>
    <col min="11260" max="11264" width="9.28515625" style="1202"/>
    <col min="11265" max="11265" width="103.140625" style="1202" customWidth="1"/>
    <col min="11266" max="11266" width="20.5703125" style="1202" customWidth="1"/>
    <col min="11267" max="11267" width="19.42578125" style="1202" customWidth="1"/>
    <col min="11268" max="11268" width="16.7109375" style="1202" customWidth="1"/>
    <col min="11269" max="11269" width="9.28515625" style="1202"/>
    <col min="11270" max="11270" width="8.42578125" style="1202" customWidth="1"/>
    <col min="11271" max="11271" width="17.5703125" style="1202" bestFit="1" customWidth="1"/>
    <col min="11272" max="11272" width="21.7109375" style="1202" customWidth="1"/>
    <col min="11273" max="11273" width="21.28515625" style="1202" customWidth="1"/>
    <col min="11274" max="11509" width="9.28515625" style="1202"/>
    <col min="11510" max="11510" width="103.140625" style="1202" customWidth="1"/>
    <col min="11511" max="11511" width="20.5703125" style="1202" customWidth="1"/>
    <col min="11512" max="11512" width="19.42578125" style="1202" customWidth="1"/>
    <col min="11513" max="11513" width="16.7109375" style="1202" customWidth="1"/>
    <col min="11514" max="11514" width="12.85546875" style="1202" customWidth="1"/>
    <col min="11515" max="11515" width="11" style="1202" bestFit="1" customWidth="1"/>
    <col min="11516" max="11520" width="9.28515625" style="1202"/>
    <col min="11521" max="11521" width="103.140625" style="1202" customWidth="1"/>
    <col min="11522" max="11522" width="20.5703125" style="1202" customWidth="1"/>
    <col min="11523" max="11523" width="19.42578125" style="1202" customWidth="1"/>
    <col min="11524" max="11524" width="16.7109375" style="1202" customWidth="1"/>
    <col min="11525" max="11525" width="9.28515625" style="1202"/>
    <col min="11526" max="11526" width="8.42578125" style="1202" customWidth="1"/>
    <col min="11527" max="11527" width="17.5703125" style="1202" bestFit="1" customWidth="1"/>
    <col min="11528" max="11528" width="21.7109375" style="1202" customWidth="1"/>
    <col min="11529" max="11529" width="21.28515625" style="1202" customWidth="1"/>
    <col min="11530" max="11765" width="9.28515625" style="1202"/>
    <col min="11766" max="11766" width="103.140625" style="1202" customWidth="1"/>
    <col min="11767" max="11767" width="20.5703125" style="1202" customWidth="1"/>
    <col min="11768" max="11768" width="19.42578125" style="1202" customWidth="1"/>
    <col min="11769" max="11769" width="16.7109375" style="1202" customWidth="1"/>
    <col min="11770" max="11770" width="12.85546875" style="1202" customWidth="1"/>
    <col min="11771" max="11771" width="11" style="1202" bestFit="1" customWidth="1"/>
    <col min="11772" max="11776" width="9.28515625" style="1202"/>
    <col min="11777" max="11777" width="103.140625" style="1202" customWidth="1"/>
    <col min="11778" max="11778" width="20.5703125" style="1202" customWidth="1"/>
    <col min="11779" max="11779" width="19.42578125" style="1202" customWidth="1"/>
    <col min="11780" max="11780" width="16.7109375" style="1202" customWidth="1"/>
    <col min="11781" max="11781" width="9.28515625" style="1202"/>
    <col min="11782" max="11782" width="8.42578125" style="1202" customWidth="1"/>
    <col min="11783" max="11783" width="17.5703125" style="1202" bestFit="1" customWidth="1"/>
    <col min="11784" max="11784" width="21.7109375" style="1202" customWidth="1"/>
    <col min="11785" max="11785" width="21.28515625" style="1202" customWidth="1"/>
    <col min="11786" max="12021" width="9.28515625" style="1202"/>
    <col min="12022" max="12022" width="103.140625" style="1202" customWidth="1"/>
    <col min="12023" max="12023" width="20.5703125" style="1202" customWidth="1"/>
    <col min="12024" max="12024" width="19.42578125" style="1202" customWidth="1"/>
    <col min="12025" max="12025" width="16.7109375" style="1202" customWidth="1"/>
    <col min="12026" max="12026" width="12.85546875" style="1202" customWidth="1"/>
    <col min="12027" max="12027" width="11" style="1202" bestFit="1" customWidth="1"/>
    <col min="12028" max="12032" width="9.28515625" style="1202"/>
    <col min="12033" max="12033" width="103.140625" style="1202" customWidth="1"/>
    <col min="12034" max="12034" width="20.5703125" style="1202" customWidth="1"/>
    <col min="12035" max="12035" width="19.42578125" style="1202" customWidth="1"/>
    <col min="12036" max="12036" width="16.7109375" style="1202" customWidth="1"/>
    <col min="12037" max="12037" width="9.28515625" style="1202"/>
    <col min="12038" max="12038" width="8.42578125" style="1202" customWidth="1"/>
    <col min="12039" max="12039" width="17.5703125" style="1202" bestFit="1" customWidth="1"/>
    <col min="12040" max="12040" width="21.7109375" style="1202" customWidth="1"/>
    <col min="12041" max="12041" width="21.28515625" style="1202" customWidth="1"/>
    <col min="12042" max="12277" width="9.28515625" style="1202"/>
    <col min="12278" max="12278" width="103.140625" style="1202" customWidth="1"/>
    <col min="12279" max="12279" width="20.5703125" style="1202" customWidth="1"/>
    <col min="12280" max="12280" width="19.42578125" style="1202" customWidth="1"/>
    <col min="12281" max="12281" width="16.7109375" style="1202" customWidth="1"/>
    <col min="12282" max="12282" width="12.85546875" style="1202" customWidth="1"/>
    <col min="12283" max="12283" width="11" style="1202" bestFit="1" customWidth="1"/>
    <col min="12284" max="12288" width="9.28515625" style="1202"/>
    <col min="12289" max="12289" width="103.140625" style="1202" customWidth="1"/>
    <col min="12290" max="12290" width="20.5703125" style="1202" customWidth="1"/>
    <col min="12291" max="12291" width="19.42578125" style="1202" customWidth="1"/>
    <col min="12292" max="12292" width="16.7109375" style="1202" customWidth="1"/>
    <col min="12293" max="12293" width="9.28515625" style="1202"/>
    <col min="12294" max="12294" width="8.42578125" style="1202" customWidth="1"/>
    <col min="12295" max="12295" width="17.5703125" style="1202" bestFit="1" customWidth="1"/>
    <col min="12296" max="12296" width="21.7109375" style="1202" customWidth="1"/>
    <col min="12297" max="12297" width="21.28515625" style="1202" customWidth="1"/>
    <col min="12298" max="12533" width="9.28515625" style="1202"/>
    <col min="12534" max="12534" width="103.140625" style="1202" customWidth="1"/>
    <col min="12535" max="12535" width="20.5703125" style="1202" customWidth="1"/>
    <col min="12536" max="12536" width="19.42578125" style="1202" customWidth="1"/>
    <col min="12537" max="12537" width="16.7109375" style="1202" customWidth="1"/>
    <col min="12538" max="12538" width="12.85546875" style="1202" customWidth="1"/>
    <col min="12539" max="12539" width="11" style="1202" bestFit="1" customWidth="1"/>
    <col min="12540" max="12544" width="9.28515625" style="1202"/>
    <col min="12545" max="12545" width="103.140625" style="1202" customWidth="1"/>
    <col min="12546" max="12546" width="20.5703125" style="1202" customWidth="1"/>
    <col min="12547" max="12547" width="19.42578125" style="1202" customWidth="1"/>
    <col min="12548" max="12548" width="16.7109375" style="1202" customWidth="1"/>
    <col min="12549" max="12549" width="9.28515625" style="1202"/>
    <col min="12550" max="12550" width="8.42578125" style="1202" customWidth="1"/>
    <col min="12551" max="12551" width="17.5703125" style="1202" bestFit="1" customWidth="1"/>
    <col min="12552" max="12552" width="21.7109375" style="1202" customWidth="1"/>
    <col min="12553" max="12553" width="21.28515625" style="1202" customWidth="1"/>
    <col min="12554" max="12789" width="9.28515625" style="1202"/>
    <col min="12790" max="12790" width="103.140625" style="1202" customWidth="1"/>
    <col min="12791" max="12791" width="20.5703125" style="1202" customWidth="1"/>
    <col min="12792" max="12792" width="19.42578125" style="1202" customWidth="1"/>
    <col min="12793" max="12793" width="16.7109375" style="1202" customWidth="1"/>
    <col min="12794" max="12794" width="12.85546875" style="1202" customWidth="1"/>
    <col min="12795" max="12795" width="11" style="1202" bestFit="1" customWidth="1"/>
    <col min="12796" max="12800" width="9.28515625" style="1202"/>
    <col min="12801" max="12801" width="103.140625" style="1202" customWidth="1"/>
    <col min="12802" max="12802" width="20.5703125" style="1202" customWidth="1"/>
    <col min="12803" max="12803" width="19.42578125" style="1202" customWidth="1"/>
    <col min="12804" max="12804" width="16.7109375" style="1202" customWidth="1"/>
    <col min="12805" max="12805" width="9.28515625" style="1202"/>
    <col min="12806" max="12806" width="8.42578125" style="1202" customWidth="1"/>
    <col min="12807" max="12807" width="17.5703125" style="1202" bestFit="1" customWidth="1"/>
    <col min="12808" max="12808" width="21.7109375" style="1202" customWidth="1"/>
    <col min="12809" max="12809" width="21.28515625" style="1202" customWidth="1"/>
    <col min="12810" max="13045" width="9.28515625" style="1202"/>
    <col min="13046" max="13046" width="103.140625" style="1202" customWidth="1"/>
    <col min="13047" max="13047" width="20.5703125" style="1202" customWidth="1"/>
    <col min="13048" max="13048" width="19.42578125" style="1202" customWidth="1"/>
    <col min="13049" max="13049" width="16.7109375" style="1202" customWidth="1"/>
    <col min="13050" max="13050" width="12.85546875" style="1202" customWidth="1"/>
    <col min="13051" max="13051" width="11" style="1202" bestFit="1" customWidth="1"/>
    <col min="13052" max="13056" width="9.28515625" style="1202"/>
    <col min="13057" max="13057" width="103.140625" style="1202" customWidth="1"/>
    <col min="13058" max="13058" width="20.5703125" style="1202" customWidth="1"/>
    <col min="13059" max="13059" width="19.42578125" style="1202" customWidth="1"/>
    <col min="13060" max="13060" width="16.7109375" style="1202" customWidth="1"/>
    <col min="13061" max="13061" width="9.28515625" style="1202"/>
    <col min="13062" max="13062" width="8.42578125" style="1202" customWidth="1"/>
    <col min="13063" max="13063" width="17.5703125" style="1202" bestFit="1" customWidth="1"/>
    <col min="13064" max="13064" width="21.7109375" style="1202" customWidth="1"/>
    <col min="13065" max="13065" width="21.28515625" style="1202" customWidth="1"/>
    <col min="13066" max="13301" width="9.28515625" style="1202"/>
    <col min="13302" max="13302" width="103.140625" style="1202" customWidth="1"/>
    <col min="13303" max="13303" width="20.5703125" style="1202" customWidth="1"/>
    <col min="13304" max="13304" width="19.42578125" style="1202" customWidth="1"/>
    <col min="13305" max="13305" width="16.7109375" style="1202" customWidth="1"/>
    <col min="13306" max="13306" width="12.85546875" style="1202" customWidth="1"/>
    <col min="13307" max="13307" width="11" style="1202" bestFit="1" customWidth="1"/>
    <col min="13308" max="13312" width="9.28515625" style="1202"/>
    <col min="13313" max="13313" width="103.140625" style="1202" customWidth="1"/>
    <col min="13314" max="13314" width="20.5703125" style="1202" customWidth="1"/>
    <col min="13315" max="13315" width="19.42578125" style="1202" customWidth="1"/>
    <col min="13316" max="13316" width="16.7109375" style="1202" customWidth="1"/>
    <col min="13317" max="13317" width="9.28515625" style="1202"/>
    <col min="13318" max="13318" width="8.42578125" style="1202" customWidth="1"/>
    <col min="13319" max="13319" width="17.5703125" style="1202" bestFit="1" customWidth="1"/>
    <col min="13320" max="13320" width="21.7109375" style="1202" customWidth="1"/>
    <col min="13321" max="13321" width="21.28515625" style="1202" customWidth="1"/>
    <col min="13322" max="13557" width="9.28515625" style="1202"/>
    <col min="13558" max="13558" width="103.140625" style="1202" customWidth="1"/>
    <col min="13559" max="13559" width="20.5703125" style="1202" customWidth="1"/>
    <col min="13560" max="13560" width="19.42578125" style="1202" customWidth="1"/>
    <col min="13561" max="13561" width="16.7109375" style="1202" customWidth="1"/>
    <col min="13562" max="13562" width="12.85546875" style="1202" customWidth="1"/>
    <col min="13563" max="13563" width="11" style="1202" bestFit="1" customWidth="1"/>
    <col min="13564" max="13568" width="9.28515625" style="1202"/>
    <col min="13569" max="13569" width="103.140625" style="1202" customWidth="1"/>
    <col min="13570" max="13570" width="20.5703125" style="1202" customWidth="1"/>
    <col min="13571" max="13571" width="19.42578125" style="1202" customWidth="1"/>
    <col min="13572" max="13572" width="16.7109375" style="1202" customWidth="1"/>
    <col min="13573" max="13573" width="9.28515625" style="1202"/>
    <col min="13574" max="13574" width="8.42578125" style="1202" customWidth="1"/>
    <col min="13575" max="13575" width="17.5703125" style="1202" bestFit="1" customWidth="1"/>
    <col min="13576" max="13576" width="21.7109375" style="1202" customWidth="1"/>
    <col min="13577" max="13577" width="21.28515625" style="1202" customWidth="1"/>
    <col min="13578" max="13813" width="9.28515625" style="1202"/>
    <col min="13814" max="13814" width="103.140625" style="1202" customWidth="1"/>
    <col min="13815" max="13815" width="20.5703125" style="1202" customWidth="1"/>
    <col min="13816" max="13816" width="19.42578125" style="1202" customWidth="1"/>
    <col min="13817" max="13817" width="16.7109375" style="1202" customWidth="1"/>
    <col min="13818" max="13818" width="12.85546875" style="1202" customWidth="1"/>
    <col min="13819" max="13819" width="11" style="1202" bestFit="1" customWidth="1"/>
    <col min="13820" max="13824" width="9.28515625" style="1202"/>
    <col min="13825" max="13825" width="103.140625" style="1202" customWidth="1"/>
    <col min="13826" max="13826" width="20.5703125" style="1202" customWidth="1"/>
    <col min="13827" max="13827" width="19.42578125" style="1202" customWidth="1"/>
    <col min="13828" max="13828" width="16.7109375" style="1202" customWidth="1"/>
    <col min="13829" max="13829" width="9.28515625" style="1202"/>
    <col min="13830" max="13830" width="8.42578125" style="1202" customWidth="1"/>
    <col min="13831" max="13831" width="17.5703125" style="1202" bestFit="1" customWidth="1"/>
    <col min="13832" max="13832" width="21.7109375" style="1202" customWidth="1"/>
    <col min="13833" max="13833" width="21.28515625" style="1202" customWidth="1"/>
    <col min="13834" max="14069" width="9.28515625" style="1202"/>
    <col min="14070" max="14070" width="103.140625" style="1202" customWidth="1"/>
    <col min="14071" max="14071" width="20.5703125" style="1202" customWidth="1"/>
    <col min="14072" max="14072" width="19.42578125" style="1202" customWidth="1"/>
    <col min="14073" max="14073" width="16.7109375" style="1202" customWidth="1"/>
    <col min="14074" max="14074" width="12.85546875" style="1202" customWidth="1"/>
    <col min="14075" max="14075" width="11" style="1202" bestFit="1" customWidth="1"/>
    <col min="14076" max="14080" width="9.28515625" style="1202"/>
    <col min="14081" max="14081" width="103.140625" style="1202" customWidth="1"/>
    <col min="14082" max="14082" width="20.5703125" style="1202" customWidth="1"/>
    <col min="14083" max="14083" width="19.42578125" style="1202" customWidth="1"/>
    <col min="14084" max="14084" width="16.7109375" style="1202" customWidth="1"/>
    <col min="14085" max="14085" width="9.28515625" style="1202"/>
    <col min="14086" max="14086" width="8.42578125" style="1202" customWidth="1"/>
    <col min="14087" max="14087" width="17.5703125" style="1202" bestFit="1" customWidth="1"/>
    <col min="14088" max="14088" width="21.7109375" style="1202" customWidth="1"/>
    <col min="14089" max="14089" width="21.28515625" style="1202" customWidth="1"/>
    <col min="14090" max="14325" width="9.28515625" style="1202"/>
    <col min="14326" max="14326" width="103.140625" style="1202" customWidth="1"/>
    <col min="14327" max="14327" width="20.5703125" style="1202" customWidth="1"/>
    <col min="14328" max="14328" width="19.42578125" style="1202" customWidth="1"/>
    <col min="14329" max="14329" width="16.7109375" style="1202" customWidth="1"/>
    <col min="14330" max="14330" width="12.85546875" style="1202" customWidth="1"/>
    <col min="14331" max="14331" width="11" style="1202" bestFit="1" customWidth="1"/>
    <col min="14332" max="14336" width="9.28515625" style="1202"/>
    <col min="14337" max="14337" width="103.140625" style="1202" customWidth="1"/>
    <col min="14338" max="14338" width="20.5703125" style="1202" customWidth="1"/>
    <col min="14339" max="14339" width="19.42578125" style="1202" customWidth="1"/>
    <col min="14340" max="14340" width="16.7109375" style="1202" customWidth="1"/>
    <col min="14341" max="14341" width="9.28515625" style="1202"/>
    <col min="14342" max="14342" width="8.42578125" style="1202" customWidth="1"/>
    <col min="14343" max="14343" width="17.5703125" style="1202" bestFit="1" customWidth="1"/>
    <col min="14344" max="14344" width="21.7109375" style="1202" customWidth="1"/>
    <col min="14345" max="14345" width="21.28515625" style="1202" customWidth="1"/>
    <col min="14346" max="14581" width="9.28515625" style="1202"/>
    <col min="14582" max="14582" width="103.140625" style="1202" customWidth="1"/>
    <col min="14583" max="14583" width="20.5703125" style="1202" customWidth="1"/>
    <col min="14584" max="14584" width="19.42578125" style="1202" customWidth="1"/>
    <col min="14585" max="14585" width="16.7109375" style="1202" customWidth="1"/>
    <col min="14586" max="14586" width="12.85546875" style="1202" customWidth="1"/>
    <col min="14587" max="14587" width="11" style="1202" bestFit="1" customWidth="1"/>
    <col min="14588" max="14592" width="9.28515625" style="1202"/>
    <col min="14593" max="14593" width="103.140625" style="1202" customWidth="1"/>
    <col min="14594" max="14594" width="20.5703125" style="1202" customWidth="1"/>
    <col min="14595" max="14595" width="19.42578125" style="1202" customWidth="1"/>
    <col min="14596" max="14596" width="16.7109375" style="1202" customWidth="1"/>
    <col min="14597" max="14597" width="9.28515625" style="1202"/>
    <col min="14598" max="14598" width="8.42578125" style="1202" customWidth="1"/>
    <col min="14599" max="14599" width="17.5703125" style="1202" bestFit="1" customWidth="1"/>
    <col min="14600" max="14600" width="21.7109375" style="1202" customWidth="1"/>
    <col min="14601" max="14601" width="21.28515625" style="1202" customWidth="1"/>
    <col min="14602" max="14837" width="9.28515625" style="1202"/>
    <col min="14838" max="14838" width="103.140625" style="1202" customWidth="1"/>
    <col min="14839" max="14839" width="20.5703125" style="1202" customWidth="1"/>
    <col min="14840" max="14840" width="19.42578125" style="1202" customWidth="1"/>
    <col min="14841" max="14841" width="16.7109375" style="1202" customWidth="1"/>
    <col min="14842" max="14842" width="12.85546875" style="1202" customWidth="1"/>
    <col min="14843" max="14843" width="11" style="1202" bestFit="1" customWidth="1"/>
    <col min="14844" max="14848" width="9.28515625" style="1202"/>
    <col min="14849" max="14849" width="103.140625" style="1202" customWidth="1"/>
    <col min="14850" max="14850" width="20.5703125" style="1202" customWidth="1"/>
    <col min="14851" max="14851" width="19.42578125" style="1202" customWidth="1"/>
    <col min="14852" max="14852" width="16.7109375" style="1202" customWidth="1"/>
    <col min="14853" max="14853" width="9.28515625" style="1202"/>
    <col min="14854" max="14854" width="8.42578125" style="1202" customWidth="1"/>
    <col min="14855" max="14855" width="17.5703125" style="1202" bestFit="1" customWidth="1"/>
    <col min="14856" max="14856" width="21.7109375" style="1202" customWidth="1"/>
    <col min="14857" max="14857" width="21.28515625" style="1202" customWidth="1"/>
    <col min="14858" max="15093" width="9.28515625" style="1202"/>
    <col min="15094" max="15094" width="103.140625" style="1202" customWidth="1"/>
    <col min="15095" max="15095" width="20.5703125" style="1202" customWidth="1"/>
    <col min="15096" max="15096" width="19.42578125" style="1202" customWidth="1"/>
    <col min="15097" max="15097" width="16.7109375" style="1202" customWidth="1"/>
    <col min="15098" max="15098" width="12.85546875" style="1202" customWidth="1"/>
    <col min="15099" max="15099" width="11" style="1202" bestFit="1" customWidth="1"/>
    <col min="15100" max="15104" width="9.28515625" style="1202"/>
    <col min="15105" max="15105" width="103.140625" style="1202" customWidth="1"/>
    <col min="15106" max="15106" width="20.5703125" style="1202" customWidth="1"/>
    <col min="15107" max="15107" width="19.42578125" style="1202" customWidth="1"/>
    <col min="15108" max="15108" width="16.7109375" style="1202" customWidth="1"/>
    <col min="15109" max="15109" width="9.28515625" style="1202"/>
    <col min="15110" max="15110" width="8.42578125" style="1202" customWidth="1"/>
    <col min="15111" max="15111" width="17.5703125" style="1202" bestFit="1" customWidth="1"/>
    <col min="15112" max="15112" width="21.7109375" style="1202" customWidth="1"/>
    <col min="15113" max="15113" width="21.28515625" style="1202" customWidth="1"/>
    <col min="15114" max="15349" width="9.28515625" style="1202"/>
    <col min="15350" max="15350" width="103.140625" style="1202" customWidth="1"/>
    <col min="15351" max="15351" width="20.5703125" style="1202" customWidth="1"/>
    <col min="15352" max="15352" width="19.42578125" style="1202" customWidth="1"/>
    <col min="15353" max="15353" width="16.7109375" style="1202" customWidth="1"/>
    <col min="15354" max="15354" width="12.85546875" style="1202" customWidth="1"/>
    <col min="15355" max="15355" width="11" style="1202" bestFit="1" customWidth="1"/>
    <col min="15356" max="15360" width="9.28515625" style="1202"/>
    <col min="15361" max="15361" width="103.140625" style="1202" customWidth="1"/>
    <col min="15362" max="15362" width="20.5703125" style="1202" customWidth="1"/>
    <col min="15363" max="15363" width="19.42578125" style="1202" customWidth="1"/>
    <col min="15364" max="15364" width="16.7109375" style="1202" customWidth="1"/>
    <col min="15365" max="15365" width="9.28515625" style="1202"/>
    <col min="15366" max="15366" width="8.42578125" style="1202" customWidth="1"/>
    <col min="15367" max="15367" width="17.5703125" style="1202" bestFit="1" customWidth="1"/>
    <col min="15368" max="15368" width="21.7109375" style="1202" customWidth="1"/>
    <col min="15369" max="15369" width="21.28515625" style="1202" customWidth="1"/>
    <col min="15370" max="15605" width="9.28515625" style="1202"/>
    <col min="15606" max="15606" width="103.140625" style="1202" customWidth="1"/>
    <col min="15607" max="15607" width="20.5703125" style="1202" customWidth="1"/>
    <col min="15608" max="15608" width="19.42578125" style="1202" customWidth="1"/>
    <col min="15609" max="15609" width="16.7109375" style="1202" customWidth="1"/>
    <col min="15610" max="15610" width="12.85546875" style="1202" customWidth="1"/>
    <col min="15611" max="15611" width="11" style="1202" bestFit="1" customWidth="1"/>
    <col min="15612" max="15616" width="9.28515625" style="1202"/>
    <col min="15617" max="15617" width="103.140625" style="1202" customWidth="1"/>
    <col min="15618" max="15618" width="20.5703125" style="1202" customWidth="1"/>
    <col min="15619" max="15619" width="19.42578125" style="1202" customWidth="1"/>
    <col min="15620" max="15620" width="16.7109375" style="1202" customWidth="1"/>
    <col min="15621" max="15621" width="9.28515625" style="1202"/>
    <col min="15622" max="15622" width="8.42578125" style="1202" customWidth="1"/>
    <col min="15623" max="15623" width="17.5703125" style="1202" bestFit="1" customWidth="1"/>
    <col min="15624" max="15624" width="21.7109375" style="1202" customWidth="1"/>
    <col min="15625" max="15625" width="21.28515625" style="1202" customWidth="1"/>
    <col min="15626" max="15861" width="9.28515625" style="1202"/>
    <col min="15862" max="15862" width="103.140625" style="1202" customWidth="1"/>
    <col min="15863" max="15863" width="20.5703125" style="1202" customWidth="1"/>
    <col min="15864" max="15864" width="19.42578125" style="1202" customWidth="1"/>
    <col min="15865" max="15865" width="16.7109375" style="1202" customWidth="1"/>
    <col min="15866" max="15866" width="12.85546875" style="1202" customWidth="1"/>
    <col min="15867" max="15867" width="11" style="1202" bestFit="1" customWidth="1"/>
    <col min="15868" max="15872" width="9.28515625" style="1202"/>
    <col min="15873" max="15873" width="103.140625" style="1202" customWidth="1"/>
    <col min="15874" max="15874" width="20.5703125" style="1202" customWidth="1"/>
    <col min="15875" max="15875" width="19.42578125" style="1202" customWidth="1"/>
    <col min="15876" max="15876" width="16.7109375" style="1202" customWidth="1"/>
    <col min="15877" max="15877" width="9.28515625" style="1202"/>
    <col min="15878" max="15878" width="8.42578125" style="1202" customWidth="1"/>
    <col min="15879" max="15879" width="17.5703125" style="1202" bestFit="1" customWidth="1"/>
    <col min="15880" max="15880" width="21.7109375" style="1202" customWidth="1"/>
    <col min="15881" max="15881" width="21.28515625" style="1202" customWidth="1"/>
    <col min="15882" max="16117" width="9.28515625" style="1202"/>
    <col min="16118" max="16118" width="103.140625" style="1202" customWidth="1"/>
    <col min="16119" max="16119" width="20.5703125" style="1202" customWidth="1"/>
    <col min="16120" max="16120" width="19.42578125" style="1202" customWidth="1"/>
    <col min="16121" max="16121" width="16.7109375" style="1202" customWidth="1"/>
    <col min="16122" max="16122" width="12.85546875" style="1202" customWidth="1"/>
    <col min="16123" max="16123" width="11" style="1202" bestFit="1" customWidth="1"/>
    <col min="16124" max="16128" width="9.28515625" style="1202"/>
    <col min="16129" max="16129" width="103.140625" style="1202" customWidth="1"/>
    <col min="16130" max="16130" width="20.5703125" style="1202" customWidth="1"/>
    <col min="16131" max="16131" width="19.42578125" style="1202" customWidth="1"/>
    <col min="16132" max="16132" width="16.7109375" style="1202" customWidth="1"/>
    <col min="16133" max="16133" width="9.28515625" style="1202"/>
    <col min="16134" max="16134" width="8.42578125" style="1202" customWidth="1"/>
    <col min="16135" max="16135" width="17.5703125" style="1202" bestFit="1" customWidth="1"/>
    <col min="16136" max="16136" width="21.7109375" style="1202" customWidth="1"/>
    <col min="16137" max="16137" width="21.28515625" style="1202" customWidth="1"/>
    <col min="16138" max="16373" width="9.28515625" style="1202"/>
    <col min="16374" max="16374" width="103.140625" style="1202" customWidth="1"/>
    <col min="16375" max="16375" width="20.5703125" style="1202" customWidth="1"/>
    <col min="16376" max="16376" width="19.42578125" style="1202" customWidth="1"/>
    <col min="16377" max="16377" width="16.7109375" style="1202" customWidth="1"/>
    <col min="16378" max="16378" width="12.85546875" style="1202" customWidth="1"/>
    <col min="16379" max="16379" width="11" style="1202" bestFit="1" customWidth="1"/>
    <col min="16380" max="16384" width="9.28515625" style="1202"/>
  </cols>
  <sheetData>
    <row r="1" spans="1:5" ht="16.5" customHeight="1">
      <c r="A1" s="1200" t="s">
        <v>771</v>
      </c>
      <c r="B1" s="1201"/>
      <c r="C1" s="1640"/>
      <c r="D1" s="1640"/>
    </row>
    <row r="2" spans="1:5" ht="22.5" customHeight="1">
      <c r="A2" s="1641" t="s">
        <v>772</v>
      </c>
      <c r="B2" s="1641"/>
      <c r="C2" s="1641"/>
      <c r="D2" s="1641"/>
    </row>
    <row r="3" spans="1:5" s="1205" customFormat="1" ht="18" customHeight="1">
      <c r="A3" s="1203"/>
      <c r="B3" s="1204"/>
      <c r="C3" s="1642" t="s">
        <v>2</v>
      </c>
      <c r="D3" s="1642"/>
    </row>
    <row r="4" spans="1:5" s="1208" customFormat="1" ht="79.5" customHeight="1">
      <c r="A4" s="1643" t="s">
        <v>773</v>
      </c>
      <c r="B4" s="1645" t="s">
        <v>774</v>
      </c>
      <c r="C4" s="1206" t="s">
        <v>235</v>
      </c>
      <c r="D4" s="1207" t="s">
        <v>236</v>
      </c>
    </row>
    <row r="5" spans="1:5" s="1208" customFormat="1" ht="24" customHeight="1">
      <c r="A5" s="1644"/>
      <c r="B5" s="1646"/>
      <c r="C5" s="1209" t="s">
        <v>745</v>
      </c>
      <c r="D5" s="1210" t="s">
        <v>238</v>
      </c>
    </row>
    <row r="6" spans="1:5" s="1208" customFormat="1" ht="21.6" customHeight="1">
      <c r="A6" s="1211">
        <v>1</v>
      </c>
      <c r="B6" s="1212">
        <v>2</v>
      </c>
      <c r="C6" s="1213">
        <v>3</v>
      </c>
      <c r="D6" s="1210" t="s">
        <v>34</v>
      </c>
    </row>
    <row r="7" spans="1:5" s="1219" customFormat="1" ht="39" customHeight="1">
      <c r="A7" s="1214" t="s">
        <v>775</v>
      </c>
      <c r="B7" s="1215">
        <v>18251368000</v>
      </c>
      <c r="C7" s="1216">
        <v>628101649.79999995</v>
      </c>
      <c r="D7" s="1217">
        <f>C7/B7</f>
        <v>3.4413949124251941E-2</v>
      </c>
      <c r="E7" s="1218"/>
    </row>
    <row r="8" spans="1:5" s="1219" customFormat="1" ht="39" customHeight="1">
      <c r="A8" s="1214" t="s">
        <v>776</v>
      </c>
      <c r="B8" s="1215">
        <v>4367586000</v>
      </c>
      <c r="C8" s="1216">
        <v>122236430.81</v>
      </c>
      <c r="D8" s="1217">
        <f t="shared" ref="D8:D27" si="0">C8/B8</f>
        <v>2.7987183494497875E-2</v>
      </c>
      <c r="E8" s="1218"/>
    </row>
    <row r="9" spans="1:5" s="1219" customFormat="1" ht="39" customHeight="1">
      <c r="A9" s="1214" t="s">
        <v>777</v>
      </c>
      <c r="B9" s="1215">
        <v>991554000</v>
      </c>
      <c r="C9" s="1216">
        <v>76277729.370000005</v>
      </c>
      <c r="D9" s="1217">
        <f t="shared" si="0"/>
        <v>7.6927458686062489E-2</v>
      </c>
      <c r="E9" s="1218"/>
    </row>
    <row r="10" spans="1:5" s="1219" customFormat="1" ht="39" customHeight="1">
      <c r="A10" s="1214" t="s">
        <v>778</v>
      </c>
      <c r="B10" s="1215">
        <v>2821075000</v>
      </c>
      <c r="C10" s="1216">
        <v>80612230.829999998</v>
      </c>
      <c r="D10" s="1217">
        <f t="shared" si="0"/>
        <v>2.8575004503602348E-2</v>
      </c>
      <c r="E10" s="1218"/>
    </row>
    <row r="11" spans="1:5" s="1219" customFormat="1" ht="39" customHeight="1">
      <c r="A11" s="1214" t="s">
        <v>779</v>
      </c>
      <c r="B11" s="1215">
        <v>1827378000</v>
      </c>
      <c r="C11" s="1216">
        <v>16332022.789999999</v>
      </c>
      <c r="D11" s="1217">
        <f t="shared" si="0"/>
        <v>8.937408018483313E-3</v>
      </c>
      <c r="E11" s="1218"/>
    </row>
    <row r="12" spans="1:5" s="1219" customFormat="1" ht="39" customHeight="1">
      <c r="A12" s="1214" t="s">
        <v>780</v>
      </c>
      <c r="B12" s="1220">
        <v>1655279000</v>
      </c>
      <c r="C12" s="1216">
        <v>74559302.480000004</v>
      </c>
      <c r="D12" s="1217">
        <f t="shared" si="0"/>
        <v>4.5043344644618823E-2</v>
      </c>
      <c r="E12" s="1218"/>
    </row>
    <row r="13" spans="1:5" s="1219" customFormat="1" ht="39" customHeight="1">
      <c r="A13" s="1214" t="s">
        <v>781</v>
      </c>
      <c r="B13" s="1215">
        <v>1104124000</v>
      </c>
      <c r="C13" s="1216">
        <v>43304552.899999999</v>
      </c>
      <c r="D13" s="1217">
        <f t="shared" si="0"/>
        <v>3.9220733269089342E-2</v>
      </c>
      <c r="E13" s="1218"/>
    </row>
    <row r="14" spans="1:5" s="1219" customFormat="1" ht="39" customHeight="1">
      <c r="A14" s="1214" t="s">
        <v>782</v>
      </c>
      <c r="B14" s="1215">
        <v>1547952000</v>
      </c>
      <c r="C14" s="1216">
        <v>87151212.530000001</v>
      </c>
      <c r="D14" s="1217">
        <f t="shared" si="0"/>
        <v>5.6300978667297177E-2</v>
      </c>
      <c r="E14" s="1218"/>
    </row>
    <row r="15" spans="1:5" s="1219" customFormat="1" ht="39" customHeight="1">
      <c r="A15" s="1214" t="s">
        <v>783</v>
      </c>
      <c r="B15" s="1215">
        <v>577548000</v>
      </c>
      <c r="C15" s="1216">
        <v>20238575.210000001</v>
      </c>
      <c r="D15" s="1217">
        <f t="shared" si="0"/>
        <v>3.5042239277081735E-2</v>
      </c>
      <c r="E15" s="1218"/>
    </row>
    <row r="16" spans="1:5" s="1219" customFormat="1" ht="39" customHeight="1">
      <c r="A16" s="1214" t="s">
        <v>784</v>
      </c>
      <c r="B16" s="1215">
        <v>1567451000</v>
      </c>
      <c r="C16" s="1216">
        <v>24150557.5</v>
      </c>
      <c r="D16" s="1217">
        <f t="shared" si="0"/>
        <v>1.5407535865554968E-2</v>
      </c>
      <c r="E16" s="1218"/>
    </row>
    <row r="17" spans="1:5" s="1219" customFormat="1" ht="39" customHeight="1">
      <c r="A17" s="1214" t="s">
        <v>785</v>
      </c>
      <c r="B17" s="1220">
        <v>1739486000</v>
      </c>
      <c r="C17" s="1216">
        <v>120571783.15000001</v>
      </c>
      <c r="D17" s="1217">
        <f t="shared" si="0"/>
        <v>6.9314603940474367E-2</v>
      </c>
      <c r="E17" s="1218"/>
    </row>
    <row r="18" spans="1:5" s="1219" customFormat="1" ht="39" customHeight="1">
      <c r="A18" s="1214" t="s">
        <v>786</v>
      </c>
      <c r="B18" s="1215">
        <v>1238138000</v>
      </c>
      <c r="C18" s="1216">
        <v>58772519.310000002</v>
      </c>
      <c r="D18" s="1217">
        <f t="shared" si="0"/>
        <v>4.7468472262381094E-2</v>
      </c>
      <c r="E18" s="1218"/>
    </row>
    <row r="19" spans="1:5" s="1219" customFormat="1" ht="39" customHeight="1">
      <c r="A19" s="1214" t="s">
        <v>787</v>
      </c>
      <c r="B19" s="1220">
        <v>628609000</v>
      </c>
      <c r="C19" s="1216">
        <v>21043760.84</v>
      </c>
      <c r="D19" s="1217">
        <f t="shared" si="0"/>
        <v>3.3476709433049798E-2</v>
      </c>
      <c r="E19" s="1218"/>
    </row>
    <row r="20" spans="1:5" s="1219" customFormat="1" ht="39" customHeight="1">
      <c r="A20" s="1214" t="s">
        <v>788</v>
      </c>
      <c r="B20" s="1220">
        <v>1412653000</v>
      </c>
      <c r="C20" s="1216">
        <v>49735142.630000003</v>
      </c>
      <c r="D20" s="1217">
        <f t="shared" si="0"/>
        <v>3.5206906883714542E-2</v>
      </c>
      <c r="E20" s="1218"/>
    </row>
    <row r="21" spans="1:5" s="1219" customFormat="1" ht="39" customHeight="1">
      <c r="A21" s="1214" t="s">
        <v>789</v>
      </c>
      <c r="B21" s="1215">
        <v>816159000</v>
      </c>
      <c r="C21" s="1216">
        <v>50866427.32</v>
      </c>
      <c r="D21" s="1217">
        <f t="shared" si="0"/>
        <v>6.2324163943545313E-2</v>
      </c>
      <c r="E21" s="1218"/>
    </row>
    <row r="22" spans="1:5" s="1219" customFormat="1" ht="39" customHeight="1">
      <c r="A22" s="1214" t="s">
        <v>790</v>
      </c>
      <c r="B22" s="1215">
        <v>1501723000</v>
      </c>
      <c r="C22" s="1216">
        <v>92727409.780000001</v>
      </c>
      <c r="D22" s="1217">
        <f t="shared" si="0"/>
        <v>6.1747346068482672E-2</v>
      </c>
      <c r="E22" s="1218"/>
    </row>
    <row r="23" spans="1:5" s="1219" customFormat="1" ht="39" customHeight="1">
      <c r="A23" s="1214" t="s">
        <v>791</v>
      </c>
      <c r="B23" s="1215">
        <v>2142259000</v>
      </c>
      <c r="C23" s="1216">
        <v>85779043.239999995</v>
      </c>
      <c r="D23" s="1217">
        <f t="shared" si="0"/>
        <v>4.0041397067301386E-2</v>
      </c>
      <c r="E23" s="1218"/>
    </row>
    <row r="24" spans="1:5" s="1219" customFormat="1" ht="39" customHeight="1">
      <c r="A24" s="1214" t="s">
        <v>792</v>
      </c>
      <c r="B24" s="1215">
        <v>971684000</v>
      </c>
      <c r="C24" s="1216">
        <v>44137820.539999999</v>
      </c>
      <c r="D24" s="1217">
        <f t="shared" si="0"/>
        <v>4.5424047879763382E-2</v>
      </c>
      <c r="E24" s="1218"/>
    </row>
    <row r="25" spans="1:5" s="1219" customFormat="1" ht="39" customHeight="1">
      <c r="A25" s="1214" t="s">
        <v>793</v>
      </c>
      <c r="B25" s="1220">
        <v>1305990000</v>
      </c>
      <c r="C25" s="1216">
        <v>56097432.210000001</v>
      </c>
      <c r="D25" s="1217">
        <f t="shared" si="0"/>
        <v>4.2953952335010225E-2</v>
      </c>
      <c r="E25" s="1218"/>
    </row>
    <row r="26" spans="1:5" s="1219" customFormat="1" ht="39" customHeight="1">
      <c r="A26" s="1214" t="s">
        <v>794</v>
      </c>
      <c r="B26" s="1220">
        <v>1472837000</v>
      </c>
      <c r="C26" s="1216">
        <v>97793612.989999995</v>
      </c>
      <c r="D26" s="1217">
        <f t="shared" si="0"/>
        <v>6.6398123478701304E-2</v>
      </c>
      <c r="E26" s="1218"/>
    </row>
    <row r="27" spans="1:5" s="1219" customFormat="1" ht="39" customHeight="1" thickBot="1">
      <c r="A27" s="1214" t="s">
        <v>795</v>
      </c>
      <c r="B27" s="1215">
        <v>800927000</v>
      </c>
      <c r="C27" s="1216">
        <v>39499358.670000002</v>
      </c>
      <c r="D27" s="1217">
        <f t="shared" si="0"/>
        <v>4.9317052203259472E-2</v>
      </c>
      <c r="E27" s="1218"/>
    </row>
    <row r="28" spans="1:5" s="1219" customFormat="1" ht="39" customHeight="1" thickTop="1" thickBot="1">
      <c r="A28" s="1221" t="s">
        <v>796</v>
      </c>
      <c r="B28" s="1222">
        <f>SUM(B12:B27)</f>
        <v>20482819000</v>
      </c>
      <c r="C28" s="1223">
        <f>SUM(C12:C27)</f>
        <v>966428511.29999995</v>
      </c>
      <c r="D28" s="1224">
        <f>C28/B28</f>
        <v>4.7182397662157732E-2</v>
      </c>
      <c r="E28" s="1218"/>
    </row>
    <row r="29" spans="1:5" s="1219" customFormat="1" ht="39" customHeight="1" thickTop="1">
      <c r="A29" s="1225" t="s">
        <v>797</v>
      </c>
      <c r="B29" s="1226">
        <v>415901000</v>
      </c>
      <c r="C29" s="1227">
        <v>13500</v>
      </c>
      <c r="D29" s="1217">
        <f>C29/B29</f>
        <v>3.2459647848887115E-5</v>
      </c>
      <c r="E29" s="1218"/>
    </row>
    <row r="30" spans="1:5" s="1219" customFormat="1" ht="39" customHeight="1">
      <c r="A30" s="1228" t="s">
        <v>798</v>
      </c>
      <c r="B30" s="1226">
        <v>268254000</v>
      </c>
      <c r="C30" s="1217" t="s">
        <v>47</v>
      </c>
      <c r="D30" s="1217" t="s">
        <v>47</v>
      </c>
      <c r="E30" s="1218"/>
    </row>
    <row r="31" spans="1:5" s="1219" customFormat="1" ht="39" customHeight="1" thickBot="1">
      <c r="A31" s="1229" t="s">
        <v>799</v>
      </c>
      <c r="B31" s="1230">
        <v>1156760000</v>
      </c>
      <c r="C31" s="1231">
        <v>35000</v>
      </c>
      <c r="D31" s="1232">
        <f>C31/B31</f>
        <v>3.0256924513295756E-5</v>
      </c>
      <c r="E31" s="1218"/>
    </row>
    <row r="32" spans="1:5" s="1219" customFormat="1" ht="39" customHeight="1" thickTop="1" thickBot="1">
      <c r="A32" s="1221" t="s">
        <v>800</v>
      </c>
      <c r="B32" s="1222">
        <f>B7+B8+B9+B10+B11+B28+B30+B31+B29</f>
        <v>50582695000</v>
      </c>
      <c r="C32" s="1223">
        <f>C28+C7+C8+C9+C10+C11+C31+C29</f>
        <v>1890037074.8999996</v>
      </c>
      <c r="D32" s="1233">
        <f>C32/B32</f>
        <v>3.7365290143200156E-2</v>
      </c>
      <c r="E32" s="1218"/>
    </row>
    <row r="33" spans="1:5" s="1219" customFormat="1" ht="39" customHeight="1" thickTop="1">
      <c r="A33" s="1225" t="s">
        <v>801</v>
      </c>
      <c r="B33" s="1234">
        <v>140574000</v>
      </c>
      <c r="C33" s="1217" t="s">
        <v>47</v>
      </c>
      <c r="D33" s="1217" t="s">
        <v>47</v>
      </c>
      <c r="E33" s="1218"/>
    </row>
    <row r="34" spans="1:5" s="1219" customFormat="1" ht="39" customHeight="1">
      <c r="A34" s="1228" t="s">
        <v>802</v>
      </c>
      <c r="B34" s="1220">
        <v>233023000</v>
      </c>
      <c r="C34" s="1217" t="s">
        <v>47</v>
      </c>
      <c r="D34" s="1217" t="s">
        <v>47</v>
      </c>
      <c r="E34" s="1218"/>
    </row>
    <row r="35" spans="1:5" s="1219" customFormat="1" ht="39" customHeight="1" thickBot="1">
      <c r="A35" s="1235" t="s">
        <v>803</v>
      </c>
      <c r="B35" s="1236">
        <v>20492360000</v>
      </c>
      <c r="C35" s="1231">
        <v>1854693440.73</v>
      </c>
      <c r="D35" s="1232">
        <f>C35/B35</f>
        <v>9.0506581024830723E-2</v>
      </c>
      <c r="E35" s="1218"/>
    </row>
    <row r="36" spans="1:5" s="1242" customFormat="1" ht="39" customHeight="1" thickTop="1" thickBot="1">
      <c r="A36" s="1237" t="s">
        <v>804</v>
      </c>
      <c r="B36" s="1238">
        <f>B32+B33+B34+B35</f>
        <v>71448652000</v>
      </c>
      <c r="C36" s="1239">
        <f>C32+C35</f>
        <v>3744730515.6299996</v>
      </c>
      <c r="D36" s="1240">
        <f>C36/B36</f>
        <v>5.2411492880649446E-2</v>
      </c>
      <c r="E36" s="1241"/>
    </row>
    <row r="37" spans="1:5" ht="15.75" thickTop="1">
      <c r="C37" s="1243"/>
      <c r="E37" s="1244"/>
    </row>
    <row r="38" spans="1:5" ht="15" customHeight="1">
      <c r="A38" s="1245"/>
      <c r="E38" s="1244"/>
    </row>
    <row r="39" spans="1:5" ht="24.75" customHeight="1">
      <c r="A39" s="1244"/>
      <c r="B39" s="1244"/>
    </row>
    <row r="40" spans="1:5">
      <c r="A40" s="1244"/>
      <c r="B40" s="1244"/>
    </row>
    <row r="41" spans="1:5">
      <c r="A41" s="1247"/>
      <c r="B41" s="1244"/>
    </row>
    <row r="42" spans="1:5">
      <c r="A42" s="1244"/>
      <c r="B42" s="1244"/>
    </row>
    <row r="43" spans="1:5">
      <c r="A43" s="1244"/>
      <c r="B43" s="1244"/>
    </row>
    <row r="44" spans="1:5">
      <c r="A44" s="1244"/>
      <c r="B44" s="1244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57" fitToHeight="2" orientation="landscape" useFirstPageNumber="1" r:id="rId1"/>
  <headerFooter alignWithMargins="0">
    <oddHeader>&amp;C&amp;"Arial CE,Pogrubiony"&amp;16-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view="pageBreakPreview" zoomScale="55" zoomScaleNormal="60" zoomScaleSheetLayoutView="55" zoomScalePageLayoutView="40" workbookViewId="0">
      <pane xSplit="3" ySplit="6" topLeftCell="D97" activePane="bottomRight" state="frozen"/>
      <selection activeCell="AC11" sqref="AC11"/>
      <selection pane="topRight" activeCell="AC11" sqref="AC11"/>
      <selection pane="bottomLeft" activeCell="AC11" sqref="AC11"/>
      <selection pane="bottomRight" activeCell="AC11" sqref="AC11"/>
    </sheetView>
  </sheetViews>
  <sheetFormatPr defaultColWidth="9.28515625" defaultRowHeight="37.5" customHeight="1"/>
  <cols>
    <col min="1" max="1" width="11.28515625" style="1448" customWidth="1"/>
    <col min="2" max="2" width="9.5703125" style="1448" customWidth="1"/>
    <col min="3" max="3" width="48.28515625" style="1449" customWidth="1"/>
    <col min="4" max="4" width="81.7109375" style="1450" customWidth="1"/>
    <col min="5" max="5" width="22.7109375" style="1451" customWidth="1"/>
    <col min="6" max="6" width="23.5703125" style="1444" customWidth="1"/>
    <col min="7" max="7" width="22.140625" style="1441" customWidth="1"/>
    <col min="8" max="8" width="23.28515625" style="1442" customWidth="1"/>
    <col min="9" max="9" width="22" style="1442" customWidth="1"/>
    <col min="10" max="10" width="23.28515625" style="1441" customWidth="1"/>
    <col min="11" max="11" width="15.7109375" style="1258" customWidth="1"/>
    <col min="12" max="12" width="13.7109375" style="1258" customWidth="1"/>
    <col min="13" max="13" width="9.28515625" style="1258" customWidth="1"/>
    <col min="14" max="256" width="9.28515625" style="1258"/>
    <col min="257" max="257" width="11.28515625" style="1258" customWidth="1"/>
    <col min="258" max="258" width="9.5703125" style="1258" customWidth="1"/>
    <col min="259" max="259" width="48.28515625" style="1258" customWidth="1"/>
    <col min="260" max="260" width="81.7109375" style="1258" customWidth="1"/>
    <col min="261" max="261" width="22.7109375" style="1258" customWidth="1"/>
    <col min="262" max="262" width="23.5703125" style="1258" customWidth="1"/>
    <col min="263" max="263" width="22.140625" style="1258" customWidth="1"/>
    <col min="264" max="264" width="23.28515625" style="1258" customWidth="1"/>
    <col min="265" max="265" width="22" style="1258" customWidth="1"/>
    <col min="266" max="266" width="23.28515625" style="1258" customWidth="1"/>
    <col min="267" max="267" width="15.7109375" style="1258" customWidth="1"/>
    <col min="268" max="268" width="13.7109375" style="1258" customWidth="1"/>
    <col min="269" max="269" width="9.28515625" style="1258" customWidth="1"/>
    <col min="270" max="512" width="9.28515625" style="1258"/>
    <col min="513" max="513" width="11.28515625" style="1258" customWidth="1"/>
    <col min="514" max="514" width="9.5703125" style="1258" customWidth="1"/>
    <col min="515" max="515" width="48.28515625" style="1258" customWidth="1"/>
    <col min="516" max="516" width="81.7109375" style="1258" customWidth="1"/>
    <col min="517" max="517" width="22.7109375" style="1258" customWidth="1"/>
    <col min="518" max="518" width="23.5703125" style="1258" customWidth="1"/>
    <col min="519" max="519" width="22.140625" style="1258" customWidth="1"/>
    <col min="520" max="520" width="23.28515625" style="1258" customWidth="1"/>
    <col min="521" max="521" width="22" style="1258" customWidth="1"/>
    <col min="522" max="522" width="23.28515625" style="1258" customWidth="1"/>
    <col min="523" max="523" width="15.7109375" style="1258" customWidth="1"/>
    <col min="524" max="524" width="13.7109375" style="1258" customWidth="1"/>
    <col min="525" max="525" width="9.28515625" style="1258" customWidth="1"/>
    <col min="526" max="768" width="9.28515625" style="1258"/>
    <col min="769" max="769" width="11.28515625" style="1258" customWidth="1"/>
    <col min="770" max="770" width="9.5703125" style="1258" customWidth="1"/>
    <col min="771" max="771" width="48.28515625" style="1258" customWidth="1"/>
    <col min="772" max="772" width="81.7109375" style="1258" customWidth="1"/>
    <col min="773" max="773" width="22.7109375" style="1258" customWidth="1"/>
    <col min="774" max="774" width="23.5703125" style="1258" customWidth="1"/>
    <col min="775" max="775" width="22.140625" style="1258" customWidth="1"/>
    <col min="776" max="776" width="23.28515625" style="1258" customWidth="1"/>
    <col min="777" max="777" width="22" style="1258" customWidth="1"/>
    <col min="778" max="778" width="23.28515625" style="1258" customWidth="1"/>
    <col min="779" max="779" width="15.7109375" style="1258" customWidth="1"/>
    <col min="780" max="780" width="13.7109375" style="1258" customWidth="1"/>
    <col min="781" max="781" width="9.28515625" style="1258" customWidth="1"/>
    <col min="782" max="1024" width="9.28515625" style="1258"/>
    <col min="1025" max="1025" width="11.28515625" style="1258" customWidth="1"/>
    <col min="1026" max="1026" width="9.5703125" style="1258" customWidth="1"/>
    <col min="1027" max="1027" width="48.28515625" style="1258" customWidth="1"/>
    <col min="1028" max="1028" width="81.7109375" style="1258" customWidth="1"/>
    <col min="1029" max="1029" width="22.7109375" style="1258" customWidth="1"/>
    <col min="1030" max="1030" width="23.5703125" style="1258" customWidth="1"/>
    <col min="1031" max="1031" width="22.140625" style="1258" customWidth="1"/>
    <col min="1032" max="1032" width="23.28515625" style="1258" customWidth="1"/>
    <col min="1033" max="1033" width="22" style="1258" customWidth="1"/>
    <col min="1034" max="1034" width="23.28515625" style="1258" customWidth="1"/>
    <col min="1035" max="1035" width="15.7109375" style="1258" customWidth="1"/>
    <col min="1036" max="1036" width="13.7109375" style="1258" customWidth="1"/>
    <col min="1037" max="1037" width="9.28515625" style="1258" customWidth="1"/>
    <col min="1038" max="1280" width="9.28515625" style="1258"/>
    <col min="1281" max="1281" width="11.28515625" style="1258" customWidth="1"/>
    <col min="1282" max="1282" width="9.5703125" style="1258" customWidth="1"/>
    <col min="1283" max="1283" width="48.28515625" style="1258" customWidth="1"/>
    <col min="1284" max="1284" width="81.7109375" style="1258" customWidth="1"/>
    <col min="1285" max="1285" width="22.7109375" style="1258" customWidth="1"/>
    <col min="1286" max="1286" width="23.5703125" style="1258" customWidth="1"/>
    <col min="1287" max="1287" width="22.140625" style="1258" customWidth="1"/>
    <col min="1288" max="1288" width="23.28515625" style="1258" customWidth="1"/>
    <col min="1289" max="1289" width="22" style="1258" customWidth="1"/>
    <col min="1290" max="1290" width="23.28515625" style="1258" customWidth="1"/>
    <col min="1291" max="1291" width="15.7109375" style="1258" customWidth="1"/>
    <col min="1292" max="1292" width="13.7109375" style="1258" customWidth="1"/>
    <col min="1293" max="1293" width="9.28515625" style="1258" customWidth="1"/>
    <col min="1294" max="1536" width="9.28515625" style="1258"/>
    <col min="1537" max="1537" width="11.28515625" style="1258" customWidth="1"/>
    <col min="1538" max="1538" width="9.5703125" style="1258" customWidth="1"/>
    <col min="1539" max="1539" width="48.28515625" style="1258" customWidth="1"/>
    <col min="1540" max="1540" width="81.7109375" style="1258" customWidth="1"/>
    <col min="1541" max="1541" width="22.7109375" style="1258" customWidth="1"/>
    <col min="1542" max="1542" width="23.5703125" style="1258" customWidth="1"/>
    <col min="1543" max="1543" width="22.140625" style="1258" customWidth="1"/>
    <col min="1544" max="1544" width="23.28515625" style="1258" customWidth="1"/>
    <col min="1545" max="1545" width="22" style="1258" customWidth="1"/>
    <col min="1546" max="1546" width="23.28515625" style="1258" customWidth="1"/>
    <col min="1547" max="1547" width="15.7109375" style="1258" customWidth="1"/>
    <col min="1548" max="1548" width="13.7109375" style="1258" customWidth="1"/>
    <col min="1549" max="1549" width="9.28515625" style="1258" customWidth="1"/>
    <col min="1550" max="1792" width="9.28515625" style="1258"/>
    <col min="1793" max="1793" width="11.28515625" style="1258" customWidth="1"/>
    <col min="1794" max="1794" width="9.5703125" style="1258" customWidth="1"/>
    <col min="1795" max="1795" width="48.28515625" style="1258" customWidth="1"/>
    <col min="1796" max="1796" width="81.7109375" style="1258" customWidth="1"/>
    <col min="1797" max="1797" width="22.7109375" style="1258" customWidth="1"/>
    <col min="1798" max="1798" width="23.5703125" style="1258" customWidth="1"/>
    <col min="1799" max="1799" width="22.140625" style="1258" customWidth="1"/>
    <col min="1800" max="1800" width="23.28515625" style="1258" customWidth="1"/>
    <col min="1801" max="1801" width="22" style="1258" customWidth="1"/>
    <col min="1802" max="1802" width="23.28515625" style="1258" customWidth="1"/>
    <col min="1803" max="1803" width="15.7109375" style="1258" customWidth="1"/>
    <col min="1804" max="1804" width="13.7109375" style="1258" customWidth="1"/>
    <col min="1805" max="1805" width="9.28515625" style="1258" customWidth="1"/>
    <col min="1806" max="2048" width="9.28515625" style="1258"/>
    <col min="2049" max="2049" width="11.28515625" style="1258" customWidth="1"/>
    <col min="2050" max="2050" width="9.5703125" style="1258" customWidth="1"/>
    <col min="2051" max="2051" width="48.28515625" style="1258" customWidth="1"/>
    <col min="2052" max="2052" width="81.7109375" style="1258" customWidth="1"/>
    <col min="2053" max="2053" width="22.7109375" style="1258" customWidth="1"/>
    <col min="2054" max="2054" width="23.5703125" style="1258" customWidth="1"/>
    <col min="2055" max="2055" width="22.140625" style="1258" customWidth="1"/>
    <col min="2056" max="2056" width="23.28515625" style="1258" customWidth="1"/>
    <col min="2057" max="2057" width="22" style="1258" customWidth="1"/>
    <col min="2058" max="2058" width="23.28515625" style="1258" customWidth="1"/>
    <col min="2059" max="2059" width="15.7109375" style="1258" customWidth="1"/>
    <col min="2060" max="2060" width="13.7109375" style="1258" customWidth="1"/>
    <col min="2061" max="2061" width="9.28515625" style="1258" customWidth="1"/>
    <col min="2062" max="2304" width="9.28515625" style="1258"/>
    <col min="2305" max="2305" width="11.28515625" style="1258" customWidth="1"/>
    <col min="2306" max="2306" width="9.5703125" style="1258" customWidth="1"/>
    <col min="2307" max="2307" width="48.28515625" style="1258" customWidth="1"/>
    <col min="2308" max="2308" width="81.7109375" style="1258" customWidth="1"/>
    <col min="2309" max="2309" width="22.7109375" style="1258" customWidth="1"/>
    <col min="2310" max="2310" width="23.5703125" style="1258" customWidth="1"/>
    <col min="2311" max="2311" width="22.140625" style="1258" customWidth="1"/>
    <col min="2312" max="2312" width="23.28515625" style="1258" customWidth="1"/>
    <col min="2313" max="2313" width="22" style="1258" customWidth="1"/>
    <col min="2314" max="2314" width="23.28515625" style="1258" customWidth="1"/>
    <col min="2315" max="2315" width="15.7109375" style="1258" customWidth="1"/>
    <col min="2316" max="2316" width="13.7109375" style="1258" customWidth="1"/>
    <col min="2317" max="2317" width="9.28515625" style="1258" customWidth="1"/>
    <col min="2318" max="2560" width="9.28515625" style="1258"/>
    <col min="2561" max="2561" width="11.28515625" style="1258" customWidth="1"/>
    <col min="2562" max="2562" width="9.5703125" style="1258" customWidth="1"/>
    <col min="2563" max="2563" width="48.28515625" style="1258" customWidth="1"/>
    <col min="2564" max="2564" width="81.7109375" style="1258" customWidth="1"/>
    <col min="2565" max="2565" width="22.7109375" style="1258" customWidth="1"/>
    <col min="2566" max="2566" width="23.5703125" style="1258" customWidth="1"/>
    <col min="2567" max="2567" width="22.140625" style="1258" customWidth="1"/>
    <col min="2568" max="2568" width="23.28515625" style="1258" customWidth="1"/>
    <col min="2569" max="2569" width="22" style="1258" customWidth="1"/>
    <col min="2570" max="2570" width="23.28515625" style="1258" customWidth="1"/>
    <col min="2571" max="2571" width="15.7109375" style="1258" customWidth="1"/>
    <col min="2572" max="2572" width="13.7109375" style="1258" customWidth="1"/>
    <col min="2573" max="2573" width="9.28515625" style="1258" customWidth="1"/>
    <col min="2574" max="2816" width="9.28515625" style="1258"/>
    <col min="2817" max="2817" width="11.28515625" style="1258" customWidth="1"/>
    <col min="2818" max="2818" width="9.5703125" style="1258" customWidth="1"/>
    <col min="2819" max="2819" width="48.28515625" style="1258" customWidth="1"/>
    <col min="2820" max="2820" width="81.7109375" style="1258" customWidth="1"/>
    <col min="2821" max="2821" width="22.7109375" style="1258" customWidth="1"/>
    <col min="2822" max="2822" width="23.5703125" style="1258" customWidth="1"/>
    <col min="2823" max="2823" width="22.140625" style="1258" customWidth="1"/>
    <col min="2824" max="2824" width="23.28515625" style="1258" customWidth="1"/>
    <col min="2825" max="2825" width="22" style="1258" customWidth="1"/>
    <col min="2826" max="2826" width="23.28515625" style="1258" customWidth="1"/>
    <col min="2827" max="2827" width="15.7109375" style="1258" customWidth="1"/>
    <col min="2828" max="2828" width="13.7109375" style="1258" customWidth="1"/>
    <col min="2829" max="2829" width="9.28515625" style="1258" customWidth="1"/>
    <col min="2830" max="3072" width="9.28515625" style="1258"/>
    <col min="3073" max="3073" width="11.28515625" style="1258" customWidth="1"/>
    <col min="3074" max="3074" width="9.5703125" style="1258" customWidth="1"/>
    <col min="3075" max="3075" width="48.28515625" style="1258" customWidth="1"/>
    <col min="3076" max="3076" width="81.7109375" style="1258" customWidth="1"/>
    <col min="3077" max="3077" width="22.7109375" style="1258" customWidth="1"/>
    <col min="3078" max="3078" width="23.5703125" style="1258" customWidth="1"/>
    <col min="3079" max="3079" width="22.140625" style="1258" customWidth="1"/>
    <col min="3080" max="3080" width="23.28515625" style="1258" customWidth="1"/>
    <col min="3081" max="3081" width="22" style="1258" customWidth="1"/>
    <col min="3082" max="3082" width="23.28515625" style="1258" customWidth="1"/>
    <col min="3083" max="3083" width="15.7109375" style="1258" customWidth="1"/>
    <col min="3084" max="3084" width="13.7109375" style="1258" customWidth="1"/>
    <col min="3085" max="3085" width="9.28515625" style="1258" customWidth="1"/>
    <col min="3086" max="3328" width="9.28515625" style="1258"/>
    <col min="3329" max="3329" width="11.28515625" style="1258" customWidth="1"/>
    <col min="3330" max="3330" width="9.5703125" style="1258" customWidth="1"/>
    <col min="3331" max="3331" width="48.28515625" style="1258" customWidth="1"/>
    <col min="3332" max="3332" width="81.7109375" style="1258" customWidth="1"/>
    <col min="3333" max="3333" width="22.7109375" style="1258" customWidth="1"/>
    <col min="3334" max="3334" width="23.5703125" style="1258" customWidth="1"/>
    <col min="3335" max="3335" width="22.140625" style="1258" customWidth="1"/>
    <col min="3336" max="3336" width="23.28515625" style="1258" customWidth="1"/>
    <col min="3337" max="3337" width="22" style="1258" customWidth="1"/>
    <col min="3338" max="3338" width="23.28515625" style="1258" customWidth="1"/>
    <col min="3339" max="3339" width="15.7109375" style="1258" customWidth="1"/>
    <col min="3340" max="3340" width="13.7109375" style="1258" customWidth="1"/>
    <col min="3341" max="3341" width="9.28515625" style="1258" customWidth="1"/>
    <col min="3342" max="3584" width="9.28515625" style="1258"/>
    <col min="3585" max="3585" width="11.28515625" style="1258" customWidth="1"/>
    <col min="3586" max="3586" width="9.5703125" style="1258" customWidth="1"/>
    <col min="3587" max="3587" width="48.28515625" style="1258" customWidth="1"/>
    <col min="3588" max="3588" width="81.7109375" style="1258" customWidth="1"/>
    <col min="3589" max="3589" width="22.7109375" style="1258" customWidth="1"/>
    <col min="3590" max="3590" width="23.5703125" style="1258" customWidth="1"/>
    <col min="3591" max="3591" width="22.140625" style="1258" customWidth="1"/>
    <col min="3592" max="3592" width="23.28515625" style="1258" customWidth="1"/>
    <col min="3593" max="3593" width="22" style="1258" customWidth="1"/>
    <col min="3594" max="3594" width="23.28515625" style="1258" customWidth="1"/>
    <col min="3595" max="3595" width="15.7109375" style="1258" customWidth="1"/>
    <col min="3596" max="3596" width="13.7109375" style="1258" customWidth="1"/>
    <col min="3597" max="3597" width="9.28515625" style="1258" customWidth="1"/>
    <col min="3598" max="3840" width="9.28515625" style="1258"/>
    <col min="3841" max="3841" width="11.28515625" style="1258" customWidth="1"/>
    <col min="3842" max="3842" width="9.5703125" style="1258" customWidth="1"/>
    <col min="3843" max="3843" width="48.28515625" style="1258" customWidth="1"/>
    <col min="3844" max="3844" width="81.7109375" style="1258" customWidth="1"/>
    <col min="3845" max="3845" width="22.7109375" style="1258" customWidth="1"/>
    <col min="3846" max="3846" width="23.5703125" style="1258" customWidth="1"/>
    <col min="3847" max="3847" width="22.140625" style="1258" customWidth="1"/>
    <col min="3848" max="3848" width="23.28515625" style="1258" customWidth="1"/>
    <col min="3849" max="3849" width="22" style="1258" customWidth="1"/>
    <col min="3850" max="3850" width="23.28515625" style="1258" customWidth="1"/>
    <col min="3851" max="3851" width="15.7109375" style="1258" customWidth="1"/>
    <col min="3852" max="3852" width="13.7109375" style="1258" customWidth="1"/>
    <col min="3853" max="3853" width="9.28515625" style="1258" customWidth="1"/>
    <col min="3854" max="4096" width="9.28515625" style="1258"/>
    <col min="4097" max="4097" width="11.28515625" style="1258" customWidth="1"/>
    <col min="4098" max="4098" width="9.5703125" style="1258" customWidth="1"/>
    <col min="4099" max="4099" width="48.28515625" style="1258" customWidth="1"/>
    <col min="4100" max="4100" width="81.7109375" style="1258" customWidth="1"/>
    <col min="4101" max="4101" width="22.7109375" style="1258" customWidth="1"/>
    <col min="4102" max="4102" width="23.5703125" style="1258" customWidth="1"/>
    <col min="4103" max="4103" width="22.140625" style="1258" customWidth="1"/>
    <col min="4104" max="4104" width="23.28515625" style="1258" customWidth="1"/>
    <col min="4105" max="4105" width="22" style="1258" customWidth="1"/>
    <col min="4106" max="4106" width="23.28515625" style="1258" customWidth="1"/>
    <col min="4107" max="4107" width="15.7109375" style="1258" customWidth="1"/>
    <col min="4108" max="4108" width="13.7109375" style="1258" customWidth="1"/>
    <col min="4109" max="4109" width="9.28515625" style="1258" customWidth="1"/>
    <col min="4110" max="4352" width="9.28515625" style="1258"/>
    <col min="4353" max="4353" width="11.28515625" style="1258" customWidth="1"/>
    <col min="4354" max="4354" width="9.5703125" style="1258" customWidth="1"/>
    <col min="4355" max="4355" width="48.28515625" style="1258" customWidth="1"/>
    <col min="4356" max="4356" width="81.7109375" style="1258" customWidth="1"/>
    <col min="4357" max="4357" width="22.7109375" style="1258" customWidth="1"/>
    <col min="4358" max="4358" width="23.5703125" style="1258" customWidth="1"/>
    <col min="4359" max="4359" width="22.140625" style="1258" customWidth="1"/>
    <col min="4360" max="4360" width="23.28515625" style="1258" customWidth="1"/>
    <col min="4361" max="4361" width="22" style="1258" customWidth="1"/>
    <col min="4362" max="4362" width="23.28515625" style="1258" customWidth="1"/>
    <col min="4363" max="4363" width="15.7109375" style="1258" customWidth="1"/>
    <col min="4364" max="4364" width="13.7109375" style="1258" customWidth="1"/>
    <col min="4365" max="4365" width="9.28515625" style="1258" customWidth="1"/>
    <col min="4366" max="4608" width="9.28515625" style="1258"/>
    <col min="4609" max="4609" width="11.28515625" style="1258" customWidth="1"/>
    <col min="4610" max="4610" width="9.5703125" style="1258" customWidth="1"/>
    <col min="4611" max="4611" width="48.28515625" style="1258" customWidth="1"/>
    <col min="4612" max="4612" width="81.7109375" style="1258" customWidth="1"/>
    <col min="4613" max="4613" width="22.7109375" style="1258" customWidth="1"/>
    <col min="4614" max="4614" width="23.5703125" style="1258" customWidth="1"/>
    <col min="4615" max="4615" width="22.140625" style="1258" customWidth="1"/>
    <col min="4616" max="4616" width="23.28515625" style="1258" customWidth="1"/>
    <col min="4617" max="4617" width="22" style="1258" customWidth="1"/>
    <col min="4618" max="4618" width="23.28515625" style="1258" customWidth="1"/>
    <col min="4619" max="4619" width="15.7109375" style="1258" customWidth="1"/>
    <col min="4620" max="4620" width="13.7109375" style="1258" customWidth="1"/>
    <col min="4621" max="4621" width="9.28515625" style="1258" customWidth="1"/>
    <col min="4622" max="4864" width="9.28515625" style="1258"/>
    <col min="4865" max="4865" width="11.28515625" style="1258" customWidth="1"/>
    <col min="4866" max="4866" width="9.5703125" style="1258" customWidth="1"/>
    <col min="4867" max="4867" width="48.28515625" style="1258" customWidth="1"/>
    <col min="4868" max="4868" width="81.7109375" style="1258" customWidth="1"/>
    <col min="4869" max="4869" width="22.7109375" style="1258" customWidth="1"/>
    <col min="4870" max="4870" width="23.5703125" style="1258" customWidth="1"/>
    <col min="4871" max="4871" width="22.140625" style="1258" customWidth="1"/>
    <col min="4872" max="4872" width="23.28515625" style="1258" customWidth="1"/>
    <col min="4873" max="4873" width="22" style="1258" customWidth="1"/>
    <col min="4874" max="4874" width="23.28515625" style="1258" customWidth="1"/>
    <col min="4875" max="4875" width="15.7109375" style="1258" customWidth="1"/>
    <col min="4876" max="4876" width="13.7109375" style="1258" customWidth="1"/>
    <col min="4877" max="4877" width="9.28515625" style="1258" customWidth="1"/>
    <col min="4878" max="5120" width="9.28515625" style="1258"/>
    <col min="5121" max="5121" width="11.28515625" style="1258" customWidth="1"/>
    <col min="5122" max="5122" width="9.5703125" style="1258" customWidth="1"/>
    <col min="5123" max="5123" width="48.28515625" style="1258" customWidth="1"/>
    <col min="5124" max="5124" width="81.7109375" style="1258" customWidth="1"/>
    <col min="5125" max="5125" width="22.7109375" style="1258" customWidth="1"/>
    <col min="5126" max="5126" width="23.5703125" style="1258" customWidth="1"/>
    <col min="5127" max="5127" width="22.140625" style="1258" customWidth="1"/>
    <col min="5128" max="5128" width="23.28515625" style="1258" customWidth="1"/>
    <col min="5129" max="5129" width="22" style="1258" customWidth="1"/>
    <col min="5130" max="5130" width="23.28515625" style="1258" customWidth="1"/>
    <col min="5131" max="5131" width="15.7109375" style="1258" customWidth="1"/>
    <col min="5132" max="5132" width="13.7109375" style="1258" customWidth="1"/>
    <col min="5133" max="5133" width="9.28515625" style="1258" customWidth="1"/>
    <col min="5134" max="5376" width="9.28515625" style="1258"/>
    <col min="5377" max="5377" width="11.28515625" style="1258" customWidth="1"/>
    <col min="5378" max="5378" width="9.5703125" style="1258" customWidth="1"/>
    <col min="5379" max="5379" width="48.28515625" style="1258" customWidth="1"/>
    <col min="5380" max="5380" width="81.7109375" style="1258" customWidth="1"/>
    <col min="5381" max="5381" width="22.7109375" style="1258" customWidth="1"/>
    <col min="5382" max="5382" width="23.5703125" style="1258" customWidth="1"/>
    <col min="5383" max="5383" width="22.140625" style="1258" customWidth="1"/>
    <col min="5384" max="5384" width="23.28515625" style="1258" customWidth="1"/>
    <col min="5385" max="5385" width="22" style="1258" customWidth="1"/>
    <col min="5386" max="5386" width="23.28515625" style="1258" customWidth="1"/>
    <col min="5387" max="5387" width="15.7109375" style="1258" customWidth="1"/>
    <col min="5388" max="5388" width="13.7109375" style="1258" customWidth="1"/>
    <col min="5389" max="5389" width="9.28515625" style="1258" customWidth="1"/>
    <col min="5390" max="5632" width="9.28515625" style="1258"/>
    <col min="5633" max="5633" width="11.28515625" style="1258" customWidth="1"/>
    <col min="5634" max="5634" width="9.5703125" style="1258" customWidth="1"/>
    <col min="5635" max="5635" width="48.28515625" style="1258" customWidth="1"/>
    <col min="5636" max="5636" width="81.7109375" style="1258" customWidth="1"/>
    <col min="5637" max="5637" width="22.7109375" style="1258" customWidth="1"/>
    <col min="5638" max="5638" width="23.5703125" style="1258" customWidth="1"/>
    <col min="5639" max="5639" width="22.140625" style="1258" customWidth="1"/>
    <col min="5640" max="5640" width="23.28515625" style="1258" customWidth="1"/>
    <col min="5641" max="5641" width="22" style="1258" customWidth="1"/>
    <col min="5642" max="5642" width="23.28515625" style="1258" customWidth="1"/>
    <col min="5643" max="5643" width="15.7109375" style="1258" customWidth="1"/>
    <col min="5644" max="5644" width="13.7109375" style="1258" customWidth="1"/>
    <col min="5645" max="5645" width="9.28515625" style="1258" customWidth="1"/>
    <col min="5646" max="5888" width="9.28515625" style="1258"/>
    <col min="5889" max="5889" width="11.28515625" style="1258" customWidth="1"/>
    <col min="5890" max="5890" width="9.5703125" style="1258" customWidth="1"/>
    <col min="5891" max="5891" width="48.28515625" style="1258" customWidth="1"/>
    <col min="5892" max="5892" width="81.7109375" style="1258" customWidth="1"/>
    <col min="5893" max="5893" width="22.7109375" style="1258" customWidth="1"/>
    <col min="5894" max="5894" width="23.5703125" style="1258" customWidth="1"/>
    <col min="5895" max="5895" width="22.140625" style="1258" customWidth="1"/>
    <col min="5896" max="5896" width="23.28515625" style="1258" customWidth="1"/>
    <col min="5897" max="5897" width="22" style="1258" customWidth="1"/>
    <col min="5898" max="5898" width="23.28515625" style="1258" customWidth="1"/>
    <col min="5899" max="5899" width="15.7109375" style="1258" customWidth="1"/>
    <col min="5900" max="5900" width="13.7109375" style="1258" customWidth="1"/>
    <col min="5901" max="5901" width="9.28515625" style="1258" customWidth="1"/>
    <col min="5902" max="6144" width="9.28515625" style="1258"/>
    <col min="6145" max="6145" width="11.28515625" style="1258" customWidth="1"/>
    <col min="6146" max="6146" width="9.5703125" style="1258" customWidth="1"/>
    <col min="6147" max="6147" width="48.28515625" style="1258" customWidth="1"/>
    <col min="6148" max="6148" width="81.7109375" style="1258" customWidth="1"/>
    <col min="6149" max="6149" width="22.7109375" style="1258" customWidth="1"/>
    <col min="6150" max="6150" width="23.5703125" style="1258" customWidth="1"/>
    <col min="6151" max="6151" width="22.140625" style="1258" customWidth="1"/>
    <col min="6152" max="6152" width="23.28515625" style="1258" customWidth="1"/>
    <col min="6153" max="6153" width="22" style="1258" customWidth="1"/>
    <col min="6154" max="6154" width="23.28515625" style="1258" customWidth="1"/>
    <col min="6155" max="6155" width="15.7109375" style="1258" customWidth="1"/>
    <col min="6156" max="6156" width="13.7109375" style="1258" customWidth="1"/>
    <col min="6157" max="6157" width="9.28515625" style="1258" customWidth="1"/>
    <col min="6158" max="6400" width="9.28515625" style="1258"/>
    <col min="6401" max="6401" width="11.28515625" style="1258" customWidth="1"/>
    <col min="6402" max="6402" width="9.5703125" style="1258" customWidth="1"/>
    <col min="6403" max="6403" width="48.28515625" style="1258" customWidth="1"/>
    <col min="6404" max="6404" width="81.7109375" style="1258" customWidth="1"/>
    <col min="6405" max="6405" width="22.7109375" style="1258" customWidth="1"/>
    <col min="6406" max="6406" width="23.5703125" style="1258" customWidth="1"/>
    <col min="6407" max="6407" width="22.140625" style="1258" customWidth="1"/>
    <col min="6408" max="6408" width="23.28515625" style="1258" customWidth="1"/>
    <col min="6409" max="6409" width="22" style="1258" customWidth="1"/>
    <col min="6410" max="6410" width="23.28515625" style="1258" customWidth="1"/>
    <col min="6411" max="6411" width="15.7109375" style="1258" customWidth="1"/>
    <col min="6412" max="6412" width="13.7109375" style="1258" customWidth="1"/>
    <col min="6413" max="6413" width="9.28515625" style="1258" customWidth="1"/>
    <col min="6414" max="6656" width="9.28515625" style="1258"/>
    <col min="6657" max="6657" width="11.28515625" style="1258" customWidth="1"/>
    <col min="6658" max="6658" width="9.5703125" style="1258" customWidth="1"/>
    <col min="6659" max="6659" width="48.28515625" style="1258" customWidth="1"/>
    <col min="6660" max="6660" width="81.7109375" style="1258" customWidth="1"/>
    <col min="6661" max="6661" width="22.7109375" style="1258" customWidth="1"/>
    <col min="6662" max="6662" width="23.5703125" style="1258" customWidth="1"/>
    <col min="6663" max="6663" width="22.140625" style="1258" customWidth="1"/>
    <col min="6664" max="6664" width="23.28515625" style="1258" customWidth="1"/>
    <col min="6665" max="6665" width="22" style="1258" customWidth="1"/>
    <col min="6666" max="6666" width="23.28515625" style="1258" customWidth="1"/>
    <col min="6667" max="6667" width="15.7109375" style="1258" customWidth="1"/>
    <col min="6668" max="6668" width="13.7109375" style="1258" customWidth="1"/>
    <col min="6669" max="6669" width="9.28515625" style="1258" customWidth="1"/>
    <col min="6670" max="6912" width="9.28515625" style="1258"/>
    <col min="6913" max="6913" width="11.28515625" style="1258" customWidth="1"/>
    <col min="6914" max="6914" width="9.5703125" style="1258" customWidth="1"/>
    <col min="6915" max="6915" width="48.28515625" style="1258" customWidth="1"/>
    <col min="6916" max="6916" width="81.7109375" style="1258" customWidth="1"/>
    <col min="6917" max="6917" width="22.7109375" style="1258" customWidth="1"/>
    <col min="6918" max="6918" width="23.5703125" style="1258" customWidth="1"/>
    <col min="6919" max="6919" width="22.140625" style="1258" customWidth="1"/>
    <col min="6920" max="6920" width="23.28515625" style="1258" customWidth="1"/>
    <col min="6921" max="6921" width="22" style="1258" customWidth="1"/>
    <col min="6922" max="6922" width="23.28515625" style="1258" customWidth="1"/>
    <col min="6923" max="6923" width="15.7109375" style="1258" customWidth="1"/>
    <col min="6924" max="6924" width="13.7109375" style="1258" customWidth="1"/>
    <col min="6925" max="6925" width="9.28515625" style="1258" customWidth="1"/>
    <col min="6926" max="7168" width="9.28515625" style="1258"/>
    <col min="7169" max="7169" width="11.28515625" style="1258" customWidth="1"/>
    <col min="7170" max="7170" width="9.5703125" style="1258" customWidth="1"/>
    <col min="7171" max="7171" width="48.28515625" style="1258" customWidth="1"/>
    <col min="7172" max="7172" width="81.7109375" style="1258" customWidth="1"/>
    <col min="7173" max="7173" width="22.7109375" style="1258" customWidth="1"/>
    <col min="7174" max="7174" width="23.5703125" style="1258" customWidth="1"/>
    <col min="7175" max="7175" width="22.140625" style="1258" customWidth="1"/>
    <col min="7176" max="7176" width="23.28515625" style="1258" customWidth="1"/>
    <col min="7177" max="7177" width="22" style="1258" customWidth="1"/>
    <col min="7178" max="7178" width="23.28515625" style="1258" customWidth="1"/>
    <col min="7179" max="7179" width="15.7109375" style="1258" customWidth="1"/>
    <col min="7180" max="7180" width="13.7109375" style="1258" customWidth="1"/>
    <col min="7181" max="7181" width="9.28515625" style="1258" customWidth="1"/>
    <col min="7182" max="7424" width="9.28515625" style="1258"/>
    <col min="7425" max="7425" width="11.28515625" style="1258" customWidth="1"/>
    <col min="7426" max="7426" width="9.5703125" style="1258" customWidth="1"/>
    <col min="7427" max="7427" width="48.28515625" style="1258" customWidth="1"/>
    <col min="7428" max="7428" width="81.7109375" style="1258" customWidth="1"/>
    <col min="7429" max="7429" width="22.7109375" style="1258" customWidth="1"/>
    <col min="7430" max="7430" width="23.5703125" style="1258" customWidth="1"/>
    <col min="7431" max="7431" width="22.140625" style="1258" customWidth="1"/>
    <col min="7432" max="7432" width="23.28515625" style="1258" customWidth="1"/>
    <col min="7433" max="7433" width="22" style="1258" customWidth="1"/>
    <col min="7434" max="7434" width="23.28515625" style="1258" customWidth="1"/>
    <col min="7435" max="7435" width="15.7109375" style="1258" customWidth="1"/>
    <col min="7436" max="7436" width="13.7109375" style="1258" customWidth="1"/>
    <col min="7437" max="7437" width="9.28515625" style="1258" customWidth="1"/>
    <col min="7438" max="7680" width="9.28515625" style="1258"/>
    <col min="7681" max="7681" width="11.28515625" style="1258" customWidth="1"/>
    <col min="7682" max="7682" width="9.5703125" style="1258" customWidth="1"/>
    <col min="7683" max="7683" width="48.28515625" style="1258" customWidth="1"/>
    <col min="7684" max="7684" width="81.7109375" style="1258" customWidth="1"/>
    <col min="7685" max="7685" width="22.7109375" style="1258" customWidth="1"/>
    <col min="7686" max="7686" width="23.5703125" style="1258" customWidth="1"/>
    <col min="7687" max="7687" width="22.140625" style="1258" customWidth="1"/>
    <col min="7688" max="7688" width="23.28515625" style="1258" customWidth="1"/>
    <col min="7689" max="7689" width="22" style="1258" customWidth="1"/>
    <col min="7690" max="7690" width="23.28515625" style="1258" customWidth="1"/>
    <col min="7691" max="7691" width="15.7109375" style="1258" customWidth="1"/>
    <col min="7692" max="7692" width="13.7109375" style="1258" customWidth="1"/>
    <col min="7693" max="7693" width="9.28515625" style="1258" customWidth="1"/>
    <col min="7694" max="7936" width="9.28515625" style="1258"/>
    <col min="7937" max="7937" width="11.28515625" style="1258" customWidth="1"/>
    <col min="7938" max="7938" width="9.5703125" style="1258" customWidth="1"/>
    <col min="7939" max="7939" width="48.28515625" style="1258" customWidth="1"/>
    <col min="7940" max="7940" width="81.7109375" style="1258" customWidth="1"/>
    <col min="7941" max="7941" width="22.7109375" style="1258" customWidth="1"/>
    <col min="7942" max="7942" width="23.5703125" style="1258" customWidth="1"/>
    <col min="7943" max="7943" width="22.140625" style="1258" customWidth="1"/>
    <col min="7944" max="7944" width="23.28515625" style="1258" customWidth="1"/>
    <col min="7945" max="7945" width="22" style="1258" customWidth="1"/>
    <col min="7946" max="7946" width="23.28515625" style="1258" customWidth="1"/>
    <col min="7947" max="7947" width="15.7109375" style="1258" customWidth="1"/>
    <col min="7948" max="7948" width="13.7109375" style="1258" customWidth="1"/>
    <col min="7949" max="7949" width="9.28515625" style="1258" customWidth="1"/>
    <col min="7950" max="8192" width="9.28515625" style="1258"/>
    <col min="8193" max="8193" width="11.28515625" style="1258" customWidth="1"/>
    <col min="8194" max="8194" width="9.5703125" style="1258" customWidth="1"/>
    <col min="8195" max="8195" width="48.28515625" style="1258" customWidth="1"/>
    <col min="8196" max="8196" width="81.7109375" style="1258" customWidth="1"/>
    <col min="8197" max="8197" width="22.7109375" style="1258" customWidth="1"/>
    <col min="8198" max="8198" width="23.5703125" style="1258" customWidth="1"/>
    <col min="8199" max="8199" width="22.140625" style="1258" customWidth="1"/>
    <col min="8200" max="8200" width="23.28515625" style="1258" customWidth="1"/>
    <col min="8201" max="8201" width="22" style="1258" customWidth="1"/>
    <col min="8202" max="8202" width="23.28515625" style="1258" customWidth="1"/>
    <col min="8203" max="8203" width="15.7109375" style="1258" customWidth="1"/>
    <col min="8204" max="8204" width="13.7109375" style="1258" customWidth="1"/>
    <col min="8205" max="8205" width="9.28515625" style="1258" customWidth="1"/>
    <col min="8206" max="8448" width="9.28515625" style="1258"/>
    <col min="8449" max="8449" width="11.28515625" style="1258" customWidth="1"/>
    <col min="8450" max="8450" width="9.5703125" style="1258" customWidth="1"/>
    <col min="8451" max="8451" width="48.28515625" style="1258" customWidth="1"/>
    <col min="8452" max="8452" width="81.7109375" style="1258" customWidth="1"/>
    <col min="8453" max="8453" width="22.7109375" style="1258" customWidth="1"/>
    <col min="8454" max="8454" width="23.5703125" style="1258" customWidth="1"/>
    <col min="8455" max="8455" width="22.140625" style="1258" customWidth="1"/>
    <col min="8456" max="8456" width="23.28515625" style="1258" customWidth="1"/>
    <col min="8457" max="8457" width="22" style="1258" customWidth="1"/>
    <col min="8458" max="8458" width="23.28515625" style="1258" customWidth="1"/>
    <col min="8459" max="8459" width="15.7109375" style="1258" customWidth="1"/>
    <col min="8460" max="8460" width="13.7109375" style="1258" customWidth="1"/>
    <col min="8461" max="8461" width="9.28515625" style="1258" customWidth="1"/>
    <col min="8462" max="8704" width="9.28515625" style="1258"/>
    <col min="8705" max="8705" width="11.28515625" style="1258" customWidth="1"/>
    <col min="8706" max="8706" width="9.5703125" style="1258" customWidth="1"/>
    <col min="8707" max="8707" width="48.28515625" style="1258" customWidth="1"/>
    <col min="8708" max="8708" width="81.7109375" style="1258" customWidth="1"/>
    <col min="8709" max="8709" width="22.7109375" style="1258" customWidth="1"/>
    <col min="8710" max="8710" width="23.5703125" style="1258" customWidth="1"/>
    <col min="8711" max="8711" width="22.140625" style="1258" customWidth="1"/>
    <col min="8712" max="8712" width="23.28515625" style="1258" customWidth="1"/>
    <col min="8713" max="8713" width="22" style="1258" customWidth="1"/>
    <col min="8714" max="8714" width="23.28515625" style="1258" customWidth="1"/>
    <col min="8715" max="8715" width="15.7109375" style="1258" customWidth="1"/>
    <col min="8716" max="8716" width="13.7109375" style="1258" customWidth="1"/>
    <col min="8717" max="8717" width="9.28515625" style="1258" customWidth="1"/>
    <col min="8718" max="8960" width="9.28515625" style="1258"/>
    <col min="8961" max="8961" width="11.28515625" style="1258" customWidth="1"/>
    <col min="8962" max="8962" width="9.5703125" style="1258" customWidth="1"/>
    <col min="8963" max="8963" width="48.28515625" style="1258" customWidth="1"/>
    <col min="8964" max="8964" width="81.7109375" style="1258" customWidth="1"/>
    <col min="8965" max="8965" width="22.7109375" style="1258" customWidth="1"/>
    <col min="8966" max="8966" width="23.5703125" style="1258" customWidth="1"/>
    <col min="8967" max="8967" width="22.140625" style="1258" customWidth="1"/>
    <col min="8968" max="8968" width="23.28515625" style="1258" customWidth="1"/>
    <col min="8969" max="8969" width="22" style="1258" customWidth="1"/>
    <col min="8970" max="8970" width="23.28515625" style="1258" customWidth="1"/>
    <col min="8971" max="8971" width="15.7109375" style="1258" customWidth="1"/>
    <col min="8972" max="8972" width="13.7109375" style="1258" customWidth="1"/>
    <col min="8973" max="8973" width="9.28515625" style="1258" customWidth="1"/>
    <col min="8974" max="9216" width="9.28515625" style="1258"/>
    <col min="9217" max="9217" width="11.28515625" style="1258" customWidth="1"/>
    <col min="9218" max="9218" width="9.5703125" style="1258" customWidth="1"/>
    <col min="9219" max="9219" width="48.28515625" style="1258" customWidth="1"/>
    <col min="9220" max="9220" width="81.7109375" style="1258" customWidth="1"/>
    <col min="9221" max="9221" width="22.7109375" style="1258" customWidth="1"/>
    <col min="9222" max="9222" width="23.5703125" style="1258" customWidth="1"/>
    <col min="9223" max="9223" width="22.140625" style="1258" customWidth="1"/>
    <col min="9224" max="9224" width="23.28515625" style="1258" customWidth="1"/>
    <col min="9225" max="9225" width="22" style="1258" customWidth="1"/>
    <col min="9226" max="9226" width="23.28515625" style="1258" customWidth="1"/>
    <col min="9227" max="9227" width="15.7109375" style="1258" customWidth="1"/>
    <col min="9228" max="9228" width="13.7109375" style="1258" customWidth="1"/>
    <col min="9229" max="9229" width="9.28515625" style="1258" customWidth="1"/>
    <col min="9230" max="9472" width="9.28515625" style="1258"/>
    <col min="9473" max="9473" width="11.28515625" style="1258" customWidth="1"/>
    <col min="9474" max="9474" width="9.5703125" style="1258" customWidth="1"/>
    <col min="9475" max="9475" width="48.28515625" style="1258" customWidth="1"/>
    <col min="9476" max="9476" width="81.7109375" style="1258" customWidth="1"/>
    <col min="9477" max="9477" width="22.7109375" style="1258" customWidth="1"/>
    <col min="9478" max="9478" width="23.5703125" style="1258" customWidth="1"/>
    <col min="9479" max="9479" width="22.140625" style="1258" customWidth="1"/>
    <col min="9480" max="9480" width="23.28515625" style="1258" customWidth="1"/>
    <col min="9481" max="9481" width="22" style="1258" customWidth="1"/>
    <col min="9482" max="9482" width="23.28515625" style="1258" customWidth="1"/>
    <col min="9483" max="9483" width="15.7109375" style="1258" customWidth="1"/>
    <col min="9484" max="9484" width="13.7109375" style="1258" customWidth="1"/>
    <col min="9485" max="9485" width="9.28515625" style="1258" customWidth="1"/>
    <col min="9486" max="9728" width="9.28515625" style="1258"/>
    <col min="9729" max="9729" width="11.28515625" style="1258" customWidth="1"/>
    <col min="9730" max="9730" width="9.5703125" style="1258" customWidth="1"/>
    <col min="9731" max="9731" width="48.28515625" style="1258" customWidth="1"/>
    <col min="9732" max="9732" width="81.7109375" style="1258" customWidth="1"/>
    <col min="9733" max="9733" width="22.7109375" style="1258" customWidth="1"/>
    <col min="9734" max="9734" width="23.5703125" style="1258" customWidth="1"/>
    <col min="9735" max="9735" width="22.140625" style="1258" customWidth="1"/>
    <col min="9736" max="9736" width="23.28515625" style="1258" customWidth="1"/>
    <col min="9737" max="9737" width="22" style="1258" customWidth="1"/>
    <col min="9738" max="9738" width="23.28515625" style="1258" customWidth="1"/>
    <col min="9739" max="9739" width="15.7109375" style="1258" customWidth="1"/>
    <col min="9740" max="9740" width="13.7109375" style="1258" customWidth="1"/>
    <col min="9741" max="9741" width="9.28515625" style="1258" customWidth="1"/>
    <col min="9742" max="9984" width="9.28515625" style="1258"/>
    <col min="9985" max="9985" width="11.28515625" style="1258" customWidth="1"/>
    <col min="9986" max="9986" width="9.5703125" style="1258" customWidth="1"/>
    <col min="9987" max="9987" width="48.28515625" style="1258" customWidth="1"/>
    <col min="9988" max="9988" width="81.7109375" style="1258" customWidth="1"/>
    <col min="9989" max="9989" width="22.7109375" style="1258" customWidth="1"/>
    <col min="9990" max="9990" width="23.5703125" style="1258" customWidth="1"/>
    <col min="9991" max="9991" width="22.140625" style="1258" customWidth="1"/>
    <col min="9992" max="9992" width="23.28515625" style="1258" customWidth="1"/>
    <col min="9993" max="9993" width="22" style="1258" customWidth="1"/>
    <col min="9994" max="9994" width="23.28515625" style="1258" customWidth="1"/>
    <col min="9995" max="9995" width="15.7109375" style="1258" customWidth="1"/>
    <col min="9996" max="9996" width="13.7109375" style="1258" customWidth="1"/>
    <col min="9997" max="9997" width="9.28515625" style="1258" customWidth="1"/>
    <col min="9998" max="10240" width="9.28515625" style="1258"/>
    <col min="10241" max="10241" width="11.28515625" style="1258" customWidth="1"/>
    <col min="10242" max="10242" width="9.5703125" style="1258" customWidth="1"/>
    <col min="10243" max="10243" width="48.28515625" style="1258" customWidth="1"/>
    <col min="10244" max="10244" width="81.7109375" style="1258" customWidth="1"/>
    <col min="10245" max="10245" width="22.7109375" style="1258" customWidth="1"/>
    <col min="10246" max="10246" width="23.5703125" style="1258" customWidth="1"/>
    <col min="10247" max="10247" width="22.140625" style="1258" customWidth="1"/>
    <col min="10248" max="10248" width="23.28515625" style="1258" customWidth="1"/>
    <col min="10249" max="10249" width="22" style="1258" customWidth="1"/>
    <col min="10250" max="10250" width="23.28515625" style="1258" customWidth="1"/>
    <col min="10251" max="10251" width="15.7109375" style="1258" customWidth="1"/>
    <col min="10252" max="10252" width="13.7109375" style="1258" customWidth="1"/>
    <col min="10253" max="10253" width="9.28515625" style="1258" customWidth="1"/>
    <col min="10254" max="10496" width="9.28515625" style="1258"/>
    <col min="10497" max="10497" width="11.28515625" style="1258" customWidth="1"/>
    <col min="10498" max="10498" width="9.5703125" style="1258" customWidth="1"/>
    <col min="10499" max="10499" width="48.28515625" style="1258" customWidth="1"/>
    <col min="10500" max="10500" width="81.7109375" style="1258" customWidth="1"/>
    <col min="10501" max="10501" width="22.7109375" style="1258" customWidth="1"/>
    <col min="10502" max="10502" width="23.5703125" style="1258" customWidth="1"/>
    <col min="10503" max="10503" width="22.140625" style="1258" customWidth="1"/>
    <col min="10504" max="10504" width="23.28515625" style="1258" customWidth="1"/>
    <col min="10505" max="10505" width="22" style="1258" customWidth="1"/>
    <col min="10506" max="10506" width="23.28515625" style="1258" customWidth="1"/>
    <col min="10507" max="10507" width="15.7109375" style="1258" customWidth="1"/>
    <col min="10508" max="10508" width="13.7109375" style="1258" customWidth="1"/>
    <col min="10509" max="10509" width="9.28515625" style="1258" customWidth="1"/>
    <col min="10510" max="10752" width="9.28515625" style="1258"/>
    <col min="10753" max="10753" width="11.28515625" style="1258" customWidth="1"/>
    <col min="10754" max="10754" width="9.5703125" style="1258" customWidth="1"/>
    <col min="10755" max="10755" width="48.28515625" style="1258" customWidth="1"/>
    <col min="10756" max="10756" width="81.7109375" style="1258" customWidth="1"/>
    <col min="10757" max="10757" width="22.7109375" style="1258" customWidth="1"/>
    <col min="10758" max="10758" width="23.5703125" style="1258" customWidth="1"/>
    <col min="10759" max="10759" width="22.140625" style="1258" customWidth="1"/>
    <col min="10760" max="10760" width="23.28515625" style="1258" customWidth="1"/>
    <col min="10761" max="10761" width="22" style="1258" customWidth="1"/>
    <col min="10762" max="10762" width="23.28515625" style="1258" customWidth="1"/>
    <col min="10763" max="10763" width="15.7109375" style="1258" customWidth="1"/>
    <col min="10764" max="10764" width="13.7109375" style="1258" customWidth="1"/>
    <col min="10765" max="10765" width="9.28515625" style="1258" customWidth="1"/>
    <col min="10766" max="11008" width="9.28515625" style="1258"/>
    <col min="11009" max="11009" width="11.28515625" style="1258" customWidth="1"/>
    <col min="11010" max="11010" width="9.5703125" style="1258" customWidth="1"/>
    <col min="11011" max="11011" width="48.28515625" style="1258" customWidth="1"/>
    <col min="11012" max="11012" width="81.7109375" style="1258" customWidth="1"/>
    <col min="11013" max="11013" width="22.7109375" style="1258" customWidth="1"/>
    <col min="11014" max="11014" width="23.5703125" style="1258" customWidth="1"/>
    <col min="11015" max="11015" width="22.140625" style="1258" customWidth="1"/>
    <col min="11016" max="11016" width="23.28515625" style="1258" customWidth="1"/>
    <col min="11017" max="11017" width="22" style="1258" customWidth="1"/>
    <col min="11018" max="11018" width="23.28515625" style="1258" customWidth="1"/>
    <col min="11019" max="11019" width="15.7109375" style="1258" customWidth="1"/>
    <col min="11020" max="11020" width="13.7109375" style="1258" customWidth="1"/>
    <col min="11021" max="11021" width="9.28515625" style="1258" customWidth="1"/>
    <col min="11022" max="11264" width="9.28515625" style="1258"/>
    <col min="11265" max="11265" width="11.28515625" style="1258" customWidth="1"/>
    <col min="11266" max="11266" width="9.5703125" style="1258" customWidth="1"/>
    <col min="11267" max="11267" width="48.28515625" style="1258" customWidth="1"/>
    <col min="11268" max="11268" width="81.7109375" style="1258" customWidth="1"/>
    <col min="11269" max="11269" width="22.7109375" style="1258" customWidth="1"/>
    <col min="11270" max="11270" width="23.5703125" style="1258" customWidth="1"/>
    <col min="11271" max="11271" width="22.140625" style="1258" customWidth="1"/>
    <col min="11272" max="11272" width="23.28515625" style="1258" customWidth="1"/>
    <col min="11273" max="11273" width="22" style="1258" customWidth="1"/>
    <col min="11274" max="11274" width="23.28515625" style="1258" customWidth="1"/>
    <col min="11275" max="11275" width="15.7109375" style="1258" customWidth="1"/>
    <col min="11276" max="11276" width="13.7109375" style="1258" customWidth="1"/>
    <col min="11277" max="11277" width="9.28515625" style="1258" customWidth="1"/>
    <col min="11278" max="11520" width="9.28515625" style="1258"/>
    <col min="11521" max="11521" width="11.28515625" style="1258" customWidth="1"/>
    <col min="11522" max="11522" width="9.5703125" style="1258" customWidth="1"/>
    <col min="11523" max="11523" width="48.28515625" style="1258" customWidth="1"/>
    <col min="11524" max="11524" width="81.7109375" style="1258" customWidth="1"/>
    <col min="11525" max="11525" width="22.7109375" style="1258" customWidth="1"/>
    <col min="11526" max="11526" width="23.5703125" style="1258" customWidth="1"/>
    <col min="11527" max="11527" width="22.140625" style="1258" customWidth="1"/>
    <col min="11528" max="11528" width="23.28515625" style="1258" customWidth="1"/>
    <col min="11529" max="11529" width="22" style="1258" customWidth="1"/>
    <col min="11530" max="11530" width="23.28515625" style="1258" customWidth="1"/>
    <col min="11531" max="11531" width="15.7109375" style="1258" customWidth="1"/>
    <col min="11532" max="11532" width="13.7109375" style="1258" customWidth="1"/>
    <col min="11533" max="11533" width="9.28515625" style="1258" customWidth="1"/>
    <col min="11534" max="11776" width="9.28515625" style="1258"/>
    <col min="11777" max="11777" width="11.28515625" style="1258" customWidth="1"/>
    <col min="11778" max="11778" width="9.5703125" style="1258" customWidth="1"/>
    <col min="11779" max="11779" width="48.28515625" style="1258" customWidth="1"/>
    <col min="11780" max="11780" width="81.7109375" style="1258" customWidth="1"/>
    <col min="11781" max="11781" width="22.7109375" style="1258" customWidth="1"/>
    <col min="11782" max="11782" width="23.5703125" style="1258" customWidth="1"/>
    <col min="11783" max="11783" width="22.140625" style="1258" customWidth="1"/>
    <col min="11784" max="11784" width="23.28515625" style="1258" customWidth="1"/>
    <col min="11785" max="11785" width="22" style="1258" customWidth="1"/>
    <col min="11786" max="11786" width="23.28515625" style="1258" customWidth="1"/>
    <col min="11787" max="11787" width="15.7109375" style="1258" customWidth="1"/>
    <col min="11788" max="11788" width="13.7109375" style="1258" customWidth="1"/>
    <col min="11789" max="11789" width="9.28515625" style="1258" customWidth="1"/>
    <col min="11790" max="12032" width="9.28515625" style="1258"/>
    <col min="12033" max="12033" width="11.28515625" style="1258" customWidth="1"/>
    <col min="12034" max="12034" width="9.5703125" style="1258" customWidth="1"/>
    <col min="12035" max="12035" width="48.28515625" style="1258" customWidth="1"/>
    <col min="12036" max="12036" width="81.7109375" style="1258" customWidth="1"/>
    <col min="12037" max="12037" width="22.7109375" style="1258" customWidth="1"/>
    <col min="12038" max="12038" width="23.5703125" style="1258" customWidth="1"/>
    <col min="12039" max="12039" width="22.140625" style="1258" customWidth="1"/>
    <col min="12040" max="12040" width="23.28515625" style="1258" customWidth="1"/>
    <col min="12041" max="12041" width="22" style="1258" customWidth="1"/>
    <col min="12042" max="12042" width="23.28515625" style="1258" customWidth="1"/>
    <col min="12043" max="12043" width="15.7109375" style="1258" customWidth="1"/>
    <col min="12044" max="12044" width="13.7109375" style="1258" customWidth="1"/>
    <col min="12045" max="12045" width="9.28515625" style="1258" customWidth="1"/>
    <col min="12046" max="12288" width="9.28515625" style="1258"/>
    <col min="12289" max="12289" width="11.28515625" style="1258" customWidth="1"/>
    <col min="12290" max="12290" width="9.5703125" style="1258" customWidth="1"/>
    <col min="12291" max="12291" width="48.28515625" style="1258" customWidth="1"/>
    <col min="12292" max="12292" width="81.7109375" style="1258" customWidth="1"/>
    <col min="12293" max="12293" width="22.7109375" style="1258" customWidth="1"/>
    <col min="12294" max="12294" width="23.5703125" style="1258" customWidth="1"/>
    <col min="12295" max="12295" width="22.140625" style="1258" customWidth="1"/>
    <col min="12296" max="12296" width="23.28515625" style="1258" customWidth="1"/>
    <col min="12297" max="12297" width="22" style="1258" customWidth="1"/>
    <col min="12298" max="12298" width="23.28515625" style="1258" customWidth="1"/>
    <col min="12299" max="12299" width="15.7109375" style="1258" customWidth="1"/>
    <col min="12300" max="12300" width="13.7109375" style="1258" customWidth="1"/>
    <col min="12301" max="12301" width="9.28515625" style="1258" customWidth="1"/>
    <col min="12302" max="12544" width="9.28515625" style="1258"/>
    <col min="12545" max="12545" width="11.28515625" style="1258" customWidth="1"/>
    <col min="12546" max="12546" width="9.5703125" style="1258" customWidth="1"/>
    <col min="12547" max="12547" width="48.28515625" style="1258" customWidth="1"/>
    <col min="12548" max="12548" width="81.7109375" style="1258" customWidth="1"/>
    <col min="12549" max="12549" width="22.7109375" style="1258" customWidth="1"/>
    <col min="12550" max="12550" width="23.5703125" style="1258" customWidth="1"/>
    <col min="12551" max="12551" width="22.140625" style="1258" customWidth="1"/>
    <col min="12552" max="12552" width="23.28515625" style="1258" customWidth="1"/>
    <col min="12553" max="12553" width="22" style="1258" customWidth="1"/>
    <col min="12554" max="12554" width="23.28515625" style="1258" customWidth="1"/>
    <col min="12555" max="12555" width="15.7109375" style="1258" customWidth="1"/>
    <col min="12556" max="12556" width="13.7109375" style="1258" customWidth="1"/>
    <col min="12557" max="12557" width="9.28515625" style="1258" customWidth="1"/>
    <col min="12558" max="12800" width="9.28515625" style="1258"/>
    <col min="12801" max="12801" width="11.28515625" style="1258" customWidth="1"/>
    <col min="12802" max="12802" width="9.5703125" style="1258" customWidth="1"/>
    <col min="12803" max="12803" width="48.28515625" style="1258" customWidth="1"/>
    <col min="12804" max="12804" width="81.7109375" style="1258" customWidth="1"/>
    <col min="12805" max="12805" width="22.7109375" style="1258" customWidth="1"/>
    <col min="12806" max="12806" width="23.5703125" style="1258" customWidth="1"/>
    <col min="12807" max="12807" width="22.140625" style="1258" customWidth="1"/>
    <col min="12808" max="12808" width="23.28515625" style="1258" customWidth="1"/>
    <col min="12809" max="12809" width="22" style="1258" customWidth="1"/>
    <col min="12810" max="12810" width="23.28515625" style="1258" customWidth="1"/>
    <col min="12811" max="12811" width="15.7109375" style="1258" customWidth="1"/>
    <col min="12812" max="12812" width="13.7109375" style="1258" customWidth="1"/>
    <col min="12813" max="12813" width="9.28515625" style="1258" customWidth="1"/>
    <col min="12814" max="13056" width="9.28515625" style="1258"/>
    <col min="13057" max="13057" width="11.28515625" style="1258" customWidth="1"/>
    <col min="13058" max="13058" width="9.5703125" style="1258" customWidth="1"/>
    <col min="13059" max="13059" width="48.28515625" style="1258" customWidth="1"/>
    <col min="13060" max="13060" width="81.7109375" style="1258" customWidth="1"/>
    <col min="13061" max="13061" width="22.7109375" style="1258" customWidth="1"/>
    <col min="13062" max="13062" width="23.5703125" style="1258" customWidth="1"/>
    <col min="13063" max="13063" width="22.140625" style="1258" customWidth="1"/>
    <col min="13064" max="13064" width="23.28515625" style="1258" customWidth="1"/>
    <col min="13065" max="13065" width="22" style="1258" customWidth="1"/>
    <col min="13066" max="13066" width="23.28515625" style="1258" customWidth="1"/>
    <col min="13067" max="13067" width="15.7109375" style="1258" customWidth="1"/>
    <col min="13068" max="13068" width="13.7109375" style="1258" customWidth="1"/>
    <col min="13069" max="13069" width="9.28515625" style="1258" customWidth="1"/>
    <col min="13070" max="13312" width="9.28515625" style="1258"/>
    <col min="13313" max="13313" width="11.28515625" style="1258" customWidth="1"/>
    <col min="13314" max="13314" width="9.5703125" style="1258" customWidth="1"/>
    <col min="13315" max="13315" width="48.28515625" style="1258" customWidth="1"/>
    <col min="13316" max="13316" width="81.7109375" style="1258" customWidth="1"/>
    <col min="13317" max="13317" width="22.7109375" style="1258" customWidth="1"/>
    <col min="13318" max="13318" width="23.5703125" style="1258" customWidth="1"/>
    <col min="13319" max="13319" width="22.140625" style="1258" customWidth="1"/>
    <col min="13320" max="13320" width="23.28515625" style="1258" customWidth="1"/>
    <col min="13321" max="13321" width="22" style="1258" customWidth="1"/>
    <col min="13322" max="13322" width="23.28515625" style="1258" customWidth="1"/>
    <col min="13323" max="13323" width="15.7109375" style="1258" customWidth="1"/>
    <col min="13324" max="13324" width="13.7109375" style="1258" customWidth="1"/>
    <col min="13325" max="13325" width="9.28515625" style="1258" customWidth="1"/>
    <col min="13326" max="13568" width="9.28515625" style="1258"/>
    <col min="13569" max="13569" width="11.28515625" style="1258" customWidth="1"/>
    <col min="13570" max="13570" width="9.5703125" style="1258" customWidth="1"/>
    <col min="13571" max="13571" width="48.28515625" style="1258" customWidth="1"/>
    <col min="13572" max="13572" width="81.7109375" style="1258" customWidth="1"/>
    <col min="13573" max="13573" width="22.7109375" style="1258" customWidth="1"/>
    <col min="13574" max="13574" width="23.5703125" style="1258" customWidth="1"/>
    <col min="13575" max="13575" width="22.140625" style="1258" customWidth="1"/>
    <col min="13576" max="13576" width="23.28515625" style="1258" customWidth="1"/>
    <col min="13577" max="13577" width="22" style="1258" customWidth="1"/>
    <col min="13578" max="13578" width="23.28515625" style="1258" customWidth="1"/>
    <col min="13579" max="13579" width="15.7109375" style="1258" customWidth="1"/>
    <col min="13580" max="13580" width="13.7109375" style="1258" customWidth="1"/>
    <col min="13581" max="13581" width="9.28515625" style="1258" customWidth="1"/>
    <col min="13582" max="13824" width="9.28515625" style="1258"/>
    <col min="13825" max="13825" width="11.28515625" style="1258" customWidth="1"/>
    <col min="13826" max="13826" width="9.5703125" style="1258" customWidth="1"/>
    <col min="13827" max="13827" width="48.28515625" style="1258" customWidth="1"/>
    <col min="13828" max="13828" width="81.7109375" style="1258" customWidth="1"/>
    <col min="13829" max="13829" width="22.7109375" style="1258" customWidth="1"/>
    <col min="13830" max="13830" width="23.5703125" style="1258" customWidth="1"/>
    <col min="13831" max="13831" width="22.140625" style="1258" customWidth="1"/>
    <col min="13832" max="13832" width="23.28515625" style="1258" customWidth="1"/>
    <col min="13833" max="13833" width="22" style="1258" customWidth="1"/>
    <col min="13834" max="13834" width="23.28515625" style="1258" customWidth="1"/>
    <col min="13835" max="13835" width="15.7109375" style="1258" customWidth="1"/>
    <col min="13836" max="13836" width="13.7109375" style="1258" customWidth="1"/>
    <col min="13837" max="13837" width="9.28515625" style="1258" customWidth="1"/>
    <col min="13838" max="14080" width="9.28515625" style="1258"/>
    <col min="14081" max="14081" width="11.28515625" style="1258" customWidth="1"/>
    <col min="14082" max="14082" width="9.5703125" style="1258" customWidth="1"/>
    <col min="14083" max="14083" width="48.28515625" style="1258" customWidth="1"/>
    <col min="14084" max="14084" width="81.7109375" style="1258" customWidth="1"/>
    <col min="14085" max="14085" width="22.7109375" style="1258" customWidth="1"/>
    <col min="14086" max="14086" width="23.5703125" style="1258" customWidth="1"/>
    <col min="14087" max="14087" width="22.140625" style="1258" customWidth="1"/>
    <col min="14088" max="14088" width="23.28515625" style="1258" customWidth="1"/>
    <col min="14089" max="14089" width="22" style="1258" customWidth="1"/>
    <col min="14090" max="14090" width="23.28515625" style="1258" customWidth="1"/>
    <col min="14091" max="14091" width="15.7109375" style="1258" customWidth="1"/>
    <col min="14092" max="14092" width="13.7109375" style="1258" customWidth="1"/>
    <col min="14093" max="14093" width="9.28515625" style="1258" customWidth="1"/>
    <col min="14094" max="14336" width="9.28515625" style="1258"/>
    <col min="14337" max="14337" width="11.28515625" style="1258" customWidth="1"/>
    <col min="14338" max="14338" width="9.5703125" style="1258" customWidth="1"/>
    <col min="14339" max="14339" width="48.28515625" style="1258" customWidth="1"/>
    <col min="14340" max="14340" width="81.7109375" style="1258" customWidth="1"/>
    <col min="14341" max="14341" width="22.7109375" style="1258" customWidth="1"/>
    <col min="14342" max="14342" width="23.5703125" style="1258" customWidth="1"/>
    <col min="14343" max="14343" width="22.140625" style="1258" customWidth="1"/>
    <col min="14344" max="14344" width="23.28515625" style="1258" customWidth="1"/>
    <col min="14345" max="14345" width="22" style="1258" customWidth="1"/>
    <col min="14346" max="14346" width="23.28515625" style="1258" customWidth="1"/>
    <col min="14347" max="14347" width="15.7109375" style="1258" customWidth="1"/>
    <col min="14348" max="14348" width="13.7109375" style="1258" customWidth="1"/>
    <col min="14349" max="14349" width="9.28515625" style="1258" customWidth="1"/>
    <col min="14350" max="14592" width="9.28515625" style="1258"/>
    <col min="14593" max="14593" width="11.28515625" style="1258" customWidth="1"/>
    <col min="14594" max="14594" width="9.5703125" style="1258" customWidth="1"/>
    <col min="14595" max="14595" width="48.28515625" style="1258" customWidth="1"/>
    <col min="14596" max="14596" width="81.7109375" style="1258" customWidth="1"/>
    <col min="14597" max="14597" width="22.7109375" style="1258" customWidth="1"/>
    <col min="14598" max="14598" width="23.5703125" style="1258" customWidth="1"/>
    <col min="14599" max="14599" width="22.140625" style="1258" customWidth="1"/>
    <col min="14600" max="14600" width="23.28515625" style="1258" customWidth="1"/>
    <col min="14601" max="14601" width="22" style="1258" customWidth="1"/>
    <col min="14602" max="14602" width="23.28515625" style="1258" customWidth="1"/>
    <col min="14603" max="14603" width="15.7109375" style="1258" customWidth="1"/>
    <col min="14604" max="14604" width="13.7109375" style="1258" customWidth="1"/>
    <col min="14605" max="14605" width="9.28515625" style="1258" customWidth="1"/>
    <col min="14606" max="14848" width="9.28515625" style="1258"/>
    <col min="14849" max="14849" width="11.28515625" style="1258" customWidth="1"/>
    <col min="14850" max="14850" width="9.5703125" style="1258" customWidth="1"/>
    <col min="14851" max="14851" width="48.28515625" style="1258" customWidth="1"/>
    <col min="14852" max="14852" width="81.7109375" style="1258" customWidth="1"/>
    <col min="14853" max="14853" width="22.7109375" style="1258" customWidth="1"/>
    <col min="14854" max="14854" width="23.5703125" style="1258" customWidth="1"/>
    <col min="14855" max="14855" width="22.140625" style="1258" customWidth="1"/>
    <col min="14856" max="14856" width="23.28515625" style="1258" customWidth="1"/>
    <col min="14857" max="14857" width="22" style="1258" customWidth="1"/>
    <col min="14858" max="14858" width="23.28515625" style="1258" customWidth="1"/>
    <col min="14859" max="14859" width="15.7109375" style="1258" customWidth="1"/>
    <col min="14860" max="14860" width="13.7109375" style="1258" customWidth="1"/>
    <col min="14861" max="14861" width="9.28515625" style="1258" customWidth="1"/>
    <col min="14862" max="15104" width="9.28515625" style="1258"/>
    <col min="15105" max="15105" width="11.28515625" style="1258" customWidth="1"/>
    <col min="15106" max="15106" width="9.5703125" style="1258" customWidth="1"/>
    <col min="15107" max="15107" width="48.28515625" style="1258" customWidth="1"/>
    <col min="15108" max="15108" width="81.7109375" style="1258" customWidth="1"/>
    <col min="15109" max="15109" width="22.7109375" style="1258" customWidth="1"/>
    <col min="15110" max="15110" width="23.5703125" style="1258" customWidth="1"/>
    <col min="15111" max="15111" width="22.140625" style="1258" customWidth="1"/>
    <col min="15112" max="15112" width="23.28515625" style="1258" customWidth="1"/>
    <col min="15113" max="15113" width="22" style="1258" customWidth="1"/>
    <col min="15114" max="15114" width="23.28515625" style="1258" customWidth="1"/>
    <col min="15115" max="15115" width="15.7109375" style="1258" customWidth="1"/>
    <col min="15116" max="15116" width="13.7109375" style="1258" customWidth="1"/>
    <col min="15117" max="15117" width="9.28515625" style="1258" customWidth="1"/>
    <col min="15118" max="15360" width="9.28515625" style="1258"/>
    <col min="15361" max="15361" width="11.28515625" style="1258" customWidth="1"/>
    <col min="15362" max="15362" width="9.5703125" style="1258" customWidth="1"/>
    <col min="15363" max="15363" width="48.28515625" style="1258" customWidth="1"/>
    <col min="15364" max="15364" width="81.7109375" style="1258" customWidth="1"/>
    <col min="15365" max="15365" width="22.7109375" style="1258" customWidth="1"/>
    <col min="15366" max="15366" width="23.5703125" style="1258" customWidth="1"/>
    <col min="15367" max="15367" width="22.140625" style="1258" customWidth="1"/>
    <col min="15368" max="15368" width="23.28515625" style="1258" customWidth="1"/>
    <col min="15369" max="15369" width="22" style="1258" customWidth="1"/>
    <col min="15370" max="15370" width="23.28515625" style="1258" customWidth="1"/>
    <col min="15371" max="15371" width="15.7109375" style="1258" customWidth="1"/>
    <col min="15372" max="15372" width="13.7109375" style="1258" customWidth="1"/>
    <col min="15373" max="15373" width="9.28515625" style="1258" customWidth="1"/>
    <col min="15374" max="15616" width="9.28515625" style="1258"/>
    <col min="15617" max="15617" width="11.28515625" style="1258" customWidth="1"/>
    <col min="15618" max="15618" width="9.5703125" style="1258" customWidth="1"/>
    <col min="15619" max="15619" width="48.28515625" style="1258" customWidth="1"/>
    <col min="15620" max="15620" width="81.7109375" style="1258" customWidth="1"/>
    <col min="15621" max="15621" width="22.7109375" style="1258" customWidth="1"/>
    <col min="15622" max="15622" width="23.5703125" style="1258" customWidth="1"/>
    <col min="15623" max="15623" width="22.140625" style="1258" customWidth="1"/>
    <col min="15624" max="15624" width="23.28515625" style="1258" customWidth="1"/>
    <col min="15625" max="15625" width="22" style="1258" customWidth="1"/>
    <col min="15626" max="15626" width="23.28515625" style="1258" customWidth="1"/>
    <col min="15627" max="15627" width="15.7109375" style="1258" customWidth="1"/>
    <col min="15628" max="15628" width="13.7109375" style="1258" customWidth="1"/>
    <col min="15629" max="15629" width="9.28515625" style="1258" customWidth="1"/>
    <col min="15630" max="15872" width="9.28515625" style="1258"/>
    <col min="15873" max="15873" width="11.28515625" style="1258" customWidth="1"/>
    <col min="15874" max="15874" width="9.5703125" style="1258" customWidth="1"/>
    <col min="15875" max="15875" width="48.28515625" style="1258" customWidth="1"/>
    <col min="15876" max="15876" width="81.7109375" style="1258" customWidth="1"/>
    <col min="15877" max="15877" width="22.7109375" style="1258" customWidth="1"/>
    <col min="15878" max="15878" width="23.5703125" style="1258" customWidth="1"/>
    <col min="15879" max="15879" width="22.140625" style="1258" customWidth="1"/>
    <col min="15880" max="15880" width="23.28515625" style="1258" customWidth="1"/>
    <col min="15881" max="15881" width="22" style="1258" customWidth="1"/>
    <col min="15882" max="15882" width="23.28515625" style="1258" customWidth="1"/>
    <col min="15883" max="15883" width="15.7109375" style="1258" customWidth="1"/>
    <col min="15884" max="15884" width="13.7109375" style="1258" customWidth="1"/>
    <col min="15885" max="15885" width="9.28515625" style="1258" customWidth="1"/>
    <col min="15886" max="16128" width="9.28515625" style="1258"/>
    <col min="16129" max="16129" width="11.28515625" style="1258" customWidth="1"/>
    <col min="16130" max="16130" width="9.5703125" style="1258" customWidth="1"/>
    <col min="16131" max="16131" width="48.28515625" style="1258" customWidth="1"/>
    <col min="16132" max="16132" width="81.7109375" style="1258" customWidth="1"/>
    <col min="16133" max="16133" width="22.7109375" style="1258" customWidth="1"/>
    <col min="16134" max="16134" width="23.5703125" style="1258" customWidth="1"/>
    <col min="16135" max="16135" width="22.140625" style="1258" customWidth="1"/>
    <col min="16136" max="16136" width="23.28515625" style="1258" customWidth="1"/>
    <col min="16137" max="16137" width="22" style="1258" customWidth="1"/>
    <col min="16138" max="16138" width="23.28515625" style="1258" customWidth="1"/>
    <col min="16139" max="16139" width="15.7109375" style="1258" customWidth="1"/>
    <col min="16140" max="16140" width="13.7109375" style="1258" customWidth="1"/>
    <col min="16141" max="16141" width="9.28515625" style="1258" customWidth="1"/>
    <col min="16142" max="16384" width="9.28515625" style="1258"/>
  </cols>
  <sheetData>
    <row r="1" spans="1:12" ht="22.5" customHeight="1">
      <c r="A1" s="1248" t="s">
        <v>805</v>
      </c>
      <c r="B1" s="1249"/>
      <c r="C1" s="1250"/>
      <c r="D1" s="1251"/>
      <c r="E1" s="1252"/>
      <c r="F1" s="1253"/>
      <c r="G1" s="1254"/>
      <c r="H1" s="1255"/>
      <c r="I1" s="1255"/>
      <c r="J1" s="1254"/>
      <c r="K1" s="1256"/>
      <c r="L1" s="1257"/>
    </row>
    <row r="2" spans="1:12" ht="22.5" customHeight="1">
      <c r="A2" s="1756" t="s">
        <v>806</v>
      </c>
      <c r="B2" s="1757"/>
      <c r="C2" s="1757"/>
      <c r="D2" s="1757"/>
      <c r="E2" s="1757"/>
      <c r="F2" s="1757"/>
      <c r="G2" s="1758"/>
      <c r="H2" s="1758"/>
      <c r="I2" s="1758"/>
      <c r="J2" s="1758"/>
      <c r="K2" s="1758"/>
      <c r="L2" s="1758"/>
    </row>
    <row r="3" spans="1:12" ht="28.5" customHeight="1" thickBot="1">
      <c r="A3" s="1259"/>
      <c r="B3" s="1260"/>
      <c r="C3" s="1250"/>
      <c r="D3" s="1261"/>
      <c r="E3" s="1252"/>
      <c r="F3" s="1262"/>
      <c r="G3" s="1254"/>
      <c r="H3" s="1255"/>
      <c r="I3" s="1255"/>
      <c r="J3" s="1254"/>
      <c r="K3" s="1759" t="s">
        <v>2</v>
      </c>
      <c r="L3" s="1759"/>
    </row>
    <row r="4" spans="1:12" ht="18" customHeight="1">
      <c r="A4" s="1760" t="s">
        <v>807</v>
      </c>
      <c r="B4" s="1762" t="s">
        <v>808</v>
      </c>
      <c r="C4" s="1762"/>
      <c r="D4" s="1762" t="s">
        <v>809</v>
      </c>
      <c r="E4" s="1762" t="s">
        <v>810</v>
      </c>
      <c r="F4" s="1764"/>
      <c r="G4" s="1765" t="s">
        <v>811</v>
      </c>
      <c r="H4" s="1766"/>
      <c r="I4" s="1767" t="s">
        <v>235</v>
      </c>
      <c r="J4" s="1768"/>
      <c r="K4" s="1769" t="s">
        <v>446</v>
      </c>
      <c r="L4" s="1770"/>
    </row>
    <row r="5" spans="1:12" ht="63.75" customHeight="1">
      <c r="A5" s="1761"/>
      <c r="B5" s="1763"/>
      <c r="C5" s="1763"/>
      <c r="D5" s="1763"/>
      <c r="E5" s="1263" t="s">
        <v>812</v>
      </c>
      <c r="F5" s="1264" t="s">
        <v>813</v>
      </c>
      <c r="G5" s="1265" t="s">
        <v>812</v>
      </c>
      <c r="H5" s="1264" t="s">
        <v>813</v>
      </c>
      <c r="I5" s="1266" t="s">
        <v>812</v>
      </c>
      <c r="J5" s="1264" t="s">
        <v>813</v>
      </c>
      <c r="K5" s="1267" t="s">
        <v>814</v>
      </c>
      <c r="L5" s="1268" t="s">
        <v>815</v>
      </c>
    </row>
    <row r="6" spans="1:12" s="1278" customFormat="1" ht="17.25" customHeight="1" thickBot="1">
      <c r="A6" s="1269">
        <v>1</v>
      </c>
      <c r="B6" s="1270">
        <v>2</v>
      </c>
      <c r="C6" s="1271">
        <v>3</v>
      </c>
      <c r="D6" s="1269">
        <v>4</v>
      </c>
      <c r="E6" s="1270">
        <v>5</v>
      </c>
      <c r="F6" s="1272">
        <v>6</v>
      </c>
      <c r="G6" s="1273">
        <v>7</v>
      </c>
      <c r="H6" s="1274">
        <v>8</v>
      </c>
      <c r="I6" s="1274">
        <v>9</v>
      </c>
      <c r="J6" s="1275">
        <v>10</v>
      </c>
      <c r="K6" s="1276">
        <v>11</v>
      </c>
      <c r="L6" s="1277">
        <v>12</v>
      </c>
    </row>
    <row r="7" spans="1:12" s="1278" customFormat="1" ht="45" customHeight="1" thickBot="1">
      <c r="A7" s="1279" t="s">
        <v>816</v>
      </c>
      <c r="B7" s="1280" t="s">
        <v>401</v>
      </c>
      <c r="C7" s="1281" t="s">
        <v>402</v>
      </c>
      <c r="D7" s="1282" t="s">
        <v>775</v>
      </c>
      <c r="E7" s="1283">
        <v>524000</v>
      </c>
      <c r="F7" s="1284">
        <f>E7</f>
        <v>524000</v>
      </c>
      <c r="G7" s="1285"/>
      <c r="H7" s="1286"/>
      <c r="I7" s="1287">
        <v>0</v>
      </c>
      <c r="J7" s="1288">
        <f>I7</f>
        <v>0</v>
      </c>
      <c r="K7" s="1289">
        <v>0</v>
      </c>
      <c r="L7" s="1290">
        <v>0</v>
      </c>
    </row>
    <row r="8" spans="1:12" ht="45" customHeight="1">
      <c r="A8" s="1738">
        <v>16</v>
      </c>
      <c r="B8" s="1740">
        <v>750</v>
      </c>
      <c r="C8" s="1702" t="s">
        <v>83</v>
      </c>
      <c r="D8" s="1291" t="s">
        <v>775</v>
      </c>
      <c r="E8" s="1292">
        <v>3886000</v>
      </c>
      <c r="F8" s="1649">
        <f>E8+E9</f>
        <v>12719000</v>
      </c>
      <c r="G8" s="1293"/>
      <c r="H8" s="1651"/>
      <c r="I8" s="1294">
        <v>0</v>
      </c>
      <c r="J8" s="1754">
        <f>I8+I9</f>
        <v>224508.47</v>
      </c>
      <c r="K8" s="1293">
        <v>0</v>
      </c>
      <c r="L8" s="1295">
        <v>0</v>
      </c>
    </row>
    <row r="9" spans="1:12" ht="45" customHeight="1" thickBot="1">
      <c r="A9" s="1752"/>
      <c r="B9" s="1751"/>
      <c r="C9" s="1708"/>
      <c r="D9" s="1296" t="s">
        <v>778</v>
      </c>
      <c r="E9" s="1297">
        <v>8833000</v>
      </c>
      <c r="F9" s="1650"/>
      <c r="G9" s="1298"/>
      <c r="H9" s="1652"/>
      <c r="I9" s="1299">
        <v>224508.47</v>
      </c>
      <c r="J9" s="1755"/>
      <c r="K9" s="1300">
        <f>I9/E9</f>
        <v>2.5417012340088304E-2</v>
      </c>
      <c r="L9" s="1301">
        <v>0</v>
      </c>
    </row>
    <row r="10" spans="1:12" ht="45" customHeight="1" thickBot="1">
      <c r="A10" s="1302">
        <v>17</v>
      </c>
      <c r="B10" s="1303">
        <v>750</v>
      </c>
      <c r="C10" s="1304" t="s">
        <v>83</v>
      </c>
      <c r="D10" s="1305" t="s">
        <v>778</v>
      </c>
      <c r="E10" s="1306">
        <v>14209000</v>
      </c>
      <c r="F10" s="1307">
        <f>E10</f>
        <v>14209000</v>
      </c>
      <c r="G10" s="1308"/>
      <c r="H10" s="1308"/>
      <c r="I10" s="1309">
        <v>28362.19</v>
      </c>
      <c r="J10" s="1309">
        <f>I10</f>
        <v>28362.19</v>
      </c>
      <c r="K10" s="1310">
        <f>I10/E10</f>
        <v>1.9960722077556475E-3</v>
      </c>
      <c r="L10" s="1311">
        <v>0</v>
      </c>
    </row>
    <row r="11" spans="1:12" ht="45" customHeight="1">
      <c r="A11" s="1738">
        <v>18</v>
      </c>
      <c r="B11" s="1312">
        <v>710</v>
      </c>
      <c r="C11" s="1291" t="s">
        <v>384</v>
      </c>
      <c r="D11" s="1291" t="s">
        <v>778</v>
      </c>
      <c r="E11" s="1292">
        <v>1180000</v>
      </c>
      <c r="F11" s="1649">
        <f>E11+E12</f>
        <v>2503000</v>
      </c>
      <c r="G11" s="1293"/>
      <c r="H11" s="1651"/>
      <c r="I11" s="1313">
        <v>26420.95</v>
      </c>
      <c r="J11" s="1704">
        <f>SUM(I11:I12)</f>
        <v>133174.88</v>
      </c>
      <c r="K11" s="1314">
        <f>I11/E11</f>
        <v>2.239063559322034E-2</v>
      </c>
      <c r="L11" s="1295">
        <v>0</v>
      </c>
    </row>
    <row r="12" spans="1:12" ht="45" customHeight="1" thickBot="1">
      <c r="A12" s="1752"/>
      <c r="B12" s="1315">
        <v>750</v>
      </c>
      <c r="C12" s="1296" t="s">
        <v>83</v>
      </c>
      <c r="D12" s="1296" t="s">
        <v>778</v>
      </c>
      <c r="E12" s="1297">
        <v>1323000</v>
      </c>
      <c r="F12" s="1650"/>
      <c r="G12" s="1298"/>
      <c r="H12" s="1652"/>
      <c r="I12" s="1299">
        <v>106753.93</v>
      </c>
      <c r="J12" s="1706"/>
      <c r="K12" s="1300">
        <f>I12/E12</f>
        <v>8.0690801209372637E-2</v>
      </c>
      <c r="L12" s="1301">
        <v>0</v>
      </c>
    </row>
    <row r="13" spans="1:12" ht="45" customHeight="1">
      <c r="A13" s="1738">
        <v>19</v>
      </c>
      <c r="B13" s="1740">
        <v>750</v>
      </c>
      <c r="C13" s="1702" t="s">
        <v>83</v>
      </c>
      <c r="D13" s="1291" t="s">
        <v>775</v>
      </c>
      <c r="E13" s="1292">
        <v>8943000</v>
      </c>
      <c r="F13" s="1649">
        <f>E13+E14+E15</f>
        <v>28367000</v>
      </c>
      <c r="G13" s="1293"/>
      <c r="H13" s="1651"/>
      <c r="I13" s="1294">
        <v>0</v>
      </c>
      <c r="J13" s="1653">
        <f>I13+I14+I15</f>
        <v>0</v>
      </c>
      <c r="K13" s="1293">
        <v>0</v>
      </c>
      <c r="L13" s="1295">
        <v>0</v>
      </c>
    </row>
    <row r="14" spans="1:12" ht="45" customHeight="1">
      <c r="A14" s="1749"/>
      <c r="B14" s="1736"/>
      <c r="C14" s="1703"/>
      <c r="D14" s="1316" t="s">
        <v>779</v>
      </c>
      <c r="E14" s="1317">
        <v>17420000</v>
      </c>
      <c r="F14" s="1664"/>
      <c r="G14" s="1318"/>
      <c r="H14" s="1665"/>
      <c r="I14" s="1319">
        <v>0</v>
      </c>
      <c r="J14" s="1654"/>
      <c r="K14" s="1318">
        <v>0</v>
      </c>
      <c r="L14" s="1320">
        <v>0</v>
      </c>
    </row>
    <row r="15" spans="1:12" ht="45" customHeight="1" thickBot="1">
      <c r="A15" s="1739"/>
      <c r="B15" s="1741"/>
      <c r="C15" s="1742"/>
      <c r="D15" s="1321" t="s">
        <v>778</v>
      </c>
      <c r="E15" s="1322">
        <v>2004000</v>
      </c>
      <c r="F15" s="1656"/>
      <c r="G15" s="1323"/>
      <c r="H15" s="1676"/>
      <c r="I15" s="1324">
        <v>0</v>
      </c>
      <c r="J15" s="1753"/>
      <c r="K15" s="1323">
        <v>0</v>
      </c>
      <c r="L15" s="1325">
        <v>0</v>
      </c>
    </row>
    <row r="16" spans="1:12" s="1327" customFormat="1" ht="45" customHeight="1">
      <c r="A16" s="1738">
        <v>20</v>
      </c>
      <c r="B16" s="1740">
        <v>150</v>
      </c>
      <c r="C16" s="1702" t="s">
        <v>370</v>
      </c>
      <c r="D16" s="1291" t="s">
        <v>776</v>
      </c>
      <c r="E16" s="1292">
        <v>218454000</v>
      </c>
      <c r="F16" s="1649">
        <f>SUM(E16:E20)</f>
        <v>264095000</v>
      </c>
      <c r="G16" s="1293"/>
      <c r="H16" s="1651"/>
      <c r="I16" s="1313">
        <v>8894895.2799999993</v>
      </c>
      <c r="J16" s="1704">
        <f>SUM(I16:I20)</f>
        <v>15108165.259999998</v>
      </c>
      <c r="K16" s="1326">
        <f t="shared" ref="K16:K22" si="0">I16/E16</f>
        <v>4.0717474983291674E-2</v>
      </c>
      <c r="L16" s="1295">
        <v>0</v>
      </c>
    </row>
    <row r="17" spans="1:13" s="1327" customFormat="1" ht="45" customHeight="1">
      <c r="A17" s="1749"/>
      <c r="B17" s="1736"/>
      <c r="C17" s="1703"/>
      <c r="D17" s="1316" t="s">
        <v>779</v>
      </c>
      <c r="E17" s="1317"/>
      <c r="F17" s="1664"/>
      <c r="G17" s="1318"/>
      <c r="H17" s="1665"/>
      <c r="I17" s="1328">
        <v>2062.35</v>
      </c>
      <c r="J17" s="1705"/>
      <c r="K17" s="1318">
        <v>0</v>
      </c>
      <c r="L17" s="1320">
        <v>0</v>
      </c>
    </row>
    <row r="18" spans="1:13" ht="45" customHeight="1">
      <c r="A18" s="1749"/>
      <c r="B18" s="1329">
        <v>500</v>
      </c>
      <c r="C18" s="1316" t="s">
        <v>375</v>
      </c>
      <c r="D18" s="1316" t="s">
        <v>776</v>
      </c>
      <c r="E18" s="1317">
        <v>14780000</v>
      </c>
      <c r="F18" s="1664"/>
      <c r="G18" s="1318"/>
      <c r="H18" s="1665"/>
      <c r="I18" s="1328">
        <v>5821285.8399999999</v>
      </c>
      <c r="J18" s="1705"/>
      <c r="K18" s="1330">
        <f t="shared" si="0"/>
        <v>0.39386237077131259</v>
      </c>
      <c r="L18" s="1320">
        <v>0</v>
      </c>
    </row>
    <row r="19" spans="1:13" ht="45" customHeight="1">
      <c r="A19" s="1749"/>
      <c r="B19" s="1736">
        <v>750</v>
      </c>
      <c r="C19" s="1703" t="s">
        <v>83</v>
      </c>
      <c r="D19" s="1316" t="s">
        <v>776</v>
      </c>
      <c r="E19" s="1317">
        <v>10106000</v>
      </c>
      <c r="F19" s="1664"/>
      <c r="G19" s="1318"/>
      <c r="H19" s="1665"/>
      <c r="I19" s="1328">
        <v>243664.84999999998</v>
      </c>
      <c r="J19" s="1705"/>
      <c r="K19" s="1330">
        <f t="shared" si="0"/>
        <v>2.4110909360775774E-2</v>
      </c>
      <c r="L19" s="1320">
        <v>0</v>
      </c>
    </row>
    <row r="20" spans="1:13" ht="45" customHeight="1" thickBot="1">
      <c r="A20" s="1752"/>
      <c r="B20" s="1751"/>
      <c r="C20" s="1708"/>
      <c r="D20" s="1296" t="s">
        <v>779</v>
      </c>
      <c r="E20" s="1297">
        <v>20755000</v>
      </c>
      <c r="F20" s="1650"/>
      <c r="G20" s="1298"/>
      <c r="H20" s="1652"/>
      <c r="I20" s="1299">
        <v>146256.93999999997</v>
      </c>
      <c r="J20" s="1706"/>
      <c r="K20" s="1300">
        <f t="shared" si="0"/>
        <v>7.0468291977836654E-3</v>
      </c>
      <c r="L20" s="1301">
        <v>0</v>
      </c>
    </row>
    <row r="21" spans="1:13" ht="45" customHeight="1">
      <c r="A21" s="1738">
        <v>21</v>
      </c>
      <c r="B21" s="1740">
        <v>600</v>
      </c>
      <c r="C21" s="1702" t="s">
        <v>379</v>
      </c>
      <c r="D21" s="1525" t="s">
        <v>775</v>
      </c>
      <c r="E21" s="1292">
        <v>356088000</v>
      </c>
      <c r="F21" s="1649">
        <f>SUM(E21:E26)</f>
        <v>364335000</v>
      </c>
      <c r="G21" s="1522"/>
      <c r="H21" s="1651"/>
      <c r="I21" s="1527">
        <v>28337916.41</v>
      </c>
      <c r="J21" s="1704">
        <f>SUM(I21:I26)</f>
        <v>28405928.849999998</v>
      </c>
      <c r="K21" s="1326">
        <f t="shared" si="0"/>
        <v>7.958121703062164E-2</v>
      </c>
      <c r="L21" s="1295">
        <v>0</v>
      </c>
    </row>
    <row r="22" spans="1:13" ht="45" customHeight="1">
      <c r="A22" s="1749"/>
      <c r="B22" s="1736"/>
      <c r="C22" s="1703"/>
      <c r="D22" s="1526" t="s">
        <v>779</v>
      </c>
      <c r="E22" s="1317">
        <v>64000</v>
      </c>
      <c r="F22" s="1664"/>
      <c r="G22" s="1524"/>
      <c r="H22" s="1665"/>
      <c r="I22" s="1528">
        <v>2062.14</v>
      </c>
      <c r="J22" s="1705"/>
      <c r="K22" s="1330">
        <f t="shared" si="0"/>
        <v>3.2220937499999998E-2</v>
      </c>
      <c r="L22" s="1320">
        <v>0</v>
      </c>
    </row>
    <row r="23" spans="1:13" ht="45" customHeight="1">
      <c r="A23" s="1749"/>
      <c r="B23" s="1736"/>
      <c r="C23" s="1703"/>
      <c r="D23" s="1526" t="s">
        <v>778</v>
      </c>
      <c r="E23" s="1317">
        <v>1211000</v>
      </c>
      <c r="F23" s="1664"/>
      <c r="G23" s="1524"/>
      <c r="H23" s="1665"/>
      <c r="I23" s="1334">
        <v>1129.3300000000002</v>
      </c>
      <c r="J23" s="1705"/>
      <c r="K23" s="1330">
        <f>I23/E23</f>
        <v>9.3255986787778712E-4</v>
      </c>
      <c r="L23" s="1320">
        <v>0</v>
      </c>
    </row>
    <row r="24" spans="1:13" ht="45" customHeight="1">
      <c r="A24" s="1749"/>
      <c r="B24" s="1736"/>
      <c r="C24" s="1703"/>
      <c r="D24" s="1526" t="s">
        <v>795</v>
      </c>
      <c r="E24" s="1317">
        <v>2364000</v>
      </c>
      <c r="F24" s="1664"/>
      <c r="G24" s="1524"/>
      <c r="H24" s="1665"/>
      <c r="I24" s="1334">
        <v>19808.900000000001</v>
      </c>
      <c r="J24" s="1705"/>
      <c r="K24" s="1330">
        <f>I24/E24</f>
        <v>8.3793993231810505E-3</v>
      </c>
      <c r="L24" s="1320">
        <v>0</v>
      </c>
    </row>
    <row r="25" spans="1:13" ht="45" customHeight="1">
      <c r="A25" s="1749"/>
      <c r="B25" s="1736">
        <v>750</v>
      </c>
      <c r="C25" s="1703" t="s">
        <v>83</v>
      </c>
      <c r="D25" s="1526" t="s">
        <v>779</v>
      </c>
      <c r="E25" s="1317">
        <v>141000</v>
      </c>
      <c r="F25" s="1664"/>
      <c r="G25" s="1524"/>
      <c r="H25" s="1665"/>
      <c r="I25" s="1334">
        <v>45012.07</v>
      </c>
      <c r="J25" s="1705"/>
      <c r="K25" s="1330">
        <f>I25/E25</f>
        <v>0.3192345390070922</v>
      </c>
      <c r="L25" s="1320">
        <v>0</v>
      </c>
    </row>
    <row r="26" spans="1:13" ht="45" customHeight="1" thickBot="1">
      <c r="A26" s="1752"/>
      <c r="B26" s="1751"/>
      <c r="C26" s="1708"/>
      <c r="D26" s="1529" t="s">
        <v>778</v>
      </c>
      <c r="E26" s="1297">
        <v>4467000</v>
      </c>
      <c r="F26" s="1650"/>
      <c r="G26" s="1523"/>
      <c r="H26" s="1652"/>
      <c r="I26" s="1358">
        <v>0</v>
      </c>
      <c r="J26" s="1706"/>
      <c r="K26" s="1523">
        <v>0</v>
      </c>
      <c r="L26" s="1301">
        <v>0</v>
      </c>
    </row>
    <row r="27" spans="1:13" ht="45" customHeight="1">
      <c r="A27" s="1732">
        <v>24</v>
      </c>
      <c r="B27" s="1740">
        <v>730</v>
      </c>
      <c r="C27" s="1702" t="s">
        <v>727</v>
      </c>
      <c r="D27" s="1291" t="s">
        <v>817</v>
      </c>
      <c r="E27" s="1292">
        <v>919000</v>
      </c>
      <c r="F27" s="1718">
        <f>SUM(E27:E39)</f>
        <v>378648000</v>
      </c>
      <c r="G27" s="1293"/>
      <c r="H27" s="1657"/>
      <c r="I27" s="1294">
        <v>0</v>
      </c>
      <c r="J27" s="1697">
        <f>SUM(I27:I39)</f>
        <v>30173447.5</v>
      </c>
      <c r="K27" s="1335">
        <v>0</v>
      </c>
      <c r="L27" s="1336">
        <v>0</v>
      </c>
    </row>
    <row r="28" spans="1:13" ht="45" customHeight="1">
      <c r="A28" s="1733"/>
      <c r="B28" s="1736"/>
      <c r="C28" s="1703"/>
      <c r="D28" s="1316" t="s">
        <v>818</v>
      </c>
      <c r="E28" s="1317">
        <v>29000</v>
      </c>
      <c r="F28" s="1719"/>
      <c r="G28" s="1318"/>
      <c r="H28" s="1658"/>
      <c r="I28" s="1319">
        <v>0</v>
      </c>
      <c r="J28" s="1743"/>
      <c r="K28" s="1337">
        <v>0</v>
      </c>
      <c r="L28" s="1338">
        <v>0</v>
      </c>
    </row>
    <row r="29" spans="1:13" ht="45" customHeight="1">
      <c r="A29" s="1733"/>
      <c r="B29" s="1736"/>
      <c r="C29" s="1703"/>
      <c r="D29" s="1316" t="s">
        <v>775</v>
      </c>
      <c r="E29" s="1317">
        <v>17567000</v>
      </c>
      <c r="F29" s="1719"/>
      <c r="G29" s="1318"/>
      <c r="H29" s="1658"/>
      <c r="I29" s="1339">
        <v>300384</v>
      </c>
      <c r="J29" s="1743"/>
      <c r="K29" s="1330">
        <f>I29/E29</f>
        <v>1.7099333978482383E-2</v>
      </c>
      <c r="L29" s="1320">
        <v>0</v>
      </c>
    </row>
    <row r="30" spans="1:13" ht="45" customHeight="1">
      <c r="A30" s="1733"/>
      <c r="B30" s="1736">
        <v>750</v>
      </c>
      <c r="C30" s="1703" t="s">
        <v>83</v>
      </c>
      <c r="D30" s="1316" t="s">
        <v>817</v>
      </c>
      <c r="E30" s="1317">
        <v>39000</v>
      </c>
      <c r="F30" s="1719"/>
      <c r="G30" s="1318"/>
      <c r="H30" s="1658"/>
      <c r="I30" s="1319">
        <v>0</v>
      </c>
      <c r="J30" s="1743"/>
      <c r="K30" s="1337">
        <v>0</v>
      </c>
      <c r="L30" s="1338">
        <v>0</v>
      </c>
    </row>
    <row r="31" spans="1:13" ht="45" customHeight="1">
      <c r="A31" s="1733"/>
      <c r="B31" s="1736"/>
      <c r="C31" s="1703"/>
      <c r="D31" s="1316" t="s">
        <v>818</v>
      </c>
      <c r="E31" s="1317">
        <v>40000</v>
      </c>
      <c r="F31" s="1719"/>
      <c r="G31" s="1318"/>
      <c r="H31" s="1658"/>
      <c r="I31" s="1319">
        <v>0</v>
      </c>
      <c r="J31" s="1743"/>
      <c r="K31" s="1337">
        <v>0</v>
      </c>
      <c r="L31" s="1338">
        <v>0</v>
      </c>
      <c r="M31" s="1340"/>
    </row>
    <row r="32" spans="1:13" ht="45" customHeight="1">
      <c r="A32" s="1733"/>
      <c r="B32" s="1736">
        <v>801</v>
      </c>
      <c r="C32" s="1703" t="s">
        <v>115</v>
      </c>
      <c r="D32" s="1316" t="s">
        <v>817</v>
      </c>
      <c r="E32" s="1317">
        <v>229000</v>
      </c>
      <c r="F32" s="1719"/>
      <c r="G32" s="1318"/>
      <c r="H32" s="1658"/>
      <c r="I32" s="1319">
        <v>0</v>
      </c>
      <c r="J32" s="1743"/>
      <c r="K32" s="1337">
        <v>0</v>
      </c>
      <c r="L32" s="1338">
        <v>0</v>
      </c>
      <c r="M32" s="1340"/>
    </row>
    <row r="33" spans="1:12" ht="45" customHeight="1">
      <c r="A33" s="1733"/>
      <c r="B33" s="1736"/>
      <c r="C33" s="1703"/>
      <c r="D33" s="1316" t="s">
        <v>818</v>
      </c>
      <c r="E33" s="1317">
        <v>7000</v>
      </c>
      <c r="F33" s="1719"/>
      <c r="G33" s="1318"/>
      <c r="H33" s="1658"/>
      <c r="I33" s="1319">
        <v>0</v>
      </c>
      <c r="J33" s="1743"/>
      <c r="K33" s="1337">
        <v>0</v>
      </c>
      <c r="L33" s="1338">
        <v>0</v>
      </c>
    </row>
    <row r="34" spans="1:12" ht="45" customHeight="1">
      <c r="A34" s="1733"/>
      <c r="B34" s="1736"/>
      <c r="C34" s="1703"/>
      <c r="D34" s="1316" t="s">
        <v>775</v>
      </c>
      <c r="E34" s="1317">
        <v>89599000</v>
      </c>
      <c r="F34" s="1719"/>
      <c r="G34" s="1318"/>
      <c r="H34" s="1658"/>
      <c r="I34" s="1328">
        <v>1671101.8800000001</v>
      </c>
      <c r="J34" s="1743"/>
      <c r="K34" s="1330">
        <f>I34/E34</f>
        <v>1.8650898782352484E-2</v>
      </c>
      <c r="L34" s="1320">
        <v>0</v>
      </c>
    </row>
    <row r="35" spans="1:12" ht="45" customHeight="1">
      <c r="A35" s="1733"/>
      <c r="B35" s="1736"/>
      <c r="C35" s="1703"/>
      <c r="D35" s="1316" t="s">
        <v>778</v>
      </c>
      <c r="E35" s="1317">
        <v>581000</v>
      </c>
      <c r="F35" s="1719"/>
      <c r="G35" s="1318"/>
      <c r="H35" s="1658"/>
      <c r="I35" s="1319">
        <v>0</v>
      </c>
      <c r="J35" s="1743"/>
      <c r="K35" s="1337">
        <v>0</v>
      </c>
      <c r="L35" s="1338">
        <v>0</v>
      </c>
    </row>
    <row r="36" spans="1:12" ht="45" customHeight="1">
      <c r="A36" s="1733"/>
      <c r="B36" s="1736">
        <v>921</v>
      </c>
      <c r="C36" s="1703" t="s">
        <v>599</v>
      </c>
      <c r="D36" s="1316" t="s">
        <v>817</v>
      </c>
      <c r="E36" s="1317">
        <v>16037000</v>
      </c>
      <c r="F36" s="1719"/>
      <c r="G36" s="1318"/>
      <c r="H36" s="1658"/>
      <c r="I36" s="1319">
        <v>0</v>
      </c>
      <c r="J36" s="1743"/>
      <c r="K36" s="1337">
        <v>0</v>
      </c>
      <c r="L36" s="1320">
        <v>0</v>
      </c>
    </row>
    <row r="37" spans="1:12" ht="45" customHeight="1">
      <c r="A37" s="1733"/>
      <c r="B37" s="1736"/>
      <c r="C37" s="1703"/>
      <c r="D37" s="1316" t="s">
        <v>818</v>
      </c>
      <c r="E37" s="1317">
        <v>329000</v>
      </c>
      <c r="F37" s="1719"/>
      <c r="G37" s="1318"/>
      <c r="H37" s="1658"/>
      <c r="I37" s="1319">
        <v>0</v>
      </c>
      <c r="J37" s="1743"/>
      <c r="K37" s="1337">
        <v>0</v>
      </c>
      <c r="L37" s="1320">
        <v>0</v>
      </c>
    </row>
    <row r="38" spans="1:12" ht="45" customHeight="1">
      <c r="A38" s="1733"/>
      <c r="B38" s="1736"/>
      <c r="C38" s="1703"/>
      <c r="D38" s="1316" t="s">
        <v>775</v>
      </c>
      <c r="E38" s="1317">
        <v>238233000</v>
      </c>
      <c r="F38" s="1719"/>
      <c r="G38" s="1318"/>
      <c r="H38" s="1658"/>
      <c r="I38" s="1328">
        <v>28171159.670000002</v>
      </c>
      <c r="J38" s="1743"/>
      <c r="K38" s="1330">
        <f>I38/E38</f>
        <v>0.11825045090310747</v>
      </c>
      <c r="L38" s="1320">
        <v>0</v>
      </c>
    </row>
    <row r="39" spans="1:12" ht="45" customHeight="1" thickBot="1">
      <c r="A39" s="1734"/>
      <c r="B39" s="1751"/>
      <c r="C39" s="1708"/>
      <c r="D39" s="1296" t="s">
        <v>779</v>
      </c>
      <c r="E39" s="1297">
        <v>15039000</v>
      </c>
      <c r="F39" s="1720"/>
      <c r="G39" s="1298"/>
      <c r="H39" s="1696"/>
      <c r="I39" s="1299">
        <v>30801.949999999997</v>
      </c>
      <c r="J39" s="1698"/>
      <c r="K39" s="1300">
        <f>I39/E39</f>
        <v>2.0481381740807231E-3</v>
      </c>
      <c r="L39" s="1301">
        <v>0</v>
      </c>
    </row>
    <row r="40" spans="1:12" ht="45" customHeight="1" thickBot="1">
      <c r="A40" s="1341">
        <v>27</v>
      </c>
      <c r="B40" s="1342">
        <v>750</v>
      </c>
      <c r="C40" s="1343" t="s">
        <v>83</v>
      </c>
      <c r="D40" s="1343" t="s">
        <v>779</v>
      </c>
      <c r="E40" s="1344">
        <v>1103820000</v>
      </c>
      <c r="F40" s="1345">
        <f>E40</f>
        <v>1103820000</v>
      </c>
      <c r="G40" s="1346"/>
      <c r="H40" s="1346"/>
      <c r="I40" s="1347">
        <v>14227373.699999999</v>
      </c>
      <c r="J40" s="1347">
        <f>I40</f>
        <v>14227373.699999999</v>
      </c>
      <c r="K40" s="1348">
        <f t="shared" ref="K40:K48" si="1">I40/E40</f>
        <v>1.2889215361200195E-2</v>
      </c>
      <c r="L40" s="1349">
        <v>0</v>
      </c>
    </row>
    <row r="41" spans="1:12" ht="45" customHeight="1">
      <c r="A41" s="1738">
        <v>28</v>
      </c>
      <c r="B41" s="1740">
        <v>730</v>
      </c>
      <c r="C41" s="1702" t="s">
        <v>727</v>
      </c>
      <c r="D41" s="1291" t="s">
        <v>776</v>
      </c>
      <c r="E41" s="1292">
        <v>2881427000</v>
      </c>
      <c r="F41" s="1649">
        <f>SUM(E41:E46)</f>
        <v>3809825000</v>
      </c>
      <c r="G41" s="1293"/>
      <c r="H41" s="1651"/>
      <c r="I41" s="1313">
        <v>28641074.629999999</v>
      </c>
      <c r="J41" s="1704">
        <f>SUM(I41:I46)</f>
        <v>55426497.25</v>
      </c>
      <c r="K41" s="1326">
        <f t="shared" si="1"/>
        <v>9.9398925011808387E-3</v>
      </c>
      <c r="L41" s="1295">
        <v>0</v>
      </c>
    </row>
    <row r="42" spans="1:12" ht="45" customHeight="1">
      <c r="A42" s="1749"/>
      <c r="B42" s="1736"/>
      <c r="C42" s="1703"/>
      <c r="D42" s="1316" t="s">
        <v>779</v>
      </c>
      <c r="E42" s="1317">
        <v>5862000</v>
      </c>
      <c r="F42" s="1664"/>
      <c r="G42" s="1318"/>
      <c r="H42" s="1665"/>
      <c r="I42" s="1319">
        <v>0</v>
      </c>
      <c r="J42" s="1705"/>
      <c r="K42" s="1337">
        <v>0</v>
      </c>
      <c r="L42" s="1320">
        <v>0</v>
      </c>
    </row>
    <row r="43" spans="1:12" ht="45" customHeight="1">
      <c r="A43" s="1749"/>
      <c r="B43" s="1736"/>
      <c r="C43" s="1703"/>
      <c r="D43" s="1316" t="s">
        <v>778</v>
      </c>
      <c r="E43" s="1317">
        <v>918097000</v>
      </c>
      <c r="F43" s="1664"/>
      <c r="G43" s="1318"/>
      <c r="H43" s="1665"/>
      <c r="I43" s="1328">
        <v>26552115.719999999</v>
      </c>
      <c r="J43" s="1705"/>
      <c r="K43" s="1330">
        <f t="shared" si="1"/>
        <v>2.892081742996655E-2</v>
      </c>
      <c r="L43" s="1320">
        <v>0</v>
      </c>
    </row>
    <row r="44" spans="1:12" ht="45" customHeight="1">
      <c r="A44" s="1749"/>
      <c r="B44" s="1736">
        <v>750</v>
      </c>
      <c r="C44" s="1703" t="s">
        <v>83</v>
      </c>
      <c r="D44" s="1316" t="s">
        <v>776</v>
      </c>
      <c r="E44" s="1317">
        <v>1710000</v>
      </c>
      <c r="F44" s="1664"/>
      <c r="G44" s="1318"/>
      <c r="H44" s="1665"/>
      <c r="I44" s="1328">
        <v>74877.27</v>
      </c>
      <c r="J44" s="1705"/>
      <c r="K44" s="1330">
        <f t="shared" si="1"/>
        <v>4.3787877192982459E-2</v>
      </c>
      <c r="L44" s="1320">
        <v>0</v>
      </c>
    </row>
    <row r="45" spans="1:12" ht="45" customHeight="1">
      <c r="A45" s="1749"/>
      <c r="B45" s="1736"/>
      <c r="C45" s="1703"/>
      <c r="D45" s="1316" t="s">
        <v>779</v>
      </c>
      <c r="E45" s="1317">
        <v>710000</v>
      </c>
      <c r="F45" s="1664"/>
      <c r="G45" s="1318"/>
      <c r="H45" s="1665"/>
      <c r="I45" s="1328">
        <v>22847.81</v>
      </c>
      <c r="J45" s="1705"/>
      <c r="K45" s="1330">
        <f t="shared" si="1"/>
        <v>3.2180014084507047E-2</v>
      </c>
      <c r="L45" s="1320">
        <v>0</v>
      </c>
    </row>
    <row r="46" spans="1:12" ht="45" customHeight="1" thickBot="1">
      <c r="A46" s="1752"/>
      <c r="B46" s="1751"/>
      <c r="C46" s="1708"/>
      <c r="D46" s="1296" t="s">
        <v>778</v>
      </c>
      <c r="E46" s="1297">
        <v>2019000</v>
      </c>
      <c r="F46" s="1650"/>
      <c r="G46" s="1298"/>
      <c r="H46" s="1652"/>
      <c r="I46" s="1299">
        <v>135581.82</v>
      </c>
      <c r="J46" s="1706"/>
      <c r="K46" s="1300">
        <f t="shared" si="1"/>
        <v>6.7152956909361072E-2</v>
      </c>
      <c r="L46" s="1301">
        <v>0</v>
      </c>
    </row>
    <row r="47" spans="1:12" ht="45" customHeight="1">
      <c r="A47" s="1738">
        <v>30</v>
      </c>
      <c r="B47" s="1740">
        <v>801</v>
      </c>
      <c r="C47" s="1702" t="s">
        <v>115</v>
      </c>
      <c r="D47" s="1291" t="s">
        <v>779</v>
      </c>
      <c r="E47" s="1292">
        <v>1388000</v>
      </c>
      <c r="F47" s="1649">
        <f>E48+E47</f>
        <v>122776000</v>
      </c>
      <c r="G47" s="1293"/>
      <c r="H47" s="1293"/>
      <c r="I47" s="1294">
        <v>0</v>
      </c>
      <c r="J47" s="1697">
        <f>SUM(I47:I48)</f>
        <v>10768896.659999998</v>
      </c>
      <c r="K47" s="1293">
        <v>0</v>
      </c>
      <c r="L47" s="1295">
        <v>0</v>
      </c>
    </row>
    <row r="48" spans="1:12" ht="45" customHeight="1" thickBot="1">
      <c r="A48" s="1739"/>
      <c r="B48" s="1741"/>
      <c r="C48" s="1742"/>
      <c r="D48" s="1321" t="s">
        <v>778</v>
      </c>
      <c r="E48" s="1322">
        <v>121388000</v>
      </c>
      <c r="F48" s="1656"/>
      <c r="G48" s="1323"/>
      <c r="H48" s="1323"/>
      <c r="I48" s="1350">
        <v>10768896.659999998</v>
      </c>
      <c r="J48" s="1743"/>
      <c r="K48" s="1351">
        <f t="shared" si="1"/>
        <v>8.8714672455267388E-2</v>
      </c>
      <c r="L48" s="1325">
        <v>0</v>
      </c>
    </row>
    <row r="49" spans="1:12" ht="45" customHeight="1">
      <c r="A49" s="1738">
        <v>31</v>
      </c>
      <c r="B49" s="1740">
        <v>750</v>
      </c>
      <c r="C49" s="1702" t="s">
        <v>83</v>
      </c>
      <c r="D49" s="1291" t="s">
        <v>818</v>
      </c>
      <c r="E49" s="1352">
        <v>1243000</v>
      </c>
      <c r="F49" s="1649">
        <f>SUM(E49:E70)</f>
        <v>943479000</v>
      </c>
      <c r="G49" s="1293"/>
      <c r="H49" s="1651"/>
      <c r="I49" s="1294">
        <v>0</v>
      </c>
      <c r="J49" s="1704">
        <f>SUM(I49:I70)</f>
        <v>9211030.25</v>
      </c>
      <c r="K49" s="1293">
        <v>0</v>
      </c>
      <c r="L49" s="1295">
        <v>0</v>
      </c>
    </row>
    <row r="50" spans="1:12" ht="45" customHeight="1">
      <c r="A50" s="1749"/>
      <c r="B50" s="1736"/>
      <c r="C50" s="1703"/>
      <c r="D50" s="1316" t="s">
        <v>779</v>
      </c>
      <c r="E50" s="1353">
        <v>564000</v>
      </c>
      <c r="F50" s="1664"/>
      <c r="G50" s="1318"/>
      <c r="H50" s="1665"/>
      <c r="I50" s="1328">
        <v>8740.66</v>
      </c>
      <c r="J50" s="1705"/>
      <c r="K50" s="1330">
        <f>I50/E50</f>
        <v>1.5497624113475177E-2</v>
      </c>
      <c r="L50" s="1320">
        <v>0</v>
      </c>
    </row>
    <row r="51" spans="1:12" ht="45" customHeight="1">
      <c r="A51" s="1749"/>
      <c r="B51" s="1736"/>
      <c r="C51" s="1703"/>
      <c r="D51" s="1316" t="s">
        <v>778</v>
      </c>
      <c r="E51" s="1353">
        <v>2239000</v>
      </c>
      <c r="F51" s="1664"/>
      <c r="G51" s="1318"/>
      <c r="H51" s="1665"/>
      <c r="I51" s="1328">
        <v>2935.77</v>
      </c>
      <c r="J51" s="1705"/>
      <c r="K51" s="1330">
        <f>I51/E51</f>
        <v>1.3111969629298794E-3</v>
      </c>
      <c r="L51" s="1320">
        <v>0</v>
      </c>
    </row>
    <row r="52" spans="1:12" ht="45" customHeight="1">
      <c r="A52" s="1749"/>
      <c r="B52" s="1736">
        <v>853</v>
      </c>
      <c r="C52" s="1750" t="s">
        <v>596</v>
      </c>
      <c r="D52" s="1316" t="s">
        <v>775</v>
      </c>
      <c r="E52" s="1353">
        <v>6224000</v>
      </c>
      <c r="F52" s="1664"/>
      <c r="G52" s="1318"/>
      <c r="H52" s="1665"/>
      <c r="I52" s="1319">
        <v>0</v>
      </c>
      <c r="J52" s="1705"/>
      <c r="K52" s="1318">
        <v>0</v>
      </c>
      <c r="L52" s="1320">
        <v>0</v>
      </c>
    </row>
    <row r="53" spans="1:12" ht="45" customHeight="1">
      <c r="A53" s="1749"/>
      <c r="B53" s="1736"/>
      <c r="C53" s="1750"/>
      <c r="D53" s="1316" t="s">
        <v>779</v>
      </c>
      <c r="E53" s="1353">
        <v>9200000</v>
      </c>
      <c r="F53" s="1664"/>
      <c r="G53" s="1318"/>
      <c r="H53" s="1665"/>
      <c r="I53" s="1319">
        <v>0</v>
      </c>
      <c r="J53" s="1705"/>
      <c r="K53" s="1318">
        <v>0</v>
      </c>
      <c r="L53" s="1320">
        <v>0</v>
      </c>
    </row>
    <row r="54" spans="1:12" ht="45" customHeight="1">
      <c r="A54" s="1749"/>
      <c r="B54" s="1736"/>
      <c r="C54" s="1750"/>
      <c r="D54" s="1316" t="s">
        <v>778</v>
      </c>
      <c r="E54" s="1353">
        <v>549725000</v>
      </c>
      <c r="F54" s="1664"/>
      <c r="G54" s="1318"/>
      <c r="H54" s="1665"/>
      <c r="I54" s="1328">
        <v>9199353.8200000003</v>
      </c>
      <c r="J54" s="1705"/>
      <c r="K54" s="1330">
        <f>I54/E54</f>
        <v>1.6734465087089E-2</v>
      </c>
      <c r="L54" s="1320">
        <v>0</v>
      </c>
    </row>
    <row r="55" spans="1:12" ht="45" customHeight="1">
      <c r="A55" s="1749"/>
      <c r="B55" s="1736"/>
      <c r="C55" s="1750"/>
      <c r="D55" s="1316" t="s">
        <v>780</v>
      </c>
      <c r="E55" s="1353">
        <v>29341000</v>
      </c>
      <c r="F55" s="1664"/>
      <c r="G55" s="1318"/>
      <c r="H55" s="1665"/>
      <c r="I55" s="1319">
        <v>0</v>
      </c>
      <c r="J55" s="1705"/>
      <c r="K55" s="1318">
        <v>0</v>
      </c>
      <c r="L55" s="1320">
        <v>0</v>
      </c>
    </row>
    <row r="56" spans="1:12" ht="45" customHeight="1">
      <c r="A56" s="1749"/>
      <c r="B56" s="1736"/>
      <c r="C56" s="1750"/>
      <c r="D56" s="1316" t="s">
        <v>781</v>
      </c>
      <c r="E56" s="1353">
        <v>27590000</v>
      </c>
      <c r="F56" s="1664"/>
      <c r="G56" s="1318"/>
      <c r="H56" s="1665"/>
      <c r="I56" s="1319">
        <v>0</v>
      </c>
      <c r="J56" s="1705"/>
      <c r="K56" s="1318">
        <v>0</v>
      </c>
      <c r="L56" s="1320">
        <v>0</v>
      </c>
    </row>
    <row r="57" spans="1:12" ht="45" customHeight="1">
      <c r="A57" s="1749"/>
      <c r="B57" s="1736"/>
      <c r="C57" s="1750"/>
      <c r="D57" s="1316" t="s">
        <v>782</v>
      </c>
      <c r="E57" s="1353">
        <v>25324000</v>
      </c>
      <c r="F57" s="1664"/>
      <c r="G57" s="1318"/>
      <c r="H57" s="1665"/>
      <c r="I57" s="1319">
        <v>0</v>
      </c>
      <c r="J57" s="1705"/>
      <c r="K57" s="1318">
        <v>0</v>
      </c>
      <c r="L57" s="1320">
        <v>0</v>
      </c>
    </row>
    <row r="58" spans="1:12" ht="45" customHeight="1">
      <c r="A58" s="1749"/>
      <c r="B58" s="1736"/>
      <c r="C58" s="1750"/>
      <c r="D58" s="1316" t="s">
        <v>819</v>
      </c>
      <c r="E58" s="1353">
        <v>10280000</v>
      </c>
      <c r="F58" s="1664"/>
      <c r="G58" s="1318"/>
      <c r="H58" s="1665"/>
      <c r="I58" s="1319">
        <v>0</v>
      </c>
      <c r="J58" s="1705"/>
      <c r="K58" s="1318">
        <v>0</v>
      </c>
      <c r="L58" s="1320">
        <v>0</v>
      </c>
    </row>
    <row r="59" spans="1:12" ht="45" customHeight="1">
      <c r="A59" s="1749"/>
      <c r="B59" s="1736"/>
      <c r="C59" s="1750"/>
      <c r="D59" s="1316" t="s">
        <v>784</v>
      </c>
      <c r="E59" s="1353">
        <v>26386000</v>
      </c>
      <c r="F59" s="1664"/>
      <c r="G59" s="1318"/>
      <c r="H59" s="1665"/>
      <c r="I59" s="1319">
        <v>0</v>
      </c>
      <c r="J59" s="1705"/>
      <c r="K59" s="1318">
        <v>0</v>
      </c>
      <c r="L59" s="1320">
        <v>0</v>
      </c>
    </row>
    <row r="60" spans="1:12" ht="45" customHeight="1">
      <c r="A60" s="1749"/>
      <c r="B60" s="1736"/>
      <c r="C60" s="1750"/>
      <c r="D60" s="1316" t="s">
        <v>785</v>
      </c>
      <c r="E60" s="1353">
        <v>25676000</v>
      </c>
      <c r="F60" s="1664"/>
      <c r="G60" s="1318"/>
      <c r="H60" s="1665"/>
      <c r="I60" s="1319">
        <v>0</v>
      </c>
      <c r="J60" s="1705"/>
      <c r="K60" s="1318">
        <v>0</v>
      </c>
      <c r="L60" s="1320">
        <v>0</v>
      </c>
    </row>
    <row r="61" spans="1:12" ht="45" customHeight="1">
      <c r="A61" s="1749"/>
      <c r="B61" s="1736"/>
      <c r="C61" s="1750"/>
      <c r="D61" s="1316" t="s">
        <v>786</v>
      </c>
      <c r="E61" s="1353">
        <v>35348000</v>
      </c>
      <c r="F61" s="1664"/>
      <c r="G61" s="1318"/>
      <c r="H61" s="1665"/>
      <c r="I61" s="1319">
        <v>0</v>
      </c>
      <c r="J61" s="1705"/>
      <c r="K61" s="1318">
        <v>0</v>
      </c>
      <c r="L61" s="1320">
        <v>0</v>
      </c>
    </row>
    <row r="62" spans="1:12" ht="45" customHeight="1">
      <c r="A62" s="1749"/>
      <c r="B62" s="1736"/>
      <c r="C62" s="1750"/>
      <c r="D62" s="1316" t="s">
        <v>787</v>
      </c>
      <c r="E62" s="1353">
        <v>14164000</v>
      </c>
      <c r="F62" s="1664"/>
      <c r="G62" s="1318"/>
      <c r="H62" s="1665"/>
      <c r="I62" s="1319">
        <v>0</v>
      </c>
      <c r="J62" s="1705"/>
      <c r="K62" s="1318">
        <v>0</v>
      </c>
      <c r="L62" s="1320">
        <v>0</v>
      </c>
    </row>
    <row r="63" spans="1:12" ht="45" customHeight="1">
      <c r="A63" s="1749"/>
      <c r="B63" s="1736"/>
      <c r="C63" s="1750"/>
      <c r="D63" s="1316" t="s">
        <v>788</v>
      </c>
      <c r="E63" s="1353">
        <v>21171000</v>
      </c>
      <c r="F63" s="1664"/>
      <c r="G63" s="1318"/>
      <c r="H63" s="1665"/>
      <c r="I63" s="1319">
        <v>0</v>
      </c>
      <c r="J63" s="1705"/>
      <c r="K63" s="1318">
        <v>0</v>
      </c>
      <c r="L63" s="1320">
        <v>0</v>
      </c>
    </row>
    <row r="64" spans="1:12" ht="45" customHeight="1">
      <c r="A64" s="1749"/>
      <c r="B64" s="1736"/>
      <c r="C64" s="1750"/>
      <c r="D64" s="1316" t="s">
        <v>789</v>
      </c>
      <c r="E64" s="1353">
        <v>9573000</v>
      </c>
      <c r="F64" s="1664"/>
      <c r="G64" s="1318"/>
      <c r="H64" s="1665"/>
      <c r="I64" s="1319">
        <v>0</v>
      </c>
      <c r="J64" s="1705"/>
      <c r="K64" s="1318">
        <v>0</v>
      </c>
      <c r="L64" s="1320">
        <v>0</v>
      </c>
    </row>
    <row r="65" spans="1:12" ht="45" customHeight="1">
      <c r="A65" s="1749"/>
      <c r="B65" s="1736"/>
      <c r="C65" s="1750"/>
      <c r="D65" s="1316" t="s">
        <v>790</v>
      </c>
      <c r="E65" s="1353">
        <v>16335000</v>
      </c>
      <c r="F65" s="1664"/>
      <c r="G65" s="1318"/>
      <c r="H65" s="1665"/>
      <c r="I65" s="1319">
        <v>0</v>
      </c>
      <c r="J65" s="1705"/>
      <c r="K65" s="1319">
        <v>0</v>
      </c>
      <c r="L65" s="1354">
        <v>0</v>
      </c>
    </row>
    <row r="66" spans="1:12" ht="45" customHeight="1">
      <c r="A66" s="1749"/>
      <c r="B66" s="1736"/>
      <c r="C66" s="1750"/>
      <c r="D66" s="1316" t="s">
        <v>791</v>
      </c>
      <c r="E66" s="1353">
        <v>40979000</v>
      </c>
      <c r="F66" s="1664"/>
      <c r="G66" s="1318"/>
      <c r="H66" s="1665"/>
      <c r="I66" s="1319">
        <v>0</v>
      </c>
      <c r="J66" s="1705"/>
      <c r="K66" s="1319">
        <v>0</v>
      </c>
      <c r="L66" s="1354">
        <v>0</v>
      </c>
    </row>
    <row r="67" spans="1:12" ht="45" customHeight="1">
      <c r="A67" s="1749"/>
      <c r="B67" s="1736"/>
      <c r="C67" s="1750"/>
      <c r="D67" s="1316" t="s">
        <v>792</v>
      </c>
      <c r="E67" s="1353">
        <v>16403000</v>
      </c>
      <c r="F67" s="1664"/>
      <c r="G67" s="1318"/>
      <c r="H67" s="1665"/>
      <c r="I67" s="1319">
        <v>0</v>
      </c>
      <c r="J67" s="1705"/>
      <c r="K67" s="1319">
        <v>0</v>
      </c>
      <c r="L67" s="1354">
        <v>0</v>
      </c>
    </row>
    <row r="68" spans="1:12" ht="45" customHeight="1">
      <c r="A68" s="1749"/>
      <c r="B68" s="1736"/>
      <c r="C68" s="1750"/>
      <c r="D68" s="1316" t="s">
        <v>793</v>
      </c>
      <c r="E68" s="1353">
        <v>29713000</v>
      </c>
      <c r="F68" s="1664"/>
      <c r="G68" s="1318"/>
      <c r="H68" s="1665"/>
      <c r="I68" s="1319">
        <v>0</v>
      </c>
      <c r="J68" s="1705"/>
      <c r="K68" s="1319">
        <v>0</v>
      </c>
      <c r="L68" s="1354">
        <v>0</v>
      </c>
    </row>
    <row r="69" spans="1:12" ht="45" customHeight="1">
      <c r="A69" s="1749"/>
      <c r="B69" s="1736"/>
      <c r="C69" s="1750"/>
      <c r="D69" s="1316" t="s">
        <v>794</v>
      </c>
      <c r="E69" s="1353">
        <v>24000000</v>
      </c>
      <c r="F69" s="1664"/>
      <c r="G69" s="1318"/>
      <c r="H69" s="1665"/>
      <c r="I69" s="1319">
        <v>0</v>
      </c>
      <c r="J69" s="1705"/>
      <c r="K69" s="1319">
        <v>0</v>
      </c>
      <c r="L69" s="1354">
        <v>0</v>
      </c>
    </row>
    <row r="70" spans="1:12" ht="45" customHeight="1" thickBot="1">
      <c r="A70" s="1739"/>
      <c r="B70" s="1741"/>
      <c r="C70" s="1746"/>
      <c r="D70" s="1321" t="s">
        <v>795</v>
      </c>
      <c r="E70" s="1355">
        <v>22001000</v>
      </c>
      <c r="F70" s="1656"/>
      <c r="G70" s="1323"/>
      <c r="H70" s="1676"/>
      <c r="I70" s="1324">
        <v>0</v>
      </c>
      <c r="J70" s="1723"/>
      <c r="K70" s="1323">
        <v>0</v>
      </c>
      <c r="L70" s="1325">
        <v>0</v>
      </c>
    </row>
    <row r="71" spans="1:12" ht="45" customHeight="1">
      <c r="A71" s="1732">
        <v>32</v>
      </c>
      <c r="B71" s="1356" t="s">
        <v>361</v>
      </c>
      <c r="C71" s="1291" t="s">
        <v>362</v>
      </c>
      <c r="D71" s="1291" t="s">
        <v>775</v>
      </c>
      <c r="E71" s="1352">
        <v>720000</v>
      </c>
      <c r="F71" s="1649">
        <f>SUM(E71:E85)</f>
        <v>28042000</v>
      </c>
      <c r="G71" s="1293"/>
      <c r="H71" s="1651"/>
      <c r="I71" s="1294">
        <v>0</v>
      </c>
      <c r="J71" s="1704">
        <f>SUM(I71:I85)</f>
        <v>50586.34</v>
      </c>
      <c r="K71" s="1293">
        <v>0</v>
      </c>
      <c r="L71" s="1295">
        <v>0</v>
      </c>
    </row>
    <row r="72" spans="1:12" ht="45" customHeight="1">
      <c r="A72" s="1733"/>
      <c r="B72" s="1741">
        <v>801</v>
      </c>
      <c r="C72" s="1746" t="s">
        <v>115</v>
      </c>
      <c r="D72" s="1316" t="s">
        <v>775</v>
      </c>
      <c r="E72" s="1353">
        <v>10921000</v>
      </c>
      <c r="F72" s="1664"/>
      <c r="G72" s="1318"/>
      <c r="H72" s="1665"/>
      <c r="I72" s="1319">
        <v>0</v>
      </c>
      <c r="J72" s="1705"/>
      <c r="K72" s="1318">
        <v>0</v>
      </c>
      <c r="L72" s="1320">
        <v>0</v>
      </c>
    </row>
    <row r="73" spans="1:12" ht="45" customHeight="1">
      <c r="A73" s="1733"/>
      <c r="B73" s="1744"/>
      <c r="C73" s="1747"/>
      <c r="D73" s="1316" t="s">
        <v>778</v>
      </c>
      <c r="E73" s="1353">
        <v>3866000</v>
      </c>
      <c r="F73" s="1664"/>
      <c r="G73" s="1318"/>
      <c r="H73" s="1665"/>
      <c r="I73" s="1328">
        <v>25910.85</v>
      </c>
      <c r="J73" s="1705"/>
      <c r="K73" s="1330">
        <f>I73/E73</f>
        <v>6.7022374547335744E-3</v>
      </c>
      <c r="L73" s="1320">
        <v>0</v>
      </c>
    </row>
    <row r="74" spans="1:12" ht="45" customHeight="1">
      <c r="A74" s="1733"/>
      <c r="B74" s="1744"/>
      <c r="C74" s="1747"/>
      <c r="D74" s="1316" t="s">
        <v>782</v>
      </c>
      <c r="E74" s="1353">
        <v>529000</v>
      </c>
      <c r="F74" s="1664"/>
      <c r="G74" s="1318"/>
      <c r="H74" s="1665"/>
      <c r="I74" s="1319">
        <v>0</v>
      </c>
      <c r="J74" s="1705"/>
      <c r="K74" s="1318">
        <v>0</v>
      </c>
      <c r="L74" s="1320">
        <v>0</v>
      </c>
    </row>
    <row r="75" spans="1:12" ht="45" customHeight="1">
      <c r="A75" s="1733"/>
      <c r="B75" s="1744"/>
      <c r="C75" s="1747"/>
      <c r="D75" s="1357" t="s">
        <v>819</v>
      </c>
      <c r="E75" s="1353">
        <v>364000</v>
      </c>
      <c r="F75" s="1664"/>
      <c r="G75" s="1318"/>
      <c r="H75" s="1665"/>
      <c r="I75" s="1319">
        <v>0</v>
      </c>
      <c r="J75" s="1705"/>
      <c r="K75" s="1318">
        <v>0</v>
      </c>
      <c r="L75" s="1320">
        <v>0</v>
      </c>
    </row>
    <row r="76" spans="1:12" ht="45" customHeight="1">
      <c r="A76" s="1733"/>
      <c r="B76" s="1744"/>
      <c r="C76" s="1747"/>
      <c r="D76" s="1316" t="s">
        <v>784</v>
      </c>
      <c r="E76" s="1353">
        <v>3752000</v>
      </c>
      <c r="F76" s="1664"/>
      <c r="G76" s="1318"/>
      <c r="H76" s="1665"/>
      <c r="I76" s="1328">
        <v>2267.91</v>
      </c>
      <c r="J76" s="1705"/>
      <c r="K76" s="1330">
        <f>I76/E76</f>
        <v>6.0445362473347548E-4</v>
      </c>
      <c r="L76" s="1320">
        <v>0</v>
      </c>
    </row>
    <row r="77" spans="1:12" ht="45" customHeight="1">
      <c r="A77" s="1733"/>
      <c r="B77" s="1744"/>
      <c r="C77" s="1747"/>
      <c r="D77" s="1316" t="s">
        <v>785</v>
      </c>
      <c r="E77" s="1353">
        <v>574000</v>
      </c>
      <c r="F77" s="1664"/>
      <c r="G77" s="1318"/>
      <c r="H77" s="1665"/>
      <c r="I77" s="1319">
        <v>0</v>
      </c>
      <c r="J77" s="1705"/>
      <c r="K77" s="1318">
        <v>0</v>
      </c>
      <c r="L77" s="1320">
        <v>0</v>
      </c>
    </row>
    <row r="78" spans="1:12" ht="45" customHeight="1">
      <c r="A78" s="1733"/>
      <c r="B78" s="1744"/>
      <c r="C78" s="1747"/>
      <c r="D78" s="1316" t="s">
        <v>786</v>
      </c>
      <c r="E78" s="1353">
        <v>574000</v>
      </c>
      <c r="F78" s="1664"/>
      <c r="G78" s="1318"/>
      <c r="H78" s="1665"/>
      <c r="I78" s="1319">
        <v>0</v>
      </c>
      <c r="J78" s="1705"/>
      <c r="K78" s="1318">
        <v>0</v>
      </c>
      <c r="L78" s="1320">
        <v>0</v>
      </c>
    </row>
    <row r="79" spans="1:12" ht="45" customHeight="1">
      <c r="A79" s="1733"/>
      <c r="B79" s="1744"/>
      <c r="C79" s="1747"/>
      <c r="D79" s="1316" t="s">
        <v>788</v>
      </c>
      <c r="E79" s="1353">
        <v>510000</v>
      </c>
      <c r="F79" s="1664"/>
      <c r="G79" s="1318"/>
      <c r="H79" s="1665"/>
      <c r="I79" s="1319">
        <v>0</v>
      </c>
      <c r="J79" s="1705"/>
      <c r="K79" s="1318">
        <v>0</v>
      </c>
      <c r="L79" s="1320">
        <v>0</v>
      </c>
    </row>
    <row r="80" spans="1:12" ht="45" customHeight="1">
      <c r="A80" s="1733"/>
      <c r="B80" s="1744"/>
      <c r="C80" s="1747"/>
      <c r="D80" s="1316" t="s">
        <v>789</v>
      </c>
      <c r="E80" s="1353">
        <v>1967000</v>
      </c>
      <c r="F80" s="1664"/>
      <c r="G80" s="1318"/>
      <c r="H80" s="1665"/>
      <c r="I80" s="1319">
        <v>0</v>
      </c>
      <c r="J80" s="1705"/>
      <c r="K80" s="1318">
        <v>0</v>
      </c>
      <c r="L80" s="1320">
        <v>0</v>
      </c>
    </row>
    <row r="81" spans="1:13" ht="45" customHeight="1">
      <c r="A81" s="1733"/>
      <c r="B81" s="1744"/>
      <c r="C81" s="1747"/>
      <c r="D81" s="1316" t="s">
        <v>791</v>
      </c>
      <c r="E81" s="1353">
        <v>2360000</v>
      </c>
      <c r="F81" s="1664"/>
      <c r="G81" s="1318"/>
      <c r="H81" s="1665"/>
      <c r="I81" s="1328">
        <v>7065.08</v>
      </c>
      <c r="J81" s="1705"/>
      <c r="K81" s="1330">
        <f>I81/E81</f>
        <v>2.9936779661016949E-3</v>
      </c>
      <c r="L81" s="1320">
        <v>0</v>
      </c>
    </row>
    <row r="82" spans="1:13" ht="45" customHeight="1">
      <c r="A82" s="1733"/>
      <c r="B82" s="1744"/>
      <c r="C82" s="1747"/>
      <c r="D82" s="1316" t="s">
        <v>792</v>
      </c>
      <c r="E82" s="1353">
        <v>50000</v>
      </c>
      <c r="F82" s="1664"/>
      <c r="G82" s="1318"/>
      <c r="H82" s="1665"/>
      <c r="I82" s="1319">
        <v>0</v>
      </c>
      <c r="J82" s="1705"/>
      <c r="K82" s="1318">
        <v>0</v>
      </c>
      <c r="L82" s="1320">
        <v>0</v>
      </c>
    </row>
    <row r="83" spans="1:13" ht="45" customHeight="1">
      <c r="A83" s="1733"/>
      <c r="B83" s="1744"/>
      <c r="C83" s="1747"/>
      <c r="D83" s="1316" t="s">
        <v>793</v>
      </c>
      <c r="E83" s="1353">
        <v>720000</v>
      </c>
      <c r="F83" s="1664"/>
      <c r="G83" s="1318"/>
      <c r="H83" s="1665"/>
      <c r="I83" s="1328">
        <v>15342.5</v>
      </c>
      <c r="J83" s="1705"/>
      <c r="K83" s="1330">
        <f>I83/E83</f>
        <v>2.1309027777777777E-2</v>
      </c>
      <c r="L83" s="1320">
        <v>0</v>
      </c>
    </row>
    <row r="84" spans="1:13" ht="45" customHeight="1">
      <c r="A84" s="1733"/>
      <c r="B84" s="1744"/>
      <c r="C84" s="1747"/>
      <c r="D84" s="1316" t="s">
        <v>794</v>
      </c>
      <c r="E84" s="1353">
        <v>306000</v>
      </c>
      <c r="F84" s="1664"/>
      <c r="G84" s="1318"/>
      <c r="H84" s="1665"/>
      <c r="I84" s="1319">
        <v>0</v>
      </c>
      <c r="J84" s="1705"/>
      <c r="K84" s="1318">
        <v>0</v>
      </c>
      <c r="L84" s="1320">
        <v>0</v>
      </c>
    </row>
    <row r="85" spans="1:13" ht="45" customHeight="1" thickBot="1">
      <c r="A85" s="1734"/>
      <c r="B85" s="1745"/>
      <c r="C85" s="1748"/>
      <c r="D85" s="1321" t="s">
        <v>795</v>
      </c>
      <c r="E85" s="1355">
        <v>829000</v>
      </c>
      <c r="F85" s="1656"/>
      <c r="G85" s="1323"/>
      <c r="H85" s="1676"/>
      <c r="I85" s="1358">
        <v>0</v>
      </c>
      <c r="J85" s="1723"/>
      <c r="K85" s="1298">
        <v>0</v>
      </c>
      <c r="L85" s="1325">
        <v>0</v>
      </c>
    </row>
    <row r="86" spans="1:13" ht="45" customHeight="1" thickBot="1">
      <c r="A86" s="1359">
        <v>33</v>
      </c>
      <c r="B86" s="1303" t="s">
        <v>361</v>
      </c>
      <c r="C86" s="1304" t="s">
        <v>362</v>
      </c>
      <c r="D86" s="1360" t="s">
        <v>820</v>
      </c>
      <c r="E86" s="1306">
        <v>12536053000</v>
      </c>
      <c r="F86" s="1307">
        <f>E86</f>
        <v>12536053000</v>
      </c>
      <c r="G86" s="1308"/>
      <c r="H86" s="1308"/>
      <c r="I86" s="1309">
        <v>1738785431.3299999</v>
      </c>
      <c r="J86" s="1361">
        <f>I86</f>
        <v>1738785431.3299999</v>
      </c>
      <c r="K86" s="1310">
        <f>I86/E86</f>
        <v>0.13870278239330991</v>
      </c>
      <c r="L86" s="1311">
        <v>0</v>
      </c>
    </row>
    <row r="87" spans="1:13" ht="45" customHeight="1">
      <c r="A87" s="1732">
        <v>34</v>
      </c>
      <c r="B87" s="1735">
        <v>150</v>
      </c>
      <c r="C87" s="1737" t="s">
        <v>370</v>
      </c>
      <c r="D87" s="1331" t="s">
        <v>817</v>
      </c>
      <c r="E87" s="1362">
        <v>112000</v>
      </c>
      <c r="F87" s="1718">
        <f>SUM(E87:E117)</f>
        <v>17633684000</v>
      </c>
      <c r="G87" s="1332"/>
      <c r="H87" s="1721"/>
      <c r="I87" s="1363">
        <v>0</v>
      </c>
      <c r="J87" s="1722">
        <f>SUM(I87:I117)</f>
        <v>1146121241.9199998</v>
      </c>
      <c r="K87" s="1364">
        <v>0</v>
      </c>
      <c r="L87" s="1333">
        <v>0</v>
      </c>
    </row>
    <row r="88" spans="1:13" ht="45" customHeight="1">
      <c r="A88" s="1733"/>
      <c r="B88" s="1736"/>
      <c r="C88" s="1703"/>
      <c r="D88" s="1357" t="s">
        <v>818</v>
      </c>
      <c r="E88" s="1353">
        <v>19444000</v>
      </c>
      <c r="F88" s="1719"/>
      <c r="G88" s="1318"/>
      <c r="H88" s="1665"/>
      <c r="I88" s="1319">
        <v>0</v>
      </c>
      <c r="J88" s="1705"/>
      <c r="K88" s="1337">
        <v>0</v>
      </c>
      <c r="L88" s="1320">
        <v>0</v>
      </c>
    </row>
    <row r="89" spans="1:13" ht="45" customHeight="1">
      <c r="A89" s="1733"/>
      <c r="B89" s="1736"/>
      <c r="C89" s="1703"/>
      <c r="D89" s="1316" t="s">
        <v>776</v>
      </c>
      <c r="E89" s="1353">
        <v>1279000000</v>
      </c>
      <c r="F89" s="1719"/>
      <c r="G89" s="1318"/>
      <c r="H89" s="1665"/>
      <c r="I89" s="1328">
        <v>65948161.599999994</v>
      </c>
      <c r="J89" s="1705"/>
      <c r="K89" s="1365">
        <f t="shared" ref="K89:K143" si="2">I89/E89</f>
        <v>5.1562284284597339E-2</v>
      </c>
      <c r="L89" s="1320">
        <v>0</v>
      </c>
    </row>
    <row r="90" spans="1:13" ht="45" customHeight="1">
      <c r="A90" s="1733"/>
      <c r="B90" s="1736"/>
      <c r="C90" s="1703"/>
      <c r="D90" s="1357" t="s">
        <v>821</v>
      </c>
      <c r="E90" s="1353">
        <v>539250000</v>
      </c>
      <c r="F90" s="1719"/>
      <c r="G90" s="1318"/>
      <c r="H90" s="1665"/>
      <c r="I90" s="1328">
        <v>61903525.700000003</v>
      </c>
      <c r="J90" s="1705"/>
      <c r="K90" s="1365">
        <f t="shared" si="2"/>
        <v>0.1147955970329161</v>
      </c>
      <c r="L90" s="1320">
        <v>0</v>
      </c>
    </row>
    <row r="91" spans="1:13" ht="45" customHeight="1">
      <c r="A91" s="1733"/>
      <c r="B91" s="1736"/>
      <c r="C91" s="1703"/>
      <c r="D91" s="1316" t="s">
        <v>778</v>
      </c>
      <c r="E91" s="1353">
        <v>78139000</v>
      </c>
      <c r="F91" s="1719"/>
      <c r="G91" s="1318"/>
      <c r="H91" s="1665"/>
      <c r="I91" s="1328">
        <v>295353</v>
      </c>
      <c r="J91" s="1705"/>
      <c r="K91" s="1365">
        <f t="shared" si="2"/>
        <v>3.7798410524833952E-3</v>
      </c>
      <c r="L91" s="1320">
        <v>0</v>
      </c>
    </row>
    <row r="92" spans="1:13" ht="45" customHeight="1">
      <c r="A92" s="1733"/>
      <c r="B92" s="1329">
        <v>500</v>
      </c>
      <c r="C92" s="1316" t="s">
        <v>375</v>
      </c>
      <c r="D92" s="1316" t="s">
        <v>776</v>
      </c>
      <c r="E92" s="1353">
        <v>18943000</v>
      </c>
      <c r="F92" s="1719"/>
      <c r="G92" s="1318"/>
      <c r="H92" s="1665"/>
      <c r="I92" s="1328">
        <v>9999000</v>
      </c>
      <c r="J92" s="1705"/>
      <c r="K92" s="1365">
        <f t="shared" si="2"/>
        <v>0.52784669798870298</v>
      </c>
      <c r="L92" s="1320">
        <v>0</v>
      </c>
    </row>
    <row r="93" spans="1:13" ht="45" customHeight="1">
      <c r="A93" s="1733"/>
      <c r="B93" s="1329">
        <v>730</v>
      </c>
      <c r="C93" s="1316" t="s">
        <v>727</v>
      </c>
      <c r="D93" s="1316" t="s">
        <v>778</v>
      </c>
      <c r="E93" s="1353">
        <v>1023000</v>
      </c>
      <c r="F93" s="1719"/>
      <c r="G93" s="1318"/>
      <c r="H93" s="1665"/>
      <c r="I93" s="1319">
        <v>0</v>
      </c>
      <c r="J93" s="1705"/>
      <c r="K93" s="1337">
        <v>0</v>
      </c>
      <c r="L93" s="1320">
        <v>0</v>
      </c>
      <c r="M93" s="1340"/>
    </row>
    <row r="94" spans="1:13" ht="45" customHeight="1">
      <c r="A94" s="1733"/>
      <c r="B94" s="1736">
        <v>750</v>
      </c>
      <c r="C94" s="1703" t="s">
        <v>83</v>
      </c>
      <c r="D94" s="1316" t="s">
        <v>817</v>
      </c>
      <c r="E94" s="1353">
        <v>32227000</v>
      </c>
      <c r="F94" s="1719"/>
      <c r="G94" s="1318"/>
      <c r="H94" s="1665"/>
      <c r="I94" s="1319">
        <v>0</v>
      </c>
      <c r="J94" s="1705"/>
      <c r="K94" s="1337">
        <v>0</v>
      </c>
      <c r="L94" s="1320">
        <v>0</v>
      </c>
    </row>
    <row r="95" spans="1:13" ht="45" customHeight="1">
      <c r="A95" s="1733"/>
      <c r="B95" s="1736"/>
      <c r="C95" s="1703"/>
      <c r="D95" s="1357" t="s">
        <v>818</v>
      </c>
      <c r="E95" s="1353">
        <v>60165000</v>
      </c>
      <c r="F95" s="1719"/>
      <c r="G95" s="1318"/>
      <c r="H95" s="1665"/>
      <c r="I95" s="1319">
        <v>0</v>
      </c>
      <c r="J95" s="1705"/>
      <c r="K95" s="1337">
        <v>0</v>
      </c>
      <c r="L95" s="1320">
        <v>0</v>
      </c>
    </row>
    <row r="96" spans="1:13" ht="45" customHeight="1">
      <c r="A96" s="1733"/>
      <c r="B96" s="1736"/>
      <c r="C96" s="1703"/>
      <c r="D96" s="1316" t="s">
        <v>775</v>
      </c>
      <c r="E96" s="1353">
        <v>336000</v>
      </c>
      <c r="F96" s="1719"/>
      <c r="G96" s="1318"/>
      <c r="H96" s="1665"/>
      <c r="I96" s="1328">
        <v>12513.83</v>
      </c>
      <c r="J96" s="1705"/>
      <c r="K96" s="1365">
        <f t="shared" si="2"/>
        <v>3.7243541666666664E-2</v>
      </c>
      <c r="L96" s="1320">
        <v>0</v>
      </c>
    </row>
    <row r="97" spans="1:12" ht="45" customHeight="1">
      <c r="A97" s="1733"/>
      <c r="B97" s="1736"/>
      <c r="C97" s="1703"/>
      <c r="D97" s="1316" t="s">
        <v>778</v>
      </c>
      <c r="E97" s="1353">
        <v>76119000</v>
      </c>
      <c r="F97" s="1719"/>
      <c r="G97" s="1318"/>
      <c r="H97" s="1665"/>
      <c r="I97" s="1328">
        <v>3211288.2900000005</v>
      </c>
      <c r="J97" s="1705"/>
      <c r="K97" s="1365">
        <f t="shared" si="2"/>
        <v>4.2187736176250351E-2</v>
      </c>
      <c r="L97" s="1320">
        <v>0</v>
      </c>
    </row>
    <row r="98" spans="1:12" ht="45" customHeight="1">
      <c r="A98" s="1733"/>
      <c r="B98" s="1736">
        <v>758</v>
      </c>
      <c r="C98" s="1703" t="s">
        <v>412</v>
      </c>
      <c r="D98" s="1357" t="s">
        <v>780</v>
      </c>
      <c r="E98" s="1353">
        <v>1210954000</v>
      </c>
      <c r="F98" s="1719"/>
      <c r="G98" s="1318"/>
      <c r="H98" s="1665"/>
      <c r="I98" s="1328">
        <v>74042046.140000001</v>
      </c>
      <c r="J98" s="1705"/>
      <c r="K98" s="1365">
        <f t="shared" si="2"/>
        <v>6.11435662626326E-2</v>
      </c>
      <c r="L98" s="1320">
        <v>0</v>
      </c>
    </row>
    <row r="99" spans="1:12" ht="45" customHeight="1">
      <c r="A99" s="1733"/>
      <c r="B99" s="1736"/>
      <c r="C99" s="1703"/>
      <c r="D99" s="1357" t="s">
        <v>781</v>
      </c>
      <c r="E99" s="1353">
        <v>799726000</v>
      </c>
      <c r="F99" s="1719"/>
      <c r="G99" s="1318"/>
      <c r="H99" s="1665"/>
      <c r="I99" s="1328">
        <v>50109139.109999999</v>
      </c>
      <c r="J99" s="1705"/>
      <c r="K99" s="1365">
        <f t="shared" si="2"/>
        <v>6.2657884212842893E-2</v>
      </c>
      <c r="L99" s="1320">
        <v>0</v>
      </c>
    </row>
    <row r="100" spans="1:12" ht="45" customHeight="1">
      <c r="A100" s="1733"/>
      <c r="B100" s="1736"/>
      <c r="C100" s="1703"/>
      <c r="D100" s="1316" t="s">
        <v>782</v>
      </c>
      <c r="E100" s="1353">
        <v>1118621000</v>
      </c>
      <c r="F100" s="1719"/>
      <c r="G100" s="1318"/>
      <c r="H100" s="1665"/>
      <c r="I100" s="1328">
        <v>84636905.379999995</v>
      </c>
      <c r="J100" s="1705"/>
      <c r="K100" s="1365">
        <f t="shared" si="2"/>
        <v>7.5661824138828077E-2</v>
      </c>
      <c r="L100" s="1320">
        <v>0</v>
      </c>
    </row>
    <row r="101" spans="1:12" ht="45" customHeight="1">
      <c r="A101" s="1733"/>
      <c r="B101" s="1736"/>
      <c r="C101" s="1703"/>
      <c r="D101" s="1357" t="s">
        <v>819</v>
      </c>
      <c r="E101" s="1353">
        <v>421765000</v>
      </c>
      <c r="F101" s="1719"/>
      <c r="G101" s="1318"/>
      <c r="H101" s="1665"/>
      <c r="I101" s="1328">
        <v>20645569.25</v>
      </c>
      <c r="J101" s="1705"/>
      <c r="K101" s="1365">
        <f t="shared" si="2"/>
        <v>4.8950408995530686E-2</v>
      </c>
      <c r="L101" s="1320">
        <v>0</v>
      </c>
    </row>
    <row r="102" spans="1:12" ht="45" customHeight="1">
      <c r="A102" s="1733"/>
      <c r="B102" s="1736"/>
      <c r="C102" s="1703"/>
      <c r="D102" s="1316" t="s">
        <v>784</v>
      </c>
      <c r="E102" s="1353">
        <v>1137208000</v>
      </c>
      <c r="F102" s="1719"/>
      <c r="G102" s="1318"/>
      <c r="H102" s="1665"/>
      <c r="I102" s="1328">
        <v>32014773.760000002</v>
      </c>
      <c r="J102" s="1705"/>
      <c r="K102" s="1365">
        <f t="shared" si="2"/>
        <v>2.815208278520728E-2</v>
      </c>
      <c r="L102" s="1320">
        <v>0</v>
      </c>
    </row>
    <row r="103" spans="1:12" ht="45" customHeight="1">
      <c r="A103" s="1733"/>
      <c r="B103" s="1736"/>
      <c r="C103" s="1703"/>
      <c r="D103" s="1316" t="s">
        <v>785</v>
      </c>
      <c r="E103" s="1353">
        <v>1257298000</v>
      </c>
      <c r="F103" s="1719"/>
      <c r="G103" s="1318"/>
      <c r="H103" s="1665"/>
      <c r="I103" s="1328">
        <v>121462744.42</v>
      </c>
      <c r="J103" s="1705"/>
      <c r="K103" s="1365">
        <f t="shared" si="2"/>
        <v>9.6606170072647851E-2</v>
      </c>
      <c r="L103" s="1320">
        <v>0</v>
      </c>
    </row>
    <row r="104" spans="1:12" ht="45" customHeight="1">
      <c r="A104" s="1733"/>
      <c r="B104" s="1736"/>
      <c r="C104" s="1703"/>
      <c r="D104" s="1316" t="s">
        <v>786</v>
      </c>
      <c r="E104" s="1353">
        <v>891811000</v>
      </c>
      <c r="F104" s="1719"/>
      <c r="G104" s="1318"/>
      <c r="H104" s="1665"/>
      <c r="I104" s="1328">
        <v>58772519.300000004</v>
      </c>
      <c r="J104" s="1705"/>
      <c r="K104" s="1365">
        <f t="shared" si="2"/>
        <v>6.5902438184772344E-2</v>
      </c>
      <c r="L104" s="1320">
        <v>0</v>
      </c>
    </row>
    <row r="105" spans="1:12" ht="45" customHeight="1">
      <c r="A105" s="1733"/>
      <c r="B105" s="1736"/>
      <c r="C105" s="1703"/>
      <c r="D105" s="1316" t="s">
        <v>787</v>
      </c>
      <c r="E105" s="1353">
        <v>456300000</v>
      </c>
      <c r="F105" s="1719"/>
      <c r="G105" s="1318"/>
      <c r="H105" s="1665"/>
      <c r="I105" s="1328">
        <v>21030919.920000002</v>
      </c>
      <c r="J105" s="1705"/>
      <c r="K105" s="1365">
        <f t="shared" si="2"/>
        <v>4.6090115976331364E-2</v>
      </c>
      <c r="L105" s="1320">
        <v>0</v>
      </c>
    </row>
    <row r="106" spans="1:12" ht="45" customHeight="1">
      <c r="A106" s="1733"/>
      <c r="B106" s="1736"/>
      <c r="C106" s="1703"/>
      <c r="D106" s="1316" t="s">
        <v>788</v>
      </c>
      <c r="E106" s="1353">
        <v>1035014000</v>
      </c>
      <c r="F106" s="1719"/>
      <c r="G106" s="1318"/>
      <c r="H106" s="1665"/>
      <c r="I106" s="1328">
        <v>49735142.629999995</v>
      </c>
      <c r="J106" s="1705"/>
      <c r="K106" s="1365">
        <f t="shared" si="2"/>
        <v>4.8052627916144126E-2</v>
      </c>
      <c r="L106" s="1320">
        <v>0</v>
      </c>
    </row>
    <row r="107" spans="1:12" ht="45" customHeight="1">
      <c r="A107" s="1733"/>
      <c r="B107" s="1736"/>
      <c r="C107" s="1703"/>
      <c r="D107" s="1316" t="s">
        <v>789</v>
      </c>
      <c r="E107" s="1353">
        <v>599251000</v>
      </c>
      <c r="F107" s="1719"/>
      <c r="G107" s="1318"/>
      <c r="H107" s="1665"/>
      <c r="I107" s="1328">
        <v>50850968.379999995</v>
      </c>
      <c r="J107" s="1705"/>
      <c r="K107" s="1365">
        <f t="shared" si="2"/>
        <v>8.4857544468010887E-2</v>
      </c>
      <c r="L107" s="1320">
        <v>0</v>
      </c>
    </row>
    <row r="108" spans="1:12" ht="45" customHeight="1">
      <c r="A108" s="1733"/>
      <c r="B108" s="1736"/>
      <c r="C108" s="1703"/>
      <c r="D108" s="1316" t="s">
        <v>790</v>
      </c>
      <c r="E108" s="1353">
        <v>1108878000</v>
      </c>
      <c r="F108" s="1719"/>
      <c r="G108" s="1318"/>
      <c r="H108" s="1665"/>
      <c r="I108" s="1328">
        <v>92556890.049999997</v>
      </c>
      <c r="J108" s="1705"/>
      <c r="K108" s="1365">
        <f t="shared" si="2"/>
        <v>8.3468956954687534E-2</v>
      </c>
      <c r="L108" s="1320">
        <v>0</v>
      </c>
    </row>
    <row r="109" spans="1:12" ht="45" customHeight="1">
      <c r="A109" s="1733"/>
      <c r="B109" s="1736"/>
      <c r="C109" s="1703"/>
      <c r="D109" s="1316" t="s">
        <v>791</v>
      </c>
      <c r="E109" s="1353">
        <v>1561849000</v>
      </c>
      <c r="F109" s="1719"/>
      <c r="G109" s="1318"/>
      <c r="H109" s="1665"/>
      <c r="I109" s="1328">
        <v>85773502.570000008</v>
      </c>
      <c r="J109" s="1705"/>
      <c r="K109" s="1365">
        <f t="shared" si="2"/>
        <v>5.4917922648092109E-2</v>
      </c>
      <c r="L109" s="1320">
        <v>0</v>
      </c>
    </row>
    <row r="110" spans="1:12" ht="45" customHeight="1">
      <c r="A110" s="1733"/>
      <c r="B110" s="1736"/>
      <c r="C110" s="1703"/>
      <c r="D110" s="1316" t="s">
        <v>792</v>
      </c>
      <c r="E110" s="1353">
        <v>708850000</v>
      </c>
      <c r="F110" s="1719"/>
      <c r="G110" s="1318"/>
      <c r="H110" s="1665"/>
      <c r="I110" s="1328">
        <v>44133813.039999999</v>
      </c>
      <c r="J110" s="1705"/>
      <c r="K110" s="1365">
        <f t="shared" si="2"/>
        <v>6.2261145573816741E-2</v>
      </c>
      <c r="L110" s="1320">
        <v>0</v>
      </c>
    </row>
    <row r="111" spans="1:12" ht="45" customHeight="1">
      <c r="A111" s="1733"/>
      <c r="B111" s="1736"/>
      <c r="C111" s="1703"/>
      <c r="D111" s="1316" t="s">
        <v>793</v>
      </c>
      <c r="E111" s="1353">
        <v>948141000</v>
      </c>
      <c r="F111" s="1719"/>
      <c r="G111" s="1318"/>
      <c r="H111" s="1665"/>
      <c r="I111" s="1328">
        <v>56082089.710000001</v>
      </c>
      <c r="J111" s="1705"/>
      <c r="K111" s="1365">
        <f t="shared" si="2"/>
        <v>5.9149524922980867E-2</v>
      </c>
      <c r="L111" s="1320">
        <v>0</v>
      </c>
    </row>
    <row r="112" spans="1:12" ht="45" customHeight="1">
      <c r="A112" s="1733"/>
      <c r="B112" s="1736"/>
      <c r="C112" s="1703"/>
      <c r="D112" s="1316" t="s">
        <v>794</v>
      </c>
      <c r="E112" s="1353">
        <v>1079285000</v>
      </c>
      <c r="F112" s="1719"/>
      <c r="G112" s="1318"/>
      <c r="H112" s="1665"/>
      <c r="I112" s="1328">
        <v>98513520.109999999</v>
      </c>
      <c r="J112" s="1705"/>
      <c r="K112" s="1365">
        <f t="shared" si="2"/>
        <v>9.1276650847551849E-2</v>
      </c>
      <c r="L112" s="1320">
        <v>0</v>
      </c>
    </row>
    <row r="113" spans="1:13" ht="45" customHeight="1">
      <c r="A113" s="1733"/>
      <c r="B113" s="1736"/>
      <c r="C113" s="1703"/>
      <c r="D113" s="1316" t="s">
        <v>795</v>
      </c>
      <c r="E113" s="1353">
        <v>560021000</v>
      </c>
      <c r="F113" s="1719"/>
      <c r="G113" s="1318"/>
      <c r="H113" s="1665"/>
      <c r="I113" s="1328">
        <v>39332125.24000001</v>
      </c>
      <c r="J113" s="1705"/>
      <c r="K113" s="1365">
        <f t="shared" si="2"/>
        <v>7.023330417966471E-2</v>
      </c>
      <c r="L113" s="1320">
        <v>0</v>
      </c>
    </row>
    <row r="114" spans="1:13" ht="45" customHeight="1">
      <c r="A114" s="1733"/>
      <c r="B114" s="1329">
        <v>801</v>
      </c>
      <c r="C114" s="1316" t="s">
        <v>115</v>
      </c>
      <c r="D114" s="1316" t="s">
        <v>778</v>
      </c>
      <c r="E114" s="1353">
        <v>228424000</v>
      </c>
      <c r="F114" s="1719"/>
      <c r="G114" s="1318"/>
      <c r="H114" s="1665"/>
      <c r="I114" s="1328">
        <v>1000000</v>
      </c>
      <c r="J114" s="1705"/>
      <c r="K114" s="1365">
        <f t="shared" si="2"/>
        <v>4.3778236962841036E-3</v>
      </c>
      <c r="L114" s="1320">
        <v>0</v>
      </c>
      <c r="M114" s="1340"/>
    </row>
    <row r="115" spans="1:13" ht="45" customHeight="1">
      <c r="A115" s="1733"/>
      <c r="B115" s="1329">
        <v>851</v>
      </c>
      <c r="C115" s="1316" t="s">
        <v>416</v>
      </c>
      <c r="D115" s="1316" t="s">
        <v>778</v>
      </c>
      <c r="E115" s="1353">
        <v>67811000</v>
      </c>
      <c r="F115" s="1719"/>
      <c r="G115" s="1318"/>
      <c r="H115" s="1665"/>
      <c r="I115" s="1319">
        <v>0</v>
      </c>
      <c r="J115" s="1705"/>
      <c r="K115" s="1318">
        <v>0</v>
      </c>
      <c r="L115" s="1320">
        <v>0</v>
      </c>
    </row>
    <row r="116" spans="1:13" ht="45" customHeight="1">
      <c r="A116" s="1733"/>
      <c r="B116" s="1329">
        <v>852</v>
      </c>
      <c r="C116" s="1316" t="s">
        <v>418</v>
      </c>
      <c r="D116" s="1316" t="s">
        <v>778</v>
      </c>
      <c r="E116" s="1353">
        <v>17402000</v>
      </c>
      <c r="F116" s="1719"/>
      <c r="G116" s="1318"/>
      <c r="H116" s="1665"/>
      <c r="I116" s="1319">
        <v>0</v>
      </c>
      <c r="J116" s="1705"/>
      <c r="K116" s="1337">
        <v>0</v>
      </c>
      <c r="L116" s="1320">
        <v>0</v>
      </c>
    </row>
    <row r="117" spans="1:13" ht="45" customHeight="1" thickBot="1">
      <c r="A117" s="1734"/>
      <c r="B117" s="1366">
        <v>853</v>
      </c>
      <c r="C117" s="1321" t="s">
        <v>596</v>
      </c>
      <c r="D117" s="1321" t="s">
        <v>778</v>
      </c>
      <c r="E117" s="1355">
        <v>320317000</v>
      </c>
      <c r="F117" s="1720"/>
      <c r="G117" s="1323"/>
      <c r="H117" s="1676"/>
      <c r="I117" s="1350">
        <v>24058730.490000002</v>
      </c>
      <c r="J117" s="1723"/>
      <c r="K117" s="1367">
        <f t="shared" si="2"/>
        <v>7.5109127801521625E-2</v>
      </c>
      <c r="L117" s="1325">
        <v>0</v>
      </c>
    </row>
    <row r="118" spans="1:13" ht="45" customHeight="1">
      <c r="A118" s="1647">
        <v>37</v>
      </c>
      <c r="B118" s="1726">
        <v>750</v>
      </c>
      <c r="C118" s="1729" t="s">
        <v>83</v>
      </c>
      <c r="D118" s="1368" t="s">
        <v>818</v>
      </c>
      <c r="E118" s="1352">
        <v>472000</v>
      </c>
      <c r="F118" s="1649">
        <f>SUM(E118:E123)</f>
        <v>84369000</v>
      </c>
      <c r="G118" s="1293"/>
      <c r="H118" s="1651"/>
      <c r="I118" s="1294">
        <v>0</v>
      </c>
      <c r="J118" s="1704">
        <f>I118+I119+I120+I122+I123+I121</f>
        <v>289060.36</v>
      </c>
      <c r="K118" s="1293">
        <v>0</v>
      </c>
      <c r="L118" s="1295">
        <v>0</v>
      </c>
    </row>
    <row r="119" spans="1:13" ht="45" customHeight="1">
      <c r="A119" s="1659"/>
      <c r="B119" s="1727"/>
      <c r="C119" s="1730"/>
      <c r="D119" s="1316" t="s">
        <v>778</v>
      </c>
      <c r="E119" s="1353">
        <v>2625000</v>
      </c>
      <c r="F119" s="1664"/>
      <c r="G119" s="1318"/>
      <c r="H119" s="1665"/>
      <c r="I119" s="1328">
        <v>34384.559999999998</v>
      </c>
      <c r="J119" s="1705"/>
      <c r="K119" s="1365">
        <f t="shared" si="2"/>
        <v>1.3098879999999999E-2</v>
      </c>
      <c r="L119" s="1320">
        <v>0</v>
      </c>
    </row>
    <row r="120" spans="1:13" ht="45" customHeight="1">
      <c r="A120" s="1659"/>
      <c r="B120" s="1727">
        <v>755</v>
      </c>
      <c r="C120" s="1730" t="s">
        <v>402</v>
      </c>
      <c r="D120" s="1316" t="s">
        <v>818</v>
      </c>
      <c r="E120" s="1353">
        <v>24953000</v>
      </c>
      <c r="F120" s="1664"/>
      <c r="G120" s="1318"/>
      <c r="H120" s="1665"/>
      <c r="I120" s="1319">
        <v>0</v>
      </c>
      <c r="J120" s="1705"/>
      <c r="K120" s="1318">
        <v>0</v>
      </c>
      <c r="L120" s="1320">
        <v>0</v>
      </c>
    </row>
    <row r="121" spans="1:13" ht="45" customHeight="1">
      <c r="A121" s="1659"/>
      <c r="B121" s="1727"/>
      <c r="C121" s="1730"/>
      <c r="D121" s="1316" t="s">
        <v>775</v>
      </c>
      <c r="E121" s="1353">
        <v>17387000</v>
      </c>
      <c r="F121" s="1664"/>
      <c r="G121" s="1318"/>
      <c r="H121" s="1665"/>
      <c r="I121" s="1319">
        <v>0</v>
      </c>
      <c r="J121" s="1705"/>
      <c r="K121" s="1318">
        <v>0</v>
      </c>
      <c r="L121" s="1320">
        <v>0</v>
      </c>
    </row>
    <row r="122" spans="1:13" ht="45" customHeight="1">
      <c r="A122" s="1659"/>
      <c r="B122" s="1727"/>
      <c r="C122" s="1730"/>
      <c r="D122" s="1316" t="s">
        <v>779</v>
      </c>
      <c r="E122" s="1353">
        <v>1264000</v>
      </c>
      <c r="F122" s="1664"/>
      <c r="G122" s="1318"/>
      <c r="H122" s="1665"/>
      <c r="I122" s="1328">
        <v>6981.98</v>
      </c>
      <c r="J122" s="1705"/>
      <c r="K122" s="1365">
        <f t="shared" si="2"/>
        <v>5.5237183544303795E-3</v>
      </c>
      <c r="L122" s="1320">
        <v>0</v>
      </c>
    </row>
    <row r="123" spans="1:13" ht="45" customHeight="1" thickBot="1">
      <c r="A123" s="1648"/>
      <c r="B123" s="1728"/>
      <c r="C123" s="1731"/>
      <c r="D123" s="1296" t="s">
        <v>778</v>
      </c>
      <c r="E123" s="1369">
        <v>37668000</v>
      </c>
      <c r="F123" s="1650"/>
      <c r="G123" s="1298"/>
      <c r="H123" s="1652"/>
      <c r="I123" s="1299">
        <v>247693.81999999998</v>
      </c>
      <c r="J123" s="1706"/>
      <c r="K123" s="1370">
        <f t="shared" si="2"/>
        <v>6.5757093554210467E-3</v>
      </c>
      <c r="L123" s="1301">
        <v>0</v>
      </c>
    </row>
    <row r="124" spans="1:13" ht="45" customHeight="1">
      <c r="A124" s="1647">
        <v>39</v>
      </c>
      <c r="B124" s="1726">
        <v>600</v>
      </c>
      <c r="C124" s="1729" t="s">
        <v>379</v>
      </c>
      <c r="D124" s="1368" t="s">
        <v>799</v>
      </c>
      <c r="E124" s="1352">
        <v>3199801000</v>
      </c>
      <c r="F124" s="1649">
        <f>SUM(E124:E127)</f>
        <v>12619173000</v>
      </c>
      <c r="G124" s="1293"/>
      <c r="H124" s="1651"/>
      <c r="I124" s="1294">
        <v>0</v>
      </c>
      <c r="J124" s="1677">
        <f>SUM(I124:I127)</f>
        <v>231845622.64000002</v>
      </c>
      <c r="K124" s="1293">
        <v>0</v>
      </c>
      <c r="L124" s="1295">
        <v>0</v>
      </c>
    </row>
    <row r="125" spans="1:13" ht="45" customHeight="1">
      <c r="A125" s="1659"/>
      <c r="B125" s="1727"/>
      <c r="C125" s="1730"/>
      <c r="D125" s="1316" t="s">
        <v>775</v>
      </c>
      <c r="E125" s="1353">
        <v>9209291000</v>
      </c>
      <c r="F125" s="1664"/>
      <c r="G125" s="1318"/>
      <c r="H125" s="1665"/>
      <c r="I125" s="1328">
        <v>217416765.57000002</v>
      </c>
      <c r="J125" s="1678"/>
      <c r="K125" s="1365">
        <f t="shared" si="2"/>
        <v>2.3608415193960102E-2</v>
      </c>
      <c r="L125" s="1320">
        <v>0</v>
      </c>
    </row>
    <row r="126" spans="1:13" ht="45" customHeight="1">
      <c r="A126" s="1659"/>
      <c r="B126" s="1727"/>
      <c r="C126" s="1730"/>
      <c r="D126" s="1316" t="s">
        <v>779</v>
      </c>
      <c r="E126" s="1353">
        <v>6363000</v>
      </c>
      <c r="F126" s="1664"/>
      <c r="G126" s="1318"/>
      <c r="H126" s="1665"/>
      <c r="I126" s="1328">
        <v>54653.399999999994</v>
      </c>
      <c r="J126" s="1678"/>
      <c r="K126" s="1365">
        <f t="shared" si="2"/>
        <v>8.5892503536067876E-3</v>
      </c>
      <c r="L126" s="1320">
        <v>0</v>
      </c>
    </row>
    <row r="127" spans="1:13" ht="45" customHeight="1" thickBot="1">
      <c r="A127" s="1648"/>
      <c r="B127" s="1728"/>
      <c r="C127" s="1731"/>
      <c r="D127" s="1371" t="s">
        <v>821</v>
      </c>
      <c r="E127" s="1369">
        <v>203718000</v>
      </c>
      <c r="F127" s="1650"/>
      <c r="G127" s="1298"/>
      <c r="H127" s="1652"/>
      <c r="I127" s="1299">
        <v>14374203.67</v>
      </c>
      <c r="J127" s="1692"/>
      <c r="K127" s="1370">
        <f t="shared" si="2"/>
        <v>7.0559320580410173E-2</v>
      </c>
      <c r="L127" s="1301">
        <v>0</v>
      </c>
    </row>
    <row r="128" spans="1:13" ht="45" customHeight="1" thickBot="1">
      <c r="A128" s="1279">
        <v>40</v>
      </c>
      <c r="B128" s="1372">
        <v>750</v>
      </c>
      <c r="C128" s="1373" t="s">
        <v>83</v>
      </c>
      <c r="D128" s="1374" t="s">
        <v>779</v>
      </c>
      <c r="E128" s="1283">
        <v>181000</v>
      </c>
      <c r="F128" s="1284">
        <f>E128</f>
        <v>181000</v>
      </c>
      <c r="G128" s="1289"/>
      <c r="H128" s="1289"/>
      <c r="I128" s="1375">
        <v>12909.11</v>
      </c>
      <c r="J128" s="1376">
        <f>I128</f>
        <v>12909.11</v>
      </c>
      <c r="K128" s="1377">
        <f t="shared" si="2"/>
        <v>7.1321049723756913E-2</v>
      </c>
      <c r="L128" s="1290">
        <v>0</v>
      </c>
    </row>
    <row r="129" spans="1:12" ht="45" customHeight="1">
      <c r="A129" s="1647">
        <v>41</v>
      </c>
      <c r="B129" s="1378" t="s">
        <v>363</v>
      </c>
      <c r="C129" s="1368" t="s">
        <v>364</v>
      </c>
      <c r="D129" s="1291" t="s">
        <v>775</v>
      </c>
      <c r="E129" s="1352">
        <v>35863000</v>
      </c>
      <c r="F129" s="1649">
        <f>SUM(E129:E142)</f>
        <v>2155176000</v>
      </c>
      <c r="G129" s="1293"/>
      <c r="H129" s="1651"/>
      <c r="I129" s="1313">
        <v>594158.61</v>
      </c>
      <c r="J129" s="1704">
        <f>SUM(I129:I142)</f>
        <v>227421047.38999999</v>
      </c>
      <c r="K129" s="1379">
        <f t="shared" si="2"/>
        <v>1.6567454200708251E-2</v>
      </c>
      <c r="L129" s="1295">
        <v>0</v>
      </c>
    </row>
    <row r="130" spans="1:12" ht="45" customHeight="1">
      <c r="A130" s="1659"/>
      <c r="B130" s="1701">
        <v>750</v>
      </c>
      <c r="C130" s="1703" t="s">
        <v>83</v>
      </c>
      <c r="D130" s="1316" t="s">
        <v>817</v>
      </c>
      <c r="E130" s="1353">
        <v>352000</v>
      </c>
      <c r="F130" s="1664"/>
      <c r="G130" s="1318"/>
      <c r="H130" s="1665"/>
      <c r="I130" s="1319">
        <v>0</v>
      </c>
      <c r="J130" s="1705"/>
      <c r="K130" s="1318">
        <v>0</v>
      </c>
      <c r="L130" s="1320">
        <v>0</v>
      </c>
    </row>
    <row r="131" spans="1:12" ht="45" customHeight="1">
      <c r="A131" s="1659"/>
      <c r="B131" s="1701"/>
      <c r="C131" s="1703"/>
      <c r="D131" s="1357" t="s">
        <v>818</v>
      </c>
      <c r="E131" s="1353">
        <v>219000</v>
      </c>
      <c r="F131" s="1664"/>
      <c r="G131" s="1318"/>
      <c r="H131" s="1665"/>
      <c r="I131" s="1319">
        <v>0</v>
      </c>
      <c r="J131" s="1705"/>
      <c r="K131" s="1318">
        <v>0</v>
      </c>
      <c r="L131" s="1320">
        <v>0</v>
      </c>
    </row>
    <row r="132" spans="1:12" ht="45" customHeight="1">
      <c r="A132" s="1659"/>
      <c r="B132" s="1701"/>
      <c r="C132" s="1703"/>
      <c r="D132" s="1316" t="s">
        <v>775</v>
      </c>
      <c r="E132" s="1353">
        <v>1237000</v>
      </c>
      <c r="F132" s="1664"/>
      <c r="G132" s="1318"/>
      <c r="H132" s="1665"/>
      <c r="I132" s="1328">
        <v>7955.5599999999995</v>
      </c>
      <c r="J132" s="1705"/>
      <c r="K132" s="1365">
        <f t="shared" si="2"/>
        <v>6.4313338722716247E-3</v>
      </c>
      <c r="L132" s="1320">
        <v>0</v>
      </c>
    </row>
    <row r="133" spans="1:12" ht="45" customHeight="1">
      <c r="A133" s="1659"/>
      <c r="B133" s="1701">
        <v>801</v>
      </c>
      <c r="C133" s="1703" t="s">
        <v>115</v>
      </c>
      <c r="D133" s="1316" t="s">
        <v>778</v>
      </c>
      <c r="E133" s="1353">
        <v>635000</v>
      </c>
      <c r="F133" s="1664"/>
      <c r="G133" s="1318"/>
      <c r="H133" s="1665"/>
      <c r="I133" s="1319">
        <v>0</v>
      </c>
      <c r="J133" s="1705"/>
      <c r="K133" s="1318">
        <v>0</v>
      </c>
      <c r="L133" s="1320">
        <v>0</v>
      </c>
    </row>
    <row r="134" spans="1:12" ht="45" customHeight="1">
      <c r="A134" s="1659"/>
      <c r="B134" s="1701"/>
      <c r="C134" s="1703"/>
      <c r="D134" s="1357" t="s">
        <v>819</v>
      </c>
      <c r="E134" s="1353">
        <v>346000</v>
      </c>
      <c r="F134" s="1664"/>
      <c r="G134" s="1318"/>
      <c r="H134" s="1665"/>
      <c r="I134" s="1319">
        <v>0</v>
      </c>
      <c r="J134" s="1705"/>
      <c r="K134" s="1318">
        <v>0</v>
      </c>
      <c r="L134" s="1320">
        <v>0</v>
      </c>
    </row>
    <row r="135" spans="1:12" ht="45" customHeight="1">
      <c r="A135" s="1659"/>
      <c r="B135" s="1701"/>
      <c r="C135" s="1703"/>
      <c r="D135" s="1316" t="s">
        <v>782</v>
      </c>
      <c r="E135" s="1353">
        <v>715000</v>
      </c>
      <c r="F135" s="1664"/>
      <c r="G135" s="1318"/>
      <c r="H135" s="1665"/>
      <c r="I135" s="1328">
        <v>10200</v>
      </c>
      <c r="J135" s="1705"/>
      <c r="K135" s="1365">
        <f t="shared" si="2"/>
        <v>1.4265734265734267E-2</v>
      </c>
      <c r="L135" s="1320">
        <v>0</v>
      </c>
    </row>
    <row r="136" spans="1:12" ht="45" customHeight="1">
      <c r="A136" s="1659"/>
      <c r="B136" s="1701"/>
      <c r="C136" s="1703"/>
      <c r="D136" s="1316" t="s">
        <v>789</v>
      </c>
      <c r="E136" s="1353">
        <v>754000</v>
      </c>
      <c r="F136" s="1664"/>
      <c r="G136" s="1318"/>
      <c r="H136" s="1665"/>
      <c r="I136" s="1328">
        <v>15458.940000000002</v>
      </c>
      <c r="J136" s="1705"/>
      <c r="K136" s="1365">
        <f t="shared" si="2"/>
        <v>2.0502572944297085E-2</v>
      </c>
      <c r="L136" s="1320">
        <v>0</v>
      </c>
    </row>
    <row r="137" spans="1:12" ht="45" customHeight="1">
      <c r="A137" s="1659"/>
      <c r="B137" s="1661" t="s">
        <v>425</v>
      </c>
      <c r="C137" s="1663" t="s">
        <v>598</v>
      </c>
      <c r="D137" s="1316" t="s">
        <v>817</v>
      </c>
      <c r="E137" s="1353">
        <v>18760000</v>
      </c>
      <c r="F137" s="1664"/>
      <c r="G137" s="1318"/>
      <c r="H137" s="1665"/>
      <c r="I137" s="1319">
        <v>0</v>
      </c>
      <c r="J137" s="1705"/>
      <c r="K137" s="1318">
        <v>0</v>
      </c>
      <c r="L137" s="1320">
        <v>0</v>
      </c>
    </row>
    <row r="138" spans="1:12" ht="45" customHeight="1">
      <c r="A138" s="1659"/>
      <c r="B138" s="1661"/>
      <c r="C138" s="1663"/>
      <c r="D138" s="1357" t="s">
        <v>818</v>
      </c>
      <c r="E138" s="1353">
        <v>244000</v>
      </c>
      <c r="F138" s="1664"/>
      <c r="G138" s="1318"/>
      <c r="H138" s="1665"/>
      <c r="I138" s="1319">
        <v>0</v>
      </c>
      <c r="J138" s="1705"/>
      <c r="K138" s="1318">
        <v>0</v>
      </c>
      <c r="L138" s="1320">
        <v>0</v>
      </c>
    </row>
    <row r="139" spans="1:12" ht="45" customHeight="1">
      <c r="A139" s="1659"/>
      <c r="B139" s="1661"/>
      <c r="C139" s="1663"/>
      <c r="D139" s="1316" t="s">
        <v>775</v>
      </c>
      <c r="E139" s="1353">
        <v>2095360000</v>
      </c>
      <c r="F139" s="1664"/>
      <c r="G139" s="1318"/>
      <c r="H139" s="1665"/>
      <c r="I139" s="1334">
        <v>226776425.85999998</v>
      </c>
      <c r="J139" s="1705"/>
      <c r="K139" s="1365">
        <f t="shared" si="2"/>
        <v>0.10822790635499388</v>
      </c>
      <c r="L139" s="1320">
        <v>0</v>
      </c>
    </row>
    <row r="140" spans="1:12" ht="45" customHeight="1">
      <c r="A140" s="1659"/>
      <c r="B140" s="1661"/>
      <c r="C140" s="1663"/>
      <c r="D140" s="1316" t="s">
        <v>787</v>
      </c>
      <c r="E140" s="1353">
        <v>551000</v>
      </c>
      <c r="F140" s="1664"/>
      <c r="G140" s="1318"/>
      <c r="H140" s="1665"/>
      <c r="I140" s="1328">
        <v>12840.919999999998</v>
      </c>
      <c r="J140" s="1705"/>
      <c r="K140" s="1365">
        <f t="shared" si="2"/>
        <v>2.3304754990925585E-2</v>
      </c>
      <c r="L140" s="1320">
        <v>0</v>
      </c>
    </row>
    <row r="141" spans="1:12" ht="45" customHeight="1">
      <c r="A141" s="1659"/>
      <c r="B141" s="1661"/>
      <c r="C141" s="1663"/>
      <c r="D141" s="1316" t="s">
        <v>790</v>
      </c>
      <c r="E141" s="1353">
        <v>38000</v>
      </c>
      <c r="F141" s="1664"/>
      <c r="G141" s="1318"/>
      <c r="H141" s="1665"/>
      <c r="I141" s="1319">
        <v>0</v>
      </c>
      <c r="J141" s="1705"/>
      <c r="K141" s="1318">
        <v>0</v>
      </c>
      <c r="L141" s="1320">
        <v>0</v>
      </c>
    </row>
    <row r="142" spans="1:12" ht="45" customHeight="1" thickBot="1">
      <c r="A142" s="1655"/>
      <c r="B142" s="1672"/>
      <c r="C142" s="1725"/>
      <c r="D142" s="1321" t="s">
        <v>792</v>
      </c>
      <c r="E142" s="1355">
        <v>102000</v>
      </c>
      <c r="F142" s="1656"/>
      <c r="G142" s="1323"/>
      <c r="H142" s="1676"/>
      <c r="I142" s="1350">
        <v>4007.5000000000005</v>
      </c>
      <c r="J142" s="1723"/>
      <c r="K142" s="1367">
        <f t="shared" si="2"/>
        <v>3.9289215686274512E-2</v>
      </c>
      <c r="L142" s="1325">
        <v>0</v>
      </c>
    </row>
    <row r="143" spans="1:12" ht="45" customHeight="1">
      <c r="A143" s="1690">
        <v>42</v>
      </c>
      <c r="B143" s="1380" t="s">
        <v>388</v>
      </c>
      <c r="C143" s="1381" t="s">
        <v>83</v>
      </c>
      <c r="D143" s="1291" t="s">
        <v>779</v>
      </c>
      <c r="E143" s="1352">
        <v>7009000</v>
      </c>
      <c r="F143" s="1649">
        <f>SUM(E143:E150)</f>
        <v>122543000</v>
      </c>
      <c r="G143" s="1293"/>
      <c r="H143" s="1651"/>
      <c r="I143" s="1382">
        <v>42554.61</v>
      </c>
      <c r="J143" s="1704">
        <f>SUM(I143:I150)</f>
        <v>42554.61</v>
      </c>
      <c r="K143" s="1326">
        <f t="shared" si="2"/>
        <v>6.0714238835782568E-3</v>
      </c>
      <c r="L143" s="1295">
        <v>0</v>
      </c>
    </row>
    <row r="144" spans="1:12" ht="45" customHeight="1">
      <c r="A144" s="1699"/>
      <c r="B144" s="1661" t="s">
        <v>398</v>
      </c>
      <c r="C144" s="1663" t="s">
        <v>593</v>
      </c>
      <c r="D144" s="1357" t="s">
        <v>818</v>
      </c>
      <c r="E144" s="1353">
        <v>12945000</v>
      </c>
      <c r="F144" s="1664"/>
      <c r="G144" s="1318"/>
      <c r="H144" s="1665"/>
      <c r="I144" s="1319">
        <v>0</v>
      </c>
      <c r="J144" s="1705"/>
      <c r="K144" s="1318">
        <v>0</v>
      </c>
      <c r="L144" s="1320">
        <v>0</v>
      </c>
    </row>
    <row r="145" spans="1:12" ht="45" customHeight="1">
      <c r="A145" s="1699"/>
      <c r="B145" s="1661"/>
      <c r="C145" s="1663"/>
      <c r="D145" s="1316" t="s">
        <v>775</v>
      </c>
      <c r="E145" s="1353">
        <v>42360000</v>
      </c>
      <c r="F145" s="1664"/>
      <c r="G145" s="1318"/>
      <c r="H145" s="1665"/>
      <c r="I145" s="1319">
        <v>0</v>
      </c>
      <c r="J145" s="1705"/>
      <c r="K145" s="1318">
        <v>0</v>
      </c>
      <c r="L145" s="1320">
        <v>0</v>
      </c>
    </row>
    <row r="146" spans="1:12" ht="45" customHeight="1">
      <c r="A146" s="1699"/>
      <c r="B146" s="1661"/>
      <c r="C146" s="1663"/>
      <c r="D146" s="1316" t="s">
        <v>779</v>
      </c>
      <c r="E146" s="1353">
        <v>23077000</v>
      </c>
      <c r="F146" s="1664"/>
      <c r="G146" s="1318"/>
      <c r="H146" s="1665"/>
      <c r="I146" s="1319">
        <v>0</v>
      </c>
      <c r="J146" s="1705"/>
      <c r="K146" s="1318">
        <v>0</v>
      </c>
      <c r="L146" s="1320">
        <v>0</v>
      </c>
    </row>
    <row r="147" spans="1:12" ht="45" customHeight="1">
      <c r="A147" s="1699"/>
      <c r="B147" s="1661"/>
      <c r="C147" s="1663"/>
      <c r="D147" s="1316" t="s">
        <v>782</v>
      </c>
      <c r="E147" s="1353">
        <v>10209000</v>
      </c>
      <c r="F147" s="1664"/>
      <c r="G147" s="1318"/>
      <c r="H147" s="1665"/>
      <c r="I147" s="1319">
        <v>0</v>
      </c>
      <c r="J147" s="1705"/>
      <c r="K147" s="1318">
        <v>0</v>
      </c>
      <c r="L147" s="1320">
        <v>0</v>
      </c>
    </row>
    <row r="148" spans="1:12" ht="45" customHeight="1">
      <c r="A148" s="1699"/>
      <c r="B148" s="1661"/>
      <c r="C148" s="1663"/>
      <c r="D148" s="1316" t="s">
        <v>784</v>
      </c>
      <c r="E148" s="1353">
        <v>7140000</v>
      </c>
      <c r="F148" s="1664"/>
      <c r="G148" s="1318"/>
      <c r="H148" s="1665"/>
      <c r="I148" s="1319">
        <v>0</v>
      </c>
      <c r="J148" s="1705"/>
      <c r="K148" s="1318">
        <v>0</v>
      </c>
      <c r="L148" s="1320">
        <v>0</v>
      </c>
    </row>
    <row r="149" spans="1:12" ht="45" customHeight="1">
      <c r="A149" s="1699"/>
      <c r="B149" s="1661"/>
      <c r="C149" s="1663"/>
      <c r="D149" s="1316" t="s">
        <v>785</v>
      </c>
      <c r="E149" s="1353">
        <v>16233000</v>
      </c>
      <c r="F149" s="1664"/>
      <c r="G149" s="1318"/>
      <c r="H149" s="1665"/>
      <c r="I149" s="1319">
        <v>0</v>
      </c>
      <c r="J149" s="1705"/>
      <c r="K149" s="1318">
        <v>0</v>
      </c>
      <c r="L149" s="1320">
        <v>0</v>
      </c>
    </row>
    <row r="150" spans="1:12" ht="45" customHeight="1" thickBot="1">
      <c r="A150" s="1724"/>
      <c r="B150" s="1672"/>
      <c r="C150" s="1725"/>
      <c r="D150" s="1321" t="s">
        <v>795</v>
      </c>
      <c r="E150" s="1355">
        <v>3570000</v>
      </c>
      <c r="F150" s="1656"/>
      <c r="G150" s="1323"/>
      <c r="H150" s="1676"/>
      <c r="I150" s="1324">
        <v>0</v>
      </c>
      <c r="J150" s="1723"/>
      <c r="K150" s="1323">
        <v>0</v>
      </c>
      <c r="L150" s="1325">
        <v>0</v>
      </c>
    </row>
    <row r="151" spans="1:12" ht="45" customHeight="1">
      <c r="A151" s="1690">
        <v>44</v>
      </c>
      <c r="B151" s="1380" t="s">
        <v>361</v>
      </c>
      <c r="C151" s="1381" t="s">
        <v>362</v>
      </c>
      <c r="D151" s="1368" t="s">
        <v>798</v>
      </c>
      <c r="E151" s="1352">
        <v>122309000</v>
      </c>
      <c r="F151" s="1649">
        <f>E151+E152+E153+E154</f>
        <v>187001000</v>
      </c>
      <c r="G151" s="1293"/>
      <c r="H151" s="1651"/>
      <c r="I151" s="1294">
        <v>0</v>
      </c>
      <c r="J151" s="1704">
        <f>SUM(I151:I154)</f>
        <v>58677.490000000005</v>
      </c>
      <c r="K151" s="1293">
        <v>0</v>
      </c>
      <c r="L151" s="1295">
        <v>0</v>
      </c>
    </row>
    <row r="152" spans="1:12" ht="45" customHeight="1">
      <c r="A152" s="1699"/>
      <c r="B152" s="1661" t="s">
        <v>388</v>
      </c>
      <c r="C152" s="1674" t="s">
        <v>83</v>
      </c>
      <c r="D152" s="1357" t="s">
        <v>818</v>
      </c>
      <c r="E152" s="1353">
        <v>259000</v>
      </c>
      <c r="F152" s="1664"/>
      <c r="G152" s="1318"/>
      <c r="H152" s="1665"/>
      <c r="I152" s="1319">
        <v>0</v>
      </c>
      <c r="J152" s="1705"/>
      <c r="K152" s="1318">
        <v>0</v>
      </c>
      <c r="L152" s="1320">
        <v>0</v>
      </c>
    </row>
    <row r="153" spans="1:12" ht="45" customHeight="1">
      <c r="A153" s="1699"/>
      <c r="B153" s="1661"/>
      <c r="C153" s="1674"/>
      <c r="D153" s="1316" t="s">
        <v>778</v>
      </c>
      <c r="E153" s="1353">
        <v>36475000</v>
      </c>
      <c r="F153" s="1664"/>
      <c r="G153" s="1318"/>
      <c r="H153" s="1665"/>
      <c r="I153" s="1328">
        <v>31418.97</v>
      </c>
      <c r="J153" s="1705"/>
      <c r="K153" s="1330">
        <f>I153/E153</f>
        <v>8.6138368745716245E-4</v>
      </c>
      <c r="L153" s="1320">
        <v>0</v>
      </c>
    </row>
    <row r="154" spans="1:12" ht="46.5" customHeight="1" thickBot="1">
      <c r="A154" s="1691"/>
      <c r="B154" s="1383" t="s">
        <v>419</v>
      </c>
      <c r="C154" s="1296" t="s">
        <v>596</v>
      </c>
      <c r="D154" s="1296" t="s">
        <v>778</v>
      </c>
      <c r="E154" s="1369">
        <v>27958000</v>
      </c>
      <c r="F154" s="1650"/>
      <c r="G154" s="1298"/>
      <c r="H154" s="1652"/>
      <c r="I154" s="1299">
        <v>27258.52</v>
      </c>
      <c r="J154" s="1706"/>
      <c r="K154" s="1300">
        <f>I154/E154</f>
        <v>9.7498104299306102E-4</v>
      </c>
      <c r="L154" s="1301">
        <v>0</v>
      </c>
    </row>
    <row r="155" spans="1:12" ht="45" customHeight="1">
      <c r="A155" s="1713">
        <v>46</v>
      </c>
      <c r="B155" s="1716" t="s">
        <v>388</v>
      </c>
      <c r="C155" s="1717" t="s">
        <v>83</v>
      </c>
      <c r="D155" s="1384" t="s">
        <v>818</v>
      </c>
      <c r="E155" s="1362">
        <v>4650000</v>
      </c>
      <c r="F155" s="1718">
        <f>SUM(E155:E163)</f>
        <v>601389000</v>
      </c>
      <c r="G155" s="1332"/>
      <c r="H155" s="1721"/>
      <c r="I155" s="1363">
        <v>0</v>
      </c>
      <c r="J155" s="1722">
        <f>SUM(I155:I163)</f>
        <v>39105614.909999996</v>
      </c>
      <c r="K155" s="1332">
        <v>0</v>
      </c>
      <c r="L155" s="1333">
        <v>0</v>
      </c>
    </row>
    <row r="156" spans="1:12" ht="45" customHeight="1">
      <c r="A156" s="1714"/>
      <c r="B156" s="1661"/>
      <c r="C156" s="1674"/>
      <c r="D156" s="1316" t="s">
        <v>779</v>
      </c>
      <c r="E156" s="1353">
        <v>3830000</v>
      </c>
      <c r="F156" s="1719"/>
      <c r="G156" s="1318"/>
      <c r="H156" s="1665"/>
      <c r="I156" s="1328">
        <v>81570.37</v>
      </c>
      <c r="J156" s="1705"/>
      <c r="K156" s="1330">
        <f>I156/E156</f>
        <v>2.1297746736292426E-2</v>
      </c>
      <c r="L156" s="1320">
        <v>0</v>
      </c>
    </row>
    <row r="157" spans="1:12" ht="45" customHeight="1">
      <c r="A157" s="1714"/>
      <c r="B157" s="1661"/>
      <c r="C157" s="1674"/>
      <c r="D157" s="1316" t="s">
        <v>778</v>
      </c>
      <c r="E157" s="1353">
        <v>16527000</v>
      </c>
      <c r="F157" s="1719"/>
      <c r="G157" s="1318"/>
      <c r="H157" s="1665"/>
      <c r="I157" s="1328">
        <v>450415.31</v>
      </c>
      <c r="J157" s="1705"/>
      <c r="K157" s="1330">
        <f>I157/E157</f>
        <v>2.7253301264597324E-2</v>
      </c>
      <c r="L157" s="1320">
        <v>0</v>
      </c>
    </row>
    <row r="158" spans="1:12" ht="45" customHeight="1">
      <c r="A158" s="1714"/>
      <c r="B158" s="1661" t="s">
        <v>415</v>
      </c>
      <c r="C158" s="1674" t="s">
        <v>416</v>
      </c>
      <c r="D158" s="1316" t="s">
        <v>799</v>
      </c>
      <c r="E158" s="1353">
        <v>559000</v>
      </c>
      <c r="F158" s="1719"/>
      <c r="G158" s="1318"/>
      <c r="H158" s="1665"/>
      <c r="I158" s="1328">
        <v>26326.530000000002</v>
      </c>
      <c r="J158" s="1705"/>
      <c r="K158" s="1330">
        <f>I158/E158</f>
        <v>4.7095760286225405E-2</v>
      </c>
      <c r="L158" s="1320">
        <v>0</v>
      </c>
    </row>
    <row r="159" spans="1:12" ht="45" customHeight="1">
      <c r="A159" s="1714"/>
      <c r="B159" s="1661"/>
      <c r="C159" s="1674"/>
      <c r="D159" s="1316" t="s">
        <v>817</v>
      </c>
      <c r="E159" s="1353">
        <v>200000</v>
      </c>
      <c r="F159" s="1719"/>
      <c r="G159" s="1318"/>
      <c r="H159" s="1665"/>
      <c r="I159" s="1319">
        <v>0</v>
      </c>
      <c r="J159" s="1705"/>
      <c r="K159" s="1318">
        <v>0</v>
      </c>
      <c r="L159" s="1320">
        <v>0</v>
      </c>
    </row>
    <row r="160" spans="1:12" ht="45" customHeight="1">
      <c r="A160" s="1714"/>
      <c r="B160" s="1661"/>
      <c r="C160" s="1674"/>
      <c r="D160" s="1357" t="s">
        <v>818</v>
      </c>
      <c r="E160" s="1353">
        <v>10950000</v>
      </c>
      <c r="F160" s="1719"/>
      <c r="G160" s="1318"/>
      <c r="H160" s="1665"/>
      <c r="I160" s="1319">
        <v>0</v>
      </c>
      <c r="J160" s="1705"/>
      <c r="K160" s="1318">
        <v>0</v>
      </c>
      <c r="L160" s="1320">
        <v>0</v>
      </c>
    </row>
    <row r="161" spans="1:12" ht="45" customHeight="1">
      <c r="A161" s="1714"/>
      <c r="B161" s="1661"/>
      <c r="C161" s="1674"/>
      <c r="D161" s="1316" t="s">
        <v>775</v>
      </c>
      <c r="E161" s="1353">
        <v>247097000</v>
      </c>
      <c r="F161" s="1719"/>
      <c r="G161" s="1318"/>
      <c r="H161" s="1665"/>
      <c r="I161" s="1328">
        <v>32163938.309999999</v>
      </c>
      <c r="J161" s="1705"/>
      <c r="K161" s="1330">
        <f>I161/E161</f>
        <v>0.1301672554098188</v>
      </c>
      <c r="L161" s="1320">
        <v>0</v>
      </c>
    </row>
    <row r="162" spans="1:12" ht="45" customHeight="1">
      <c r="A162" s="1714"/>
      <c r="B162" s="1661"/>
      <c r="C162" s="1674"/>
      <c r="D162" s="1316" t="s">
        <v>779</v>
      </c>
      <c r="E162" s="1353">
        <v>101005000</v>
      </c>
      <c r="F162" s="1719"/>
      <c r="G162" s="1318"/>
      <c r="H162" s="1665"/>
      <c r="I162" s="1328">
        <v>680673.46000000008</v>
      </c>
      <c r="J162" s="1705"/>
      <c r="K162" s="1330">
        <f>I162/E162</f>
        <v>6.7390075738824814E-3</v>
      </c>
      <c r="L162" s="1320">
        <v>0</v>
      </c>
    </row>
    <row r="163" spans="1:12" ht="45" customHeight="1" thickBot="1">
      <c r="A163" s="1715"/>
      <c r="B163" s="1672"/>
      <c r="C163" s="1675"/>
      <c r="D163" s="1321" t="s">
        <v>778</v>
      </c>
      <c r="E163" s="1355">
        <v>216571000</v>
      </c>
      <c r="F163" s="1720"/>
      <c r="G163" s="1323"/>
      <c r="H163" s="1676"/>
      <c r="I163" s="1350">
        <v>5702690.9299999997</v>
      </c>
      <c r="J163" s="1723"/>
      <c r="K163" s="1351">
        <f>I163/E163</f>
        <v>2.6331738459904604E-2</v>
      </c>
      <c r="L163" s="1325">
        <v>0</v>
      </c>
    </row>
    <row r="164" spans="1:12" ht="45" customHeight="1">
      <c r="A164" s="1690">
        <v>47</v>
      </c>
      <c r="B164" s="1380" t="s">
        <v>369</v>
      </c>
      <c r="C164" s="1385" t="s">
        <v>370</v>
      </c>
      <c r="D164" s="1291" t="s">
        <v>775</v>
      </c>
      <c r="E164" s="1352">
        <v>608894000</v>
      </c>
      <c r="F164" s="1649">
        <f>SUM(E164:E166)</f>
        <v>1114905000</v>
      </c>
      <c r="G164" s="1293"/>
      <c r="H164" s="1651"/>
      <c r="I164" s="1313">
        <v>71979357.780000001</v>
      </c>
      <c r="J164" s="1704">
        <f>SUM(I164:I166)</f>
        <v>92486779.769999996</v>
      </c>
      <c r="K164" s="1326">
        <f>I164/E164</f>
        <v>0.11821328142500993</v>
      </c>
      <c r="L164" s="1295">
        <v>0</v>
      </c>
    </row>
    <row r="165" spans="1:12" ht="45" customHeight="1">
      <c r="A165" s="1699"/>
      <c r="B165" s="1386" t="s">
        <v>388</v>
      </c>
      <c r="C165" s="1387" t="s">
        <v>83</v>
      </c>
      <c r="D165" s="1316" t="s">
        <v>775</v>
      </c>
      <c r="E165" s="1353">
        <v>1658000</v>
      </c>
      <c r="F165" s="1664"/>
      <c r="G165" s="1318"/>
      <c r="H165" s="1665"/>
      <c r="I165" s="1319">
        <v>0</v>
      </c>
      <c r="J165" s="1705"/>
      <c r="K165" s="1318">
        <v>0</v>
      </c>
      <c r="L165" s="1320">
        <v>0</v>
      </c>
    </row>
    <row r="166" spans="1:12" ht="45" customHeight="1" thickBot="1">
      <c r="A166" s="1691"/>
      <c r="B166" s="1383" t="s">
        <v>425</v>
      </c>
      <c r="C166" s="1388" t="s">
        <v>598</v>
      </c>
      <c r="D166" s="1296" t="s">
        <v>775</v>
      </c>
      <c r="E166" s="1369">
        <v>504353000</v>
      </c>
      <c r="F166" s="1650"/>
      <c r="G166" s="1298"/>
      <c r="H166" s="1652"/>
      <c r="I166" s="1299">
        <v>20507421.989999998</v>
      </c>
      <c r="J166" s="1706"/>
      <c r="K166" s="1300">
        <f>I166/E166</f>
        <v>4.0660850614549729E-2</v>
      </c>
      <c r="L166" s="1301">
        <v>0</v>
      </c>
    </row>
    <row r="167" spans="1:12" ht="45" customHeight="1">
      <c r="A167" s="1690">
        <v>49</v>
      </c>
      <c r="B167" s="1660" t="s">
        <v>388</v>
      </c>
      <c r="C167" s="1673" t="s">
        <v>83</v>
      </c>
      <c r="D167" s="1291" t="s">
        <v>779</v>
      </c>
      <c r="E167" s="1352">
        <v>7642000</v>
      </c>
      <c r="F167" s="1649">
        <f>SUM(E167:E168)</f>
        <v>8392000</v>
      </c>
      <c r="G167" s="1293"/>
      <c r="H167" s="1651"/>
      <c r="I167" s="1294">
        <v>0</v>
      </c>
      <c r="J167" s="1653">
        <f>SUM(I167:I168)</f>
        <v>0</v>
      </c>
      <c r="K167" s="1293">
        <v>0</v>
      </c>
      <c r="L167" s="1295">
        <v>0</v>
      </c>
    </row>
    <row r="168" spans="1:12" ht="45" customHeight="1" thickBot="1">
      <c r="A168" s="1691"/>
      <c r="B168" s="1694"/>
      <c r="C168" s="1695"/>
      <c r="D168" s="1296" t="s">
        <v>778</v>
      </c>
      <c r="E168" s="1369">
        <v>750000</v>
      </c>
      <c r="F168" s="1650"/>
      <c r="G168" s="1298"/>
      <c r="H168" s="1652"/>
      <c r="I168" s="1358">
        <v>0</v>
      </c>
      <c r="J168" s="1654"/>
      <c r="K168" s="1298">
        <v>0</v>
      </c>
      <c r="L168" s="1301">
        <v>0</v>
      </c>
    </row>
    <row r="169" spans="1:12" ht="45" customHeight="1">
      <c r="A169" s="1709" t="s">
        <v>166</v>
      </c>
      <c r="B169" s="1660" t="s">
        <v>398</v>
      </c>
      <c r="C169" s="1662" t="s">
        <v>593</v>
      </c>
      <c r="D169" s="1368" t="s">
        <v>818</v>
      </c>
      <c r="E169" s="1352">
        <v>5038000</v>
      </c>
      <c r="F169" s="1649">
        <f>SUM(E169:E171)</f>
        <v>17011000</v>
      </c>
      <c r="G169" s="1293"/>
      <c r="H169" s="1651"/>
      <c r="I169" s="1294">
        <v>0</v>
      </c>
      <c r="J169" s="1677">
        <f>I169+I171+I170</f>
        <v>39099.629999999997</v>
      </c>
      <c r="K169" s="1293">
        <v>0</v>
      </c>
      <c r="L169" s="1295">
        <v>0</v>
      </c>
    </row>
    <row r="170" spans="1:12" ht="45" customHeight="1">
      <c r="A170" s="1710"/>
      <c r="B170" s="1661"/>
      <c r="C170" s="1663"/>
      <c r="D170" s="1316" t="s">
        <v>775</v>
      </c>
      <c r="E170" s="1353">
        <v>10331000</v>
      </c>
      <c r="F170" s="1664"/>
      <c r="G170" s="1318"/>
      <c r="H170" s="1665"/>
      <c r="I170" s="1319">
        <v>0</v>
      </c>
      <c r="J170" s="1678"/>
      <c r="K170" s="1318">
        <v>0</v>
      </c>
      <c r="L170" s="1320">
        <v>0</v>
      </c>
    </row>
    <row r="171" spans="1:12" ht="45" customHeight="1" thickBot="1">
      <c r="A171" s="1711"/>
      <c r="B171" s="1694"/>
      <c r="C171" s="1712"/>
      <c r="D171" s="1296" t="s">
        <v>778</v>
      </c>
      <c r="E171" s="1369">
        <v>1642000</v>
      </c>
      <c r="F171" s="1650"/>
      <c r="G171" s="1298"/>
      <c r="H171" s="1652"/>
      <c r="I171" s="1299">
        <v>39099.629999999997</v>
      </c>
      <c r="J171" s="1692"/>
      <c r="K171" s="1300">
        <f>I171/E171</f>
        <v>2.3812198538367843E-2</v>
      </c>
      <c r="L171" s="1301">
        <v>0</v>
      </c>
    </row>
    <row r="172" spans="1:12" ht="45" customHeight="1">
      <c r="A172" s="1690">
        <v>58</v>
      </c>
      <c r="B172" s="1700">
        <v>720</v>
      </c>
      <c r="C172" s="1702" t="s">
        <v>386</v>
      </c>
      <c r="D172" s="1291" t="s">
        <v>779</v>
      </c>
      <c r="E172" s="1352">
        <v>1992000</v>
      </c>
      <c r="F172" s="1649">
        <f>SUM(E172:E176)</f>
        <v>19451000</v>
      </c>
      <c r="G172" s="1293"/>
      <c r="H172" s="1651"/>
      <c r="I172" s="1313">
        <v>179492.90999999997</v>
      </c>
      <c r="J172" s="1704">
        <f>SUM(I172:I176)</f>
        <v>522740.89</v>
      </c>
      <c r="K172" s="1314">
        <f>I172/E172</f>
        <v>9.0106882530120475E-2</v>
      </c>
      <c r="L172" s="1295">
        <v>0</v>
      </c>
    </row>
    <row r="173" spans="1:12" ht="45" customHeight="1">
      <c r="A173" s="1699"/>
      <c r="B173" s="1701"/>
      <c r="C173" s="1703"/>
      <c r="D173" s="1316" t="s">
        <v>778</v>
      </c>
      <c r="E173" s="1353">
        <v>641000</v>
      </c>
      <c r="F173" s="1664"/>
      <c r="G173" s="1318"/>
      <c r="H173" s="1665"/>
      <c r="I173" s="1328">
        <v>35269.1</v>
      </c>
      <c r="J173" s="1705"/>
      <c r="K173" s="1351">
        <f>I173/E173</f>
        <v>5.502199687987519E-2</v>
      </c>
      <c r="L173" s="1320">
        <v>0</v>
      </c>
    </row>
    <row r="174" spans="1:12" ht="45" customHeight="1">
      <c r="A174" s="1699"/>
      <c r="B174" s="1701">
        <v>750</v>
      </c>
      <c r="C174" s="1703" t="s">
        <v>83</v>
      </c>
      <c r="D174" s="1316" t="s">
        <v>775</v>
      </c>
      <c r="E174" s="1353">
        <v>3282000</v>
      </c>
      <c r="F174" s="1664"/>
      <c r="G174" s="1318"/>
      <c r="H174" s="1665"/>
      <c r="I174" s="1319">
        <v>0</v>
      </c>
      <c r="J174" s="1705"/>
      <c r="K174" s="1318">
        <v>0</v>
      </c>
      <c r="L174" s="1320">
        <v>0</v>
      </c>
    </row>
    <row r="175" spans="1:12" ht="45" customHeight="1">
      <c r="A175" s="1699"/>
      <c r="B175" s="1701"/>
      <c r="C175" s="1703"/>
      <c r="D175" s="1316" t="s">
        <v>779</v>
      </c>
      <c r="E175" s="1353">
        <v>7734000</v>
      </c>
      <c r="F175" s="1664"/>
      <c r="G175" s="1318"/>
      <c r="H175" s="1665"/>
      <c r="I175" s="1350">
        <v>98440.469999999987</v>
      </c>
      <c r="J175" s="1705"/>
      <c r="K175" s="1351">
        <f>I175/E175</f>
        <v>1.2728273855702093E-2</v>
      </c>
      <c r="L175" s="1320">
        <v>0</v>
      </c>
    </row>
    <row r="176" spans="1:12" ht="45" customHeight="1" thickBot="1">
      <c r="A176" s="1691"/>
      <c r="B176" s="1707"/>
      <c r="C176" s="1708"/>
      <c r="D176" s="1296" t="s">
        <v>778</v>
      </c>
      <c r="E176" s="1369">
        <v>5802000</v>
      </c>
      <c r="F176" s="1650"/>
      <c r="G176" s="1298"/>
      <c r="H176" s="1652"/>
      <c r="I176" s="1299">
        <v>209538.41000000003</v>
      </c>
      <c r="J176" s="1706"/>
      <c r="K176" s="1300">
        <f>I176/E176</f>
        <v>3.6114858669424342E-2</v>
      </c>
      <c r="L176" s="1301">
        <v>0</v>
      </c>
    </row>
    <row r="177" spans="1:12" ht="45" customHeight="1" thickBot="1">
      <c r="A177" s="1302">
        <v>61</v>
      </c>
      <c r="B177" s="1303">
        <v>750</v>
      </c>
      <c r="C177" s="1397" t="s">
        <v>83</v>
      </c>
      <c r="D177" s="1305" t="s">
        <v>779</v>
      </c>
      <c r="E177" s="1306">
        <v>1070000</v>
      </c>
      <c r="F177" s="1307">
        <f>E177</f>
        <v>1070000</v>
      </c>
      <c r="G177" s="1308"/>
      <c r="H177" s="1308"/>
      <c r="I177" s="1394">
        <v>75608.31</v>
      </c>
      <c r="J177" s="1309">
        <f>I177</f>
        <v>75608.31</v>
      </c>
      <c r="K177" s="1310">
        <f>I177/E177</f>
        <v>7.0661971962616824E-2</v>
      </c>
      <c r="L177" s="1311">
        <v>0</v>
      </c>
    </row>
    <row r="178" spans="1:12" ht="45" customHeight="1">
      <c r="A178" s="1690">
        <v>62</v>
      </c>
      <c r="B178" s="1378" t="s">
        <v>365</v>
      </c>
      <c r="C178" s="1368" t="s">
        <v>366</v>
      </c>
      <c r="D178" s="1291" t="s">
        <v>797</v>
      </c>
      <c r="E178" s="1352">
        <v>220647000</v>
      </c>
      <c r="F178" s="1649">
        <f>E178+E179</f>
        <v>222275000</v>
      </c>
      <c r="G178" s="1293"/>
      <c r="H178" s="1651"/>
      <c r="I178" s="1294">
        <v>0</v>
      </c>
      <c r="J178" s="1677">
        <f>SUM(I178:I179)</f>
        <v>13500</v>
      </c>
      <c r="K178" s="1293">
        <v>0</v>
      </c>
      <c r="L178" s="1295">
        <v>0</v>
      </c>
    </row>
    <row r="179" spans="1:12" ht="45" customHeight="1" thickBot="1">
      <c r="A179" s="1691"/>
      <c r="B179" s="1389">
        <v>750</v>
      </c>
      <c r="C179" s="1371" t="s">
        <v>83</v>
      </c>
      <c r="D179" s="1296" t="s">
        <v>797</v>
      </c>
      <c r="E179" s="1369">
        <v>1628000</v>
      </c>
      <c r="F179" s="1650"/>
      <c r="G179" s="1298"/>
      <c r="H179" s="1652"/>
      <c r="I179" s="1390">
        <v>13500</v>
      </c>
      <c r="J179" s="1692"/>
      <c r="K179" s="1300">
        <f>I179/E179</f>
        <v>8.2923832923832916E-3</v>
      </c>
      <c r="L179" s="1301">
        <v>0</v>
      </c>
    </row>
    <row r="180" spans="1:12" ht="45" customHeight="1" thickBot="1">
      <c r="A180" s="1391">
        <v>64</v>
      </c>
      <c r="B180" s="1392">
        <v>750</v>
      </c>
      <c r="C180" s="1360" t="s">
        <v>83</v>
      </c>
      <c r="D180" s="1393" t="s">
        <v>779</v>
      </c>
      <c r="E180" s="1306">
        <v>4001000</v>
      </c>
      <c r="F180" s="1307">
        <f>E180</f>
        <v>4001000</v>
      </c>
      <c r="G180" s="1308"/>
      <c r="H180" s="1308"/>
      <c r="I180" s="1394">
        <v>25926.5</v>
      </c>
      <c r="J180" s="1395">
        <f>I180</f>
        <v>25926.5</v>
      </c>
      <c r="K180" s="1310">
        <f>I180/E180</f>
        <v>6.4800049987503126E-3</v>
      </c>
      <c r="L180" s="1311">
        <v>0</v>
      </c>
    </row>
    <row r="181" spans="1:12" ht="45" customHeight="1" thickBot="1">
      <c r="A181" s="1391">
        <v>69</v>
      </c>
      <c r="B181" s="1396" t="s">
        <v>378</v>
      </c>
      <c r="C181" s="1397" t="s">
        <v>379</v>
      </c>
      <c r="D181" s="1393" t="s">
        <v>775</v>
      </c>
      <c r="E181" s="1306">
        <v>860000</v>
      </c>
      <c r="F181" s="1307">
        <f>E181</f>
        <v>860000</v>
      </c>
      <c r="G181" s="1308"/>
      <c r="H181" s="1308"/>
      <c r="I181" s="1309">
        <v>46569.919999999998</v>
      </c>
      <c r="J181" s="1395">
        <f>I181</f>
        <v>46569.919999999998</v>
      </c>
      <c r="K181" s="1310">
        <f>I181/E181</f>
        <v>5.4151069767441856E-2</v>
      </c>
      <c r="L181" s="1311">
        <v>0</v>
      </c>
    </row>
    <row r="182" spans="1:12" ht="45" customHeight="1">
      <c r="A182" s="1669">
        <v>71</v>
      </c>
      <c r="B182" s="1660" t="s">
        <v>388</v>
      </c>
      <c r="C182" s="1673" t="s">
        <v>83</v>
      </c>
      <c r="D182" s="1291" t="s">
        <v>775</v>
      </c>
      <c r="E182" s="1352">
        <v>6395000</v>
      </c>
      <c r="F182" s="1649">
        <f>E183+E182</f>
        <v>6568000</v>
      </c>
      <c r="G182" s="1293"/>
      <c r="H182" s="1657"/>
      <c r="I182" s="1375">
        <v>143144.43</v>
      </c>
      <c r="J182" s="1697">
        <f>SUM(I182:I183)</f>
        <v>143144.43</v>
      </c>
      <c r="K182" s="1314">
        <f>I182/E182</f>
        <v>2.2383804534792807E-2</v>
      </c>
      <c r="L182" s="1295">
        <v>0</v>
      </c>
    </row>
    <row r="183" spans="1:12" ht="45" customHeight="1" thickBot="1">
      <c r="A183" s="1693"/>
      <c r="B183" s="1694"/>
      <c r="C183" s="1695"/>
      <c r="D183" s="1296" t="s">
        <v>778</v>
      </c>
      <c r="E183" s="1369">
        <v>173000</v>
      </c>
      <c r="F183" s="1650"/>
      <c r="G183" s="1298"/>
      <c r="H183" s="1696"/>
      <c r="I183" s="1358">
        <v>0</v>
      </c>
      <c r="J183" s="1698"/>
      <c r="K183" s="1298">
        <v>0</v>
      </c>
      <c r="L183" s="1301">
        <v>0</v>
      </c>
    </row>
    <row r="184" spans="1:12" ht="45" customHeight="1" thickBot="1">
      <c r="A184" s="1398">
        <v>76</v>
      </c>
      <c r="B184" s="1396" t="s">
        <v>378</v>
      </c>
      <c r="C184" s="1397" t="s">
        <v>379</v>
      </c>
      <c r="D184" s="1393" t="s">
        <v>779</v>
      </c>
      <c r="E184" s="1306">
        <v>646000</v>
      </c>
      <c r="F184" s="1307">
        <f>E184</f>
        <v>646000</v>
      </c>
      <c r="G184" s="1308"/>
      <c r="H184" s="1308"/>
      <c r="I184" s="1288">
        <v>0</v>
      </c>
      <c r="J184" s="1288">
        <f>I184</f>
        <v>0</v>
      </c>
      <c r="K184" s="1298">
        <v>0</v>
      </c>
      <c r="L184" s="1301">
        <v>0</v>
      </c>
    </row>
    <row r="185" spans="1:12" ht="45" customHeight="1">
      <c r="A185" s="1680">
        <v>83</v>
      </c>
      <c r="B185" s="1682">
        <v>758</v>
      </c>
      <c r="C185" s="1684" t="s">
        <v>412</v>
      </c>
      <c r="D185" s="1399" t="s">
        <v>822</v>
      </c>
      <c r="E185" s="1400">
        <v>33942705000</v>
      </c>
      <c r="F185" s="1686">
        <f>SUM(E185:E186)</f>
        <v>33973190000</v>
      </c>
      <c r="G185" s="1401"/>
      <c r="H185" s="1688"/>
      <c r="I185" s="1294">
        <v>0</v>
      </c>
      <c r="J185" s="1653">
        <f>SUM(I185:I186)</f>
        <v>0</v>
      </c>
      <c r="K185" s="1401">
        <v>0</v>
      </c>
      <c r="L185" s="1402">
        <v>0</v>
      </c>
    </row>
    <row r="186" spans="1:12" ht="45" customHeight="1" thickBot="1">
      <c r="A186" s="1681"/>
      <c r="B186" s="1683"/>
      <c r="C186" s="1685"/>
      <c r="D186" s="1403" t="s">
        <v>823</v>
      </c>
      <c r="E186" s="1404">
        <v>30485000</v>
      </c>
      <c r="F186" s="1687"/>
      <c r="G186" s="1405"/>
      <c r="H186" s="1689"/>
      <c r="I186" s="1324">
        <v>0</v>
      </c>
      <c r="J186" s="1654"/>
      <c r="K186" s="1405">
        <v>0</v>
      </c>
      <c r="L186" s="1406">
        <v>0</v>
      </c>
    </row>
    <row r="187" spans="1:12" ht="45" customHeight="1">
      <c r="A187" s="1669">
        <v>88</v>
      </c>
      <c r="B187" s="1660" t="s">
        <v>401</v>
      </c>
      <c r="C187" s="1673" t="s">
        <v>402</v>
      </c>
      <c r="D187" s="1291" t="s">
        <v>775</v>
      </c>
      <c r="E187" s="1352">
        <v>433000</v>
      </c>
      <c r="F187" s="1649">
        <f>SUM(E187:E189)</f>
        <v>3552000</v>
      </c>
      <c r="G187" s="1293"/>
      <c r="H187" s="1651"/>
      <c r="I187" s="1313">
        <v>12125.61</v>
      </c>
      <c r="J187" s="1677">
        <f>SUM(I187:I189)</f>
        <v>75046.429999999993</v>
      </c>
      <c r="K187" s="1326">
        <f>I187/E187</f>
        <v>2.8003718244803695E-2</v>
      </c>
      <c r="L187" s="1295">
        <v>0</v>
      </c>
    </row>
    <row r="188" spans="1:12" ht="45" customHeight="1">
      <c r="A188" s="1670"/>
      <c r="B188" s="1661"/>
      <c r="C188" s="1674"/>
      <c r="D188" s="1316" t="s">
        <v>779</v>
      </c>
      <c r="E188" s="1353">
        <v>2096000</v>
      </c>
      <c r="F188" s="1664"/>
      <c r="G188" s="1318"/>
      <c r="H188" s="1665"/>
      <c r="I188" s="1328">
        <v>33449.85</v>
      </c>
      <c r="J188" s="1678"/>
      <c r="K188" s="1330">
        <f>I188/E188</f>
        <v>1.5958897900763359E-2</v>
      </c>
      <c r="L188" s="1320">
        <v>0</v>
      </c>
    </row>
    <row r="189" spans="1:12" ht="45" customHeight="1" thickBot="1">
      <c r="A189" s="1671"/>
      <c r="B189" s="1672"/>
      <c r="C189" s="1675"/>
      <c r="D189" s="1321" t="s">
        <v>778</v>
      </c>
      <c r="E189" s="1355">
        <v>1023000</v>
      </c>
      <c r="F189" s="1656"/>
      <c r="G189" s="1323"/>
      <c r="H189" s="1676"/>
      <c r="I189" s="1350">
        <v>29470.969999999998</v>
      </c>
      <c r="J189" s="1679"/>
      <c r="K189" s="1351">
        <f>I189/E189</f>
        <v>2.8808377321603126E-2</v>
      </c>
      <c r="L189" s="1325">
        <v>0</v>
      </c>
    </row>
    <row r="190" spans="1:12" ht="45" customHeight="1">
      <c r="A190" s="1647" t="s">
        <v>824</v>
      </c>
      <c r="B190" s="1660" t="s">
        <v>398</v>
      </c>
      <c r="C190" s="1662" t="s">
        <v>593</v>
      </c>
      <c r="D190" s="1291" t="s">
        <v>775</v>
      </c>
      <c r="E190" s="1352">
        <v>9884000</v>
      </c>
      <c r="F190" s="1649">
        <f>E190+E191+E192</f>
        <v>13225000</v>
      </c>
      <c r="G190" s="1293"/>
      <c r="H190" s="1651"/>
      <c r="I190" s="1294">
        <v>0</v>
      </c>
      <c r="J190" s="1666">
        <v>0</v>
      </c>
      <c r="K190" s="1293">
        <v>0</v>
      </c>
      <c r="L190" s="1295">
        <v>0</v>
      </c>
    </row>
    <row r="191" spans="1:12" ht="45" customHeight="1">
      <c r="A191" s="1659"/>
      <c r="B191" s="1661"/>
      <c r="C191" s="1663"/>
      <c r="D191" s="1316" t="s">
        <v>782</v>
      </c>
      <c r="E191" s="1353">
        <v>2550000</v>
      </c>
      <c r="F191" s="1664"/>
      <c r="G191" s="1318"/>
      <c r="H191" s="1665"/>
      <c r="I191" s="1319">
        <v>0</v>
      </c>
      <c r="J191" s="1667"/>
      <c r="K191" s="1318">
        <v>0</v>
      </c>
      <c r="L191" s="1320">
        <v>0</v>
      </c>
    </row>
    <row r="192" spans="1:12" ht="45" customHeight="1" thickBot="1">
      <c r="A192" s="1648"/>
      <c r="B192" s="1383" t="s">
        <v>415</v>
      </c>
      <c r="C192" s="1407" t="s">
        <v>416</v>
      </c>
      <c r="D192" s="1296" t="s">
        <v>775</v>
      </c>
      <c r="E192" s="1369">
        <v>791000</v>
      </c>
      <c r="F192" s="1650"/>
      <c r="G192" s="1298"/>
      <c r="H192" s="1652"/>
      <c r="I192" s="1358">
        <v>0</v>
      </c>
      <c r="J192" s="1668"/>
      <c r="K192" s="1298">
        <v>0</v>
      </c>
      <c r="L192" s="1301">
        <v>0</v>
      </c>
    </row>
    <row r="193" spans="1:12" ht="45" customHeight="1" thickBot="1">
      <c r="A193" s="1302" t="s">
        <v>825</v>
      </c>
      <c r="B193" s="1396" t="s">
        <v>398</v>
      </c>
      <c r="C193" s="1408" t="s">
        <v>593</v>
      </c>
      <c r="D193" s="1393" t="s">
        <v>775</v>
      </c>
      <c r="E193" s="1306">
        <v>89000</v>
      </c>
      <c r="F193" s="1307">
        <f>E193</f>
        <v>89000</v>
      </c>
      <c r="G193" s="1308"/>
      <c r="H193" s="1308"/>
      <c r="I193" s="1288">
        <v>0</v>
      </c>
      <c r="J193" s="1288">
        <f>I193</f>
        <v>0</v>
      </c>
      <c r="K193" s="1308">
        <v>0</v>
      </c>
      <c r="L193" s="1311">
        <v>0</v>
      </c>
    </row>
    <row r="194" spans="1:12" ht="45" customHeight="1" thickBot="1">
      <c r="A194" s="1279" t="s">
        <v>826</v>
      </c>
      <c r="B194" s="1280" t="s">
        <v>365</v>
      </c>
      <c r="C194" s="1281" t="s">
        <v>366</v>
      </c>
      <c r="D194" s="1282" t="s">
        <v>797</v>
      </c>
      <c r="E194" s="1283">
        <v>236000</v>
      </c>
      <c r="F194" s="1284">
        <f>E194</f>
        <v>236000</v>
      </c>
      <c r="G194" s="1289"/>
      <c r="H194" s="1289"/>
      <c r="I194" s="1287">
        <v>0</v>
      </c>
      <c r="J194" s="1288">
        <f>I194</f>
        <v>0</v>
      </c>
      <c r="K194" s="1289">
        <v>0</v>
      </c>
      <c r="L194" s="1290">
        <v>0</v>
      </c>
    </row>
    <row r="195" spans="1:12" ht="45" customHeight="1">
      <c r="A195" s="1647" t="s">
        <v>827</v>
      </c>
      <c r="B195" s="1380" t="s">
        <v>365</v>
      </c>
      <c r="C195" s="1381" t="s">
        <v>366</v>
      </c>
      <c r="D195" s="1291" t="s">
        <v>797</v>
      </c>
      <c r="E195" s="1352">
        <v>99000</v>
      </c>
      <c r="F195" s="1649">
        <f>E195+E196</f>
        <v>673000</v>
      </c>
      <c r="G195" s="1293"/>
      <c r="H195" s="1651"/>
      <c r="I195" s="1294">
        <v>0</v>
      </c>
      <c r="J195" s="1653">
        <f>SUM(I195:I196)</f>
        <v>0</v>
      </c>
      <c r="K195" s="1293">
        <v>0</v>
      </c>
      <c r="L195" s="1295">
        <v>0</v>
      </c>
    </row>
    <row r="196" spans="1:12" ht="45" customHeight="1" thickBot="1">
      <c r="A196" s="1648"/>
      <c r="B196" s="1383" t="s">
        <v>398</v>
      </c>
      <c r="C196" s="1388" t="s">
        <v>593</v>
      </c>
      <c r="D196" s="1296" t="s">
        <v>775</v>
      </c>
      <c r="E196" s="1369">
        <v>574000</v>
      </c>
      <c r="F196" s="1650"/>
      <c r="G196" s="1298"/>
      <c r="H196" s="1652"/>
      <c r="I196" s="1358">
        <v>0</v>
      </c>
      <c r="J196" s="1654"/>
      <c r="K196" s="1298">
        <v>0</v>
      </c>
      <c r="L196" s="1301">
        <v>0</v>
      </c>
    </row>
    <row r="197" spans="1:12" ht="45" customHeight="1">
      <c r="A197" s="1647" t="s">
        <v>828</v>
      </c>
      <c r="B197" s="1380" t="s">
        <v>365</v>
      </c>
      <c r="C197" s="1381" t="s">
        <v>366</v>
      </c>
      <c r="D197" s="1291" t="s">
        <v>797</v>
      </c>
      <c r="E197" s="1352">
        <v>86000</v>
      </c>
      <c r="F197" s="1649">
        <f>E198+E197</f>
        <v>3086000</v>
      </c>
      <c r="G197" s="1293"/>
      <c r="H197" s="1657"/>
      <c r="I197" s="1294">
        <v>0</v>
      </c>
      <c r="J197" s="1653">
        <f>SUM(I197:I198)</f>
        <v>0</v>
      </c>
      <c r="K197" s="1318">
        <v>0</v>
      </c>
      <c r="L197" s="1320">
        <v>0</v>
      </c>
    </row>
    <row r="198" spans="1:12" ht="45" customHeight="1" thickBot="1">
      <c r="A198" s="1655"/>
      <c r="B198" s="1409" t="s">
        <v>398</v>
      </c>
      <c r="C198" s="1410" t="s">
        <v>593</v>
      </c>
      <c r="D198" s="1321" t="s">
        <v>788</v>
      </c>
      <c r="E198" s="1355">
        <v>3000000</v>
      </c>
      <c r="F198" s="1656"/>
      <c r="G198" s="1323"/>
      <c r="H198" s="1658"/>
      <c r="I198" s="1324">
        <v>0</v>
      </c>
      <c r="J198" s="1654"/>
      <c r="K198" s="1323">
        <v>0</v>
      </c>
      <c r="L198" s="1325">
        <v>0</v>
      </c>
    </row>
    <row r="199" spans="1:12" ht="45" customHeight="1">
      <c r="A199" s="1647" t="s">
        <v>829</v>
      </c>
      <c r="B199" s="1380" t="s">
        <v>365</v>
      </c>
      <c r="C199" s="1381" t="s">
        <v>366</v>
      </c>
      <c r="D199" s="1291" t="s">
        <v>797</v>
      </c>
      <c r="E199" s="1352">
        <v>77000</v>
      </c>
      <c r="F199" s="1649">
        <f>E200+E199</f>
        <v>257000</v>
      </c>
      <c r="G199" s="1293"/>
      <c r="H199" s="1651"/>
      <c r="I199" s="1294">
        <v>0</v>
      </c>
      <c r="J199" s="1653">
        <f>SUM(I199:I200)</f>
        <v>0</v>
      </c>
      <c r="K199" s="1293">
        <v>0</v>
      </c>
      <c r="L199" s="1295">
        <v>0</v>
      </c>
    </row>
    <row r="200" spans="1:12" ht="45" customHeight="1" thickBot="1">
      <c r="A200" s="1648"/>
      <c r="B200" s="1383" t="s">
        <v>388</v>
      </c>
      <c r="C200" s="1407" t="s">
        <v>83</v>
      </c>
      <c r="D200" s="1296" t="s">
        <v>779</v>
      </c>
      <c r="E200" s="1369">
        <v>180000</v>
      </c>
      <c r="F200" s="1650"/>
      <c r="G200" s="1298"/>
      <c r="H200" s="1652"/>
      <c r="I200" s="1358">
        <v>0</v>
      </c>
      <c r="J200" s="1654"/>
      <c r="K200" s="1298">
        <v>0</v>
      </c>
      <c r="L200" s="1301">
        <v>0</v>
      </c>
    </row>
    <row r="201" spans="1:12" ht="45" customHeight="1" thickBot="1">
      <c r="A201" s="1411" t="s">
        <v>830</v>
      </c>
      <c r="B201" s="1412" t="s">
        <v>365</v>
      </c>
      <c r="C201" s="1413" t="s">
        <v>366</v>
      </c>
      <c r="D201" s="1414" t="s">
        <v>797</v>
      </c>
      <c r="E201" s="1415">
        <v>135000</v>
      </c>
      <c r="F201" s="1416">
        <f>E201</f>
        <v>135000</v>
      </c>
      <c r="G201" s="1417"/>
      <c r="H201" s="1417"/>
      <c r="I201" s="1418">
        <v>0</v>
      </c>
      <c r="J201" s="1288">
        <f>I201</f>
        <v>0</v>
      </c>
      <c r="K201" s="1417">
        <v>0</v>
      </c>
      <c r="L201" s="1419">
        <v>0</v>
      </c>
    </row>
    <row r="202" spans="1:12" ht="45" customHeight="1" thickBot="1">
      <c r="A202" s="1420"/>
      <c r="B202" s="1421"/>
      <c r="C202" s="1422"/>
      <c r="D202" s="1423" t="s">
        <v>831</v>
      </c>
      <c r="E202" s="1424">
        <f>SUM(E7:E201)</f>
        <v>88402533000</v>
      </c>
      <c r="F202" s="1425">
        <f>SUM(F7:F201)</f>
        <v>88402533000</v>
      </c>
      <c r="G202" s="1426">
        <f>SUM(G7:G201)</f>
        <v>0</v>
      </c>
      <c r="H202" s="1426">
        <f>SUM(H7:H201)</f>
        <v>0</v>
      </c>
      <c r="I202" s="1425">
        <f>SUM(I6:I201)</f>
        <v>3640868555.9900012</v>
      </c>
      <c r="J202" s="1426">
        <f>SUM(J7:J201)</f>
        <v>3640868546.9899988</v>
      </c>
      <c r="K202" s="1310">
        <f>I202/E202</f>
        <v>4.1185115770268725E-2</v>
      </c>
      <c r="L202" s="1311">
        <v>0</v>
      </c>
    </row>
    <row r="203" spans="1:12" ht="45" customHeight="1">
      <c r="A203" s="1260"/>
      <c r="B203" s="1260"/>
      <c r="C203" s="1250"/>
      <c r="D203" s="1427"/>
      <c r="E203" s="1428"/>
      <c r="F203" s="1429"/>
      <c r="G203" s="1430"/>
      <c r="H203" s="1430"/>
      <c r="I203" s="1429"/>
      <c r="J203" s="1429"/>
      <c r="K203" s="1431"/>
      <c r="L203" s="1430"/>
    </row>
    <row r="204" spans="1:12" ht="33" customHeight="1">
      <c r="A204" s="1260"/>
      <c r="B204" s="1432"/>
      <c r="C204" s="1433"/>
      <c r="D204" s="1434"/>
      <c r="E204" s="1435"/>
      <c r="F204" s="1435"/>
      <c r="G204" s="1435"/>
      <c r="H204" s="1435"/>
      <c r="I204" s="1435"/>
      <c r="J204" s="1435"/>
      <c r="K204" s="1435"/>
      <c r="L204" s="1435"/>
    </row>
    <row r="205" spans="1:12" ht="27" customHeight="1">
      <c r="A205" s="1260"/>
      <c r="B205" s="1432"/>
      <c r="C205" s="1432"/>
      <c r="D205" s="1435"/>
      <c r="E205" s="1435"/>
      <c r="F205" s="1435"/>
      <c r="G205" s="1435"/>
      <c r="H205" s="1435"/>
      <c r="I205" s="1435"/>
      <c r="J205" s="1435"/>
      <c r="K205" s="1435"/>
      <c r="L205" s="1435"/>
    </row>
    <row r="206" spans="1:12" ht="27.6" customHeight="1">
      <c r="A206" s="1436"/>
      <c r="B206" s="1432"/>
      <c r="C206" s="1437"/>
      <c r="D206" s="1438"/>
      <c r="E206" s="1439"/>
      <c r="F206" s="1440"/>
    </row>
    <row r="207" spans="1:12" ht="28.9" customHeight="1">
      <c r="A207" s="1436"/>
      <c r="B207" s="1432"/>
      <c r="C207" s="1432"/>
      <c r="D207" s="1443"/>
      <c r="E207" s="1439"/>
      <c r="J207" s="1445"/>
    </row>
    <row r="208" spans="1:12" ht="37.5" customHeight="1">
      <c r="A208" s="1436"/>
      <c r="B208" s="1443"/>
      <c r="C208" s="1443"/>
      <c r="D208" s="1443"/>
      <c r="E208" s="1439"/>
    </row>
    <row r="209" spans="1:11" ht="37.5" customHeight="1">
      <c r="A209" s="1436"/>
      <c r="B209" s="1443"/>
      <c r="C209" s="1443"/>
      <c r="D209" s="1443"/>
      <c r="E209" s="1439"/>
    </row>
    <row r="210" spans="1:11" ht="37.5" customHeight="1">
      <c r="A210" s="1436"/>
      <c r="B210" s="1443"/>
      <c r="C210" s="1443"/>
      <c r="D210" s="1443"/>
      <c r="E210" s="1439"/>
    </row>
    <row r="211" spans="1:11" ht="37.5" customHeight="1">
      <c r="A211" s="1436"/>
      <c r="B211" s="1443"/>
      <c r="C211" s="1443"/>
      <c r="D211" s="1443"/>
      <c r="E211" s="1439"/>
    </row>
    <row r="212" spans="1:11" ht="37.5" customHeight="1">
      <c r="A212" s="1436"/>
      <c r="B212" s="1443"/>
      <c r="C212" s="1443"/>
      <c r="D212" s="1443"/>
      <c r="E212" s="1439"/>
    </row>
    <row r="213" spans="1:11" ht="37.5" customHeight="1">
      <c r="A213" s="1436"/>
      <c r="B213" s="1443"/>
      <c r="C213" s="1443"/>
      <c r="D213" s="1443"/>
      <c r="E213" s="1439"/>
    </row>
    <row r="214" spans="1:11" ht="37.5" customHeight="1">
      <c r="A214" s="1436"/>
      <c r="B214" s="1443"/>
      <c r="C214" s="1443"/>
      <c r="D214" s="1443"/>
      <c r="E214" s="1439"/>
    </row>
    <row r="215" spans="1:11" ht="37.5" customHeight="1">
      <c r="A215" s="1436"/>
      <c r="B215" s="1443"/>
      <c r="C215" s="1443"/>
      <c r="D215" s="1443"/>
      <c r="E215" s="1439"/>
      <c r="K215" s="1446"/>
    </row>
    <row r="216" spans="1:11" ht="37.5" customHeight="1">
      <c r="A216" s="1436"/>
      <c r="B216" s="1443"/>
      <c r="C216" s="1443"/>
      <c r="D216" s="1443"/>
      <c r="E216" s="1439"/>
    </row>
    <row r="217" spans="1:11" ht="37.5" customHeight="1">
      <c r="A217" s="1436"/>
      <c r="B217" s="1443"/>
      <c r="C217" s="1443"/>
      <c r="D217" s="1443"/>
      <c r="E217" s="1439"/>
    </row>
    <row r="218" spans="1:11" ht="37.5" customHeight="1">
      <c r="A218" s="1436"/>
      <c r="B218" s="1443"/>
      <c r="C218" s="1443"/>
      <c r="D218" s="1443"/>
      <c r="E218" s="1439"/>
      <c r="J218" s="1447"/>
    </row>
    <row r="219" spans="1:11" ht="37.5" customHeight="1">
      <c r="A219" s="1436"/>
      <c r="B219" s="1443"/>
      <c r="C219" s="1443"/>
      <c r="D219" s="1443"/>
      <c r="E219" s="1439"/>
    </row>
  </sheetData>
  <mergeCells count="198">
    <mergeCell ref="A8:A9"/>
    <mergeCell ref="B8:B9"/>
    <mergeCell ref="C8:C9"/>
    <mergeCell ref="F8:F9"/>
    <mergeCell ref="H8:H9"/>
    <mergeCell ref="J8:J9"/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6:A20"/>
    <mergeCell ref="B16:B17"/>
    <mergeCell ref="C16:C17"/>
    <mergeCell ref="F16:F20"/>
    <mergeCell ref="H16:H20"/>
    <mergeCell ref="J16:J20"/>
    <mergeCell ref="B19:B20"/>
    <mergeCell ref="C19:C20"/>
    <mergeCell ref="A11:A12"/>
    <mergeCell ref="F11:F12"/>
    <mergeCell ref="H11:H12"/>
    <mergeCell ref="J11:J12"/>
    <mergeCell ref="A13:A15"/>
    <mergeCell ref="B13:B15"/>
    <mergeCell ref="C13:C15"/>
    <mergeCell ref="F13:F15"/>
    <mergeCell ref="H13:H15"/>
    <mergeCell ref="J13:J15"/>
    <mergeCell ref="A21:A26"/>
    <mergeCell ref="B21:B24"/>
    <mergeCell ref="C21:C24"/>
    <mergeCell ref="F21:F26"/>
    <mergeCell ref="H21:H26"/>
    <mergeCell ref="J21:J26"/>
    <mergeCell ref="B25:B26"/>
    <mergeCell ref="C25:C26"/>
    <mergeCell ref="B36:B39"/>
    <mergeCell ref="C36:C39"/>
    <mergeCell ref="C41:C43"/>
    <mergeCell ref="F41:F46"/>
    <mergeCell ref="A27:A39"/>
    <mergeCell ref="B27:B29"/>
    <mergeCell ref="C27:C29"/>
    <mergeCell ref="F27:F39"/>
    <mergeCell ref="H41:H46"/>
    <mergeCell ref="H27:H39"/>
    <mergeCell ref="J27:J39"/>
    <mergeCell ref="B30:B31"/>
    <mergeCell ref="C30:C31"/>
    <mergeCell ref="B32:B35"/>
    <mergeCell ref="C32:C35"/>
    <mergeCell ref="J41:J46"/>
    <mergeCell ref="B44:B46"/>
    <mergeCell ref="C44:C46"/>
    <mergeCell ref="A41:A46"/>
    <mergeCell ref="B41:B43"/>
    <mergeCell ref="A47:A48"/>
    <mergeCell ref="B47:B48"/>
    <mergeCell ref="C47:C48"/>
    <mergeCell ref="F47:F48"/>
    <mergeCell ref="J47:J48"/>
    <mergeCell ref="A71:A85"/>
    <mergeCell ref="F71:F85"/>
    <mergeCell ref="H71:H85"/>
    <mergeCell ref="J71:J85"/>
    <mergeCell ref="B72:B85"/>
    <mergeCell ref="C72:C85"/>
    <mergeCell ref="A49:A70"/>
    <mergeCell ref="B49:B51"/>
    <mergeCell ref="C49:C51"/>
    <mergeCell ref="F49:F70"/>
    <mergeCell ref="H49:H70"/>
    <mergeCell ref="J49:J70"/>
    <mergeCell ref="B52:B70"/>
    <mergeCell ref="C52:C70"/>
    <mergeCell ref="A87:A117"/>
    <mergeCell ref="B87:B91"/>
    <mergeCell ref="C87:C91"/>
    <mergeCell ref="F87:F117"/>
    <mergeCell ref="H87:H117"/>
    <mergeCell ref="J87:J117"/>
    <mergeCell ref="B94:B97"/>
    <mergeCell ref="C94:C97"/>
    <mergeCell ref="B98:B113"/>
    <mergeCell ref="C98:C113"/>
    <mergeCell ref="A124:A127"/>
    <mergeCell ref="B124:B127"/>
    <mergeCell ref="C124:C127"/>
    <mergeCell ref="F124:F127"/>
    <mergeCell ref="H124:H127"/>
    <mergeCell ref="J124:J127"/>
    <mergeCell ref="A118:A123"/>
    <mergeCell ref="B118:B119"/>
    <mergeCell ref="C118:C119"/>
    <mergeCell ref="F118:F123"/>
    <mergeCell ref="H118:H123"/>
    <mergeCell ref="J118:J123"/>
    <mergeCell ref="B120:B123"/>
    <mergeCell ref="C120:C123"/>
    <mergeCell ref="A143:A150"/>
    <mergeCell ref="F143:F150"/>
    <mergeCell ref="H143:H150"/>
    <mergeCell ref="J143:J150"/>
    <mergeCell ref="B144:B150"/>
    <mergeCell ref="C144:C150"/>
    <mergeCell ref="A129:A142"/>
    <mergeCell ref="F129:F142"/>
    <mergeCell ref="H129:H142"/>
    <mergeCell ref="J129:J142"/>
    <mergeCell ref="B130:B132"/>
    <mergeCell ref="C130:C132"/>
    <mergeCell ref="B133:B136"/>
    <mergeCell ref="C133:C136"/>
    <mergeCell ref="B137:B142"/>
    <mergeCell ref="C137:C142"/>
    <mergeCell ref="A155:A163"/>
    <mergeCell ref="B155:B157"/>
    <mergeCell ref="C155:C157"/>
    <mergeCell ref="F155:F163"/>
    <mergeCell ref="H155:H163"/>
    <mergeCell ref="J155:J163"/>
    <mergeCell ref="B158:B163"/>
    <mergeCell ref="C158:C163"/>
    <mergeCell ref="A151:A154"/>
    <mergeCell ref="F151:F154"/>
    <mergeCell ref="H151:H154"/>
    <mergeCell ref="J151:J154"/>
    <mergeCell ref="B152:B153"/>
    <mergeCell ref="C152:C153"/>
    <mergeCell ref="A164:A166"/>
    <mergeCell ref="F164:F166"/>
    <mergeCell ref="H164:H166"/>
    <mergeCell ref="J164:J166"/>
    <mergeCell ref="A167:A168"/>
    <mergeCell ref="B167:B168"/>
    <mergeCell ref="C167:C168"/>
    <mergeCell ref="F167:F168"/>
    <mergeCell ref="H167:H168"/>
    <mergeCell ref="J167:J168"/>
    <mergeCell ref="A172:A176"/>
    <mergeCell ref="B172:B173"/>
    <mergeCell ref="C172:C173"/>
    <mergeCell ref="F172:F176"/>
    <mergeCell ref="H172:H176"/>
    <mergeCell ref="J172:J176"/>
    <mergeCell ref="B174:B176"/>
    <mergeCell ref="C174:C176"/>
    <mergeCell ref="A169:A171"/>
    <mergeCell ref="B169:B171"/>
    <mergeCell ref="C169:C171"/>
    <mergeCell ref="F169:F171"/>
    <mergeCell ref="H169:H171"/>
    <mergeCell ref="J169:J171"/>
    <mergeCell ref="A185:A186"/>
    <mergeCell ref="B185:B186"/>
    <mergeCell ref="C185:C186"/>
    <mergeCell ref="F185:F186"/>
    <mergeCell ref="H185:H186"/>
    <mergeCell ref="J185:J186"/>
    <mergeCell ref="A178:A179"/>
    <mergeCell ref="F178:F179"/>
    <mergeCell ref="H178:H179"/>
    <mergeCell ref="J178:J179"/>
    <mergeCell ref="A182:A183"/>
    <mergeCell ref="B182:B183"/>
    <mergeCell ref="C182:C183"/>
    <mergeCell ref="F182:F183"/>
    <mergeCell ref="H182:H183"/>
    <mergeCell ref="J182:J183"/>
    <mergeCell ref="A190:A192"/>
    <mergeCell ref="B190:B191"/>
    <mergeCell ref="C190:C191"/>
    <mergeCell ref="F190:F192"/>
    <mergeCell ref="H190:H192"/>
    <mergeCell ref="J190:J192"/>
    <mergeCell ref="A187:A189"/>
    <mergeCell ref="B187:B189"/>
    <mergeCell ref="C187:C189"/>
    <mergeCell ref="F187:F189"/>
    <mergeCell ref="H187:H189"/>
    <mergeCell ref="J187:J189"/>
    <mergeCell ref="A199:A200"/>
    <mergeCell ref="F199:F200"/>
    <mergeCell ref="H199:H200"/>
    <mergeCell ref="J199:J200"/>
    <mergeCell ref="A195:A196"/>
    <mergeCell ref="F195:F196"/>
    <mergeCell ref="H195:H196"/>
    <mergeCell ref="J195:J196"/>
    <mergeCell ref="A197:A198"/>
    <mergeCell ref="F197:F198"/>
    <mergeCell ref="H197:H198"/>
    <mergeCell ref="J197:J198"/>
  </mergeCells>
  <printOptions horizontalCentered="1"/>
  <pageMargins left="0.9055118110236221" right="0.9055118110236221" top="0.9055118110236221" bottom="0.59055118110236227" header="0.55118110236220474" footer="0.31496062992125984"/>
  <pageSetup paperSize="9" scale="35" firstPageNumber="59" orientation="landscape" useFirstPageNumber="1" r:id="rId1"/>
  <headerFooter alignWithMargins="0">
    <oddHeader>&amp;C&amp;20- &amp;P -</oddHeader>
  </headerFooter>
  <rowBreaks count="8" manualBreakCount="8">
    <brk id="26" max="16383" man="1"/>
    <brk id="46" max="16383" man="1"/>
    <brk id="69" max="16383" man="1"/>
    <brk id="86" max="11" man="1"/>
    <brk id="112" max="11" man="1"/>
    <brk id="137" max="11" man="1"/>
    <brk id="161" max="11" man="1"/>
    <brk id="17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opLeftCell="B11" zoomScale="90" zoomScaleNormal="90" zoomScaleSheetLayoutView="91" workbookViewId="0">
      <selection activeCell="AC11" sqref="AC11"/>
    </sheetView>
  </sheetViews>
  <sheetFormatPr defaultRowHeight="14.25"/>
  <cols>
    <col min="1" max="2" width="14" style="1513" customWidth="1"/>
    <col min="3" max="3" width="76" style="1513" customWidth="1"/>
    <col min="4" max="4" width="14.85546875" style="1513" customWidth="1"/>
    <col min="5" max="5" width="14.85546875" style="1513" bestFit="1" customWidth="1"/>
    <col min="6" max="6" width="16.140625" style="1513" customWidth="1"/>
    <col min="7" max="13" width="14.42578125" style="1514" customWidth="1"/>
    <col min="14" max="14" width="15.85546875" style="1514" customWidth="1"/>
    <col min="15" max="256" width="9.140625" style="1513"/>
    <col min="257" max="258" width="14" style="1513" customWidth="1"/>
    <col min="259" max="259" width="76" style="1513" customWidth="1"/>
    <col min="260" max="260" width="14.85546875" style="1513" customWidth="1"/>
    <col min="261" max="261" width="14.85546875" style="1513" bestFit="1" customWidth="1"/>
    <col min="262" max="262" width="16.140625" style="1513" customWidth="1"/>
    <col min="263" max="269" width="14.42578125" style="1513" customWidth="1"/>
    <col min="270" max="270" width="15.85546875" style="1513" customWidth="1"/>
    <col min="271" max="512" width="9.140625" style="1513"/>
    <col min="513" max="514" width="14" style="1513" customWidth="1"/>
    <col min="515" max="515" width="76" style="1513" customWidth="1"/>
    <col min="516" max="516" width="14.85546875" style="1513" customWidth="1"/>
    <col min="517" max="517" width="14.85546875" style="1513" bestFit="1" customWidth="1"/>
    <col min="518" max="518" width="16.140625" style="1513" customWidth="1"/>
    <col min="519" max="525" width="14.42578125" style="1513" customWidth="1"/>
    <col min="526" max="526" width="15.85546875" style="1513" customWidth="1"/>
    <col min="527" max="768" width="9.140625" style="1513"/>
    <col min="769" max="770" width="14" style="1513" customWidth="1"/>
    <col min="771" max="771" width="76" style="1513" customWidth="1"/>
    <col min="772" max="772" width="14.85546875" style="1513" customWidth="1"/>
    <col min="773" max="773" width="14.85546875" style="1513" bestFit="1" customWidth="1"/>
    <col min="774" max="774" width="16.140625" style="1513" customWidth="1"/>
    <col min="775" max="781" width="14.42578125" style="1513" customWidth="1"/>
    <col min="782" max="782" width="15.85546875" style="1513" customWidth="1"/>
    <col min="783" max="1024" width="9.140625" style="1513"/>
    <col min="1025" max="1026" width="14" style="1513" customWidth="1"/>
    <col min="1027" max="1027" width="76" style="1513" customWidth="1"/>
    <col min="1028" max="1028" width="14.85546875" style="1513" customWidth="1"/>
    <col min="1029" max="1029" width="14.85546875" style="1513" bestFit="1" customWidth="1"/>
    <col min="1030" max="1030" width="16.140625" style="1513" customWidth="1"/>
    <col min="1031" max="1037" width="14.42578125" style="1513" customWidth="1"/>
    <col min="1038" max="1038" width="15.85546875" style="1513" customWidth="1"/>
    <col min="1039" max="1280" width="9.140625" style="1513"/>
    <col min="1281" max="1282" width="14" style="1513" customWidth="1"/>
    <col min="1283" max="1283" width="76" style="1513" customWidth="1"/>
    <col min="1284" max="1284" width="14.85546875" style="1513" customWidth="1"/>
    <col min="1285" max="1285" width="14.85546875" style="1513" bestFit="1" customWidth="1"/>
    <col min="1286" max="1286" width="16.140625" style="1513" customWidth="1"/>
    <col min="1287" max="1293" width="14.42578125" style="1513" customWidth="1"/>
    <col min="1294" max="1294" width="15.85546875" style="1513" customWidth="1"/>
    <col min="1295" max="1536" width="9.140625" style="1513"/>
    <col min="1537" max="1538" width="14" style="1513" customWidth="1"/>
    <col min="1539" max="1539" width="76" style="1513" customWidth="1"/>
    <col min="1540" max="1540" width="14.85546875" style="1513" customWidth="1"/>
    <col min="1541" max="1541" width="14.85546875" style="1513" bestFit="1" customWidth="1"/>
    <col min="1542" max="1542" width="16.140625" style="1513" customWidth="1"/>
    <col min="1543" max="1549" width="14.42578125" style="1513" customWidth="1"/>
    <col min="1550" max="1550" width="15.85546875" style="1513" customWidth="1"/>
    <col min="1551" max="1792" width="9.140625" style="1513"/>
    <col min="1793" max="1794" width="14" style="1513" customWidth="1"/>
    <col min="1795" max="1795" width="76" style="1513" customWidth="1"/>
    <col min="1796" max="1796" width="14.85546875" style="1513" customWidth="1"/>
    <col min="1797" max="1797" width="14.85546875" style="1513" bestFit="1" customWidth="1"/>
    <col min="1798" max="1798" width="16.140625" style="1513" customWidth="1"/>
    <col min="1799" max="1805" width="14.42578125" style="1513" customWidth="1"/>
    <col min="1806" max="1806" width="15.85546875" style="1513" customWidth="1"/>
    <col min="1807" max="2048" width="9.140625" style="1513"/>
    <col min="2049" max="2050" width="14" style="1513" customWidth="1"/>
    <col min="2051" max="2051" width="76" style="1513" customWidth="1"/>
    <col min="2052" max="2052" width="14.85546875" style="1513" customWidth="1"/>
    <col min="2053" max="2053" width="14.85546875" style="1513" bestFit="1" customWidth="1"/>
    <col min="2054" max="2054" width="16.140625" style="1513" customWidth="1"/>
    <col min="2055" max="2061" width="14.42578125" style="1513" customWidth="1"/>
    <col min="2062" max="2062" width="15.85546875" style="1513" customWidth="1"/>
    <col min="2063" max="2304" width="9.140625" style="1513"/>
    <col min="2305" max="2306" width="14" style="1513" customWidth="1"/>
    <col min="2307" max="2307" width="76" style="1513" customWidth="1"/>
    <col min="2308" max="2308" width="14.85546875" style="1513" customWidth="1"/>
    <col min="2309" max="2309" width="14.85546875" style="1513" bestFit="1" customWidth="1"/>
    <col min="2310" max="2310" width="16.140625" style="1513" customWidth="1"/>
    <col min="2311" max="2317" width="14.42578125" style="1513" customWidth="1"/>
    <col min="2318" max="2318" width="15.85546875" style="1513" customWidth="1"/>
    <col min="2319" max="2560" width="9.140625" style="1513"/>
    <col min="2561" max="2562" width="14" style="1513" customWidth="1"/>
    <col min="2563" max="2563" width="76" style="1513" customWidth="1"/>
    <col min="2564" max="2564" width="14.85546875" style="1513" customWidth="1"/>
    <col min="2565" max="2565" width="14.85546875" style="1513" bestFit="1" customWidth="1"/>
    <col min="2566" max="2566" width="16.140625" style="1513" customWidth="1"/>
    <col min="2567" max="2573" width="14.42578125" style="1513" customWidth="1"/>
    <col min="2574" max="2574" width="15.85546875" style="1513" customWidth="1"/>
    <col min="2575" max="2816" width="9.140625" style="1513"/>
    <col min="2817" max="2818" width="14" style="1513" customWidth="1"/>
    <col min="2819" max="2819" width="76" style="1513" customWidth="1"/>
    <col min="2820" max="2820" width="14.85546875" style="1513" customWidth="1"/>
    <col min="2821" max="2821" width="14.85546875" style="1513" bestFit="1" customWidth="1"/>
    <col min="2822" max="2822" width="16.140625" style="1513" customWidth="1"/>
    <col min="2823" max="2829" width="14.42578125" style="1513" customWidth="1"/>
    <col min="2830" max="2830" width="15.85546875" style="1513" customWidth="1"/>
    <col min="2831" max="3072" width="9.140625" style="1513"/>
    <col min="3073" max="3074" width="14" style="1513" customWidth="1"/>
    <col min="3075" max="3075" width="76" style="1513" customWidth="1"/>
    <col min="3076" max="3076" width="14.85546875" style="1513" customWidth="1"/>
    <col min="3077" max="3077" width="14.85546875" style="1513" bestFit="1" customWidth="1"/>
    <col min="3078" max="3078" width="16.140625" style="1513" customWidth="1"/>
    <col min="3079" max="3085" width="14.42578125" style="1513" customWidth="1"/>
    <col min="3086" max="3086" width="15.85546875" style="1513" customWidth="1"/>
    <col min="3087" max="3328" width="9.140625" style="1513"/>
    <col min="3329" max="3330" width="14" style="1513" customWidth="1"/>
    <col min="3331" max="3331" width="76" style="1513" customWidth="1"/>
    <col min="3332" max="3332" width="14.85546875" style="1513" customWidth="1"/>
    <col min="3333" max="3333" width="14.85546875" style="1513" bestFit="1" customWidth="1"/>
    <col min="3334" max="3334" width="16.140625" style="1513" customWidth="1"/>
    <col min="3335" max="3341" width="14.42578125" style="1513" customWidth="1"/>
    <col min="3342" max="3342" width="15.85546875" style="1513" customWidth="1"/>
    <col min="3343" max="3584" width="9.140625" style="1513"/>
    <col min="3585" max="3586" width="14" style="1513" customWidth="1"/>
    <col min="3587" max="3587" width="76" style="1513" customWidth="1"/>
    <col min="3588" max="3588" width="14.85546875" style="1513" customWidth="1"/>
    <col min="3589" max="3589" width="14.85546875" style="1513" bestFit="1" customWidth="1"/>
    <col min="3590" max="3590" width="16.140625" style="1513" customWidth="1"/>
    <col min="3591" max="3597" width="14.42578125" style="1513" customWidth="1"/>
    <col min="3598" max="3598" width="15.85546875" style="1513" customWidth="1"/>
    <col min="3599" max="3840" width="9.140625" style="1513"/>
    <col min="3841" max="3842" width="14" style="1513" customWidth="1"/>
    <col min="3843" max="3843" width="76" style="1513" customWidth="1"/>
    <col min="3844" max="3844" width="14.85546875" style="1513" customWidth="1"/>
    <col min="3845" max="3845" width="14.85546875" style="1513" bestFit="1" customWidth="1"/>
    <col min="3846" max="3846" width="16.140625" style="1513" customWidth="1"/>
    <col min="3847" max="3853" width="14.42578125" style="1513" customWidth="1"/>
    <col min="3854" max="3854" width="15.85546875" style="1513" customWidth="1"/>
    <col min="3855" max="4096" width="9.140625" style="1513"/>
    <col min="4097" max="4098" width="14" style="1513" customWidth="1"/>
    <col min="4099" max="4099" width="76" style="1513" customWidth="1"/>
    <col min="4100" max="4100" width="14.85546875" style="1513" customWidth="1"/>
    <col min="4101" max="4101" width="14.85546875" style="1513" bestFit="1" customWidth="1"/>
    <col min="4102" max="4102" width="16.140625" style="1513" customWidth="1"/>
    <col min="4103" max="4109" width="14.42578125" style="1513" customWidth="1"/>
    <col min="4110" max="4110" width="15.85546875" style="1513" customWidth="1"/>
    <col min="4111" max="4352" width="9.140625" style="1513"/>
    <col min="4353" max="4354" width="14" style="1513" customWidth="1"/>
    <col min="4355" max="4355" width="76" style="1513" customWidth="1"/>
    <col min="4356" max="4356" width="14.85546875" style="1513" customWidth="1"/>
    <col min="4357" max="4357" width="14.85546875" style="1513" bestFit="1" customWidth="1"/>
    <col min="4358" max="4358" width="16.140625" style="1513" customWidth="1"/>
    <col min="4359" max="4365" width="14.42578125" style="1513" customWidth="1"/>
    <col min="4366" max="4366" width="15.85546875" style="1513" customWidth="1"/>
    <col min="4367" max="4608" width="9.140625" style="1513"/>
    <col min="4609" max="4610" width="14" style="1513" customWidth="1"/>
    <col min="4611" max="4611" width="76" style="1513" customWidth="1"/>
    <col min="4612" max="4612" width="14.85546875" style="1513" customWidth="1"/>
    <col min="4613" max="4613" width="14.85546875" style="1513" bestFit="1" customWidth="1"/>
    <col min="4614" max="4614" width="16.140625" style="1513" customWidth="1"/>
    <col min="4615" max="4621" width="14.42578125" style="1513" customWidth="1"/>
    <col min="4622" max="4622" width="15.85546875" style="1513" customWidth="1"/>
    <col min="4623" max="4864" width="9.140625" style="1513"/>
    <col min="4865" max="4866" width="14" style="1513" customWidth="1"/>
    <col min="4867" max="4867" width="76" style="1513" customWidth="1"/>
    <col min="4868" max="4868" width="14.85546875" style="1513" customWidth="1"/>
    <col min="4869" max="4869" width="14.85546875" style="1513" bestFit="1" customWidth="1"/>
    <col min="4870" max="4870" width="16.140625" style="1513" customWidth="1"/>
    <col min="4871" max="4877" width="14.42578125" style="1513" customWidth="1"/>
    <col min="4878" max="4878" width="15.85546875" style="1513" customWidth="1"/>
    <col min="4879" max="5120" width="9.140625" style="1513"/>
    <col min="5121" max="5122" width="14" style="1513" customWidth="1"/>
    <col min="5123" max="5123" width="76" style="1513" customWidth="1"/>
    <col min="5124" max="5124" width="14.85546875" style="1513" customWidth="1"/>
    <col min="5125" max="5125" width="14.85546875" style="1513" bestFit="1" customWidth="1"/>
    <col min="5126" max="5126" width="16.140625" style="1513" customWidth="1"/>
    <col min="5127" max="5133" width="14.42578125" style="1513" customWidth="1"/>
    <col min="5134" max="5134" width="15.85546875" style="1513" customWidth="1"/>
    <col min="5135" max="5376" width="9.140625" style="1513"/>
    <col min="5377" max="5378" width="14" style="1513" customWidth="1"/>
    <col min="5379" max="5379" width="76" style="1513" customWidth="1"/>
    <col min="5380" max="5380" width="14.85546875" style="1513" customWidth="1"/>
    <col min="5381" max="5381" width="14.85546875" style="1513" bestFit="1" customWidth="1"/>
    <col min="5382" max="5382" width="16.140625" style="1513" customWidth="1"/>
    <col min="5383" max="5389" width="14.42578125" style="1513" customWidth="1"/>
    <col min="5390" max="5390" width="15.85546875" style="1513" customWidth="1"/>
    <col min="5391" max="5632" width="9.140625" style="1513"/>
    <col min="5633" max="5634" width="14" style="1513" customWidth="1"/>
    <col min="5635" max="5635" width="76" style="1513" customWidth="1"/>
    <col min="5636" max="5636" width="14.85546875" style="1513" customWidth="1"/>
    <col min="5637" max="5637" width="14.85546875" style="1513" bestFit="1" customWidth="1"/>
    <col min="5638" max="5638" width="16.140625" style="1513" customWidth="1"/>
    <col min="5639" max="5645" width="14.42578125" style="1513" customWidth="1"/>
    <col min="5646" max="5646" width="15.85546875" style="1513" customWidth="1"/>
    <col min="5647" max="5888" width="9.140625" style="1513"/>
    <col min="5889" max="5890" width="14" style="1513" customWidth="1"/>
    <col min="5891" max="5891" width="76" style="1513" customWidth="1"/>
    <col min="5892" max="5892" width="14.85546875" style="1513" customWidth="1"/>
    <col min="5893" max="5893" width="14.85546875" style="1513" bestFit="1" customWidth="1"/>
    <col min="5894" max="5894" width="16.140625" style="1513" customWidth="1"/>
    <col min="5895" max="5901" width="14.42578125" style="1513" customWidth="1"/>
    <col min="5902" max="5902" width="15.85546875" style="1513" customWidth="1"/>
    <col min="5903" max="6144" width="9.140625" style="1513"/>
    <col min="6145" max="6146" width="14" style="1513" customWidth="1"/>
    <col min="6147" max="6147" width="76" style="1513" customWidth="1"/>
    <col min="6148" max="6148" width="14.85546875" style="1513" customWidth="1"/>
    <col min="6149" max="6149" width="14.85546875" style="1513" bestFit="1" customWidth="1"/>
    <col min="6150" max="6150" width="16.140625" style="1513" customWidth="1"/>
    <col min="6151" max="6157" width="14.42578125" style="1513" customWidth="1"/>
    <col min="6158" max="6158" width="15.85546875" style="1513" customWidth="1"/>
    <col min="6159" max="6400" width="9.140625" style="1513"/>
    <col min="6401" max="6402" width="14" style="1513" customWidth="1"/>
    <col min="6403" max="6403" width="76" style="1513" customWidth="1"/>
    <col min="6404" max="6404" width="14.85546875" style="1513" customWidth="1"/>
    <col min="6405" max="6405" width="14.85546875" style="1513" bestFit="1" customWidth="1"/>
    <col min="6406" max="6406" width="16.140625" style="1513" customWidth="1"/>
    <col min="6407" max="6413" width="14.42578125" style="1513" customWidth="1"/>
    <col min="6414" max="6414" width="15.85546875" style="1513" customWidth="1"/>
    <col min="6415" max="6656" width="9.140625" style="1513"/>
    <col min="6657" max="6658" width="14" style="1513" customWidth="1"/>
    <col min="6659" max="6659" width="76" style="1513" customWidth="1"/>
    <col min="6660" max="6660" width="14.85546875" style="1513" customWidth="1"/>
    <col min="6661" max="6661" width="14.85546875" style="1513" bestFit="1" customWidth="1"/>
    <col min="6662" max="6662" width="16.140625" style="1513" customWidth="1"/>
    <col min="6663" max="6669" width="14.42578125" style="1513" customWidth="1"/>
    <col min="6670" max="6670" width="15.85546875" style="1513" customWidth="1"/>
    <col min="6671" max="6912" width="9.140625" style="1513"/>
    <col min="6913" max="6914" width="14" style="1513" customWidth="1"/>
    <col min="6915" max="6915" width="76" style="1513" customWidth="1"/>
    <col min="6916" max="6916" width="14.85546875" style="1513" customWidth="1"/>
    <col min="6917" max="6917" width="14.85546875" style="1513" bestFit="1" customWidth="1"/>
    <col min="6918" max="6918" width="16.140625" style="1513" customWidth="1"/>
    <col min="6919" max="6925" width="14.42578125" style="1513" customWidth="1"/>
    <col min="6926" max="6926" width="15.85546875" style="1513" customWidth="1"/>
    <col min="6927" max="7168" width="9.140625" style="1513"/>
    <col min="7169" max="7170" width="14" style="1513" customWidth="1"/>
    <col min="7171" max="7171" width="76" style="1513" customWidth="1"/>
    <col min="7172" max="7172" width="14.85546875" style="1513" customWidth="1"/>
    <col min="7173" max="7173" width="14.85546875" style="1513" bestFit="1" customWidth="1"/>
    <col min="7174" max="7174" width="16.140625" style="1513" customWidth="1"/>
    <col min="7175" max="7181" width="14.42578125" style="1513" customWidth="1"/>
    <col min="7182" max="7182" width="15.85546875" style="1513" customWidth="1"/>
    <col min="7183" max="7424" width="9.140625" style="1513"/>
    <col min="7425" max="7426" width="14" style="1513" customWidth="1"/>
    <col min="7427" max="7427" width="76" style="1513" customWidth="1"/>
    <col min="7428" max="7428" width="14.85546875" style="1513" customWidth="1"/>
    <col min="7429" max="7429" width="14.85546875" style="1513" bestFit="1" customWidth="1"/>
    <col min="7430" max="7430" width="16.140625" style="1513" customWidth="1"/>
    <col min="7431" max="7437" width="14.42578125" style="1513" customWidth="1"/>
    <col min="7438" max="7438" width="15.85546875" style="1513" customWidth="1"/>
    <col min="7439" max="7680" width="9.140625" style="1513"/>
    <col min="7681" max="7682" width="14" style="1513" customWidth="1"/>
    <col min="7683" max="7683" width="76" style="1513" customWidth="1"/>
    <col min="7684" max="7684" width="14.85546875" style="1513" customWidth="1"/>
    <col min="7685" max="7685" width="14.85546875" style="1513" bestFit="1" customWidth="1"/>
    <col min="7686" max="7686" width="16.140625" style="1513" customWidth="1"/>
    <col min="7687" max="7693" width="14.42578125" style="1513" customWidth="1"/>
    <col min="7694" max="7694" width="15.85546875" style="1513" customWidth="1"/>
    <col min="7695" max="7936" width="9.140625" style="1513"/>
    <col min="7937" max="7938" width="14" style="1513" customWidth="1"/>
    <col min="7939" max="7939" width="76" style="1513" customWidth="1"/>
    <col min="7940" max="7940" width="14.85546875" style="1513" customWidth="1"/>
    <col min="7941" max="7941" width="14.85546875" style="1513" bestFit="1" customWidth="1"/>
    <col min="7942" max="7942" width="16.140625" style="1513" customWidth="1"/>
    <col min="7943" max="7949" width="14.42578125" style="1513" customWidth="1"/>
    <col min="7950" max="7950" width="15.85546875" style="1513" customWidth="1"/>
    <col min="7951" max="8192" width="9.140625" style="1513"/>
    <col min="8193" max="8194" width="14" style="1513" customWidth="1"/>
    <col min="8195" max="8195" width="76" style="1513" customWidth="1"/>
    <col min="8196" max="8196" width="14.85546875" style="1513" customWidth="1"/>
    <col min="8197" max="8197" width="14.85546875" style="1513" bestFit="1" customWidth="1"/>
    <col min="8198" max="8198" width="16.140625" style="1513" customWidth="1"/>
    <col min="8199" max="8205" width="14.42578125" style="1513" customWidth="1"/>
    <col min="8206" max="8206" width="15.85546875" style="1513" customWidth="1"/>
    <col min="8207" max="8448" width="9.140625" style="1513"/>
    <col min="8449" max="8450" width="14" style="1513" customWidth="1"/>
    <col min="8451" max="8451" width="76" style="1513" customWidth="1"/>
    <col min="8452" max="8452" width="14.85546875" style="1513" customWidth="1"/>
    <col min="8453" max="8453" width="14.85546875" style="1513" bestFit="1" customWidth="1"/>
    <col min="8454" max="8454" width="16.140625" style="1513" customWidth="1"/>
    <col min="8455" max="8461" width="14.42578125" style="1513" customWidth="1"/>
    <col min="8462" max="8462" width="15.85546875" style="1513" customWidth="1"/>
    <col min="8463" max="8704" width="9.140625" style="1513"/>
    <col min="8705" max="8706" width="14" style="1513" customWidth="1"/>
    <col min="8707" max="8707" width="76" style="1513" customWidth="1"/>
    <col min="8708" max="8708" width="14.85546875" style="1513" customWidth="1"/>
    <col min="8709" max="8709" width="14.85546875" style="1513" bestFit="1" customWidth="1"/>
    <col min="8710" max="8710" width="16.140625" style="1513" customWidth="1"/>
    <col min="8711" max="8717" width="14.42578125" style="1513" customWidth="1"/>
    <col min="8718" max="8718" width="15.85546875" style="1513" customWidth="1"/>
    <col min="8719" max="8960" width="9.140625" style="1513"/>
    <col min="8961" max="8962" width="14" style="1513" customWidth="1"/>
    <col min="8963" max="8963" width="76" style="1513" customWidth="1"/>
    <col min="8964" max="8964" width="14.85546875" style="1513" customWidth="1"/>
    <col min="8965" max="8965" width="14.85546875" style="1513" bestFit="1" customWidth="1"/>
    <col min="8966" max="8966" width="16.140625" style="1513" customWidth="1"/>
    <col min="8967" max="8973" width="14.42578125" style="1513" customWidth="1"/>
    <col min="8974" max="8974" width="15.85546875" style="1513" customWidth="1"/>
    <col min="8975" max="9216" width="9.140625" style="1513"/>
    <col min="9217" max="9218" width="14" style="1513" customWidth="1"/>
    <col min="9219" max="9219" width="76" style="1513" customWidth="1"/>
    <col min="9220" max="9220" width="14.85546875" style="1513" customWidth="1"/>
    <col min="9221" max="9221" width="14.85546875" style="1513" bestFit="1" customWidth="1"/>
    <col min="9222" max="9222" width="16.140625" style="1513" customWidth="1"/>
    <col min="9223" max="9229" width="14.42578125" style="1513" customWidth="1"/>
    <col min="9230" max="9230" width="15.85546875" style="1513" customWidth="1"/>
    <col min="9231" max="9472" width="9.140625" style="1513"/>
    <col min="9473" max="9474" width="14" style="1513" customWidth="1"/>
    <col min="9475" max="9475" width="76" style="1513" customWidth="1"/>
    <col min="9476" max="9476" width="14.85546875" style="1513" customWidth="1"/>
    <col min="9477" max="9477" width="14.85546875" style="1513" bestFit="1" customWidth="1"/>
    <col min="9478" max="9478" width="16.140625" style="1513" customWidth="1"/>
    <col min="9479" max="9485" width="14.42578125" style="1513" customWidth="1"/>
    <col min="9486" max="9486" width="15.85546875" style="1513" customWidth="1"/>
    <col min="9487" max="9728" width="9.140625" style="1513"/>
    <col min="9729" max="9730" width="14" style="1513" customWidth="1"/>
    <col min="9731" max="9731" width="76" style="1513" customWidth="1"/>
    <col min="9732" max="9732" width="14.85546875" style="1513" customWidth="1"/>
    <col min="9733" max="9733" width="14.85546875" style="1513" bestFit="1" customWidth="1"/>
    <col min="9734" max="9734" width="16.140625" style="1513" customWidth="1"/>
    <col min="9735" max="9741" width="14.42578125" style="1513" customWidth="1"/>
    <col min="9742" max="9742" width="15.85546875" style="1513" customWidth="1"/>
    <col min="9743" max="9984" width="9.140625" style="1513"/>
    <col min="9985" max="9986" width="14" style="1513" customWidth="1"/>
    <col min="9987" max="9987" width="76" style="1513" customWidth="1"/>
    <col min="9988" max="9988" width="14.85546875" style="1513" customWidth="1"/>
    <col min="9989" max="9989" width="14.85546875" style="1513" bestFit="1" customWidth="1"/>
    <col min="9990" max="9990" width="16.140625" style="1513" customWidth="1"/>
    <col min="9991" max="9997" width="14.42578125" style="1513" customWidth="1"/>
    <col min="9998" max="9998" width="15.85546875" style="1513" customWidth="1"/>
    <col min="9999" max="10240" width="9.140625" style="1513"/>
    <col min="10241" max="10242" width="14" style="1513" customWidth="1"/>
    <col min="10243" max="10243" width="76" style="1513" customWidth="1"/>
    <col min="10244" max="10244" width="14.85546875" style="1513" customWidth="1"/>
    <col min="10245" max="10245" width="14.85546875" style="1513" bestFit="1" customWidth="1"/>
    <col min="10246" max="10246" width="16.140625" style="1513" customWidth="1"/>
    <col min="10247" max="10253" width="14.42578125" style="1513" customWidth="1"/>
    <col min="10254" max="10254" width="15.85546875" style="1513" customWidth="1"/>
    <col min="10255" max="10496" width="9.140625" style="1513"/>
    <col min="10497" max="10498" width="14" style="1513" customWidth="1"/>
    <col min="10499" max="10499" width="76" style="1513" customWidth="1"/>
    <col min="10500" max="10500" width="14.85546875" style="1513" customWidth="1"/>
    <col min="10501" max="10501" width="14.85546875" style="1513" bestFit="1" customWidth="1"/>
    <col min="10502" max="10502" width="16.140625" style="1513" customWidth="1"/>
    <col min="10503" max="10509" width="14.42578125" style="1513" customWidth="1"/>
    <col min="10510" max="10510" width="15.85546875" style="1513" customWidth="1"/>
    <col min="10511" max="10752" width="9.140625" style="1513"/>
    <col min="10753" max="10754" width="14" style="1513" customWidth="1"/>
    <col min="10755" max="10755" width="76" style="1513" customWidth="1"/>
    <col min="10756" max="10756" width="14.85546875" style="1513" customWidth="1"/>
    <col min="10757" max="10757" width="14.85546875" style="1513" bestFit="1" customWidth="1"/>
    <col min="10758" max="10758" width="16.140625" style="1513" customWidth="1"/>
    <col min="10759" max="10765" width="14.42578125" style="1513" customWidth="1"/>
    <col min="10766" max="10766" width="15.85546875" style="1513" customWidth="1"/>
    <col min="10767" max="11008" width="9.140625" style="1513"/>
    <col min="11009" max="11010" width="14" style="1513" customWidth="1"/>
    <col min="11011" max="11011" width="76" style="1513" customWidth="1"/>
    <col min="11012" max="11012" width="14.85546875" style="1513" customWidth="1"/>
    <col min="11013" max="11013" width="14.85546875" style="1513" bestFit="1" customWidth="1"/>
    <col min="11014" max="11014" width="16.140625" style="1513" customWidth="1"/>
    <col min="11015" max="11021" width="14.42578125" style="1513" customWidth="1"/>
    <col min="11022" max="11022" width="15.85546875" style="1513" customWidth="1"/>
    <col min="11023" max="11264" width="9.140625" style="1513"/>
    <col min="11265" max="11266" width="14" style="1513" customWidth="1"/>
    <col min="11267" max="11267" width="76" style="1513" customWidth="1"/>
    <col min="11268" max="11268" width="14.85546875" style="1513" customWidth="1"/>
    <col min="11269" max="11269" width="14.85546875" style="1513" bestFit="1" customWidth="1"/>
    <col min="11270" max="11270" width="16.140625" style="1513" customWidth="1"/>
    <col min="11271" max="11277" width="14.42578125" style="1513" customWidth="1"/>
    <col min="11278" max="11278" width="15.85546875" style="1513" customWidth="1"/>
    <col min="11279" max="11520" width="9.140625" style="1513"/>
    <col min="11521" max="11522" width="14" style="1513" customWidth="1"/>
    <col min="11523" max="11523" width="76" style="1513" customWidth="1"/>
    <col min="11524" max="11524" width="14.85546875" style="1513" customWidth="1"/>
    <col min="11525" max="11525" width="14.85546875" style="1513" bestFit="1" customWidth="1"/>
    <col min="11526" max="11526" width="16.140625" style="1513" customWidth="1"/>
    <col min="11527" max="11533" width="14.42578125" style="1513" customWidth="1"/>
    <col min="11534" max="11534" width="15.85546875" style="1513" customWidth="1"/>
    <col min="11535" max="11776" width="9.140625" style="1513"/>
    <col min="11777" max="11778" width="14" style="1513" customWidth="1"/>
    <col min="11779" max="11779" width="76" style="1513" customWidth="1"/>
    <col min="11780" max="11780" width="14.85546875" style="1513" customWidth="1"/>
    <col min="11781" max="11781" width="14.85546875" style="1513" bestFit="1" customWidth="1"/>
    <col min="11782" max="11782" width="16.140625" style="1513" customWidth="1"/>
    <col min="11783" max="11789" width="14.42578125" style="1513" customWidth="1"/>
    <col min="11790" max="11790" width="15.85546875" style="1513" customWidth="1"/>
    <col min="11791" max="12032" width="9.140625" style="1513"/>
    <col min="12033" max="12034" width="14" style="1513" customWidth="1"/>
    <col min="12035" max="12035" width="76" style="1513" customWidth="1"/>
    <col min="12036" max="12036" width="14.85546875" style="1513" customWidth="1"/>
    <col min="12037" max="12037" width="14.85546875" style="1513" bestFit="1" customWidth="1"/>
    <col min="12038" max="12038" width="16.140625" style="1513" customWidth="1"/>
    <col min="12039" max="12045" width="14.42578125" style="1513" customWidth="1"/>
    <col min="12046" max="12046" width="15.85546875" style="1513" customWidth="1"/>
    <col min="12047" max="12288" width="9.140625" style="1513"/>
    <col min="12289" max="12290" width="14" style="1513" customWidth="1"/>
    <col min="12291" max="12291" width="76" style="1513" customWidth="1"/>
    <col min="12292" max="12292" width="14.85546875" style="1513" customWidth="1"/>
    <col min="12293" max="12293" width="14.85546875" style="1513" bestFit="1" customWidth="1"/>
    <col min="12294" max="12294" width="16.140625" style="1513" customWidth="1"/>
    <col min="12295" max="12301" width="14.42578125" style="1513" customWidth="1"/>
    <col min="12302" max="12302" width="15.85546875" style="1513" customWidth="1"/>
    <col min="12303" max="12544" width="9.140625" style="1513"/>
    <col min="12545" max="12546" width="14" style="1513" customWidth="1"/>
    <col min="12547" max="12547" width="76" style="1513" customWidth="1"/>
    <col min="12548" max="12548" width="14.85546875" style="1513" customWidth="1"/>
    <col min="12549" max="12549" width="14.85546875" style="1513" bestFit="1" customWidth="1"/>
    <col min="12550" max="12550" width="16.140625" style="1513" customWidth="1"/>
    <col min="12551" max="12557" width="14.42578125" style="1513" customWidth="1"/>
    <col min="12558" max="12558" width="15.85546875" style="1513" customWidth="1"/>
    <col min="12559" max="12800" width="9.140625" style="1513"/>
    <col min="12801" max="12802" width="14" style="1513" customWidth="1"/>
    <col min="12803" max="12803" width="76" style="1513" customWidth="1"/>
    <col min="12804" max="12804" width="14.85546875" style="1513" customWidth="1"/>
    <col min="12805" max="12805" width="14.85546875" style="1513" bestFit="1" customWidth="1"/>
    <col min="12806" max="12806" width="16.140625" style="1513" customWidth="1"/>
    <col min="12807" max="12813" width="14.42578125" style="1513" customWidth="1"/>
    <col min="12814" max="12814" width="15.85546875" style="1513" customWidth="1"/>
    <col min="12815" max="13056" width="9.140625" style="1513"/>
    <col min="13057" max="13058" width="14" style="1513" customWidth="1"/>
    <col min="13059" max="13059" width="76" style="1513" customWidth="1"/>
    <col min="13060" max="13060" width="14.85546875" style="1513" customWidth="1"/>
    <col min="13061" max="13061" width="14.85546875" style="1513" bestFit="1" customWidth="1"/>
    <col min="13062" max="13062" width="16.140625" style="1513" customWidth="1"/>
    <col min="13063" max="13069" width="14.42578125" style="1513" customWidth="1"/>
    <col min="13070" max="13070" width="15.85546875" style="1513" customWidth="1"/>
    <col min="13071" max="13312" width="9.140625" style="1513"/>
    <col min="13313" max="13314" width="14" style="1513" customWidth="1"/>
    <col min="13315" max="13315" width="76" style="1513" customWidth="1"/>
    <col min="13316" max="13316" width="14.85546875" style="1513" customWidth="1"/>
    <col min="13317" max="13317" width="14.85546875" style="1513" bestFit="1" customWidth="1"/>
    <col min="13318" max="13318" width="16.140625" style="1513" customWidth="1"/>
    <col min="13319" max="13325" width="14.42578125" style="1513" customWidth="1"/>
    <col min="13326" max="13326" width="15.85546875" style="1513" customWidth="1"/>
    <col min="13327" max="13568" width="9.140625" style="1513"/>
    <col min="13569" max="13570" width="14" style="1513" customWidth="1"/>
    <col min="13571" max="13571" width="76" style="1513" customWidth="1"/>
    <col min="13572" max="13572" width="14.85546875" style="1513" customWidth="1"/>
    <col min="13573" max="13573" width="14.85546875" style="1513" bestFit="1" customWidth="1"/>
    <col min="13574" max="13574" width="16.140625" style="1513" customWidth="1"/>
    <col min="13575" max="13581" width="14.42578125" style="1513" customWidth="1"/>
    <col min="13582" max="13582" width="15.85546875" style="1513" customWidth="1"/>
    <col min="13583" max="13824" width="9.140625" style="1513"/>
    <col min="13825" max="13826" width="14" style="1513" customWidth="1"/>
    <col min="13827" max="13827" width="76" style="1513" customWidth="1"/>
    <col min="13828" max="13828" width="14.85546875" style="1513" customWidth="1"/>
    <col min="13829" max="13829" width="14.85546875" style="1513" bestFit="1" customWidth="1"/>
    <col min="13830" max="13830" width="16.140625" style="1513" customWidth="1"/>
    <col min="13831" max="13837" width="14.42578125" style="1513" customWidth="1"/>
    <col min="13838" max="13838" width="15.85546875" style="1513" customWidth="1"/>
    <col min="13839" max="14080" width="9.140625" style="1513"/>
    <col min="14081" max="14082" width="14" style="1513" customWidth="1"/>
    <col min="14083" max="14083" width="76" style="1513" customWidth="1"/>
    <col min="14084" max="14084" width="14.85546875" style="1513" customWidth="1"/>
    <col min="14085" max="14085" width="14.85546875" style="1513" bestFit="1" customWidth="1"/>
    <col min="14086" max="14086" width="16.140625" style="1513" customWidth="1"/>
    <col min="14087" max="14093" width="14.42578125" style="1513" customWidth="1"/>
    <col min="14094" max="14094" width="15.85546875" style="1513" customWidth="1"/>
    <col min="14095" max="14336" width="9.140625" style="1513"/>
    <col min="14337" max="14338" width="14" style="1513" customWidth="1"/>
    <col min="14339" max="14339" width="76" style="1513" customWidth="1"/>
    <col min="14340" max="14340" width="14.85546875" style="1513" customWidth="1"/>
    <col min="14341" max="14341" width="14.85546875" style="1513" bestFit="1" customWidth="1"/>
    <col min="14342" max="14342" width="16.140625" style="1513" customWidth="1"/>
    <col min="14343" max="14349" width="14.42578125" style="1513" customWidth="1"/>
    <col min="14350" max="14350" width="15.85546875" style="1513" customWidth="1"/>
    <col min="14351" max="14592" width="9.140625" style="1513"/>
    <col min="14593" max="14594" width="14" style="1513" customWidth="1"/>
    <col min="14595" max="14595" width="76" style="1513" customWidth="1"/>
    <col min="14596" max="14596" width="14.85546875" style="1513" customWidth="1"/>
    <col min="14597" max="14597" width="14.85546875" style="1513" bestFit="1" customWidth="1"/>
    <col min="14598" max="14598" width="16.140625" style="1513" customWidth="1"/>
    <col min="14599" max="14605" width="14.42578125" style="1513" customWidth="1"/>
    <col min="14606" max="14606" width="15.85546875" style="1513" customWidth="1"/>
    <col min="14607" max="14848" width="9.140625" style="1513"/>
    <col min="14849" max="14850" width="14" style="1513" customWidth="1"/>
    <col min="14851" max="14851" width="76" style="1513" customWidth="1"/>
    <col min="14852" max="14852" width="14.85546875" style="1513" customWidth="1"/>
    <col min="14853" max="14853" width="14.85546875" style="1513" bestFit="1" customWidth="1"/>
    <col min="14854" max="14854" width="16.140625" style="1513" customWidth="1"/>
    <col min="14855" max="14861" width="14.42578125" style="1513" customWidth="1"/>
    <col min="14862" max="14862" width="15.85546875" style="1513" customWidth="1"/>
    <col min="14863" max="15104" width="9.140625" style="1513"/>
    <col min="15105" max="15106" width="14" style="1513" customWidth="1"/>
    <col min="15107" max="15107" width="76" style="1513" customWidth="1"/>
    <col min="15108" max="15108" width="14.85546875" style="1513" customWidth="1"/>
    <col min="15109" max="15109" width="14.85546875" style="1513" bestFit="1" customWidth="1"/>
    <col min="15110" max="15110" width="16.140625" style="1513" customWidth="1"/>
    <col min="15111" max="15117" width="14.42578125" style="1513" customWidth="1"/>
    <col min="15118" max="15118" width="15.85546875" style="1513" customWidth="1"/>
    <col min="15119" max="15360" width="9.140625" style="1513"/>
    <col min="15361" max="15362" width="14" style="1513" customWidth="1"/>
    <col min="15363" max="15363" width="76" style="1513" customWidth="1"/>
    <col min="15364" max="15364" width="14.85546875" style="1513" customWidth="1"/>
    <col min="15365" max="15365" width="14.85546875" style="1513" bestFit="1" customWidth="1"/>
    <col min="15366" max="15366" width="16.140625" style="1513" customWidth="1"/>
    <col min="15367" max="15373" width="14.42578125" style="1513" customWidth="1"/>
    <col min="15374" max="15374" width="15.85546875" style="1513" customWidth="1"/>
    <col min="15375" max="15616" width="9.140625" style="1513"/>
    <col min="15617" max="15618" width="14" style="1513" customWidth="1"/>
    <col min="15619" max="15619" width="76" style="1513" customWidth="1"/>
    <col min="15620" max="15620" width="14.85546875" style="1513" customWidth="1"/>
    <col min="15621" max="15621" width="14.85546875" style="1513" bestFit="1" customWidth="1"/>
    <col min="15622" max="15622" width="16.140625" style="1513" customWidth="1"/>
    <col min="15623" max="15629" width="14.42578125" style="1513" customWidth="1"/>
    <col min="15630" max="15630" width="15.85546875" style="1513" customWidth="1"/>
    <col min="15631" max="15872" width="9.140625" style="1513"/>
    <col min="15873" max="15874" width="14" style="1513" customWidth="1"/>
    <col min="15875" max="15875" width="76" style="1513" customWidth="1"/>
    <col min="15876" max="15876" width="14.85546875" style="1513" customWidth="1"/>
    <col min="15877" max="15877" width="14.85546875" style="1513" bestFit="1" customWidth="1"/>
    <col min="15878" max="15878" width="16.140625" style="1513" customWidth="1"/>
    <col min="15879" max="15885" width="14.42578125" style="1513" customWidth="1"/>
    <col min="15886" max="15886" width="15.85546875" style="1513" customWidth="1"/>
    <col min="15887" max="16128" width="9.140625" style="1513"/>
    <col min="16129" max="16130" width="14" style="1513" customWidth="1"/>
    <col min="16131" max="16131" width="76" style="1513" customWidth="1"/>
    <col min="16132" max="16132" width="14.85546875" style="1513" customWidth="1"/>
    <col min="16133" max="16133" width="14.85546875" style="1513" bestFit="1" customWidth="1"/>
    <col min="16134" max="16134" width="16.140625" style="1513" customWidth="1"/>
    <col min="16135" max="16141" width="14.42578125" style="1513" customWidth="1"/>
    <col min="16142" max="16142" width="15.85546875" style="1513" customWidth="1"/>
    <col min="16143" max="16384" width="9.140625" style="1513"/>
  </cols>
  <sheetData>
    <row r="1" spans="1:14" s="1459" customFormat="1" ht="16.5">
      <c r="A1" s="1452" t="s">
        <v>832</v>
      </c>
      <c r="B1" s="1453"/>
      <c r="C1" s="1454"/>
      <c r="D1" s="1454"/>
      <c r="E1" s="1455"/>
      <c r="F1" s="1456"/>
      <c r="G1" s="1456"/>
      <c r="H1" s="1457"/>
      <c r="I1" s="1457"/>
      <c r="J1" s="1457"/>
      <c r="K1" s="1457"/>
      <c r="L1" s="1457"/>
      <c r="M1" s="1457"/>
      <c r="N1" s="1458"/>
    </row>
    <row r="2" spans="1:14" s="1462" customFormat="1" ht="16.5">
      <c r="A2" s="1787" t="s">
        <v>833</v>
      </c>
      <c r="B2" s="1787"/>
      <c r="C2" s="1787"/>
      <c r="D2" s="1787"/>
      <c r="E2" s="1787"/>
      <c r="F2" s="1787"/>
      <c r="G2" s="1787"/>
      <c r="H2" s="1787"/>
      <c r="I2" s="1787"/>
      <c r="J2" s="1787"/>
      <c r="K2" s="1787"/>
      <c r="L2" s="1787"/>
      <c r="M2" s="1460"/>
      <c r="N2" s="1461"/>
    </row>
    <row r="3" spans="1:14" s="1462" customFormat="1" ht="16.5">
      <c r="A3" s="1463"/>
      <c r="B3" s="1463"/>
      <c r="C3" s="1463"/>
      <c r="D3" s="1463"/>
      <c r="E3" s="1463"/>
      <c r="F3" s="1463"/>
      <c r="G3" s="1463"/>
      <c r="H3" s="1463"/>
      <c r="I3" s="1463"/>
      <c r="J3" s="1463"/>
      <c r="K3" s="1463"/>
      <c r="L3" s="1463"/>
      <c r="M3" s="1463"/>
      <c r="N3" s="1463"/>
    </row>
    <row r="4" spans="1:14" s="1467" customFormat="1" ht="12.75" customHeight="1">
      <c r="A4" s="1464"/>
      <c r="B4" s="1464"/>
      <c r="C4" s="1464"/>
      <c r="D4" s="1464"/>
      <c r="E4" s="1464"/>
      <c r="F4" s="1464"/>
      <c r="G4" s="1465"/>
      <c r="H4" s="1466"/>
      <c r="I4" s="1465"/>
      <c r="J4" s="1465"/>
      <c r="K4" s="1465"/>
      <c r="L4" s="1465"/>
      <c r="M4" s="1465"/>
      <c r="N4" s="1466" t="s">
        <v>2</v>
      </c>
    </row>
    <row r="5" spans="1:14" s="1467" customFormat="1" ht="21.75" customHeight="1">
      <c r="A5" s="1788" t="s">
        <v>834</v>
      </c>
      <c r="B5" s="1788"/>
      <c r="C5" s="1778" t="s">
        <v>835</v>
      </c>
      <c r="D5" s="1789" t="s">
        <v>836</v>
      </c>
      <c r="E5" s="1789"/>
      <c r="F5" s="1789"/>
      <c r="G5" s="1789"/>
      <c r="H5" s="1789"/>
      <c r="I5" s="1789"/>
      <c r="J5" s="1789"/>
      <c r="K5" s="1789"/>
      <c r="L5" s="1789"/>
      <c r="M5" s="1789"/>
      <c r="N5" s="1790" t="s">
        <v>837</v>
      </c>
    </row>
    <row r="6" spans="1:14" s="1467" customFormat="1" ht="11.25" customHeight="1">
      <c r="A6" s="1778" t="s">
        <v>838</v>
      </c>
      <c r="B6" s="1793" t="s">
        <v>839</v>
      </c>
      <c r="C6" s="1779"/>
      <c r="D6" s="1779">
        <v>2019</v>
      </c>
      <c r="E6" s="1779">
        <v>2018</v>
      </c>
      <c r="F6" s="1779">
        <v>2017</v>
      </c>
      <c r="G6" s="1779">
        <v>2016</v>
      </c>
      <c r="H6" s="1779">
        <v>2015</v>
      </c>
      <c r="I6" s="1771">
        <v>2014</v>
      </c>
      <c r="J6" s="1771">
        <v>2013</v>
      </c>
      <c r="K6" s="1771">
        <v>2012</v>
      </c>
      <c r="L6" s="1771">
        <v>2011</v>
      </c>
      <c r="M6" s="1771">
        <v>2010</v>
      </c>
      <c r="N6" s="1791"/>
    </row>
    <row r="7" spans="1:14" s="1467" customFormat="1" ht="12" customHeight="1">
      <c r="A7" s="1779"/>
      <c r="B7" s="1794"/>
      <c r="C7" s="1779"/>
      <c r="D7" s="1779"/>
      <c r="E7" s="1779"/>
      <c r="F7" s="1779"/>
      <c r="G7" s="1779"/>
      <c r="H7" s="1779"/>
      <c r="I7" s="1771"/>
      <c r="J7" s="1771"/>
      <c r="K7" s="1771"/>
      <c r="L7" s="1771"/>
      <c r="M7" s="1771"/>
      <c r="N7" s="1791"/>
    </row>
    <row r="8" spans="1:14" s="1467" customFormat="1" ht="12" customHeight="1">
      <c r="A8" s="1779"/>
      <c r="B8" s="1794"/>
      <c r="C8" s="1779"/>
      <c r="D8" s="1779"/>
      <c r="E8" s="1779"/>
      <c r="F8" s="1779"/>
      <c r="G8" s="1779"/>
      <c r="H8" s="1779"/>
      <c r="I8" s="1771"/>
      <c r="J8" s="1771"/>
      <c r="K8" s="1771"/>
      <c r="L8" s="1771"/>
      <c r="M8" s="1771"/>
      <c r="N8" s="1791"/>
    </row>
    <row r="9" spans="1:14" s="1467" customFormat="1" ht="12" customHeight="1">
      <c r="A9" s="1779"/>
      <c r="B9" s="1794"/>
      <c r="C9" s="1779"/>
      <c r="D9" s="1779"/>
      <c r="E9" s="1779"/>
      <c r="F9" s="1779"/>
      <c r="G9" s="1779"/>
      <c r="H9" s="1779"/>
      <c r="I9" s="1771"/>
      <c r="J9" s="1771"/>
      <c r="K9" s="1771"/>
      <c r="L9" s="1771"/>
      <c r="M9" s="1771"/>
      <c r="N9" s="1791"/>
    </row>
    <row r="10" spans="1:14" s="1467" customFormat="1" ht="29.1" customHeight="1">
      <c r="A10" s="1780"/>
      <c r="B10" s="1795"/>
      <c r="C10" s="1780"/>
      <c r="D10" s="1780"/>
      <c r="E10" s="1780"/>
      <c r="F10" s="1780"/>
      <c r="G10" s="1780"/>
      <c r="H10" s="1780"/>
      <c r="I10" s="1772"/>
      <c r="J10" s="1772"/>
      <c r="K10" s="1772"/>
      <c r="L10" s="1772"/>
      <c r="M10" s="1772"/>
      <c r="N10" s="1792"/>
    </row>
    <row r="11" spans="1:14" s="1471" customFormat="1" ht="12.75">
      <c r="A11" s="1468">
        <v>1</v>
      </c>
      <c r="B11" s="1469">
        <v>2</v>
      </c>
      <c r="C11" s="1469">
        <v>3</v>
      </c>
      <c r="D11" s="1470">
        <v>4</v>
      </c>
      <c r="E11" s="1468">
        <v>5</v>
      </c>
      <c r="F11" s="1469">
        <v>6</v>
      </c>
      <c r="G11" s="1469">
        <v>7</v>
      </c>
      <c r="H11" s="1470">
        <v>8</v>
      </c>
      <c r="I11" s="1468">
        <v>9</v>
      </c>
      <c r="J11" s="1469">
        <v>10</v>
      </c>
      <c r="K11" s="1469">
        <v>11</v>
      </c>
      <c r="L11" s="1470">
        <v>12</v>
      </c>
      <c r="M11" s="1468">
        <v>13</v>
      </c>
      <c r="N11" s="1469">
        <v>14</v>
      </c>
    </row>
    <row r="12" spans="1:14" s="1471" customFormat="1" ht="25.15" customHeight="1">
      <c r="A12" s="1468">
        <v>16</v>
      </c>
      <c r="B12" s="1468">
        <v>750</v>
      </c>
      <c r="C12" s="1472" t="s">
        <v>778</v>
      </c>
      <c r="D12" s="1473">
        <v>452694.19</v>
      </c>
      <c r="E12" s="1474">
        <v>33451.629999999997</v>
      </c>
      <c r="F12" s="1475">
        <v>0</v>
      </c>
      <c r="G12" s="1475">
        <v>0</v>
      </c>
      <c r="H12" s="1475">
        <v>0</v>
      </c>
      <c r="I12" s="1475">
        <v>0</v>
      </c>
      <c r="J12" s="1475">
        <v>0</v>
      </c>
      <c r="K12" s="1475">
        <v>0</v>
      </c>
      <c r="L12" s="1475">
        <v>0</v>
      </c>
      <c r="M12" s="1475">
        <v>0</v>
      </c>
      <c r="N12" s="1475">
        <v>0</v>
      </c>
    </row>
    <row r="13" spans="1:14" s="1477" customFormat="1" ht="25.15" customHeight="1">
      <c r="A13" s="1476">
        <v>17</v>
      </c>
      <c r="B13" s="1468">
        <v>750</v>
      </c>
      <c r="C13" s="1472" t="s">
        <v>778</v>
      </c>
      <c r="D13" s="1473">
        <v>33155.800000000003</v>
      </c>
      <c r="E13" s="1474">
        <v>5098.5</v>
      </c>
      <c r="F13" s="1475">
        <v>0</v>
      </c>
      <c r="G13" s="1475">
        <v>0</v>
      </c>
      <c r="H13" s="1475">
        <v>0</v>
      </c>
      <c r="I13" s="1475">
        <v>0</v>
      </c>
      <c r="J13" s="1475">
        <v>0</v>
      </c>
      <c r="K13" s="1475">
        <v>0</v>
      </c>
      <c r="L13" s="1475">
        <v>0</v>
      </c>
      <c r="M13" s="1475">
        <v>0</v>
      </c>
      <c r="N13" s="1475">
        <v>0</v>
      </c>
    </row>
    <row r="14" spans="1:14" s="1477" customFormat="1" ht="25.15" customHeight="1">
      <c r="A14" s="1476">
        <v>19</v>
      </c>
      <c r="B14" s="1478">
        <v>750</v>
      </c>
      <c r="C14" s="1472" t="s">
        <v>779</v>
      </c>
      <c r="D14" s="1479">
        <v>963.26</v>
      </c>
      <c r="E14" s="1475">
        <v>0</v>
      </c>
      <c r="F14" s="1475">
        <v>0</v>
      </c>
      <c r="G14" s="1475">
        <v>0</v>
      </c>
      <c r="H14" s="1475">
        <v>0</v>
      </c>
      <c r="I14" s="1475">
        <v>0</v>
      </c>
      <c r="J14" s="1475">
        <v>0</v>
      </c>
      <c r="K14" s="1475">
        <v>0</v>
      </c>
      <c r="L14" s="1475">
        <v>0</v>
      </c>
      <c r="M14" s="1475">
        <v>0</v>
      </c>
      <c r="N14" s="1475">
        <v>0</v>
      </c>
    </row>
    <row r="15" spans="1:14" s="1477" customFormat="1" ht="25.15" customHeight="1">
      <c r="A15" s="1773">
        <v>20</v>
      </c>
      <c r="B15" s="1778">
        <v>150</v>
      </c>
      <c r="C15" s="1472" t="s">
        <v>840</v>
      </c>
      <c r="D15" s="1475">
        <v>0</v>
      </c>
      <c r="E15" s="1475">
        <v>0</v>
      </c>
      <c r="F15" s="1475">
        <v>0</v>
      </c>
      <c r="G15" s="1475">
        <v>0</v>
      </c>
      <c r="H15" s="1475">
        <v>0</v>
      </c>
      <c r="I15" s="1474">
        <v>34772.04</v>
      </c>
      <c r="J15" s="1475">
        <v>0</v>
      </c>
      <c r="K15" s="1475">
        <v>0</v>
      </c>
      <c r="L15" s="1475">
        <v>0</v>
      </c>
      <c r="M15" s="1475">
        <v>0</v>
      </c>
      <c r="N15" s="1475">
        <v>0</v>
      </c>
    </row>
    <row r="16" spans="1:14" s="1477" customFormat="1" ht="25.15" customHeight="1">
      <c r="A16" s="1777"/>
      <c r="B16" s="1780"/>
      <c r="C16" s="1472" t="s">
        <v>779</v>
      </c>
      <c r="D16" s="1473">
        <v>719.35</v>
      </c>
      <c r="E16" s="1475">
        <v>0</v>
      </c>
      <c r="F16" s="1475">
        <v>0</v>
      </c>
      <c r="G16" s="1475">
        <v>0</v>
      </c>
      <c r="H16" s="1475">
        <v>0</v>
      </c>
      <c r="I16" s="1475">
        <v>0</v>
      </c>
      <c r="J16" s="1475">
        <v>0</v>
      </c>
      <c r="K16" s="1475">
        <v>0</v>
      </c>
      <c r="L16" s="1475">
        <v>0</v>
      </c>
      <c r="M16" s="1475">
        <v>0</v>
      </c>
      <c r="N16" s="1475">
        <v>0</v>
      </c>
    </row>
    <row r="17" spans="1:14" s="1477" customFormat="1" ht="25.15" customHeight="1">
      <c r="A17" s="1774"/>
      <c r="B17" s="1480">
        <v>500</v>
      </c>
      <c r="C17" s="1472" t="s">
        <v>776</v>
      </c>
      <c r="D17" s="1475">
        <v>0</v>
      </c>
      <c r="E17" s="1481">
        <v>178293.14</v>
      </c>
      <c r="F17" s="1475">
        <v>0</v>
      </c>
      <c r="G17" s="1475">
        <v>0</v>
      </c>
      <c r="H17" s="1475">
        <v>0</v>
      </c>
      <c r="I17" s="1475">
        <v>0</v>
      </c>
      <c r="J17" s="1475">
        <v>0</v>
      </c>
      <c r="K17" s="1475">
        <v>0</v>
      </c>
      <c r="L17" s="1475">
        <v>0</v>
      </c>
      <c r="M17" s="1475">
        <v>0</v>
      </c>
      <c r="N17" s="1475">
        <v>0</v>
      </c>
    </row>
    <row r="18" spans="1:14" s="1477" customFormat="1" ht="25.15" customHeight="1">
      <c r="A18" s="1773">
        <v>24</v>
      </c>
      <c r="B18" s="1468">
        <v>730</v>
      </c>
      <c r="C18" s="1472" t="s">
        <v>775</v>
      </c>
      <c r="D18" s="1473">
        <v>1140083.21</v>
      </c>
      <c r="E18" s="1475">
        <v>0</v>
      </c>
      <c r="F18" s="1475">
        <v>0</v>
      </c>
      <c r="G18" s="1475">
        <v>0</v>
      </c>
      <c r="H18" s="1475">
        <v>0</v>
      </c>
      <c r="I18" s="1475">
        <v>0</v>
      </c>
      <c r="J18" s="1475">
        <v>0</v>
      </c>
      <c r="K18" s="1475">
        <v>0</v>
      </c>
      <c r="L18" s="1475">
        <v>0</v>
      </c>
      <c r="M18" s="1475">
        <v>0</v>
      </c>
      <c r="N18" s="1475">
        <v>0</v>
      </c>
    </row>
    <row r="19" spans="1:14" s="1477" customFormat="1" ht="25.15" customHeight="1">
      <c r="A19" s="1777"/>
      <c r="B19" s="1482">
        <v>921</v>
      </c>
      <c r="C19" s="1472" t="s">
        <v>775</v>
      </c>
      <c r="D19" s="1473">
        <v>2690225.66</v>
      </c>
      <c r="E19" s="1475">
        <v>0</v>
      </c>
      <c r="F19" s="1475">
        <v>0</v>
      </c>
      <c r="G19" s="1475">
        <v>0</v>
      </c>
      <c r="H19" s="1475">
        <v>0</v>
      </c>
      <c r="I19" s="1475">
        <v>0</v>
      </c>
      <c r="J19" s="1475">
        <v>0</v>
      </c>
      <c r="K19" s="1475">
        <v>0</v>
      </c>
      <c r="L19" s="1475">
        <v>0</v>
      </c>
      <c r="M19" s="1475">
        <v>0</v>
      </c>
      <c r="N19" s="1475">
        <v>0</v>
      </c>
    </row>
    <row r="20" spans="1:14" s="1477" customFormat="1" ht="25.15" customHeight="1">
      <c r="A20" s="1773">
        <v>27</v>
      </c>
      <c r="B20" s="1468">
        <v>150</v>
      </c>
      <c r="C20" s="1472" t="s">
        <v>840</v>
      </c>
      <c r="D20" s="1473">
        <v>43586</v>
      </c>
      <c r="E20" s="1475">
        <v>0</v>
      </c>
      <c r="F20" s="1475">
        <v>0</v>
      </c>
      <c r="G20" s="1474">
        <v>213564.42</v>
      </c>
      <c r="H20" s="1474">
        <v>323613.59999999998</v>
      </c>
      <c r="I20" s="1474">
        <v>361023.36</v>
      </c>
      <c r="J20" s="1474">
        <v>922936.55</v>
      </c>
      <c r="K20" s="1474">
        <v>383259.92</v>
      </c>
      <c r="L20" s="1474">
        <v>48496.71</v>
      </c>
      <c r="M20" s="1474">
        <v>74457.42</v>
      </c>
      <c r="N20" s="1475">
        <v>0</v>
      </c>
    </row>
    <row r="21" spans="1:14" s="1477" customFormat="1" ht="25.15" customHeight="1">
      <c r="A21" s="1777"/>
      <c r="B21" s="1778">
        <v>750</v>
      </c>
      <c r="C21" s="1472" t="s">
        <v>840</v>
      </c>
      <c r="D21" s="1475">
        <v>0</v>
      </c>
      <c r="E21" s="1475">
        <v>0</v>
      </c>
      <c r="F21" s="1475">
        <v>0</v>
      </c>
      <c r="G21" s="1475">
        <v>0</v>
      </c>
      <c r="H21" s="1475">
        <v>0</v>
      </c>
      <c r="I21" s="1474">
        <v>14097.95</v>
      </c>
      <c r="J21" s="1483">
        <v>433.63</v>
      </c>
      <c r="K21" s="1475">
        <v>0</v>
      </c>
      <c r="L21" s="1475">
        <v>0</v>
      </c>
      <c r="M21" s="1475">
        <v>0</v>
      </c>
      <c r="N21" s="1475">
        <v>0</v>
      </c>
    </row>
    <row r="22" spans="1:14" s="1477" customFormat="1" ht="25.15" customHeight="1">
      <c r="A22" s="1774"/>
      <c r="B22" s="1780"/>
      <c r="C22" s="1472" t="s">
        <v>779</v>
      </c>
      <c r="D22" s="1473">
        <v>9641616.4299999997</v>
      </c>
      <c r="E22" s="1474">
        <v>255571.37</v>
      </c>
      <c r="F22" s="1474">
        <v>32851.839999999997</v>
      </c>
      <c r="G22" s="1475">
        <v>0</v>
      </c>
      <c r="H22" s="1475">
        <v>0</v>
      </c>
      <c r="I22" s="1475">
        <v>0</v>
      </c>
      <c r="J22" s="1475">
        <v>0</v>
      </c>
      <c r="K22" s="1475">
        <v>0</v>
      </c>
      <c r="L22" s="1475">
        <v>0</v>
      </c>
      <c r="M22" s="1475">
        <v>0</v>
      </c>
      <c r="N22" s="1475">
        <v>0</v>
      </c>
    </row>
    <row r="23" spans="1:14" s="1477" customFormat="1" ht="25.15" customHeight="1">
      <c r="A23" s="1773">
        <v>28</v>
      </c>
      <c r="B23" s="1778">
        <v>730</v>
      </c>
      <c r="C23" s="1472" t="s">
        <v>840</v>
      </c>
      <c r="D23" s="1475">
        <v>0</v>
      </c>
      <c r="E23" s="1475">
        <v>0</v>
      </c>
      <c r="F23" s="1475">
        <v>0</v>
      </c>
      <c r="G23" s="1475">
        <v>0</v>
      </c>
      <c r="H23" s="1474">
        <v>683483.14</v>
      </c>
      <c r="I23" s="1474">
        <v>7068.62</v>
      </c>
      <c r="J23" s="1474">
        <v>13751.29</v>
      </c>
      <c r="K23" s="1475">
        <v>0</v>
      </c>
      <c r="L23" s="1475">
        <v>0</v>
      </c>
      <c r="M23" s="1475">
        <v>0</v>
      </c>
      <c r="N23" s="1475">
        <v>0</v>
      </c>
    </row>
    <row r="24" spans="1:14" s="1477" customFormat="1" ht="25.15" customHeight="1">
      <c r="A24" s="1777"/>
      <c r="B24" s="1779"/>
      <c r="C24" s="1472" t="s">
        <v>776</v>
      </c>
      <c r="D24" s="1473">
        <v>10159989.199999999</v>
      </c>
      <c r="E24" s="1474">
        <v>109465.07</v>
      </c>
      <c r="F24" s="1474">
        <v>471617.71</v>
      </c>
      <c r="G24" s="1475">
        <v>0</v>
      </c>
      <c r="H24" s="1475">
        <v>0</v>
      </c>
      <c r="I24" s="1475">
        <v>0</v>
      </c>
      <c r="J24" s="1475">
        <v>0</v>
      </c>
      <c r="K24" s="1475">
        <v>0</v>
      </c>
      <c r="L24" s="1475">
        <v>0</v>
      </c>
      <c r="M24" s="1475">
        <v>0</v>
      </c>
      <c r="N24" s="1474">
        <v>7224.51</v>
      </c>
    </row>
    <row r="25" spans="1:14" s="1477" customFormat="1" ht="25.15" customHeight="1">
      <c r="A25" s="1777"/>
      <c r="B25" s="1779"/>
      <c r="C25" s="1472" t="s">
        <v>841</v>
      </c>
      <c r="D25" s="1475">
        <v>0</v>
      </c>
      <c r="E25" s="1475">
        <v>0</v>
      </c>
      <c r="F25" s="1475">
        <v>0</v>
      </c>
      <c r="G25" s="1475">
        <v>0</v>
      </c>
      <c r="H25" s="1475">
        <v>0</v>
      </c>
      <c r="I25" s="1475">
        <v>0</v>
      </c>
      <c r="J25" s="1475">
        <v>0</v>
      </c>
      <c r="K25" s="1474">
        <v>5373.75</v>
      </c>
      <c r="L25" s="1475">
        <v>0</v>
      </c>
      <c r="M25" s="1475">
        <v>0</v>
      </c>
      <c r="N25" s="1475">
        <v>0</v>
      </c>
    </row>
    <row r="26" spans="1:14" s="1477" customFormat="1" ht="25.15" customHeight="1">
      <c r="A26" s="1774"/>
      <c r="B26" s="1780"/>
      <c r="C26" s="1472" t="s">
        <v>778</v>
      </c>
      <c r="D26" s="1473">
        <v>6005292.0099999998</v>
      </c>
      <c r="E26" s="1474">
        <v>40979.450000000004</v>
      </c>
      <c r="F26" s="1474">
        <v>166055.07999999999</v>
      </c>
      <c r="G26" s="1481">
        <v>88624.33</v>
      </c>
      <c r="H26" s="1475">
        <v>0</v>
      </c>
      <c r="I26" s="1475">
        <v>0</v>
      </c>
      <c r="J26" s="1475">
        <v>0</v>
      </c>
      <c r="K26" s="1475">
        <v>0</v>
      </c>
      <c r="L26" s="1475">
        <v>0</v>
      </c>
      <c r="M26" s="1475">
        <v>0</v>
      </c>
      <c r="N26" s="1483">
        <v>429.46</v>
      </c>
    </row>
    <row r="27" spans="1:14" s="1477" customFormat="1" ht="25.15" customHeight="1">
      <c r="A27" s="1773">
        <v>30</v>
      </c>
      <c r="B27" s="1778">
        <v>801</v>
      </c>
      <c r="C27" s="1472" t="s">
        <v>841</v>
      </c>
      <c r="D27" s="1475">
        <v>0</v>
      </c>
      <c r="E27" s="1475">
        <v>0</v>
      </c>
      <c r="F27" s="1475">
        <v>0</v>
      </c>
      <c r="G27" s="1475">
        <v>0</v>
      </c>
      <c r="H27" s="1475">
        <v>0</v>
      </c>
      <c r="I27" s="1475">
        <v>0</v>
      </c>
      <c r="J27" s="1481">
        <v>5363.45</v>
      </c>
      <c r="K27" s="1475">
        <v>0</v>
      </c>
      <c r="L27" s="1475">
        <v>0</v>
      </c>
      <c r="M27" s="1475">
        <v>0</v>
      </c>
      <c r="N27" s="1475">
        <v>0</v>
      </c>
    </row>
    <row r="28" spans="1:14" s="1477" customFormat="1" ht="25.15" customHeight="1">
      <c r="A28" s="1774"/>
      <c r="B28" s="1780"/>
      <c r="C28" s="1472" t="s">
        <v>778</v>
      </c>
      <c r="D28" s="1473">
        <v>821455.6399999999</v>
      </c>
      <c r="E28" s="1474">
        <v>15155.939999999999</v>
      </c>
      <c r="F28" s="1475">
        <v>0</v>
      </c>
      <c r="G28" s="1475">
        <v>0</v>
      </c>
      <c r="H28" s="1475">
        <v>0</v>
      </c>
      <c r="I28" s="1475">
        <v>0</v>
      </c>
      <c r="J28" s="1475">
        <v>0</v>
      </c>
      <c r="K28" s="1475">
        <v>0</v>
      </c>
      <c r="L28" s="1475">
        <v>0</v>
      </c>
      <c r="M28" s="1475">
        <v>0</v>
      </c>
      <c r="N28" s="1475">
        <v>0</v>
      </c>
    </row>
    <row r="29" spans="1:14" s="1477" customFormat="1" ht="25.15" customHeight="1">
      <c r="A29" s="1773">
        <v>31</v>
      </c>
      <c r="B29" s="1468">
        <v>150</v>
      </c>
      <c r="C29" s="1472" t="s">
        <v>841</v>
      </c>
      <c r="D29" s="1475">
        <v>0</v>
      </c>
      <c r="E29" s="1475">
        <v>0</v>
      </c>
      <c r="F29" s="1475">
        <v>0</v>
      </c>
      <c r="G29" s="1475">
        <v>0</v>
      </c>
      <c r="H29" s="1475">
        <v>0</v>
      </c>
      <c r="I29" s="1474">
        <v>900</v>
      </c>
      <c r="J29" s="1475">
        <v>0</v>
      </c>
      <c r="K29" s="1475">
        <v>0</v>
      </c>
      <c r="L29" s="1475">
        <v>0</v>
      </c>
      <c r="M29" s="1474">
        <v>1810.8</v>
      </c>
      <c r="N29" s="1475">
        <v>0</v>
      </c>
    </row>
    <row r="30" spans="1:14" s="1477" customFormat="1" ht="25.15" customHeight="1">
      <c r="A30" s="1774"/>
      <c r="B30" s="1468">
        <v>853</v>
      </c>
      <c r="C30" s="1472" t="s">
        <v>778</v>
      </c>
      <c r="D30" s="1473">
        <v>127007.54</v>
      </c>
      <c r="E30" s="1483">
        <v>10.67</v>
      </c>
      <c r="F30" s="1475">
        <v>0</v>
      </c>
      <c r="G30" s="1475">
        <v>0</v>
      </c>
      <c r="H30" s="1475">
        <v>0</v>
      </c>
      <c r="I30" s="1475">
        <v>0</v>
      </c>
      <c r="J30" s="1475">
        <v>0</v>
      </c>
      <c r="K30" s="1475">
        <v>0</v>
      </c>
      <c r="L30" s="1475">
        <v>0</v>
      </c>
      <c r="M30" s="1475">
        <v>0</v>
      </c>
      <c r="N30" s="1475">
        <v>0</v>
      </c>
    </row>
    <row r="31" spans="1:14" s="1477" customFormat="1" ht="25.15" customHeight="1">
      <c r="A31" s="1476">
        <v>32</v>
      </c>
      <c r="B31" s="1468">
        <v>801</v>
      </c>
      <c r="C31" s="1484" t="s">
        <v>842</v>
      </c>
      <c r="D31" s="1485">
        <v>336</v>
      </c>
      <c r="E31" s="1475">
        <v>0</v>
      </c>
      <c r="F31" s="1475">
        <v>0</v>
      </c>
      <c r="G31" s="1475">
        <v>0</v>
      </c>
      <c r="H31" s="1475">
        <v>0</v>
      </c>
      <c r="I31" s="1475">
        <v>0</v>
      </c>
      <c r="J31" s="1475">
        <v>0</v>
      </c>
      <c r="K31" s="1475">
        <v>0</v>
      </c>
      <c r="L31" s="1486">
        <v>1</v>
      </c>
      <c r="M31" s="1475">
        <v>0</v>
      </c>
      <c r="N31" s="1475">
        <v>0</v>
      </c>
    </row>
    <row r="32" spans="1:14" s="1477" customFormat="1" ht="25.15" customHeight="1">
      <c r="A32" s="1781" t="s">
        <v>867</v>
      </c>
      <c r="B32" s="1778">
        <v>150</v>
      </c>
      <c r="C32" s="1472" t="s">
        <v>840</v>
      </c>
      <c r="D32" s="1475">
        <v>0</v>
      </c>
      <c r="E32" s="1475">
        <v>0</v>
      </c>
      <c r="F32" s="1475">
        <v>0</v>
      </c>
      <c r="G32" s="1474">
        <v>95814.81</v>
      </c>
      <c r="H32" s="1474">
        <v>133823.14000000001</v>
      </c>
      <c r="I32" s="1474">
        <v>257256.48</v>
      </c>
      <c r="J32" s="1475">
        <v>0</v>
      </c>
      <c r="K32" s="1475">
        <v>0</v>
      </c>
      <c r="L32" s="1475">
        <v>0</v>
      </c>
      <c r="M32" s="1474">
        <v>14130.91</v>
      </c>
      <c r="N32" s="1475">
        <v>0</v>
      </c>
    </row>
    <row r="33" spans="1:14" s="1477" customFormat="1" ht="25.15" customHeight="1">
      <c r="A33" s="1782"/>
      <c r="B33" s="1779"/>
      <c r="C33" s="1472" t="s">
        <v>776</v>
      </c>
      <c r="D33" s="1473">
        <v>8824414.4000000004</v>
      </c>
      <c r="E33" s="1474">
        <v>41515.46</v>
      </c>
      <c r="F33" s="1474">
        <v>398151</v>
      </c>
      <c r="G33" s="1475">
        <v>0</v>
      </c>
      <c r="H33" s="1475">
        <v>0</v>
      </c>
      <c r="I33" s="1475">
        <v>0</v>
      </c>
      <c r="J33" s="1475">
        <v>0</v>
      </c>
      <c r="K33" s="1475">
        <v>0</v>
      </c>
      <c r="L33" s="1475">
        <v>0</v>
      </c>
      <c r="M33" s="1475">
        <v>0</v>
      </c>
      <c r="N33" s="1475">
        <v>0</v>
      </c>
    </row>
    <row r="34" spans="1:14" s="1477" customFormat="1" ht="25.15" customHeight="1">
      <c r="A34" s="1782"/>
      <c r="B34" s="1779"/>
      <c r="C34" s="1472" t="s">
        <v>777</v>
      </c>
      <c r="D34" s="1473">
        <v>35000</v>
      </c>
      <c r="E34" s="1475">
        <v>0</v>
      </c>
      <c r="F34" s="1475">
        <v>0</v>
      </c>
      <c r="G34" s="1475">
        <v>0</v>
      </c>
      <c r="H34" s="1475">
        <v>0</v>
      </c>
      <c r="I34" s="1475">
        <v>0</v>
      </c>
      <c r="J34" s="1475">
        <v>0</v>
      </c>
      <c r="K34" s="1475">
        <v>0</v>
      </c>
      <c r="L34" s="1475">
        <v>0</v>
      </c>
      <c r="M34" s="1475">
        <v>0</v>
      </c>
      <c r="N34" s="1475">
        <v>0</v>
      </c>
    </row>
    <row r="35" spans="1:14" s="1477" customFormat="1" ht="25.15" customHeight="1">
      <c r="A35" s="1782"/>
      <c r="B35" s="1780"/>
      <c r="C35" s="1472" t="s">
        <v>778</v>
      </c>
      <c r="D35" s="1473">
        <v>4500</v>
      </c>
      <c r="E35" s="1474">
        <v>9364</v>
      </c>
      <c r="F35" s="1475">
        <v>0</v>
      </c>
      <c r="G35" s="1474">
        <v>30324.05</v>
      </c>
      <c r="H35" s="1475">
        <v>0</v>
      </c>
      <c r="I35" s="1475">
        <v>0</v>
      </c>
      <c r="J35" s="1475">
        <v>0</v>
      </c>
      <c r="K35" s="1475">
        <v>0</v>
      </c>
      <c r="L35" s="1475">
        <v>0</v>
      </c>
      <c r="M35" s="1475">
        <v>0</v>
      </c>
      <c r="N35" s="1475">
        <v>0</v>
      </c>
    </row>
    <row r="36" spans="1:14" s="1477" customFormat="1" ht="25.15" customHeight="1">
      <c r="A36" s="1782"/>
      <c r="B36" s="1480">
        <v>750</v>
      </c>
      <c r="C36" s="1472" t="s">
        <v>778</v>
      </c>
      <c r="D36" s="1487">
        <v>81030.84</v>
      </c>
      <c r="E36" s="1488">
        <v>0.04</v>
      </c>
      <c r="F36" s="1475">
        <v>0</v>
      </c>
      <c r="G36" s="1475">
        <v>0</v>
      </c>
      <c r="H36" s="1475">
        <v>0</v>
      </c>
      <c r="I36" s="1475">
        <v>0</v>
      </c>
      <c r="J36" s="1475">
        <v>0</v>
      </c>
      <c r="K36" s="1475">
        <v>0</v>
      </c>
      <c r="L36" s="1475">
        <v>0</v>
      </c>
      <c r="M36" s="1475">
        <v>0</v>
      </c>
      <c r="N36" s="1475">
        <v>0</v>
      </c>
    </row>
    <row r="37" spans="1:14" s="1477" customFormat="1" ht="25.15" customHeight="1">
      <c r="A37" s="1782"/>
      <c r="B37" s="1784" t="s">
        <v>868</v>
      </c>
      <c r="C37" s="1472" t="s">
        <v>841</v>
      </c>
      <c r="D37" s="1475">
        <v>0</v>
      </c>
      <c r="E37" s="1475">
        <v>0</v>
      </c>
      <c r="F37" s="1475">
        <v>0</v>
      </c>
      <c r="G37" s="1475">
        <v>0</v>
      </c>
      <c r="H37" s="1474">
        <v>2086.42</v>
      </c>
      <c r="I37" s="1474">
        <v>2386.4899999999998</v>
      </c>
      <c r="J37" s="1475">
        <v>0</v>
      </c>
      <c r="K37" s="1474">
        <v>214830.53</v>
      </c>
      <c r="L37" s="1474">
        <v>7892.35</v>
      </c>
      <c r="M37" s="1474">
        <v>518285.26</v>
      </c>
      <c r="N37" s="1475">
        <v>0</v>
      </c>
    </row>
    <row r="38" spans="1:14" s="1477" customFormat="1" ht="25.15" customHeight="1">
      <c r="A38" s="1782"/>
      <c r="B38" s="1785"/>
      <c r="C38" s="1472" t="s">
        <v>843</v>
      </c>
      <c r="D38" s="1475">
        <v>0</v>
      </c>
      <c r="E38" s="1475">
        <v>0</v>
      </c>
      <c r="F38" s="1475">
        <v>0</v>
      </c>
      <c r="G38" s="1475">
        <v>0</v>
      </c>
      <c r="H38" s="1475">
        <v>0</v>
      </c>
      <c r="I38" s="1475">
        <v>0</v>
      </c>
      <c r="J38" s="1475">
        <v>0</v>
      </c>
      <c r="K38" s="1474">
        <v>6504.36</v>
      </c>
      <c r="L38" s="1475">
        <v>0</v>
      </c>
      <c r="M38" s="1474">
        <v>8933.42</v>
      </c>
      <c r="N38" s="1475">
        <v>0</v>
      </c>
    </row>
    <row r="39" spans="1:14" s="1477" customFormat="1" ht="25.15" customHeight="1">
      <c r="A39" s="1782"/>
      <c r="B39" s="1785"/>
      <c r="C39" s="1472" t="s">
        <v>844</v>
      </c>
      <c r="D39" s="1473">
        <v>1840401.36</v>
      </c>
      <c r="E39" s="1483">
        <v>278.38</v>
      </c>
      <c r="F39" s="1475">
        <v>0</v>
      </c>
      <c r="G39" s="1475">
        <v>0</v>
      </c>
      <c r="H39" s="1475">
        <v>0</v>
      </c>
      <c r="I39" s="1475">
        <v>0</v>
      </c>
      <c r="J39" s="1475">
        <v>0</v>
      </c>
      <c r="K39" s="1475">
        <v>0</v>
      </c>
      <c r="L39" s="1475">
        <v>0</v>
      </c>
      <c r="M39" s="1475">
        <v>0</v>
      </c>
      <c r="N39" s="1475">
        <v>0</v>
      </c>
    </row>
    <row r="40" spans="1:14" s="1477" customFormat="1" ht="25.15" customHeight="1">
      <c r="A40" s="1782"/>
      <c r="B40" s="1785"/>
      <c r="C40" s="1472" t="s">
        <v>845</v>
      </c>
      <c r="D40" s="1473">
        <v>5027435.5600000005</v>
      </c>
      <c r="E40" s="1474">
        <v>203037.75</v>
      </c>
      <c r="F40" s="1483">
        <v>0.93</v>
      </c>
      <c r="G40" s="1475">
        <v>0</v>
      </c>
      <c r="H40" s="1475">
        <v>0</v>
      </c>
      <c r="I40" s="1475">
        <v>0</v>
      </c>
      <c r="J40" s="1475">
        <v>0</v>
      </c>
      <c r="K40" s="1475">
        <v>0</v>
      </c>
      <c r="L40" s="1475">
        <v>0</v>
      </c>
      <c r="M40" s="1475">
        <v>0</v>
      </c>
      <c r="N40" s="1475">
        <v>0</v>
      </c>
    </row>
    <row r="41" spans="1:14" s="1477" customFormat="1" ht="25.15" customHeight="1">
      <c r="A41" s="1782"/>
      <c r="B41" s="1785"/>
      <c r="C41" s="1472" t="s">
        <v>846</v>
      </c>
      <c r="D41" s="1475">
        <v>0</v>
      </c>
      <c r="E41" s="1475">
        <v>0</v>
      </c>
      <c r="F41" s="1475">
        <v>0</v>
      </c>
      <c r="G41" s="1475">
        <v>0</v>
      </c>
      <c r="H41" s="1475">
        <v>0</v>
      </c>
      <c r="I41" s="1474">
        <v>9278.84</v>
      </c>
      <c r="J41" s="1474">
        <v>1481.47</v>
      </c>
      <c r="K41" s="1475">
        <v>0</v>
      </c>
      <c r="L41" s="1475">
        <v>0</v>
      </c>
      <c r="M41" s="1475">
        <v>0</v>
      </c>
      <c r="N41" s="1475">
        <v>0</v>
      </c>
    </row>
    <row r="42" spans="1:14" s="1477" customFormat="1" ht="25.15" customHeight="1">
      <c r="A42" s="1782"/>
      <c r="B42" s="1785"/>
      <c r="C42" s="1472" t="s">
        <v>847</v>
      </c>
      <c r="D42" s="1473">
        <v>12565277.25</v>
      </c>
      <c r="E42" s="1474">
        <v>581566.62</v>
      </c>
      <c r="F42" s="1474">
        <v>106615.67</v>
      </c>
      <c r="G42" s="1475">
        <v>0</v>
      </c>
      <c r="H42" s="1475">
        <v>0</v>
      </c>
      <c r="I42" s="1475">
        <v>0</v>
      </c>
      <c r="J42" s="1475">
        <v>0</v>
      </c>
      <c r="K42" s="1475">
        <v>0</v>
      </c>
      <c r="L42" s="1475">
        <v>0</v>
      </c>
      <c r="M42" s="1475">
        <v>0</v>
      </c>
      <c r="N42" s="1475">
        <v>0</v>
      </c>
    </row>
    <row r="43" spans="1:14" s="1477" customFormat="1" ht="25.15" customHeight="1">
      <c r="A43" s="1782"/>
      <c r="B43" s="1785"/>
      <c r="C43" s="1472" t="s">
        <v>848</v>
      </c>
      <c r="D43" s="1475">
        <v>0</v>
      </c>
      <c r="E43" s="1475">
        <v>0</v>
      </c>
      <c r="F43" s="1475">
        <v>0</v>
      </c>
      <c r="G43" s="1475">
        <v>0</v>
      </c>
      <c r="H43" s="1475">
        <v>0</v>
      </c>
      <c r="I43" s="1475">
        <v>0</v>
      </c>
      <c r="J43" s="1475">
        <v>0</v>
      </c>
      <c r="K43" s="1474">
        <v>2025.38</v>
      </c>
      <c r="L43" s="1475">
        <v>0</v>
      </c>
      <c r="M43" s="1474">
        <v>24681.67</v>
      </c>
      <c r="N43" s="1475">
        <v>0</v>
      </c>
    </row>
    <row r="44" spans="1:14" s="1477" customFormat="1" ht="25.15" customHeight="1">
      <c r="A44" s="1782"/>
      <c r="B44" s="1785"/>
      <c r="C44" s="1472" t="s">
        <v>819</v>
      </c>
      <c r="D44" s="1473">
        <v>694183.26</v>
      </c>
      <c r="E44" s="1474">
        <v>3380.53</v>
      </c>
      <c r="F44" s="1474">
        <v>19372.5</v>
      </c>
      <c r="G44" s="1475">
        <v>0</v>
      </c>
      <c r="H44" s="1475">
        <v>0</v>
      </c>
      <c r="I44" s="1475">
        <v>0</v>
      </c>
      <c r="J44" s="1475">
        <v>0</v>
      </c>
      <c r="K44" s="1475">
        <v>0</v>
      </c>
      <c r="L44" s="1475">
        <v>0</v>
      </c>
      <c r="M44" s="1475">
        <v>0</v>
      </c>
      <c r="N44" s="1481">
        <v>9035.02</v>
      </c>
    </row>
    <row r="45" spans="1:14" s="1477" customFormat="1" ht="25.15" customHeight="1">
      <c r="A45" s="1782"/>
      <c r="B45" s="1785"/>
      <c r="C45" s="1472" t="s">
        <v>784</v>
      </c>
      <c r="D45" s="1473">
        <v>7474397.1200000001</v>
      </c>
      <c r="E45" s="1474">
        <v>158682.66</v>
      </c>
      <c r="F45" s="1474">
        <v>115202.94</v>
      </c>
      <c r="G45" s="1475">
        <v>0</v>
      </c>
      <c r="H45" s="1475">
        <v>0</v>
      </c>
      <c r="I45" s="1475">
        <v>0</v>
      </c>
      <c r="J45" s="1475">
        <v>0</v>
      </c>
      <c r="K45" s="1475">
        <v>0</v>
      </c>
      <c r="L45" s="1475">
        <v>0</v>
      </c>
      <c r="M45" s="1475">
        <v>0</v>
      </c>
      <c r="N45" s="1475">
        <v>0</v>
      </c>
    </row>
    <row r="46" spans="1:14" s="1477" customFormat="1" ht="25.15" customHeight="1">
      <c r="A46" s="1782"/>
      <c r="B46" s="1785"/>
      <c r="C46" s="1472" t="s">
        <v>785</v>
      </c>
      <c r="D46" s="1473">
        <v>2548818.7800000003</v>
      </c>
      <c r="E46" s="1474">
        <v>467077.89</v>
      </c>
      <c r="F46" s="1474">
        <v>65605.42</v>
      </c>
      <c r="G46" s="1475">
        <v>0</v>
      </c>
      <c r="H46" s="1475">
        <v>0</v>
      </c>
      <c r="I46" s="1475">
        <v>0</v>
      </c>
      <c r="J46" s="1475">
        <v>0</v>
      </c>
      <c r="K46" s="1475">
        <v>0</v>
      </c>
      <c r="L46" s="1475">
        <v>0</v>
      </c>
      <c r="M46" s="1475">
        <v>0</v>
      </c>
      <c r="N46" s="1475">
        <v>0</v>
      </c>
    </row>
    <row r="47" spans="1:14" s="1477" customFormat="1" ht="25.15" customHeight="1">
      <c r="A47" s="1782"/>
      <c r="B47" s="1785"/>
      <c r="C47" s="1472" t="s">
        <v>849</v>
      </c>
      <c r="D47" s="1475">
        <v>0</v>
      </c>
      <c r="E47" s="1475">
        <v>0</v>
      </c>
      <c r="F47" s="1475">
        <v>0</v>
      </c>
      <c r="G47" s="1475">
        <v>0</v>
      </c>
      <c r="H47" s="1474">
        <v>24762.560000000001</v>
      </c>
      <c r="I47" s="1475">
        <v>0</v>
      </c>
      <c r="J47" s="1475">
        <v>0</v>
      </c>
      <c r="K47" s="1475">
        <v>0</v>
      </c>
      <c r="L47" s="1474">
        <v>805.6</v>
      </c>
      <c r="M47" s="1475">
        <v>0</v>
      </c>
      <c r="N47" s="1475">
        <v>0</v>
      </c>
    </row>
    <row r="48" spans="1:14" s="1477" customFormat="1" ht="25.15" customHeight="1">
      <c r="A48" s="1782"/>
      <c r="B48" s="1785"/>
      <c r="C48" s="1472" t="s">
        <v>842</v>
      </c>
      <c r="D48" s="1473">
        <v>2959058.44</v>
      </c>
      <c r="E48" s="1474">
        <v>264097.76</v>
      </c>
      <c r="F48" s="1474">
        <v>21318.04</v>
      </c>
      <c r="G48" s="1474">
        <v>989.41</v>
      </c>
      <c r="H48" s="1475">
        <v>0</v>
      </c>
      <c r="I48" s="1475">
        <v>0</v>
      </c>
      <c r="J48" s="1475">
        <v>0</v>
      </c>
      <c r="K48" s="1475">
        <v>0</v>
      </c>
      <c r="L48" s="1475">
        <v>0</v>
      </c>
      <c r="M48" s="1475">
        <v>0</v>
      </c>
      <c r="N48" s="1474">
        <v>2119.89</v>
      </c>
    </row>
    <row r="49" spans="1:14" s="1477" customFormat="1" ht="25.15" customHeight="1">
      <c r="A49" s="1782"/>
      <c r="B49" s="1785"/>
      <c r="C49" s="1472" t="s">
        <v>850</v>
      </c>
      <c r="D49" s="1475">
        <v>0</v>
      </c>
      <c r="E49" s="1475">
        <v>0</v>
      </c>
      <c r="F49" s="1475">
        <v>0</v>
      </c>
      <c r="G49" s="1475">
        <v>0</v>
      </c>
      <c r="H49" s="1483">
        <v>424.28</v>
      </c>
      <c r="I49" s="1475">
        <v>0</v>
      </c>
      <c r="J49" s="1475">
        <v>0</v>
      </c>
      <c r="K49" s="1475">
        <v>0</v>
      </c>
      <c r="L49" s="1474">
        <v>147168.76</v>
      </c>
      <c r="M49" s="1475">
        <v>0</v>
      </c>
      <c r="N49" s="1475">
        <v>0</v>
      </c>
    </row>
    <row r="50" spans="1:14" s="1477" customFormat="1" ht="25.15" customHeight="1">
      <c r="A50" s="1782"/>
      <c r="B50" s="1785"/>
      <c r="C50" s="1472" t="s">
        <v>787</v>
      </c>
      <c r="D50" s="1473">
        <v>859594.40999999992</v>
      </c>
      <c r="E50" s="1474">
        <v>37365.480000000003</v>
      </c>
      <c r="F50" s="1474">
        <v>58357.86</v>
      </c>
      <c r="G50" s="1475">
        <v>0</v>
      </c>
      <c r="H50" s="1475">
        <v>0</v>
      </c>
      <c r="I50" s="1475">
        <v>0</v>
      </c>
      <c r="J50" s="1475">
        <v>0</v>
      </c>
      <c r="K50" s="1475">
        <v>0</v>
      </c>
      <c r="L50" s="1475">
        <v>0</v>
      </c>
      <c r="M50" s="1475">
        <v>0</v>
      </c>
      <c r="N50" s="1475">
        <v>0</v>
      </c>
    </row>
    <row r="51" spans="1:14" s="1477" customFormat="1" ht="25.15" customHeight="1">
      <c r="A51" s="1782"/>
      <c r="B51" s="1785"/>
      <c r="C51" s="1472" t="s">
        <v>851</v>
      </c>
      <c r="D51" s="1475">
        <v>0</v>
      </c>
      <c r="E51" s="1475">
        <v>0</v>
      </c>
      <c r="F51" s="1475">
        <v>0</v>
      </c>
      <c r="G51" s="1475">
        <v>0</v>
      </c>
      <c r="H51" s="1475">
        <v>0</v>
      </c>
      <c r="I51" s="1475">
        <v>0</v>
      </c>
      <c r="J51" s="1475">
        <v>0</v>
      </c>
      <c r="K51" s="1475">
        <v>0</v>
      </c>
      <c r="L51" s="1474">
        <v>7484.22</v>
      </c>
      <c r="M51" s="1475">
        <v>0</v>
      </c>
      <c r="N51" s="1475">
        <v>0</v>
      </c>
    </row>
    <row r="52" spans="1:14" s="1477" customFormat="1" ht="25.15" customHeight="1">
      <c r="A52" s="1782"/>
      <c r="B52" s="1785"/>
      <c r="C52" s="1472" t="s">
        <v>788</v>
      </c>
      <c r="D52" s="1473">
        <v>7513434.46</v>
      </c>
      <c r="E52" s="1475">
        <v>0</v>
      </c>
      <c r="F52" s="1475">
        <v>0</v>
      </c>
      <c r="G52" s="1475">
        <v>0</v>
      </c>
      <c r="H52" s="1475">
        <v>0</v>
      </c>
      <c r="I52" s="1475">
        <v>0</v>
      </c>
      <c r="J52" s="1475">
        <v>0</v>
      </c>
      <c r="K52" s="1475">
        <v>0</v>
      </c>
      <c r="L52" s="1475">
        <v>0</v>
      </c>
      <c r="M52" s="1475">
        <v>0</v>
      </c>
      <c r="N52" s="1475">
        <v>0</v>
      </c>
    </row>
    <row r="53" spans="1:14" s="1477" customFormat="1" ht="25.15" customHeight="1">
      <c r="A53" s="1782"/>
      <c r="B53" s="1785"/>
      <c r="C53" s="1472" t="s">
        <v>852</v>
      </c>
      <c r="D53" s="1475">
        <v>0</v>
      </c>
      <c r="E53" s="1475">
        <v>0</v>
      </c>
      <c r="F53" s="1475">
        <v>0</v>
      </c>
      <c r="G53" s="1475">
        <v>0</v>
      </c>
      <c r="H53" s="1475">
        <v>0</v>
      </c>
      <c r="I53" s="1475">
        <v>0</v>
      </c>
      <c r="J53" s="1474">
        <v>13355.83</v>
      </c>
      <c r="K53" s="1475">
        <v>0</v>
      </c>
      <c r="L53" s="1475">
        <v>0</v>
      </c>
      <c r="M53" s="1475">
        <v>0</v>
      </c>
      <c r="N53" s="1475">
        <v>0</v>
      </c>
    </row>
    <row r="54" spans="1:14" s="1477" customFormat="1" ht="25.15" customHeight="1">
      <c r="A54" s="1782"/>
      <c r="B54" s="1785"/>
      <c r="C54" s="1472" t="s">
        <v>789</v>
      </c>
      <c r="D54" s="1473">
        <v>1853883.74</v>
      </c>
      <c r="E54" s="1474">
        <v>4600.8599999999997</v>
      </c>
      <c r="F54" s="1483">
        <v>315.58999999999997</v>
      </c>
      <c r="G54" s="1475">
        <v>0</v>
      </c>
      <c r="H54" s="1475">
        <v>0</v>
      </c>
      <c r="I54" s="1475">
        <v>0</v>
      </c>
      <c r="J54" s="1475">
        <v>0</v>
      </c>
      <c r="K54" s="1475">
        <v>0</v>
      </c>
      <c r="L54" s="1475">
        <v>0</v>
      </c>
      <c r="M54" s="1475">
        <v>0</v>
      </c>
      <c r="N54" s="1475">
        <v>0</v>
      </c>
    </row>
    <row r="55" spans="1:14" s="1477" customFormat="1" ht="25.15" customHeight="1">
      <c r="A55" s="1782"/>
      <c r="B55" s="1785"/>
      <c r="C55" s="1472" t="s">
        <v>853</v>
      </c>
      <c r="D55" s="1473">
        <v>3577064.49</v>
      </c>
      <c r="E55" s="1474">
        <v>8205.9599999999991</v>
      </c>
      <c r="F55" s="1474">
        <v>1823.7</v>
      </c>
      <c r="G55" s="1475">
        <v>0</v>
      </c>
      <c r="H55" s="1475">
        <v>0</v>
      </c>
      <c r="I55" s="1475">
        <v>0</v>
      </c>
      <c r="J55" s="1475">
        <v>0</v>
      </c>
      <c r="K55" s="1475">
        <v>0</v>
      </c>
      <c r="L55" s="1475">
        <v>0</v>
      </c>
      <c r="M55" s="1475">
        <v>0</v>
      </c>
      <c r="N55" s="1475">
        <v>0</v>
      </c>
    </row>
    <row r="56" spans="1:14" s="1477" customFormat="1" ht="25.15" customHeight="1">
      <c r="A56" s="1782"/>
      <c r="B56" s="1785"/>
      <c r="C56" s="1472" t="s">
        <v>854</v>
      </c>
      <c r="D56" s="1475">
        <v>0</v>
      </c>
      <c r="E56" s="1475">
        <v>0</v>
      </c>
      <c r="F56" s="1475">
        <v>0</v>
      </c>
      <c r="G56" s="1474">
        <v>731.44</v>
      </c>
      <c r="H56" s="1474">
        <v>8859.4</v>
      </c>
      <c r="I56" s="1475">
        <v>0</v>
      </c>
      <c r="J56" s="1474">
        <v>3781.05</v>
      </c>
      <c r="K56" s="1483">
        <v>176.53</v>
      </c>
      <c r="L56" s="1483">
        <v>475.72</v>
      </c>
      <c r="M56" s="1474">
        <v>3922.55</v>
      </c>
      <c r="N56" s="1475">
        <v>0</v>
      </c>
    </row>
    <row r="57" spans="1:14" s="1477" customFormat="1" ht="25.15" customHeight="1">
      <c r="A57" s="1782"/>
      <c r="B57" s="1785"/>
      <c r="C57" s="1472" t="s">
        <v>855</v>
      </c>
      <c r="D57" s="1473">
        <v>5378732.9000000004</v>
      </c>
      <c r="E57" s="1474">
        <v>110065.36</v>
      </c>
      <c r="F57" s="1474">
        <v>284742.13999999996</v>
      </c>
      <c r="G57" s="1475">
        <v>0</v>
      </c>
      <c r="H57" s="1475">
        <v>0</v>
      </c>
      <c r="I57" s="1475">
        <v>0</v>
      </c>
      <c r="J57" s="1475">
        <v>0</v>
      </c>
      <c r="K57" s="1475">
        <v>0</v>
      </c>
      <c r="L57" s="1475">
        <v>0</v>
      </c>
      <c r="M57" s="1475">
        <v>0</v>
      </c>
      <c r="N57" s="1475">
        <v>0</v>
      </c>
    </row>
    <row r="58" spans="1:14" s="1477" customFormat="1" ht="25.15" customHeight="1">
      <c r="A58" s="1782"/>
      <c r="B58" s="1785"/>
      <c r="C58" s="1472" t="s">
        <v>856</v>
      </c>
      <c r="D58" s="1475">
        <v>0</v>
      </c>
      <c r="E58" s="1475">
        <v>0</v>
      </c>
      <c r="F58" s="1475">
        <v>0</v>
      </c>
      <c r="G58" s="1475">
        <v>0</v>
      </c>
      <c r="H58" s="1474">
        <v>5964.52</v>
      </c>
      <c r="I58" s="1475">
        <v>0</v>
      </c>
      <c r="J58" s="1475">
        <v>0</v>
      </c>
      <c r="K58" s="1475">
        <v>0</v>
      </c>
      <c r="L58" s="1475">
        <v>0</v>
      </c>
      <c r="M58" s="1475">
        <v>0</v>
      </c>
      <c r="N58" s="1475">
        <v>0</v>
      </c>
    </row>
    <row r="59" spans="1:14" s="1477" customFormat="1" ht="25.15" customHeight="1">
      <c r="A59" s="1782"/>
      <c r="B59" s="1785"/>
      <c r="C59" s="1472" t="s">
        <v>857</v>
      </c>
      <c r="D59" s="1473">
        <v>1318186.26</v>
      </c>
      <c r="E59" s="1474">
        <v>820650</v>
      </c>
      <c r="F59" s="1475">
        <v>0</v>
      </c>
      <c r="G59" s="1475">
        <v>0</v>
      </c>
      <c r="H59" s="1475">
        <v>0</v>
      </c>
      <c r="I59" s="1475">
        <v>0</v>
      </c>
      <c r="J59" s="1475">
        <v>0</v>
      </c>
      <c r="K59" s="1475">
        <v>0</v>
      </c>
      <c r="L59" s="1475">
        <v>0</v>
      </c>
      <c r="M59" s="1475">
        <v>0</v>
      </c>
      <c r="N59" s="1483">
        <v>295.57</v>
      </c>
    </row>
    <row r="60" spans="1:14" s="1477" customFormat="1" ht="25.15" customHeight="1">
      <c r="A60" s="1782"/>
      <c r="B60" s="1785"/>
      <c r="C60" s="1472" t="s">
        <v>858</v>
      </c>
      <c r="D60" s="1475">
        <v>0</v>
      </c>
      <c r="E60" s="1475">
        <v>0</v>
      </c>
      <c r="F60" s="1475">
        <v>0</v>
      </c>
      <c r="G60" s="1475">
        <v>0</v>
      </c>
      <c r="H60" s="1475">
        <v>0</v>
      </c>
      <c r="I60" s="1474">
        <v>3172.22</v>
      </c>
      <c r="J60" s="1474">
        <v>25284.75</v>
      </c>
      <c r="K60" s="1475">
        <v>0</v>
      </c>
      <c r="L60" s="1474">
        <v>12496.44</v>
      </c>
      <c r="M60" s="1475">
        <v>0</v>
      </c>
      <c r="N60" s="1475">
        <v>0</v>
      </c>
    </row>
    <row r="61" spans="1:14" s="1477" customFormat="1" ht="25.15" customHeight="1">
      <c r="A61" s="1782"/>
      <c r="B61" s="1785"/>
      <c r="C61" s="1472" t="s">
        <v>859</v>
      </c>
      <c r="D61" s="1473">
        <v>867179.42</v>
      </c>
      <c r="E61" s="1483">
        <v>412.32</v>
      </c>
      <c r="F61" s="1475">
        <v>0</v>
      </c>
      <c r="G61" s="1475">
        <v>0</v>
      </c>
      <c r="H61" s="1475">
        <v>0</v>
      </c>
      <c r="I61" s="1475">
        <v>0</v>
      </c>
      <c r="J61" s="1475">
        <v>0</v>
      </c>
      <c r="K61" s="1475">
        <v>0</v>
      </c>
      <c r="L61" s="1475">
        <v>0</v>
      </c>
      <c r="M61" s="1475">
        <v>0</v>
      </c>
      <c r="N61" s="1474">
        <v>38942.83</v>
      </c>
    </row>
    <row r="62" spans="1:14" s="1477" customFormat="1" ht="25.15" customHeight="1">
      <c r="A62" s="1782"/>
      <c r="B62" s="1785"/>
      <c r="C62" s="1472" t="s">
        <v>860</v>
      </c>
      <c r="D62" s="1475">
        <v>0</v>
      </c>
      <c r="E62" s="1475">
        <v>0</v>
      </c>
      <c r="F62" s="1475">
        <v>0</v>
      </c>
      <c r="G62" s="1475">
        <v>0</v>
      </c>
      <c r="H62" s="1475">
        <v>0</v>
      </c>
      <c r="I62" s="1475">
        <v>0</v>
      </c>
      <c r="J62" s="1475">
        <v>0</v>
      </c>
      <c r="K62" s="1475">
        <v>0</v>
      </c>
      <c r="L62" s="1475">
        <v>0</v>
      </c>
      <c r="M62" s="1474">
        <v>500</v>
      </c>
      <c r="N62" s="1475">
        <v>0</v>
      </c>
    </row>
    <row r="63" spans="1:14" s="1477" customFormat="1" ht="25.15" customHeight="1">
      <c r="A63" s="1782"/>
      <c r="B63" s="1785"/>
      <c r="C63" s="1472" t="s">
        <v>794</v>
      </c>
      <c r="D63" s="1473">
        <v>4870168.3499999996</v>
      </c>
      <c r="E63" s="1474">
        <v>193904.67</v>
      </c>
      <c r="F63" s="1474">
        <v>16095.81</v>
      </c>
      <c r="G63" s="1475">
        <v>0</v>
      </c>
      <c r="H63" s="1475">
        <v>0</v>
      </c>
      <c r="I63" s="1475">
        <v>0</v>
      </c>
      <c r="J63" s="1475">
        <v>0</v>
      </c>
      <c r="K63" s="1475">
        <v>0</v>
      </c>
      <c r="L63" s="1475">
        <v>0</v>
      </c>
      <c r="M63" s="1475">
        <v>0</v>
      </c>
      <c r="N63" s="1475">
        <v>0</v>
      </c>
    </row>
    <row r="64" spans="1:14" s="1477" customFormat="1" ht="25.15" customHeight="1">
      <c r="A64" s="1782"/>
      <c r="B64" s="1785"/>
      <c r="C64" s="1472" t="s">
        <v>861</v>
      </c>
      <c r="D64" s="1475">
        <v>0</v>
      </c>
      <c r="E64" s="1475">
        <v>0</v>
      </c>
      <c r="F64" s="1475">
        <v>0</v>
      </c>
      <c r="G64" s="1475">
        <v>0</v>
      </c>
      <c r="H64" s="1475">
        <v>0</v>
      </c>
      <c r="I64" s="1475">
        <v>0</v>
      </c>
      <c r="J64" s="1475">
        <v>0</v>
      </c>
      <c r="K64" s="1475">
        <v>0</v>
      </c>
      <c r="L64" s="1474">
        <v>10805.86</v>
      </c>
      <c r="M64" s="1475">
        <v>0</v>
      </c>
      <c r="N64" s="1475">
        <v>0</v>
      </c>
    </row>
    <row r="65" spans="1:14" s="1477" customFormat="1" ht="25.15" customHeight="1">
      <c r="A65" s="1782"/>
      <c r="B65" s="1786"/>
      <c r="C65" s="1472" t="s">
        <v>862</v>
      </c>
      <c r="D65" s="1473">
        <v>965185.54</v>
      </c>
      <c r="E65" s="1474">
        <v>50301.3</v>
      </c>
      <c r="F65" s="1475">
        <v>0</v>
      </c>
      <c r="G65" s="1475">
        <v>0</v>
      </c>
      <c r="H65" s="1475">
        <v>0</v>
      </c>
      <c r="I65" s="1475">
        <v>0</v>
      </c>
      <c r="J65" s="1475">
        <v>0</v>
      </c>
      <c r="K65" s="1475">
        <v>0</v>
      </c>
      <c r="L65" s="1475">
        <v>0</v>
      </c>
      <c r="M65" s="1475">
        <v>0</v>
      </c>
      <c r="N65" s="1475">
        <v>0</v>
      </c>
    </row>
    <row r="66" spans="1:14" s="1477" customFormat="1" ht="25.15" customHeight="1">
      <c r="A66" s="1782"/>
      <c r="B66" s="1468">
        <v>801</v>
      </c>
      <c r="C66" s="1472" t="s">
        <v>778</v>
      </c>
      <c r="D66" s="1473">
        <v>73101.919999999998</v>
      </c>
      <c r="E66" s="1475">
        <v>0</v>
      </c>
      <c r="F66" s="1474">
        <v>1297331.45</v>
      </c>
      <c r="G66" s="1475">
        <v>0</v>
      </c>
      <c r="H66" s="1475">
        <v>0</v>
      </c>
      <c r="I66" s="1475">
        <v>0</v>
      </c>
      <c r="J66" s="1475">
        <v>0</v>
      </c>
      <c r="K66" s="1475">
        <v>0</v>
      </c>
      <c r="L66" s="1475">
        <v>0</v>
      </c>
      <c r="M66" s="1475">
        <v>0</v>
      </c>
      <c r="N66" s="1475">
        <v>0</v>
      </c>
    </row>
    <row r="67" spans="1:14" s="1477" customFormat="1" ht="25.15" customHeight="1">
      <c r="A67" s="1783"/>
      <c r="B67" s="1468">
        <v>853</v>
      </c>
      <c r="C67" s="1472" t="s">
        <v>778</v>
      </c>
      <c r="D67" s="1473">
        <v>435325.2</v>
      </c>
      <c r="E67" s="1474">
        <v>9621.86</v>
      </c>
      <c r="F67" s="1474">
        <v>94982.21</v>
      </c>
      <c r="G67" s="1475">
        <v>0</v>
      </c>
      <c r="H67" s="1475">
        <v>0</v>
      </c>
      <c r="I67" s="1475">
        <v>0</v>
      </c>
      <c r="J67" s="1475">
        <v>0</v>
      </c>
      <c r="K67" s="1475">
        <v>0</v>
      </c>
      <c r="L67" s="1475">
        <v>0</v>
      </c>
      <c r="M67" s="1475">
        <v>0</v>
      </c>
      <c r="N67" s="1474">
        <v>700.26</v>
      </c>
    </row>
    <row r="68" spans="1:14" s="1477" customFormat="1" ht="25.15" customHeight="1">
      <c r="A68" s="1489">
        <v>37</v>
      </c>
      <c r="B68" s="1480">
        <v>755</v>
      </c>
      <c r="C68" s="1472" t="s">
        <v>778</v>
      </c>
      <c r="D68" s="1473">
        <v>98422.05</v>
      </c>
      <c r="E68" s="1474">
        <v>142628.1</v>
      </c>
      <c r="F68" s="1474">
        <v>6871.38</v>
      </c>
      <c r="G68" s="1475">
        <v>0</v>
      </c>
      <c r="H68" s="1475">
        <v>0</v>
      </c>
      <c r="I68" s="1475">
        <v>0</v>
      </c>
      <c r="J68" s="1475">
        <v>0</v>
      </c>
      <c r="K68" s="1475">
        <v>0</v>
      </c>
      <c r="L68" s="1475">
        <v>0</v>
      </c>
      <c r="M68" s="1475">
        <v>0</v>
      </c>
      <c r="N68" s="1475">
        <v>0</v>
      </c>
    </row>
    <row r="69" spans="1:14" s="1477" customFormat="1" ht="25.15" customHeight="1">
      <c r="A69" s="1773">
        <v>39</v>
      </c>
      <c r="B69" s="1778">
        <v>600</v>
      </c>
      <c r="C69" s="1472" t="s">
        <v>799</v>
      </c>
      <c r="D69" s="1475">
        <v>0</v>
      </c>
      <c r="E69" s="1481">
        <v>211298.8</v>
      </c>
      <c r="F69" s="1475">
        <v>0</v>
      </c>
      <c r="G69" s="1475">
        <v>0</v>
      </c>
      <c r="H69" s="1475">
        <v>0</v>
      </c>
      <c r="I69" s="1475">
        <v>0</v>
      </c>
      <c r="J69" s="1475">
        <v>0</v>
      </c>
      <c r="K69" s="1475">
        <v>0</v>
      </c>
      <c r="L69" s="1475">
        <v>0</v>
      </c>
      <c r="M69" s="1475">
        <v>0</v>
      </c>
      <c r="N69" s="1475">
        <v>0</v>
      </c>
    </row>
    <row r="70" spans="1:14" s="1477" customFormat="1" ht="25.15" customHeight="1">
      <c r="A70" s="1777"/>
      <c r="B70" s="1779"/>
      <c r="C70" s="1472" t="s">
        <v>775</v>
      </c>
      <c r="D70" s="1473">
        <v>24568.850000000002</v>
      </c>
      <c r="E70" s="1475">
        <v>0</v>
      </c>
      <c r="F70" s="1475">
        <v>0</v>
      </c>
      <c r="G70" s="1475">
        <v>0</v>
      </c>
      <c r="H70" s="1475">
        <v>0</v>
      </c>
      <c r="I70" s="1475">
        <v>0</v>
      </c>
      <c r="J70" s="1475">
        <v>0</v>
      </c>
      <c r="K70" s="1475">
        <v>0</v>
      </c>
      <c r="L70" s="1475">
        <v>0</v>
      </c>
      <c r="M70" s="1475">
        <v>0</v>
      </c>
      <c r="N70" s="1475">
        <v>0</v>
      </c>
    </row>
    <row r="71" spans="1:14" s="1477" customFormat="1" ht="25.15" customHeight="1">
      <c r="A71" s="1773">
        <v>41</v>
      </c>
      <c r="B71" s="1490" t="s">
        <v>363</v>
      </c>
      <c r="C71" s="1472" t="s">
        <v>775</v>
      </c>
      <c r="D71" s="1473">
        <v>314157.38</v>
      </c>
      <c r="E71" s="1475">
        <v>0</v>
      </c>
      <c r="F71" s="1475">
        <v>0</v>
      </c>
      <c r="G71" s="1475">
        <v>0</v>
      </c>
      <c r="H71" s="1475">
        <v>0</v>
      </c>
      <c r="I71" s="1475">
        <v>0</v>
      </c>
      <c r="J71" s="1475">
        <v>0</v>
      </c>
      <c r="K71" s="1475">
        <v>0</v>
      </c>
      <c r="L71" s="1475">
        <v>0</v>
      </c>
      <c r="M71" s="1475">
        <v>0</v>
      </c>
      <c r="N71" s="1475">
        <v>0</v>
      </c>
    </row>
    <row r="72" spans="1:14" s="1477" customFormat="1" ht="25.15" customHeight="1">
      <c r="A72" s="1774"/>
      <c r="B72" s="1468">
        <v>900</v>
      </c>
      <c r="C72" s="1472" t="s">
        <v>775</v>
      </c>
      <c r="D72" s="1473">
        <v>9088315.8100000005</v>
      </c>
      <c r="E72" s="1475">
        <v>0</v>
      </c>
      <c r="F72" s="1475">
        <v>0</v>
      </c>
      <c r="G72" s="1475">
        <v>0</v>
      </c>
      <c r="H72" s="1475">
        <v>0</v>
      </c>
      <c r="I72" s="1475">
        <v>0</v>
      </c>
      <c r="J72" s="1475">
        <v>0</v>
      </c>
      <c r="K72" s="1475">
        <v>0</v>
      </c>
      <c r="L72" s="1475">
        <v>0</v>
      </c>
      <c r="M72" s="1475">
        <v>0</v>
      </c>
      <c r="N72" s="1486">
        <v>443.29</v>
      </c>
    </row>
    <row r="73" spans="1:14" s="1477" customFormat="1" ht="25.15" customHeight="1">
      <c r="A73" s="1476">
        <v>43</v>
      </c>
      <c r="B73" s="1468">
        <v>750</v>
      </c>
      <c r="C73" s="1472" t="s">
        <v>841</v>
      </c>
      <c r="D73" s="1475">
        <v>0</v>
      </c>
      <c r="E73" s="1475">
        <v>0</v>
      </c>
      <c r="F73" s="1475">
        <v>0</v>
      </c>
      <c r="G73" s="1475">
        <v>0</v>
      </c>
      <c r="H73" s="1481">
        <v>14030.1</v>
      </c>
      <c r="I73" s="1475">
        <v>0</v>
      </c>
      <c r="J73" s="1475">
        <v>0</v>
      </c>
      <c r="K73" s="1475">
        <v>0</v>
      </c>
      <c r="L73" s="1475">
        <v>0</v>
      </c>
      <c r="M73" s="1475">
        <v>0</v>
      </c>
      <c r="N73" s="1475">
        <v>0</v>
      </c>
    </row>
    <row r="74" spans="1:14" s="1477" customFormat="1" ht="25.15" customHeight="1">
      <c r="A74" s="1491">
        <v>44</v>
      </c>
      <c r="B74" s="1490" t="s">
        <v>361</v>
      </c>
      <c r="C74" s="1472" t="s">
        <v>863</v>
      </c>
      <c r="D74" s="1473">
        <v>627.55999999999995</v>
      </c>
      <c r="E74" s="1475">
        <v>0</v>
      </c>
      <c r="F74" s="1475">
        <v>0</v>
      </c>
      <c r="G74" s="1475">
        <v>0</v>
      </c>
      <c r="H74" s="1475">
        <v>0</v>
      </c>
      <c r="I74" s="1475">
        <v>0</v>
      </c>
      <c r="J74" s="1475">
        <v>0</v>
      </c>
      <c r="K74" s="1475">
        <v>0</v>
      </c>
      <c r="L74" s="1475">
        <v>0</v>
      </c>
      <c r="M74" s="1475">
        <v>0</v>
      </c>
      <c r="N74" s="1475">
        <v>0</v>
      </c>
    </row>
    <row r="75" spans="1:14" s="1477" customFormat="1" ht="25.15" customHeight="1">
      <c r="A75" s="1773">
        <v>46</v>
      </c>
      <c r="B75" s="1468">
        <v>750</v>
      </c>
      <c r="C75" s="1472" t="s">
        <v>778</v>
      </c>
      <c r="D75" s="1473">
        <v>2442.7399999999998</v>
      </c>
      <c r="E75" s="1475">
        <v>0</v>
      </c>
      <c r="F75" s="1475">
        <v>0</v>
      </c>
      <c r="G75" s="1475">
        <v>0</v>
      </c>
      <c r="H75" s="1475">
        <v>0</v>
      </c>
      <c r="I75" s="1475">
        <v>0</v>
      </c>
      <c r="J75" s="1475">
        <v>0</v>
      </c>
      <c r="K75" s="1475">
        <v>0</v>
      </c>
      <c r="L75" s="1475">
        <v>0</v>
      </c>
      <c r="M75" s="1475">
        <v>0</v>
      </c>
      <c r="N75" s="1475">
        <v>0</v>
      </c>
    </row>
    <row r="76" spans="1:14" s="1477" customFormat="1" ht="25.15" customHeight="1">
      <c r="A76" s="1777"/>
      <c r="B76" s="1778">
        <v>851</v>
      </c>
      <c r="C76" s="1472" t="s">
        <v>775</v>
      </c>
      <c r="D76" s="1473">
        <v>12110667.810000001</v>
      </c>
      <c r="E76" s="1474">
        <v>5671.7</v>
      </c>
      <c r="F76" s="1475">
        <v>0</v>
      </c>
      <c r="G76" s="1475">
        <v>0</v>
      </c>
      <c r="H76" s="1475">
        <v>0</v>
      </c>
      <c r="I76" s="1475">
        <v>0</v>
      </c>
      <c r="J76" s="1475">
        <v>0</v>
      </c>
      <c r="K76" s="1475">
        <v>0</v>
      </c>
      <c r="L76" s="1475">
        <v>0</v>
      </c>
      <c r="M76" s="1475">
        <v>0</v>
      </c>
      <c r="N76" s="1475">
        <v>0</v>
      </c>
    </row>
    <row r="77" spans="1:14" s="1477" customFormat="1" ht="25.15" customHeight="1">
      <c r="A77" s="1774"/>
      <c r="B77" s="1780"/>
      <c r="C77" s="1472" t="s">
        <v>778</v>
      </c>
      <c r="D77" s="1473">
        <v>403246.75</v>
      </c>
      <c r="E77" s="1474">
        <v>48427.68</v>
      </c>
      <c r="F77" s="1475">
        <v>0</v>
      </c>
      <c r="G77" s="1475">
        <v>0</v>
      </c>
      <c r="H77" s="1475">
        <v>0</v>
      </c>
      <c r="I77" s="1475">
        <v>0</v>
      </c>
      <c r="J77" s="1475">
        <v>0</v>
      </c>
      <c r="K77" s="1475">
        <v>0</v>
      </c>
      <c r="L77" s="1475">
        <v>0</v>
      </c>
      <c r="M77" s="1475">
        <v>0</v>
      </c>
      <c r="N77" s="1475">
        <v>0</v>
      </c>
    </row>
    <row r="78" spans="1:14" s="1477" customFormat="1" ht="25.15" customHeight="1">
      <c r="A78" s="1492">
        <v>47</v>
      </c>
      <c r="B78" s="1468">
        <v>900</v>
      </c>
      <c r="C78" s="1472" t="s">
        <v>775</v>
      </c>
      <c r="D78" s="1473">
        <v>2319985.7400000002</v>
      </c>
      <c r="E78" s="1475">
        <v>0</v>
      </c>
      <c r="F78" s="1475">
        <v>0</v>
      </c>
      <c r="G78" s="1475">
        <v>0</v>
      </c>
      <c r="H78" s="1475">
        <v>0</v>
      </c>
      <c r="I78" s="1475">
        <v>0</v>
      </c>
      <c r="J78" s="1475">
        <v>0</v>
      </c>
      <c r="K78" s="1475">
        <v>0</v>
      </c>
      <c r="L78" s="1475">
        <v>0</v>
      </c>
      <c r="M78" s="1475">
        <v>0</v>
      </c>
      <c r="N78" s="1475">
        <v>0</v>
      </c>
    </row>
    <row r="79" spans="1:14" s="1477" customFormat="1" ht="25.15" customHeight="1">
      <c r="A79" s="1476">
        <v>57</v>
      </c>
      <c r="B79" s="1468">
        <v>754</v>
      </c>
      <c r="C79" s="1472" t="s">
        <v>778</v>
      </c>
      <c r="D79" s="1493">
        <v>187.12</v>
      </c>
      <c r="E79" s="1475">
        <v>0</v>
      </c>
      <c r="F79" s="1475">
        <v>0</v>
      </c>
      <c r="G79" s="1475">
        <v>0</v>
      </c>
      <c r="H79" s="1475">
        <v>0</v>
      </c>
      <c r="I79" s="1475">
        <v>0</v>
      </c>
      <c r="J79" s="1475">
        <v>0</v>
      </c>
      <c r="K79" s="1475">
        <v>0</v>
      </c>
      <c r="L79" s="1475">
        <v>0</v>
      </c>
      <c r="M79" s="1475">
        <v>0</v>
      </c>
      <c r="N79" s="1475">
        <v>0</v>
      </c>
    </row>
    <row r="80" spans="1:14" s="1494" customFormat="1" ht="25.15" customHeight="1">
      <c r="A80" s="1773">
        <v>62</v>
      </c>
      <c r="B80" s="1775">
        <v>50</v>
      </c>
      <c r="C80" s="1472" t="s">
        <v>864</v>
      </c>
      <c r="D80" s="1473">
        <v>1509010.62</v>
      </c>
      <c r="E80" s="1474">
        <v>522496.41</v>
      </c>
      <c r="F80" s="1474">
        <v>26577.98</v>
      </c>
      <c r="G80" s="1475">
        <v>0</v>
      </c>
      <c r="H80" s="1475">
        <v>0</v>
      </c>
      <c r="I80" s="1475">
        <v>0</v>
      </c>
      <c r="J80" s="1475">
        <v>0</v>
      </c>
      <c r="K80" s="1475">
        <v>0</v>
      </c>
      <c r="L80" s="1475">
        <v>0</v>
      </c>
      <c r="M80" s="1475">
        <v>0</v>
      </c>
      <c r="N80" s="1475">
        <v>0</v>
      </c>
    </row>
    <row r="81" spans="1:14" s="1477" customFormat="1" ht="25.15" customHeight="1">
      <c r="A81" s="1774"/>
      <c r="B81" s="1776"/>
      <c r="C81" s="1495" t="s">
        <v>865</v>
      </c>
      <c r="D81" s="1475">
        <v>0</v>
      </c>
      <c r="E81" s="1475">
        <v>0</v>
      </c>
      <c r="F81" s="1475">
        <v>0</v>
      </c>
      <c r="G81" s="1475">
        <v>0</v>
      </c>
      <c r="H81" s="1474">
        <v>10464.43</v>
      </c>
      <c r="I81" s="1474">
        <v>51985.88</v>
      </c>
      <c r="J81" s="1474">
        <v>22448.39</v>
      </c>
      <c r="K81" s="1474">
        <v>635.42999999999995</v>
      </c>
      <c r="L81" s="1475">
        <v>0</v>
      </c>
      <c r="M81" s="1483">
        <v>409.87</v>
      </c>
      <c r="N81" s="1475">
        <v>0</v>
      </c>
    </row>
    <row r="82" spans="1:14" s="1477" customFormat="1" ht="25.15" customHeight="1">
      <c r="A82" s="1476" t="s">
        <v>866</v>
      </c>
      <c r="B82" s="1496">
        <v>921</v>
      </c>
      <c r="C82" s="1472" t="s">
        <v>787</v>
      </c>
      <c r="D82" s="1475">
        <v>0</v>
      </c>
      <c r="E82" s="1475">
        <v>0</v>
      </c>
      <c r="F82" s="1475">
        <v>0</v>
      </c>
      <c r="G82" s="1475">
        <v>0</v>
      </c>
      <c r="H82" s="1475">
        <v>0</v>
      </c>
      <c r="I82" s="1475">
        <v>0</v>
      </c>
      <c r="J82" s="1475">
        <v>0</v>
      </c>
      <c r="K82" s="1475">
        <v>0</v>
      </c>
      <c r="L82" s="1475">
        <v>0</v>
      </c>
      <c r="M82" s="1475">
        <v>0</v>
      </c>
      <c r="N82" s="1486">
        <v>497.25</v>
      </c>
    </row>
    <row r="83" spans="1:14" s="1500" customFormat="1" ht="21" customHeight="1">
      <c r="A83" s="1497"/>
      <c r="B83" s="1498"/>
      <c r="C83" s="1498"/>
      <c r="D83" s="1499">
        <f t="shared" ref="D83:N83" si="0">SUM(D12:D82)</f>
        <v>126755130.41999999</v>
      </c>
      <c r="E83" s="1499">
        <f t="shared" si="0"/>
        <v>4532677.3599999994</v>
      </c>
      <c r="F83" s="1499">
        <f t="shared" si="0"/>
        <v>3183889.2499999995</v>
      </c>
      <c r="G83" s="1499">
        <f t="shared" si="0"/>
        <v>430048.45999999996</v>
      </c>
      <c r="H83" s="1499">
        <f t="shared" si="0"/>
        <v>1207511.5899999999</v>
      </c>
      <c r="I83" s="1499">
        <f t="shared" si="0"/>
        <v>741941.87999999989</v>
      </c>
      <c r="J83" s="1499">
        <f t="shared" si="0"/>
        <v>1008836.41</v>
      </c>
      <c r="K83" s="1499">
        <f t="shared" si="0"/>
        <v>612805.9</v>
      </c>
      <c r="L83" s="1499">
        <f t="shared" si="0"/>
        <v>235626.66000000003</v>
      </c>
      <c r="M83" s="1499">
        <f t="shared" si="0"/>
        <v>647131.90000000014</v>
      </c>
      <c r="N83" s="1499">
        <f t="shared" si="0"/>
        <v>59688.08</v>
      </c>
    </row>
    <row r="84" spans="1:14" s="1504" customFormat="1" ht="18.600000000000001" customHeight="1">
      <c r="A84" s="1501"/>
      <c r="B84" s="1501"/>
      <c r="C84" s="1501"/>
      <c r="D84" s="1501"/>
      <c r="E84" s="1501"/>
      <c r="F84" s="1501"/>
      <c r="G84" s="1502"/>
      <c r="H84" s="1502"/>
      <c r="I84" s="1502"/>
      <c r="J84" s="1502"/>
      <c r="K84" s="1502"/>
      <c r="L84" s="1503"/>
      <c r="M84" s="1503"/>
      <c r="N84" s="1503"/>
    </row>
    <row r="85" spans="1:14" s="1467" customFormat="1" ht="15">
      <c r="A85" s="1505"/>
      <c r="B85" s="1506"/>
      <c r="C85" s="1506"/>
      <c r="D85" s="1506"/>
      <c r="E85" s="1507"/>
      <c r="F85" s="1507"/>
      <c r="G85" s="1507"/>
      <c r="H85" s="1507"/>
      <c r="I85" s="1507"/>
      <c r="J85" s="1507"/>
      <c r="K85" s="1507"/>
      <c r="L85" s="1507"/>
      <c r="M85" s="1507"/>
      <c r="N85" s="1507"/>
    </row>
    <row r="86" spans="1:14" s="1467" customFormat="1">
      <c r="A86" s="1508"/>
      <c r="B86" s="1506"/>
      <c r="C86" s="1506"/>
      <c r="D86" s="1506"/>
      <c r="E86" s="1509"/>
      <c r="F86" s="1509"/>
      <c r="G86" s="1509"/>
      <c r="H86" s="1509"/>
      <c r="I86" s="1509"/>
      <c r="J86" s="1509"/>
      <c r="K86" s="1509"/>
      <c r="L86" s="1509"/>
      <c r="M86" s="1509"/>
      <c r="N86" s="1509"/>
    </row>
    <row r="87" spans="1:14" s="1467" customFormat="1" ht="15">
      <c r="A87" s="1464"/>
      <c r="B87" s="1506"/>
      <c r="C87" s="1506"/>
      <c r="D87" s="1506"/>
      <c r="E87" s="1507"/>
      <c r="F87" s="1507"/>
      <c r="G87" s="1507"/>
      <c r="H87" s="1507"/>
      <c r="I87" s="1507"/>
      <c r="J87" s="1507"/>
      <c r="K87" s="1507"/>
      <c r="L87" s="1507"/>
      <c r="M87" s="1507"/>
      <c r="N87" s="1507"/>
    </row>
    <row r="88" spans="1:14" s="1467" customFormat="1">
      <c r="A88" s="1510"/>
      <c r="B88" s="1506"/>
      <c r="C88" s="1506"/>
      <c r="D88" s="1511"/>
      <c r="E88" s="1511"/>
      <c r="F88" s="1511"/>
      <c r="G88" s="1511"/>
      <c r="H88" s="1511"/>
      <c r="I88" s="1511"/>
      <c r="J88" s="1511"/>
      <c r="K88" s="1511"/>
      <c r="L88" s="1511"/>
      <c r="M88" s="1511"/>
      <c r="N88" s="1511"/>
    </row>
    <row r="89" spans="1:14" s="1467" customFormat="1">
      <c r="B89" s="1506"/>
      <c r="C89" s="1506"/>
      <c r="D89" s="1509"/>
      <c r="E89" s="1506"/>
      <c r="F89" s="1506"/>
      <c r="G89" s="1506"/>
      <c r="H89" s="1506"/>
      <c r="I89" s="1506"/>
      <c r="J89" s="1506"/>
      <c r="K89" s="1506"/>
      <c r="L89" s="1506"/>
      <c r="M89" s="1506"/>
      <c r="N89" s="1506"/>
    </row>
    <row r="90" spans="1:14" s="1467" customFormat="1">
      <c r="B90" s="1506"/>
      <c r="C90" s="1506"/>
      <c r="D90" s="1506"/>
      <c r="E90" s="1506"/>
      <c r="F90" s="1506"/>
      <c r="G90" s="1506"/>
      <c r="H90" s="1506"/>
      <c r="I90" s="1506"/>
      <c r="J90" s="1506"/>
      <c r="K90" s="1506"/>
      <c r="L90" s="1506"/>
      <c r="M90" s="1506"/>
      <c r="N90" s="1506"/>
    </row>
    <row r="91" spans="1:14" s="1467" customFormat="1">
      <c r="A91" s="1512"/>
      <c r="B91" s="1506"/>
      <c r="C91" s="1506"/>
      <c r="D91" s="1506"/>
      <c r="E91" s="1506"/>
      <c r="F91" s="1506"/>
      <c r="G91" s="1506"/>
      <c r="H91" s="1506"/>
      <c r="I91" s="1506"/>
      <c r="J91" s="1506"/>
      <c r="K91" s="1506"/>
      <c r="L91" s="1506"/>
      <c r="M91" s="1506"/>
      <c r="N91" s="1506"/>
    </row>
    <row r="92" spans="1:14" s="1467" customFormat="1">
      <c r="B92" s="1199"/>
      <c r="C92" s="1506"/>
      <c r="D92" s="1506"/>
      <c r="E92" s="1199"/>
      <c r="F92" s="1199"/>
      <c r="G92" s="1199"/>
      <c r="H92" s="1199"/>
      <c r="I92" s="1199"/>
      <c r="J92" s="1199"/>
      <c r="K92" s="1199"/>
      <c r="L92" s="1199"/>
      <c r="M92" s="1199"/>
      <c r="N92" s="1199"/>
    </row>
    <row r="93" spans="1:14" s="1467" customFormat="1">
      <c r="B93" s="1199"/>
      <c r="C93" s="1199"/>
      <c r="D93" s="1199"/>
      <c r="E93" s="1199"/>
      <c r="F93" s="1199"/>
      <c r="G93" s="1199"/>
      <c r="H93" s="1199"/>
      <c r="I93" s="1199"/>
      <c r="J93" s="1199"/>
      <c r="K93" s="1199"/>
      <c r="L93" s="1199"/>
      <c r="M93" s="1199"/>
      <c r="N93" s="1199"/>
    </row>
    <row r="94" spans="1:14">
      <c r="B94" s="1199"/>
      <c r="C94" s="1199"/>
      <c r="D94" s="1199"/>
      <c r="E94" s="1199"/>
      <c r="F94" s="1199"/>
      <c r="G94" s="1199"/>
      <c r="H94" s="1199"/>
      <c r="I94" s="1199"/>
      <c r="J94" s="1199"/>
      <c r="K94" s="1199"/>
      <c r="L94" s="1199"/>
      <c r="M94" s="1199"/>
      <c r="N94" s="1199"/>
    </row>
    <row r="95" spans="1:14">
      <c r="B95" s="1199"/>
      <c r="C95" s="1199"/>
      <c r="D95" s="1199"/>
      <c r="E95" s="1199"/>
      <c r="F95" s="1199"/>
      <c r="G95" s="1199"/>
      <c r="H95" s="1199"/>
      <c r="I95" s="1199"/>
      <c r="J95" s="1199"/>
      <c r="K95" s="1199"/>
      <c r="L95" s="1199"/>
      <c r="M95" s="1199"/>
      <c r="N95" s="1199"/>
    </row>
    <row r="96" spans="1:14">
      <c r="B96" s="1199"/>
      <c r="C96" s="1199"/>
      <c r="D96" s="1199"/>
      <c r="E96" s="1199"/>
      <c r="F96" s="1199"/>
      <c r="G96" s="1199"/>
      <c r="H96" s="1199"/>
      <c r="I96" s="1199"/>
      <c r="J96" s="1199"/>
      <c r="K96" s="1199"/>
      <c r="L96" s="1199"/>
      <c r="M96" s="1199"/>
      <c r="N96" s="1199"/>
    </row>
    <row r="97" spans="2:14">
      <c r="B97" s="1199"/>
      <c r="C97" s="1199"/>
      <c r="D97" s="1199"/>
      <c r="E97" s="1199"/>
      <c r="F97" s="1199"/>
      <c r="G97" s="1199"/>
      <c r="H97" s="1199"/>
      <c r="I97" s="1199"/>
      <c r="J97" s="1199"/>
      <c r="K97" s="1199"/>
      <c r="L97" s="1199"/>
      <c r="M97" s="1199"/>
      <c r="N97" s="1199"/>
    </row>
    <row r="98" spans="2:14">
      <c r="C98" s="1199"/>
      <c r="D98" s="1199"/>
    </row>
  </sheetData>
  <mergeCells count="37">
    <mergeCell ref="A2:L2"/>
    <mergeCell ref="A5:B5"/>
    <mergeCell ref="C5:C10"/>
    <mergeCell ref="D5:M5"/>
    <mergeCell ref="N5:N10"/>
    <mergeCell ref="A6:A10"/>
    <mergeCell ref="B6:B10"/>
    <mergeCell ref="D6:D10"/>
    <mergeCell ref="E6:E10"/>
    <mergeCell ref="F6:F10"/>
    <mergeCell ref="M6:M10"/>
    <mergeCell ref="G6:G10"/>
    <mergeCell ref="H6:H10"/>
    <mergeCell ref="I6:I10"/>
    <mergeCell ref="J6:J10"/>
    <mergeCell ref="K6:K10"/>
    <mergeCell ref="A15:A17"/>
    <mergeCell ref="B15:B16"/>
    <mergeCell ref="A18:A19"/>
    <mergeCell ref="A20:A22"/>
    <mergeCell ref="B21:B22"/>
    <mergeCell ref="L6:L10"/>
    <mergeCell ref="A80:A81"/>
    <mergeCell ref="B80:B81"/>
    <mergeCell ref="A23:A26"/>
    <mergeCell ref="B23:B26"/>
    <mergeCell ref="A27:A28"/>
    <mergeCell ref="B27:B28"/>
    <mergeCell ref="A29:A30"/>
    <mergeCell ref="A32:A67"/>
    <mergeCell ref="B32:B35"/>
    <mergeCell ref="B37:B65"/>
    <mergeCell ref="A69:A70"/>
    <mergeCell ref="B69:B70"/>
    <mergeCell ref="A71:A72"/>
    <mergeCell ref="A75:A77"/>
    <mergeCell ref="B76:B77"/>
  </mergeCells>
  <printOptions horizontalCentered="1"/>
  <pageMargins left="0.70866141732283472" right="0.70866141732283472" top="0.59055118110236227" bottom="0.39370078740157483" header="0.47244094488188981" footer="0.27559055118110237"/>
  <pageSetup paperSize="9" scale="50" firstPageNumber="68" fitToHeight="0" orientation="landscape" useFirstPageNumber="1" r:id="rId1"/>
  <headerFooter>
    <oddHeader>&amp;C&amp;16- &amp;P -</oddHeader>
  </headerFooter>
  <rowBreaks count="1" manualBreakCount="1">
    <brk id="79" max="1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AC11" sqref="AC11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5" zoomScaleNormal="115" workbookViewId="0">
      <selection activeCell="AC11" sqref="AC1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Normal="100" workbookViewId="0">
      <selection activeCell="AC11" sqref="AC1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80" zoomScaleNormal="80" workbookViewId="0">
      <selection activeCell="AC11" sqref="AC11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90" zoomScaleNormal="90" workbookViewId="0">
      <selection activeCell="AC11" sqref="AC1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zoomScale="120" zoomScaleNormal="120" workbookViewId="0">
      <selection activeCell="AC11" sqref="AC11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887" t="s">
        <v>523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</row>
    <row r="2" spans="1:20" ht="15">
      <c r="A2" s="887" t="s">
        <v>524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</row>
    <row r="3" spans="1:20" ht="15">
      <c r="A3" s="887" t="s">
        <v>525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</row>
    <row r="4" spans="1:20" ht="15">
      <c r="A4" s="887" t="s">
        <v>526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</row>
    <row r="5" spans="1:20" ht="18" customHeight="1">
      <c r="A5" s="887" t="s">
        <v>527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</row>
    <row r="6" spans="1:20" ht="24" customHeight="1">
      <c r="A6" s="1152" t="s">
        <v>751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</row>
    <row r="7" spans="1:20" ht="18" customHeight="1">
      <c r="A7" s="887"/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</row>
    <row r="8" spans="1:20" ht="15" hidden="1">
      <c r="A8" s="887" t="s">
        <v>742</v>
      </c>
      <c r="B8" s="408"/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</row>
    <row r="9" spans="1:20" ht="15">
      <c r="A9" s="888"/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</row>
    <row r="10" spans="1:20" ht="15">
      <c r="A10" s="888"/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</row>
    <row r="11" spans="1:20" ht="15">
      <c r="A11" s="888"/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</row>
    <row r="12" spans="1:20" ht="15">
      <c r="A12" s="888"/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</row>
    <row r="13" spans="1:20" ht="15">
      <c r="A13" s="888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</row>
    <row r="14" spans="1:20" ht="15">
      <c r="A14" s="888"/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</row>
    <row r="15" spans="1:20" ht="15">
      <c r="A15" s="888"/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9"/>
    </row>
    <row r="16" spans="1:20" ht="15">
      <c r="A16" s="888"/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</row>
    <row r="17" spans="1:20" ht="15">
      <c r="A17" s="888"/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</row>
    <row r="18" spans="1:20" ht="15">
      <c r="A18" s="888"/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</row>
    <row r="19" spans="1:20" ht="15">
      <c r="A19" s="888"/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</row>
    <row r="20" spans="1:20" ht="15">
      <c r="A20" s="888"/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</row>
    <row r="21" spans="1:20" ht="15">
      <c r="A21" s="888"/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</row>
    <row r="22" spans="1:20" ht="15">
      <c r="A22" s="888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</row>
    <row r="23" spans="1:20" ht="15">
      <c r="A23" s="888"/>
      <c r="B23" s="408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</row>
    <row r="24" spans="1:20" ht="15">
      <c r="A24" s="888"/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</row>
    <row r="25" spans="1:20" ht="15">
      <c r="A25" s="888"/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805"/>
    </row>
    <row r="26" spans="1:20" ht="15">
      <c r="A26" s="888"/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805"/>
    </row>
    <row r="27" spans="1:20" ht="15" hidden="1">
      <c r="A27" s="888"/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805"/>
    </row>
    <row r="28" spans="1:20" ht="15" hidden="1">
      <c r="A28" s="888"/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805"/>
    </row>
    <row r="29" spans="1:20">
      <c r="A29" s="408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805"/>
    </row>
    <row r="30" spans="1:20" ht="15">
      <c r="A30" s="889"/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805"/>
    </row>
    <row r="31" spans="1:20" ht="15">
      <c r="A31" s="888"/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805"/>
    </row>
    <row r="32" spans="1:20">
      <c r="A32" s="408"/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40" zoomScaleNormal="140" workbookViewId="0">
      <selection activeCell="AC11" sqref="AC11"/>
    </sheetView>
  </sheetViews>
  <sheetFormatPr defaultRowHeight="12.75"/>
  <sheetData>
    <row r="27" spans="2:2">
      <c r="B27" s="1532" t="s">
        <v>874</v>
      </c>
    </row>
    <row r="28" spans="2:2">
      <c r="B28" s="1533" t="s">
        <v>875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="130" zoomScaleNormal="130" workbookViewId="0">
      <selection activeCell="AC11" sqref="AC11"/>
    </sheetView>
  </sheetViews>
  <sheetFormatPr defaultRowHeight="12.75"/>
  <sheetData>
    <row r="1" spans="1:1">
      <c r="A1" t="s">
        <v>873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31"/>
  <sheetViews>
    <sheetView showGridLines="0" showOutlineSymbols="0" zoomScaleNormal="100" workbookViewId="0">
      <selection activeCell="D15" sqref="D15"/>
    </sheetView>
  </sheetViews>
  <sheetFormatPr defaultRowHeight="12.75"/>
  <cols>
    <col min="1" max="1" width="85.85546875" style="263" customWidth="1"/>
    <col min="2" max="2" width="16.85546875" style="263" customWidth="1"/>
    <col min="3" max="3" width="20" style="263" bestFit="1" customWidth="1"/>
    <col min="4" max="5" width="17" style="263" customWidth="1"/>
    <col min="6" max="8" width="11.5703125" style="263" bestFit="1" customWidth="1"/>
    <col min="9" max="10" width="9.140625" style="263"/>
    <col min="11" max="11" width="16.140625" style="263" customWidth="1"/>
    <col min="12" max="16384" width="9.140625" style="263"/>
  </cols>
  <sheetData>
    <row r="1" spans="1:8" ht="17.25" customHeight="1">
      <c r="A1" s="259" t="s">
        <v>444</v>
      </c>
      <c r="B1" s="260"/>
      <c r="C1" s="261"/>
      <c r="D1" s="261"/>
      <c r="E1" s="261"/>
      <c r="F1" s="261"/>
      <c r="G1" s="261"/>
      <c r="H1" s="261"/>
    </row>
    <row r="2" spans="1:8" ht="17.25" customHeight="1">
      <c r="A2" s="264"/>
      <c r="B2" s="264"/>
      <c r="C2" s="261"/>
      <c r="D2" s="261"/>
      <c r="E2" s="261"/>
      <c r="F2" s="261"/>
      <c r="G2" s="261"/>
      <c r="H2" s="261"/>
    </row>
    <row r="3" spans="1:8" ht="17.25" customHeight="1">
      <c r="A3" s="265" t="s">
        <v>445</v>
      </c>
      <c r="B3" s="266"/>
      <c r="C3" s="267"/>
      <c r="D3" s="267"/>
      <c r="E3" s="267"/>
      <c r="F3" s="267"/>
      <c r="G3" s="267"/>
      <c r="H3" s="267"/>
    </row>
    <row r="4" spans="1:8" ht="17.25" customHeight="1">
      <c r="A4" s="268"/>
      <c r="B4" s="268"/>
      <c r="C4" s="262"/>
      <c r="D4" s="262"/>
      <c r="E4" s="262"/>
      <c r="F4" s="262"/>
      <c r="G4" s="262"/>
      <c r="H4" s="262"/>
    </row>
    <row r="5" spans="1:8" ht="17.25" customHeight="1">
      <c r="A5" s="268"/>
      <c r="B5" s="268"/>
      <c r="C5" s="269"/>
      <c r="D5" s="262"/>
      <c r="E5" s="262"/>
      <c r="F5" s="262"/>
      <c r="G5" s="270"/>
      <c r="H5" s="271" t="s">
        <v>2</v>
      </c>
    </row>
    <row r="6" spans="1:8" ht="15.95" customHeight="1">
      <c r="A6" s="272"/>
      <c r="B6" s="273" t="s">
        <v>233</v>
      </c>
      <c r="C6" s="274" t="s">
        <v>235</v>
      </c>
      <c r="D6" s="275"/>
      <c r="E6" s="276"/>
      <c r="F6" s="277" t="s">
        <v>446</v>
      </c>
      <c r="G6" s="275"/>
      <c r="H6" s="276"/>
    </row>
    <row r="7" spans="1:8" ht="15.95" customHeight="1">
      <c r="A7" s="278" t="s">
        <v>3</v>
      </c>
      <c r="B7" s="279" t="s">
        <v>234</v>
      </c>
      <c r="C7" s="280"/>
      <c r="D7" s="280"/>
      <c r="E7" s="280"/>
      <c r="F7" s="280" t="s">
        <v>4</v>
      </c>
      <c r="G7" s="280" t="s">
        <v>4</v>
      </c>
      <c r="H7" s="281"/>
    </row>
    <row r="8" spans="1:8" ht="15.95" customHeight="1">
      <c r="A8" s="282"/>
      <c r="B8" s="283" t="s">
        <v>752</v>
      </c>
      <c r="C8" s="280" t="s">
        <v>447</v>
      </c>
      <c r="D8" s="280" t="s">
        <v>448</v>
      </c>
      <c r="E8" s="280" t="s">
        <v>449</v>
      </c>
      <c r="F8" s="281" t="s">
        <v>238</v>
      </c>
      <c r="G8" s="281" t="s">
        <v>450</v>
      </c>
      <c r="H8" s="281" t="s">
        <v>451</v>
      </c>
    </row>
    <row r="9" spans="1:8" s="288" customFormat="1" ht="9.75" customHeight="1">
      <c r="A9" s="285" t="s">
        <v>452</v>
      </c>
      <c r="B9" s="286">
        <v>2</v>
      </c>
      <c r="C9" s="287">
        <v>3</v>
      </c>
      <c r="D9" s="287">
        <v>4</v>
      </c>
      <c r="E9" s="287">
        <v>5</v>
      </c>
      <c r="F9" s="287">
        <v>6</v>
      </c>
      <c r="G9" s="287">
        <v>7</v>
      </c>
      <c r="H9" s="287">
        <v>8</v>
      </c>
    </row>
    <row r="10" spans="1:8" ht="24" customHeight="1">
      <c r="A10" s="289" t="s">
        <v>453</v>
      </c>
      <c r="B10" s="892">
        <v>435340000</v>
      </c>
      <c r="C10" s="374">
        <v>40271703</v>
      </c>
      <c r="D10" s="374"/>
      <c r="E10" s="374"/>
      <c r="F10" s="1068">
        <v>9.2506323792897499E-2</v>
      </c>
      <c r="G10" s="1068"/>
      <c r="H10" s="1097"/>
    </row>
    <row r="11" spans="1:8" ht="24" customHeight="1">
      <c r="A11" s="290" t="s">
        <v>454</v>
      </c>
      <c r="B11" s="893">
        <v>435340000</v>
      </c>
      <c r="C11" s="893">
        <v>36844986</v>
      </c>
      <c r="D11" s="893"/>
      <c r="E11" s="893"/>
      <c r="F11" s="1068">
        <v>8.4634965773877885E-2</v>
      </c>
      <c r="G11" s="1068"/>
      <c r="H11" s="1098"/>
    </row>
    <row r="12" spans="1:8" ht="24" customHeight="1">
      <c r="A12" s="289" t="s">
        <v>455</v>
      </c>
      <c r="B12" s="1531"/>
      <c r="C12" s="374">
        <v>3426717</v>
      </c>
      <c r="D12" s="374"/>
      <c r="E12" s="374"/>
      <c r="F12" s="1068"/>
      <c r="G12" s="1068"/>
      <c r="H12" s="1098"/>
    </row>
    <row r="13" spans="1:8" ht="24" customHeight="1">
      <c r="A13" s="292" t="s">
        <v>456</v>
      </c>
      <c r="B13" s="894"/>
      <c r="C13" s="895"/>
      <c r="D13" s="895"/>
      <c r="E13" s="895"/>
      <c r="F13" s="1069"/>
      <c r="G13" s="1069"/>
      <c r="H13" s="1072"/>
    </row>
    <row r="14" spans="1:8" ht="15" customHeight="1">
      <c r="A14" s="293" t="s">
        <v>457</v>
      </c>
      <c r="B14" s="892"/>
      <c r="C14" s="892"/>
      <c r="D14" s="892"/>
      <c r="E14" s="892"/>
      <c r="F14" s="1068"/>
      <c r="G14" s="1068"/>
      <c r="H14" s="1098"/>
    </row>
    <row r="15" spans="1:8" ht="48.75" customHeight="1">
      <c r="A15" s="1796" t="s">
        <v>737</v>
      </c>
      <c r="B15" s="892"/>
      <c r="C15" s="892"/>
      <c r="D15" s="892"/>
      <c r="E15" s="892"/>
      <c r="F15" s="1068"/>
      <c r="G15" s="1097"/>
      <c r="H15" s="1098"/>
    </row>
    <row r="16" spans="1:8" ht="27" customHeight="1">
      <c r="A16" s="289" t="s">
        <v>738</v>
      </c>
      <c r="B16" s="893">
        <v>-16953881</v>
      </c>
      <c r="C16" s="892">
        <v>103862</v>
      </c>
      <c r="D16" s="892"/>
      <c r="E16" s="892"/>
      <c r="F16" s="1068"/>
      <c r="G16" s="1070"/>
      <c r="H16" s="1098"/>
    </row>
    <row r="17" spans="1:8" ht="24" customHeight="1">
      <c r="A17" s="963" t="s">
        <v>739</v>
      </c>
      <c r="B17" s="1530">
        <v>16953881</v>
      </c>
      <c r="C17" s="964">
        <v>-3426717</v>
      </c>
      <c r="D17" s="890"/>
      <c r="E17" s="890"/>
      <c r="F17" s="1071"/>
      <c r="G17" s="1072"/>
      <c r="H17" s="1072"/>
    </row>
    <row r="18" spans="1:8" ht="24" customHeight="1">
      <c r="A18" s="295" t="s">
        <v>458</v>
      </c>
      <c r="B18" s="376">
        <v>41508039</v>
      </c>
      <c r="C18" s="375">
        <v>-4542329</v>
      </c>
      <c r="D18" s="375"/>
      <c r="E18" s="375"/>
      <c r="F18" s="1073"/>
      <c r="G18" s="1073"/>
      <c r="H18" s="1074"/>
    </row>
    <row r="19" spans="1:8" ht="15">
      <c r="A19" s="296" t="s">
        <v>734</v>
      </c>
      <c r="B19" s="376"/>
      <c r="C19" s="376"/>
      <c r="D19" s="376"/>
      <c r="E19" s="376"/>
      <c r="F19" s="1073"/>
      <c r="G19" s="1073"/>
      <c r="H19" s="1074"/>
    </row>
    <row r="20" spans="1:8" ht="15">
      <c r="A20" s="295" t="s">
        <v>459</v>
      </c>
      <c r="B20" s="376"/>
      <c r="C20" s="375"/>
      <c r="D20" s="375"/>
      <c r="E20" s="371"/>
      <c r="F20" s="1074"/>
      <c r="G20" s="1073"/>
      <c r="H20" s="1074"/>
    </row>
    <row r="21" spans="1:8" ht="15">
      <c r="A21" s="295" t="s">
        <v>460</v>
      </c>
      <c r="B21" s="376">
        <v>46210284</v>
      </c>
      <c r="C21" s="375">
        <v>8635205</v>
      </c>
      <c r="D21" s="375"/>
      <c r="E21" s="371"/>
      <c r="F21" s="1074">
        <v>0.18686760289116597</v>
      </c>
      <c r="G21" s="1073"/>
      <c r="H21" s="1074"/>
    </row>
    <row r="22" spans="1:8" ht="15">
      <c r="A22" s="295" t="s">
        <v>461</v>
      </c>
      <c r="B22" s="376">
        <v>9175262</v>
      </c>
      <c r="C22" s="375">
        <v>18737430</v>
      </c>
      <c r="D22" s="375"/>
      <c r="E22" s="371"/>
      <c r="F22" s="1074">
        <v>2.042168387126166</v>
      </c>
      <c r="G22" s="1073"/>
      <c r="H22" s="1074"/>
    </row>
    <row r="23" spans="1:8" ht="15">
      <c r="A23" s="295" t="s">
        <v>462</v>
      </c>
      <c r="B23" s="376">
        <v>-974663</v>
      </c>
      <c r="C23" s="375">
        <v>498</v>
      </c>
      <c r="D23" s="375"/>
      <c r="E23" s="371"/>
      <c r="F23" s="1074"/>
      <c r="G23" s="1073"/>
      <c r="H23" s="1074"/>
    </row>
    <row r="24" spans="1:8" ht="15">
      <c r="A24" s="295" t="s">
        <v>463</v>
      </c>
      <c r="B24" s="376">
        <v>-4000000</v>
      </c>
      <c r="C24" s="375">
        <v>-113236</v>
      </c>
      <c r="D24" s="375"/>
      <c r="E24" s="371"/>
      <c r="F24" s="1074">
        <v>2.8309000000000001E-2</v>
      </c>
      <c r="G24" s="1073"/>
      <c r="H24" s="1074"/>
    </row>
    <row r="25" spans="1:8" ht="15" customHeight="1">
      <c r="A25" s="295" t="s">
        <v>464</v>
      </c>
      <c r="B25" s="376">
        <v>21664</v>
      </c>
      <c r="C25" s="375">
        <v>89925</v>
      </c>
      <c r="D25" s="375"/>
      <c r="E25" s="375"/>
      <c r="F25" s="1074">
        <v>4.1508954948301326</v>
      </c>
      <c r="G25" s="1073"/>
      <c r="H25" s="1103"/>
    </row>
    <row r="26" spans="1:8" ht="15">
      <c r="A26" s="295" t="s">
        <v>722</v>
      </c>
      <c r="B26" s="376">
        <v>75492</v>
      </c>
      <c r="C26" s="375">
        <v>10567</v>
      </c>
      <c r="D26" s="375"/>
      <c r="E26" s="375"/>
      <c r="F26" s="1074">
        <v>0.13997509669898797</v>
      </c>
      <c r="G26" s="1073"/>
      <c r="H26" s="1074"/>
    </row>
    <row r="27" spans="1:8" ht="15">
      <c r="A27" s="295" t="s">
        <v>723</v>
      </c>
      <c r="B27" s="376"/>
      <c r="C27" s="375">
        <v>37582586</v>
      </c>
      <c r="D27" s="375"/>
      <c r="E27" s="375"/>
      <c r="F27" s="1074"/>
      <c r="G27" s="1073"/>
      <c r="H27" s="1074"/>
    </row>
    <row r="28" spans="1:8" ht="15">
      <c r="A28" s="295" t="s">
        <v>724</v>
      </c>
      <c r="B28" s="376">
        <v>9000000</v>
      </c>
      <c r="C28" s="375">
        <v>-5679868</v>
      </c>
      <c r="D28" s="375"/>
      <c r="E28" s="375"/>
      <c r="F28" s="1074"/>
      <c r="G28" s="1073"/>
      <c r="H28" s="1074"/>
    </row>
    <row r="29" spans="1:8" ht="24" customHeight="1">
      <c r="A29" s="295" t="s">
        <v>465</v>
      </c>
      <c r="B29" s="376">
        <v>-24554158</v>
      </c>
      <c r="C29" s="375">
        <v>1115613</v>
      </c>
      <c r="D29" s="375"/>
      <c r="E29" s="375"/>
      <c r="F29" s="1074"/>
      <c r="G29" s="1073"/>
      <c r="H29" s="1074"/>
    </row>
    <row r="30" spans="1:8" ht="8.25" customHeight="1">
      <c r="A30" s="297"/>
      <c r="B30" s="896"/>
      <c r="C30" s="897"/>
      <c r="D30" s="962"/>
      <c r="E30" s="897"/>
      <c r="F30" s="1075"/>
      <c r="G30" s="1073"/>
      <c r="H30" s="1099"/>
    </row>
    <row r="31" spans="1:8" ht="18">
      <c r="G31" s="1067">
        <f>IF(E25=0,0,(IF(E25/C25&gt;1000%,"*)",E25/C25)))</f>
        <v>0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Normal="100" zoomScaleSheetLayoutView="90" workbookViewId="0">
      <selection activeCell="AC11" sqref="AC11"/>
    </sheetView>
  </sheetViews>
  <sheetFormatPr defaultColWidth="12.5703125" defaultRowHeight="12.75"/>
  <cols>
    <col min="1" max="1" width="65.5703125" style="299" customWidth="1"/>
    <col min="2" max="3" width="14.7109375" style="299" customWidth="1"/>
    <col min="4" max="4" width="20" style="299" bestFit="1" customWidth="1"/>
    <col min="5" max="5" width="14.7109375" style="299" customWidth="1"/>
    <col min="6" max="6" width="11.5703125" style="299" bestFit="1" customWidth="1"/>
    <col min="7" max="7" width="9.7109375" style="299" customWidth="1"/>
    <col min="8" max="8" width="11.28515625" style="299" customWidth="1"/>
    <col min="9" max="16384" width="12.5703125" style="299"/>
  </cols>
  <sheetData>
    <row r="1" spans="1:20" ht="17.25" customHeight="1">
      <c r="A1" s="259" t="s">
        <v>466</v>
      </c>
      <c r="B1" s="298" t="s">
        <v>4</v>
      </c>
    </row>
    <row r="2" spans="1:20" ht="17.25" customHeight="1">
      <c r="A2" s="298"/>
      <c r="B2" s="298"/>
    </row>
    <row r="3" spans="1:20" ht="17.25" customHeight="1">
      <c r="A3" s="300" t="s">
        <v>467</v>
      </c>
      <c r="B3" s="301"/>
      <c r="C3" s="301"/>
      <c r="D3" s="301"/>
      <c r="E3" s="301"/>
      <c r="F3" s="301"/>
      <c r="G3" s="301"/>
    </row>
    <row r="4" spans="1:20" ht="17.25" customHeight="1">
      <c r="A4" s="300" t="s">
        <v>746</v>
      </c>
      <c r="B4" s="301"/>
      <c r="C4" s="301"/>
      <c r="D4" s="301"/>
      <c r="E4" s="301"/>
      <c r="F4" s="301"/>
      <c r="G4" s="301"/>
    </row>
    <row r="5" spans="1:20" ht="15.2" customHeight="1">
      <c r="G5" s="299" t="s">
        <v>4</v>
      </c>
    </row>
    <row r="6" spans="1:20" ht="15">
      <c r="G6" s="302" t="s">
        <v>4</v>
      </c>
      <c r="H6" s="302" t="s">
        <v>2</v>
      </c>
    </row>
    <row r="7" spans="1:20" ht="15.75" customHeight="1">
      <c r="A7" s="303"/>
      <c r="B7" s="1539" t="s">
        <v>716</v>
      </c>
      <c r="C7" s="1540"/>
      <c r="D7" s="1539" t="s">
        <v>744</v>
      </c>
      <c r="E7" s="1541"/>
      <c r="F7" s="1542" t="s">
        <v>446</v>
      </c>
      <c r="G7" s="1543"/>
      <c r="H7" s="1544"/>
      <c r="J7" s="304"/>
      <c r="K7" s="305"/>
      <c r="L7" s="305"/>
      <c r="M7" s="305"/>
      <c r="N7" s="306"/>
      <c r="O7" s="306"/>
      <c r="P7" s="306"/>
      <c r="Q7" s="306"/>
      <c r="R7" s="306"/>
      <c r="S7" s="306"/>
      <c r="T7" s="306"/>
    </row>
    <row r="8" spans="1:20" ht="15.75" customHeight="1">
      <c r="A8" s="307" t="s">
        <v>3</v>
      </c>
      <c r="B8" s="308" t="s">
        <v>237</v>
      </c>
      <c r="C8" s="899" t="s">
        <v>725</v>
      </c>
      <c r="D8" s="308" t="s">
        <v>237</v>
      </c>
      <c r="E8" s="309" t="s">
        <v>725</v>
      </c>
      <c r="F8" s="900" t="s">
        <v>4</v>
      </c>
      <c r="G8" s="310"/>
      <c r="H8" s="311" t="s">
        <v>4</v>
      </c>
      <c r="J8" s="304"/>
      <c r="K8" s="305"/>
      <c r="L8" s="305"/>
      <c r="M8" s="305"/>
      <c r="N8" s="306"/>
      <c r="O8" s="306"/>
      <c r="P8" s="306"/>
      <c r="Q8" s="306"/>
      <c r="R8" s="306"/>
      <c r="S8" s="306"/>
      <c r="T8" s="306"/>
    </row>
    <row r="9" spans="1:20" ht="15.75" customHeight="1">
      <c r="A9" s="312"/>
      <c r="B9" s="313" t="s">
        <v>234</v>
      </c>
      <c r="C9" s="901" t="s">
        <v>745</v>
      </c>
      <c r="D9" s="313" t="s">
        <v>753</v>
      </c>
      <c r="E9" s="901" t="s">
        <v>745</v>
      </c>
      <c r="F9" s="902" t="s">
        <v>238</v>
      </c>
      <c r="G9" s="314" t="s">
        <v>468</v>
      </c>
      <c r="H9" s="315" t="s">
        <v>469</v>
      </c>
      <c r="J9" s="304"/>
      <c r="K9" s="305"/>
      <c r="L9" s="305"/>
      <c r="M9" s="305"/>
      <c r="N9" s="306"/>
      <c r="O9" s="306"/>
      <c r="P9" s="306"/>
      <c r="Q9" s="306"/>
      <c r="R9" s="306"/>
      <c r="S9" s="306"/>
      <c r="T9" s="306"/>
    </row>
    <row r="10" spans="1:20" s="320" customFormat="1" ht="9.9499999999999993" customHeight="1">
      <c r="A10" s="316" t="s">
        <v>452</v>
      </c>
      <c r="B10" s="317" t="s">
        <v>32</v>
      </c>
      <c r="C10" s="318">
        <v>3</v>
      </c>
      <c r="D10" s="318">
        <v>4</v>
      </c>
      <c r="E10" s="319">
        <v>5</v>
      </c>
      <c r="F10" s="319">
        <v>6</v>
      </c>
      <c r="G10" s="318">
        <v>7</v>
      </c>
      <c r="H10" s="319">
        <v>8</v>
      </c>
      <c r="J10" s="321"/>
      <c r="K10" s="322"/>
      <c r="L10" s="322"/>
      <c r="M10" s="322"/>
      <c r="N10" s="323"/>
      <c r="O10" s="323"/>
      <c r="P10" s="323"/>
      <c r="Q10" s="323"/>
      <c r="R10" s="323"/>
      <c r="S10" s="323"/>
      <c r="T10" s="323"/>
    </row>
    <row r="11" spans="1:20" ht="24" customHeight="1">
      <c r="A11" s="324" t="s">
        <v>470</v>
      </c>
      <c r="B11" s="903">
        <v>387734520</v>
      </c>
      <c r="C11" s="1137">
        <v>38737015.88876</v>
      </c>
      <c r="D11" s="903">
        <v>435340000</v>
      </c>
      <c r="E11" s="1111">
        <v>40271703</v>
      </c>
      <c r="F11" s="1076">
        <v>9.9906028198778904E-2</v>
      </c>
      <c r="G11" s="1077">
        <v>9.2506323792897499E-2</v>
      </c>
      <c r="H11" s="1074">
        <v>1.0396181036672292</v>
      </c>
      <c r="J11" s="321"/>
      <c r="K11" s="305"/>
      <c r="L11" s="305"/>
      <c r="M11" s="305"/>
      <c r="N11" s="306"/>
      <c r="O11" s="306"/>
      <c r="P11" s="306"/>
      <c r="Q11" s="306"/>
      <c r="R11" s="306"/>
      <c r="S11" s="306"/>
      <c r="T11" s="306"/>
    </row>
    <row r="12" spans="1:20" ht="24" customHeight="1">
      <c r="A12" s="324" t="s">
        <v>471</v>
      </c>
      <c r="B12" s="1112">
        <v>416234520</v>
      </c>
      <c r="C12" s="1138">
        <v>32149648.836799998</v>
      </c>
      <c r="D12" s="1110">
        <v>435340000</v>
      </c>
      <c r="E12" s="1110">
        <v>36844986</v>
      </c>
      <c r="F12" s="1076">
        <v>7.7239266067600537E-2</v>
      </c>
      <c r="G12" s="1077">
        <v>8.4634965773877885E-2</v>
      </c>
      <c r="H12" s="1074">
        <v>1.146046297022862</v>
      </c>
      <c r="J12" s="325"/>
      <c r="K12" s="305"/>
      <c r="L12" s="305"/>
      <c r="M12" s="305"/>
      <c r="N12" s="306"/>
      <c r="O12" s="306"/>
      <c r="P12" s="306"/>
      <c r="Q12" s="306"/>
      <c r="R12" s="306"/>
      <c r="S12" s="306"/>
      <c r="T12" s="306"/>
    </row>
    <row r="13" spans="1:20" ht="24" customHeight="1">
      <c r="A13" s="324" t="s">
        <v>472</v>
      </c>
      <c r="B13" s="1110">
        <v>-28500000</v>
      </c>
      <c r="C13" s="1138">
        <v>6587367.0519600026</v>
      </c>
      <c r="D13" s="1110"/>
      <c r="E13" s="1110">
        <v>3426717</v>
      </c>
      <c r="F13" s="1076">
        <v>-0.23113568603368431</v>
      </c>
      <c r="G13" s="1077"/>
      <c r="H13" s="1074">
        <v>0.520195242343512</v>
      </c>
      <c r="J13" s="325"/>
      <c r="K13" s="305"/>
      <c r="L13" s="305"/>
      <c r="M13" s="305"/>
      <c r="N13" s="306"/>
      <c r="O13" s="306"/>
      <c r="P13" s="306"/>
      <c r="Q13" s="306"/>
      <c r="R13" s="306"/>
      <c r="S13" s="306"/>
      <c r="T13" s="306"/>
    </row>
    <row r="14" spans="1:20" ht="24" customHeight="1">
      <c r="A14" s="324" t="s">
        <v>473</v>
      </c>
      <c r="B14" s="1110"/>
      <c r="C14" s="1136"/>
      <c r="D14" s="1110"/>
      <c r="E14" s="1110"/>
      <c r="F14" s="1076"/>
      <c r="G14" s="1077"/>
      <c r="H14" s="1074"/>
      <c r="J14" s="325"/>
      <c r="K14" s="305"/>
      <c r="L14" s="305"/>
      <c r="M14" s="305"/>
      <c r="N14" s="306"/>
      <c r="O14" s="306"/>
      <c r="P14" s="306"/>
      <c r="Q14" s="306"/>
      <c r="R14" s="306"/>
      <c r="S14" s="306"/>
      <c r="T14" s="306"/>
    </row>
    <row r="15" spans="1:20" ht="18" customHeight="1">
      <c r="A15" s="324" t="s">
        <v>474</v>
      </c>
      <c r="B15" s="1110"/>
      <c r="C15" s="1136"/>
      <c r="D15" s="1110"/>
      <c r="E15" s="1110"/>
      <c r="F15" s="1076"/>
      <c r="G15" s="1077"/>
      <c r="H15" s="1074"/>
      <c r="J15" s="325"/>
      <c r="K15" s="326"/>
      <c r="L15" s="326"/>
      <c r="M15" s="326"/>
    </row>
    <row r="16" spans="1:20" ht="36.75" customHeight="1">
      <c r="A16" s="1120" t="s">
        <v>740</v>
      </c>
      <c r="B16" s="1110"/>
      <c r="C16" s="1135"/>
      <c r="D16" s="1110"/>
      <c r="E16" s="1110"/>
      <c r="F16" s="1076"/>
      <c r="G16" s="1077"/>
      <c r="H16" s="1074"/>
      <c r="J16" s="325"/>
      <c r="K16" s="326"/>
      <c r="L16" s="326"/>
      <c r="M16" s="326"/>
    </row>
    <row r="17" spans="1:10" ht="24" customHeight="1">
      <c r="A17" s="324" t="s">
        <v>741</v>
      </c>
      <c r="B17" s="1110">
        <v>-15565291</v>
      </c>
      <c r="C17" s="1138">
        <v>133332.25693000029</v>
      </c>
      <c r="D17" s="1110">
        <v>-16953881</v>
      </c>
      <c r="E17" s="1110">
        <v>103862</v>
      </c>
      <c r="F17" s="1076">
        <v>-8.56599834400785E-3</v>
      </c>
      <c r="G17" s="1077"/>
      <c r="H17" s="1074">
        <v>0.7789712886546859</v>
      </c>
    </row>
    <row r="18" spans="1:10" ht="24" customHeight="1">
      <c r="A18" s="324" t="s">
        <v>475</v>
      </c>
      <c r="B18" s="1113">
        <v>44065291</v>
      </c>
      <c r="C18" s="1140">
        <v>-6587367.0519599942</v>
      </c>
      <c r="D18" s="1113">
        <v>16953881</v>
      </c>
      <c r="E18" s="1113">
        <v>-3426717</v>
      </c>
      <c r="F18" s="1076">
        <v>-0.1494910597994234</v>
      </c>
      <c r="G18" s="1077"/>
      <c r="H18" s="1074">
        <v>0.52019524234351266</v>
      </c>
    </row>
    <row r="19" spans="1:10" ht="24" customHeight="1">
      <c r="A19" s="324" t="s">
        <v>476</v>
      </c>
      <c r="B19" s="377">
        <v>56287820</v>
      </c>
      <c r="C19" s="1139">
        <v>-6013804.3384199943</v>
      </c>
      <c r="D19" s="1112">
        <v>41508039</v>
      </c>
      <c r="E19" s="1112">
        <v>-4542329</v>
      </c>
      <c r="F19" s="1076">
        <v>-0.1068402424968669</v>
      </c>
      <c r="G19" s="1077"/>
      <c r="H19" s="1074">
        <v>0.75531705795293724</v>
      </c>
    </row>
    <row r="20" spans="1:10" ht="24" customHeight="1">
      <c r="A20" s="324" t="s">
        <v>477</v>
      </c>
      <c r="B20" s="377">
        <v>-12222529</v>
      </c>
      <c r="C20" s="1139">
        <v>-573562.71353999991</v>
      </c>
      <c r="D20" s="1112">
        <v>-24554158</v>
      </c>
      <c r="E20" s="1112">
        <v>1115613</v>
      </c>
      <c r="F20" s="1076">
        <v>4.6926680520864371E-2</v>
      </c>
      <c r="G20" s="1077"/>
      <c r="H20" s="1074"/>
    </row>
    <row r="21" spans="1:10" ht="8.1" customHeight="1">
      <c r="A21" s="327"/>
      <c r="B21" s="379" t="s">
        <v>4</v>
      </c>
      <c r="C21" s="1114"/>
      <c r="D21" s="904"/>
      <c r="E21" s="1114"/>
      <c r="F21" s="1078"/>
      <c r="G21" s="1079"/>
      <c r="H21" s="1080"/>
    </row>
    <row r="22" spans="1:10" ht="8.1" customHeight="1">
      <c r="A22" s="905"/>
      <c r="B22" s="906"/>
      <c r="C22" s="906"/>
      <c r="D22" s="906"/>
      <c r="E22" s="907"/>
      <c r="F22" s="907"/>
      <c r="G22" s="907"/>
    </row>
    <row r="23" spans="1:10" s="92" customFormat="1" ht="15.75" customHeight="1">
      <c r="A23" s="1545"/>
      <c r="B23" s="1546"/>
      <c r="C23" s="1546"/>
      <c r="F23" s="91"/>
      <c r="G23" s="91"/>
      <c r="H23" s="91"/>
      <c r="I23" s="91"/>
      <c r="J23" s="91"/>
    </row>
    <row r="25" spans="1:10" ht="24.75" customHeight="1">
      <c r="A25" s="328" t="s">
        <v>4</v>
      </c>
      <c r="B25" s="378"/>
      <c r="C25" s="378"/>
    </row>
    <row r="26" spans="1:10">
      <c r="B26" s="378"/>
      <c r="C26" s="378"/>
    </row>
    <row r="27" spans="1:10">
      <c r="B27" s="378"/>
      <c r="C27" s="378"/>
    </row>
    <row r="28" spans="1:10">
      <c r="B28" s="378"/>
      <c r="C28" s="378"/>
    </row>
    <row r="29" spans="1:10" ht="15">
      <c r="B29" s="371"/>
      <c r="C29" s="372"/>
    </row>
    <row r="30" spans="1:10">
      <c r="B30" s="378"/>
      <c r="C30" s="378"/>
    </row>
    <row r="31" spans="1:10">
      <c r="B31" s="378"/>
      <c r="C31" s="378"/>
    </row>
    <row r="32" spans="1:10">
      <c r="B32" s="378"/>
      <c r="C32" s="378"/>
    </row>
    <row r="33" spans="2:3">
      <c r="B33" s="378"/>
      <c r="C33" s="378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9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showZeros="0" zoomScale="70" zoomScaleNormal="70" zoomScaleSheetLayoutView="70" workbookViewId="0">
      <selection activeCell="AC11" sqref="AC11"/>
    </sheetView>
  </sheetViews>
  <sheetFormatPr defaultColWidth="7.85546875" defaultRowHeight="15"/>
  <cols>
    <col min="1" max="1" width="104.28515625" style="426" customWidth="1"/>
    <col min="2" max="2" width="18.7109375" style="425" bestFit="1" customWidth="1"/>
    <col min="3" max="3" width="0.85546875" style="426" customWidth="1"/>
    <col min="4" max="4" width="14.140625" style="426" customWidth="1"/>
    <col min="5" max="5" width="1.28515625" style="426" customWidth="1"/>
    <col min="6" max="6" width="17.42578125" style="426" customWidth="1"/>
    <col min="7" max="7" width="0.28515625" style="426" customWidth="1"/>
    <col min="8" max="8" width="16" style="426" bestFit="1" customWidth="1"/>
    <col min="9" max="9" width="0.85546875" style="426" customWidth="1"/>
    <col min="10" max="10" width="11.42578125" style="426" bestFit="1" customWidth="1"/>
    <col min="11" max="12" width="11.5703125" style="426" bestFit="1" customWidth="1"/>
    <col min="13" max="13" width="1.85546875" style="427" bestFit="1" customWidth="1"/>
    <col min="14" max="14" width="20.7109375" style="427" bestFit="1" customWidth="1"/>
    <col min="15" max="15" width="1.42578125" style="427" bestFit="1" customWidth="1"/>
    <col min="16" max="16" width="12.42578125" style="427" customWidth="1"/>
    <col min="17" max="17" width="3.5703125" style="427" customWidth="1"/>
    <col min="18" max="18" width="12.5703125" style="427" customWidth="1"/>
    <col min="19" max="19" width="7.85546875" style="428" customWidth="1"/>
    <col min="20" max="16384" width="7.85546875" style="426"/>
  </cols>
  <sheetData>
    <row r="1" spans="1:19" ht="15.75">
      <c r="A1" s="424" t="s">
        <v>546</v>
      </c>
      <c r="D1" s="424" t="s">
        <v>4</v>
      </c>
    </row>
    <row r="2" spans="1:19" ht="15.75">
      <c r="A2" s="1547" t="s">
        <v>547</v>
      </c>
      <c r="B2" s="1547"/>
      <c r="C2" s="1547"/>
      <c r="D2" s="1547"/>
      <c r="E2" s="1547"/>
      <c r="F2" s="1547"/>
      <c r="G2" s="1547"/>
      <c r="H2" s="1547"/>
      <c r="I2" s="1547"/>
      <c r="J2" s="1547"/>
      <c r="K2" s="1547"/>
      <c r="L2" s="1547"/>
    </row>
    <row r="3" spans="1:19" ht="15.75">
      <c r="A3" s="891"/>
      <c r="B3" s="429"/>
      <c r="C3" s="430"/>
      <c r="D3" s="429"/>
      <c r="E3" s="430"/>
      <c r="F3" s="430"/>
      <c r="G3" s="430"/>
      <c r="H3" s="430"/>
      <c r="I3" s="430"/>
      <c r="J3" s="430"/>
      <c r="K3" s="430"/>
      <c r="L3" s="430"/>
    </row>
    <row r="4" spans="1:19" ht="15.75">
      <c r="A4" s="428"/>
      <c r="B4" s="431" t="s">
        <v>4</v>
      </c>
      <c r="C4" s="432"/>
      <c r="D4" s="908"/>
      <c r="E4" s="428"/>
      <c r="F4" s="428"/>
      <c r="G4" s="428"/>
      <c r="H4" s="428"/>
      <c r="I4" s="428"/>
      <c r="J4" s="428"/>
      <c r="K4" s="433"/>
      <c r="L4" s="433" t="s">
        <v>2</v>
      </c>
    </row>
    <row r="5" spans="1:19" ht="15.75">
      <c r="A5" s="434"/>
      <c r="B5" s="435" t="s">
        <v>233</v>
      </c>
      <c r="C5" s="436"/>
      <c r="D5" s="1548" t="s">
        <v>235</v>
      </c>
      <c r="E5" s="1549"/>
      <c r="F5" s="1549"/>
      <c r="G5" s="1549"/>
      <c r="H5" s="1549"/>
      <c r="I5" s="1550"/>
      <c r="J5" s="1551" t="s">
        <v>446</v>
      </c>
      <c r="K5" s="1552"/>
      <c r="L5" s="1553"/>
    </row>
    <row r="6" spans="1:19" ht="15.75">
      <c r="A6" s="437" t="s">
        <v>3</v>
      </c>
      <c r="B6" s="438" t="s">
        <v>234</v>
      </c>
      <c r="C6" s="436"/>
      <c r="D6" s="439"/>
      <c r="E6" s="440"/>
      <c r="F6" s="439"/>
      <c r="G6" s="440"/>
      <c r="H6" s="439"/>
      <c r="I6" s="440"/>
      <c r="J6" s="441"/>
      <c r="K6" s="442"/>
      <c r="L6" s="442"/>
    </row>
    <row r="7" spans="1:19" ht="20.100000000000001" customHeight="1">
      <c r="A7" s="443"/>
      <c r="B7" s="444" t="s">
        <v>754</v>
      </c>
      <c r="C7" s="445" t="s">
        <v>4</v>
      </c>
      <c r="D7" s="446" t="s">
        <v>447</v>
      </c>
      <c r="E7" s="447"/>
      <c r="F7" s="444" t="s">
        <v>548</v>
      </c>
      <c r="G7" s="448"/>
      <c r="H7" s="444" t="s">
        <v>449</v>
      </c>
      <c r="I7" s="448"/>
      <c r="J7" s="449" t="s">
        <v>238</v>
      </c>
      <c r="K7" s="450" t="s">
        <v>450</v>
      </c>
      <c r="L7" s="450" t="s">
        <v>451</v>
      </c>
    </row>
    <row r="8" spans="1:19" s="456" customFormat="1">
      <c r="A8" s="451">
        <v>1</v>
      </c>
      <c r="B8" s="452">
        <v>2</v>
      </c>
      <c r="C8" s="453"/>
      <c r="D8" s="452">
        <v>3</v>
      </c>
      <c r="E8" s="453"/>
      <c r="F8" s="454">
        <v>4</v>
      </c>
      <c r="G8" s="453"/>
      <c r="H8" s="452">
        <v>5</v>
      </c>
      <c r="I8" s="453"/>
      <c r="J8" s="453">
        <v>6</v>
      </c>
      <c r="K8" s="453">
        <v>7</v>
      </c>
      <c r="L8" s="451">
        <v>8</v>
      </c>
      <c r="M8" s="427"/>
      <c r="N8" s="427"/>
      <c r="O8" s="427"/>
      <c r="P8" s="427"/>
      <c r="Q8" s="427"/>
      <c r="R8" s="427"/>
      <c r="S8" s="455"/>
    </row>
    <row r="9" spans="1:19" s="456" customFormat="1" ht="20.100000000000001" customHeight="1">
      <c r="A9" s="457" t="s">
        <v>549</v>
      </c>
      <c r="B9" s="1121">
        <v>435340000</v>
      </c>
      <c r="C9" s="1083"/>
      <c r="D9" s="1121">
        <v>40271702.796490014</v>
      </c>
      <c r="E9" s="458"/>
      <c r="F9" s="1082"/>
      <c r="G9" s="458"/>
      <c r="H9" s="1094"/>
      <c r="I9" s="458"/>
      <c r="J9" s="459">
        <v>9.2506323325423842E-2</v>
      </c>
      <c r="K9" s="459"/>
      <c r="L9" s="459"/>
      <c r="M9" s="460"/>
      <c r="N9" s="460"/>
      <c r="O9" s="460"/>
      <c r="P9" s="460"/>
      <c r="Q9" s="460"/>
      <c r="R9" s="460"/>
      <c r="S9" s="455"/>
    </row>
    <row r="10" spans="1:19" s="456" customFormat="1" ht="15.75">
      <c r="A10" s="461" t="s">
        <v>550</v>
      </c>
      <c r="B10" s="1122"/>
      <c r="C10" s="1085"/>
      <c r="D10" s="1122"/>
      <c r="E10" s="1086"/>
      <c r="F10" s="1084"/>
      <c r="G10" s="1086"/>
      <c r="H10" s="1095"/>
      <c r="I10" s="1086"/>
      <c r="J10" s="462"/>
      <c r="K10" s="464"/>
      <c r="L10" s="464"/>
      <c r="M10" s="460"/>
      <c r="N10" s="460"/>
      <c r="O10" s="460"/>
      <c r="P10" s="460"/>
      <c r="Q10" s="460"/>
      <c r="R10" s="460"/>
      <c r="S10" s="455"/>
    </row>
    <row r="11" spans="1:19" s="456" customFormat="1" ht="20.100000000000001" customHeight="1">
      <c r="A11" s="457" t="s">
        <v>551</v>
      </c>
      <c r="B11" s="1123">
        <v>390038733</v>
      </c>
      <c r="C11" s="1085"/>
      <c r="D11" s="1123">
        <v>37364857.538160004</v>
      </c>
      <c r="E11" s="1086"/>
      <c r="F11" s="1084"/>
      <c r="G11" s="1086"/>
      <c r="H11" s="1094"/>
      <c r="I11" s="1086"/>
      <c r="J11" s="459">
        <v>9.5797812824297127E-2</v>
      </c>
      <c r="K11" s="459"/>
      <c r="L11" s="459"/>
      <c r="M11" s="460"/>
      <c r="N11" s="460"/>
      <c r="O11" s="460"/>
      <c r="P11" s="460"/>
      <c r="Q11" s="460"/>
      <c r="R11" s="460"/>
      <c r="S11" s="455"/>
    </row>
    <row r="12" spans="1:19" s="456" customFormat="1" ht="15.75">
      <c r="A12" s="461" t="s">
        <v>552</v>
      </c>
      <c r="B12" s="1122"/>
      <c r="C12" s="1088"/>
      <c r="D12" s="1122"/>
      <c r="E12" s="1086"/>
      <c r="F12" s="1084"/>
      <c r="G12" s="1086"/>
      <c r="H12" s="1095"/>
      <c r="I12" s="1086"/>
      <c r="J12" s="462"/>
      <c r="K12" s="464"/>
      <c r="L12" s="464"/>
      <c r="M12" s="460"/>
      <c r="N12" s="460"/>
      <c r="O12" s="460"/>
      <c r="P12" s="460"/>
      <c r="Q12" s="460"/>
      <c r="R12" s="460"/>
      <c r="S12" s="455"/>
    </row>
    <row r="13" spans="1:19" s="456" customFormat="1">
      <c r="A13" s="463" t="s">
        <v>553</v>
      </c>
      <c r="B13" s="1122">
        <v>196500000</v>
      </c>
      <c r="C13" s="1088"/>
      <c r="D13" s="1122">
        <v>21834443.679230005</v>
      </c>
      <c r="E13" s="1089"/>
      <c r="F13" s="1087"/>
      <c r="G13" s="1089"/>
      <c r="H13" s="1095"/>
      <c r="I13" s="1089"/>
      <c r="J13" s="464">
        <v>0.11111676172636134</v>
      </c>
      <c r="K13" s="464"/>
      <c r="L13" s="464"/>
      <c r="M13" s="460"/>
      <c r="N13" s="460"/>
      <c r="O13" s="460"/>
      <c r="P13" s="460"/>
      <c r="Q13" s="460"/>
      <c r="R13" s="460"/>
      <c r="S13" s="455"/>
    </row>
    <row r="14" spans="1:19" s="456" customFormat="1">
      <c r="A14" s="463" t="s">
        <v>554</v>
      </c>
      <c r="B14" s="1122">
        <v>75083000</v>
      </c>
      <c r="C14" s="1088"/>
      <c r="D14" s="1122">
        <v>5246192.4479900012</v>
      </c>
      <c r="E14" s="1089"/>
      <c r="F14" s="1087"/>
      <c r="G14" s="1089"/>
      <c r="H14" s="1095"/>
      <c r="I14" s="1089"/>
      <c r="J14" s="464">
        <v>6.9871907728646973E-2</v>
      </c>
      <c r="K14" s="464"/>
      <c r="L14" s="464"/>
      <c r="M14" s="460"/>
      <c r="N14" s="460"/>
      <c r="O14" s="460"/>
      <c r="P14" s="460"/>
      <c r="Q14" s="460"/>
      <c r="R14" s="1096"/>
      <c r="S14" s="455"/>
    </row>
    <row r="15" spans="1:19" s="456" customFormat="1">
      <c r="A15" s="465" t="s">
        <v>555</v>
      </c>
      <c r="B15" s="1122"/>
      <c r="C15" s="1088"/>
      <c r="D15" s="1122"/>
      <c r="E15" s="1089"/>
      <c r="F15" s="1087"/>
      <c r="G15" s="1089"/>
      <c r="H15" s="1095"/>
      <c r="I15" s="1089"/>
      <c r="J15" s="464"/>
      <c r="K15" s="464"/>
      <c r="L15" s="464"/>
      <c r="M15" s="460"/>
      <c r="N15" s="460"/>
      <c r="O15" s="460"/>
      <c r="P15" s="460"/>
      <c r="Q15" s="460"/>
      <c r="R15" s="1096"/>
      <c r="S15" s="455"/>
    </row>
    <row r="16" spans="1:19" s="456" customFormat="1">
      <c r="A16" s="463" t="s">
        <v>556</v>
      </c>
      <c r="B16" s="1122"/>
      <c r="C16" s="1088"/>
      <c r="D16" s="1122">
        <v>306726.10679000005</v>
      </c>
      <c r="E16" s="1089"/>
      <c r="F16" s="1087"/>
      <c r="G16" s="1089"/>
      <c r="H16" s="1095"/>
      <c r="I16" s="1089"/>
      <c r="J16" s="464"/>
      <c r="K16" s="464"/>
      <c r="L16" s="464"/>
      <c r="M16" s="460"/>
      <c r="N16" s="460"/>
      <c r="O16" s="460"/>
      <c r="P16" s="460"/>
      <c r="Q16" s="460"/>
      <c r="R16" s="1096"/>
      <c r="S16" s="455"/>
    </row>
    <row r="17" spans="1:19" s="456" customFormat="1">
      <c r="A17" s="463" t="s">
        <v>557</v>
      </c>
      <c r="B17" s="1122"/>
      <c r="C17" s="1088"/>
      <c r="D17" s="1122">
        <v>4923219.0067300005</v>
      </c>
      <c r="E17" s="1089"/>
      <c r="F17" s="1087"/>
      <c r="G17" s="1089"/>
      <c r="H17" s="1095"/>
      <c r="I17" s="1089"/>
      <c r="J17" s="464"/>
      <c r="K17" s="464"/>
      <c r="L17" s="464"/>
      <c r="M17" s="460"/>
      <c r="N17" s="460"/>
      <c r="O17" s="460"/>
      <c r="P17" s="460"/>
      <c r="Q17" s="460"/>
      <c r="R17" s="1096"/>
      <c r="S17" s="455"/>
    </row>
    <row r="18" spans="1:19" s="456" customFormat="1">
      <c r="A18" s="463" t="s">
        <v>558</v>
      </c>
      <c r="B18" s="1122"/>
      <c r="C18" s="1088"/>
      <c r="D18" s="1122">
        <v>16247.334469999998</v>
      </c>
      <c r="E18" s="1089"/>
      <c r="F18" s="1087"/>
      <c r="G18" s="1089"/>
      <c r="H18" s="1095"/>
      <c r="I18" s="1089"/>
      <c r="J18" s="464"/>
      <c r="K18" s="464"/>
      <c r="L18" s="464"/>
      <c r="M18" s="460"/>
      <c r="N18" s="460"/>
      <c r="O18" s="460"/>
      <c r="P18" s="460"/>
      <c r="Q18" s="460"/>
      <c r="R18" s="1096"/>
      <c r="S18" s="455"/>
    </row>
    <row r="19" spans="1:19" s="456" customFormat="1">
      <c r="A19" s="463" t="s">
        <v>559</v>
      </c>
      <c r="B19" s="1122">
        <v>2660000</v>
      </c>
      <c r="C19" s="1088"/>
      <c r="D19" s="1122">
        <v>226407.51800000001</v>
      </c>
      <c r="E19" s="1089"/>
      <c r="F19" s="1087"/>
      <c r="G19" s="1089"/>
      <c r="H19" s="1095"/>
      <c r="I19" s="1089"/>
      <c r="J19" s="464">
        <v>8.5115608270676699E-2</v>
      </c>
      <c r="K19" s="464"/>
      <c r="L19" s="464"/>
      <c r="M19" s="460"/>
      <c r="N19" s="460"/>
      <c r="O19" s="460"/>
      <c r="P19" s="460"/>
      <c r="Q19" s="460"/>
      <c r="R19" s="1096"/>
      <c r="S19" s="455"/>
    </row>
    <row r="20" spans="1:19" s="456" customFormat="1">
      <c r="A20" s="463" t="s">
        <v>560</v>
      </c>
      <c r="B20" s="1122">
        <v>42000000</v>
      </c>
      <c r="C20" s="1088"/>
      <c r="D20" s="1122">
        <v>3151916.9608299998</v>
      </c>
      <c r="E20" s="1089"/>
      <c r="F20" s="1087"/>
      <c r="G20" s="1089"/>
      <c r="H20" s="1095"/>
      <c r="I20" s="1089"/>
      <c r="J20" s="464">
        <v>7.5045641924523801E-2</v>
      </c>
      <c r="K20" s="464"/>
      <c r="L20" s="464"/>
      <c r="M20" s="460"/>
      <c r="N20" s="460"/>
      <c r="O20" s="460"/>
      <c r="P20" s="460"/>
      <c r="Q20" s="460"/>
      <c r="R20" s="1096"/>
      <c r="S20" s="455"/>
    </row>
    <row r="21" spans="1:19" s="456" customFormat="1">
      <c r="A21" s="465" t="s">
        <v>561</v>
      </c>
      <c r="B21" s="1122"/>
      <c r="C21" s="1088"/>
      <c r="D21" s="1122"/>
      <c r="E21" s="1089"/>
      <c r="F21" s="1087"/>
      <c r="G21" s="1089"/>
      <c r="H21" s="1095"/>
      <c r="I21" s="1089"/>
      <c r="J21" s="464"/>
      <c r="K21" s="464"/>
      <c r="L21" s="464"/>
      <c r="M21" s="460"/>
      <c r="N21" s="460"/>
      <c r="O21" s="460"/>
      <c r="P21" s="460"/>
      <c r="Q21" s="460"/>
      <c r="R21" s="1096"/>
      <c r="S21" s="455"/>
    </row>
    <row r="22" spans="1:19" s="456" customFormat="1">
      <c r="A22" s="463" t="s">
        <v>562</v>
      </c>
      <c r="B22" s="1122"/>
      <c r="C22" s="1088"/>
      <c r="D22" s="1122">
        <v>-200.18199999999999</v>
      </c>
      <c r="E22" s="1089"/>
      <c r="F22" s="1087"/>
      <c r="G22" s="1089"/>
      <c r="H22" s="1095"/>
      <c r="I22" s="1089"/>
      <c r="J22" s="464"/>
      <c r="K22" s="464"/>
      <c r="L22" s="464"/>
      <c r="M22" s="460"/>
      <c r="N22" s="460"/>
      <c r="O22" s="460"/>
      <c r="P22" s="460"/>
      <c r="Q22" s="460"/>
      <c r="R22" s="1096"/>
      <c r="S22" s="455"/>
    </row>
    <row r="23" spans="1:19" s="456" customFormat="1">
      <c r="A23" s="463" t="s">
        <v>563</v>
      </c>
      <c r="B23" s="1122">
        <v>66555000</v>
      </c>
      <c r="C23" s="1088"/>
      <c r="D23" s="1122">
        <v>6279245.7047300013</v>
      </c>
      <c r="E23" s="1089"/>
      <c r="F23" s="1087"/>
      <c r="G23" s="1089"/>
      <c r="H23" s="1095"/>
      <c r="I23" s="1089"/>
      <c r="J23" s="464">
        <v>9.4346716320787338E-2</v>
      </c>
      <c r="K23" s="464"/>
      <c r="L23" s="464"/>
      <c r="M23" s="460"/>
      <c r="N23" s="1096"/>
      <c r="O23" s="460"/>
      <c r="P23" s="460"/>
      <c r="Q23" s="460"/>
      <c r="R23" s="1096"/>
      <c r="S23" s="455"/>
    </row>
    <row r="24" spans="1:19" s="456" customFormat="1">
      <c r="A24" s="465" t="s">
        <v>555</v>
      </c>
      <c r="B24" s="1122"/>
      <c r="C24" s="1088"/>
      <c r="D24" s="1122"/>
      <c r="E24" s="1089"/>
      <c r="F24" s="1087"/>
      <c r="G24" s="1089"/>
      <c r="H24" s="1095"/>
      <c r="I24" s="1089"/>
      <c r="J24" s="464"/>
      <c r="K24" s="464"/>
      <c r="L24" s="464"/>
      <c r="M24" s="460"/>
      <c r="N24" s="460"/>
      <c r="O24" s="460"/>
      <c r="P24" s="460"/>
      <c r="Q24" s="460"/>
      <c r="R24" s="1096"/>
      <c r="S24" s="455"/>
    </row>
    <row r="25" spans="1:19" s="456" customFormat="1">
      <c r="A25" s="463" t="s">
        <v>564</v>
      </c>
      <c r="B25" s="1122"/>
      <c r="C25" s="1088"/>
      <c r="D25" s="1122">
        <v>5814218.2895400012</v>
      </c>
      <c r="E25" s="1089"/>
      <c r="F25" s="1087"/>
      <c r="G25" s="1089"/>
      <c r="H25" s="1095"/>
      <c r="I25" s="1089"/>
      <c r="J25" s="464"/>
      <c r="K25" s="464"/>
      <c r="L25" s="464"/>
      <c r="M25" s="460"/>
      <c r="N25" s="460"/>
      <c r="O25" s="460"/>
      <c r="P25" s="460"/>
      <c r="Q25" s="460"/>
      <c r="R25" s="1096"/>
      <c r="S25" s="455"/>
    </row>
    <row r="26" spans="1:19" s="456" customFormat="1">
      <c r="A26" s="463" t="s">
        <v>565</v>
      </c>
      <c r="B26" s="1122"/>
      <c r="C26" s="1088"/>
      <c r="D26" s="1122">
        <v>465027.41518999997</v>
      </c>
      <c r="E26" s="1089"/>
      <c r="F26" s="1087"/>
      <c r="G26" s="1089"/>
      <c r="H26" s="1095"/>
      <c r="I26" s="1089"/>
      <c r="J26" s="464"/>
      <c r="K26" s="464"/>
      <c r="L26" s="464"/>
      <c r="M26" s="460"/>
      <c r="N26" s="460"/>
      <c r="O26" s="460"/>
      <c r="P26" s="460"/>
      <c r="Q26" s="460"/>
      <c r="R26" s="1096"/>
      <c r="S26" s="455"/>
    </row>
    <row r="27" spans="1:19" s="456" customFormat="1">
      <c r="A27" s="463" t="s">
        <v>566</v>
      </c>
      <c r="B27" s="1122"/>
      <c r="C27" s="1088"/>
      <c r="D27" s="1122"/>
      <c r="E27" s="1089"/>
      <c r="F27" s="1087"/>
      <c r="G27" s="1089"/>
      <c r="H27" s="1095"/>
      <c r="I27" s="1089"/>
      <c r="J27" s="464"/>
      <c r="K27" s="464"/>
      <c r="L27" s="464"/>
      <c r="M27" s="460"/>
      <c r="N27" s="460"/>
      <c r="O27" s="460"/>
      <c r="P27" s="460"/>
      <c r="Q27" s="460"/>
      <c r="R27" s="1096"/>
      <c r="S27" s="455"/>
    </row>
    <row r="28" spans="1:19" s="456" customFormat="1">
      <c r="A28" s="463" t="s">
        <v>567</v>
      </c>
      <c r="B28" s="1122">
        <v>1700000</v>
      </c>
      <c r="C28" s="1088"/>
      <c r="D28" s="1122">
        <v>118245.568</v>
      </c>
      <c r="E28" s="1089"/>
      <c r="F28" s="1087"/>
      <c r="G28" s="1089"/>
      <c r="H28" s="1095"/>
      <c r="I28" s="1089"/>
      <c r="J28" s="464">
        <v>6.9556216470588239E-2</v>
      </c>
      <c r="K28" s="464"/>
      <c r="L28" s="464"/>
      <c r="M28" s="460"/>
      <c r="N28" s="460"/>
      <c r="O28" s="460"/>
      <c r="P28" s="460"/>
      <c r="Q28" s="460"/>
      <c r="R28" s="1096"/>
      <c r="S28" s="455"/>
    </row>
    <row r="29" spans="1:19" s="456" customFormat="1">
      <c r="A29" s="463" t="s">
        <v>568</v>
      </c>
      <c r="B29" s="1122">
        <v>4878000</v>
      </c>
      <c r="C29" s="1088"/>
      <c r="D29" s="1122">
        <v>508405.59606000001</v>
      </c>
      <c r="E29" s="1089"/>
      <c r="F29" s="1087"/>
      <c r="G29" s="1089"/>
      <c r="H29" s="1095"/>
      <c r="I29" s="1089"/>
      <c r="J29" s="464">
        <v>0.10422418943419434</v>
      </c>
      <c r="K29" s="464"/>
      <c r="L29" s="464"/>
      <c r="M29" s="460"/>
      <c r="N29" s="460"/>
      <c r="O29" s="460"/>
      <c r="P29" s="460"/>
      <c r="Q29" s="460"/>
      <c r="R29" s="1096"/>
      <c r="S29" s="455"/>
    </row>
    <row r="30" spans="1:19" s="456" customFormat="1">
      <c r="A30" s="463" t="s">
        <v>762</v>
      </c>
      <c r="B30" s="1122">
        <v>662733</v>
      </c>
      <c r="C30" s="1088"/>
      <c r="D30" s="1122"/>
      <c r="E30" s="1089"/>
      <c r="F30" s="1087"/>
      <c r="G30" s="1089"/>
      <c r="H30" s="1095"/>
      <c r="I30" s="1089"/>
      <c r="J30" s="464"/>
      <c r="K30" s="464"/>
      <c r="L30" s="464"/>
      <c r="M30" s="460"/>
      <c r="N30" s="460"/>
      <c r="O30" s="460"/>
      <c r="P30" s="460"/>
      <c r="Q30" s="460"/>
      <c r="R30" s="1096"/>
      <c r="S30" s="455"/>
    </row>
    <row r="31" spans="1:19" s="456" customFormat="1">
      <c r="A31" s="463" t="s">
        <v>761</v>
      </c>
      <c r="B31" s="1122"/>
      <c r="C31" s="1088"/>
      <c r="D31" s="1122">
        <v>6.0999999999999999E-2</v>
      </c>
      <c r="E31" s="1089"/>
      <c r="F31" s="1087"/>
      <c r="G31" s="1089"/>
      <c r="H31" s="1095"/>
      <c r="I31" s="1089"/>
      <c r="J31" s="464"/>
      <c r="K31" s="464"/>
      <c r="L31" s="464"/>
      <c r="M31" s="460"/>
      <c r="N31" s="460"/>
      <c r="O31" s="460"/>
      <c r="P31" s="460"/>
      <c r="Q31" s="460"/>
      <c r="R31" s="1096"/>
      <c r="S31" s="455"/>
    </row>
    <row r="32" spans="1:19" s="456" customFormat="1">
      <c r="A32" s="463" t="s">
        <v>760</v>
      </c>
      <c r="B32" s="1122"/>
      <c r="C32" s="1088"/>
      <c r="D32" s="1122">
        <v>2.32E-3</v>
      </c>
      <c r="E32" s="1089"/>
      <c r="F32" s="1087"/>
      <c r="G32" s="1089"/>
      <c r="H32" s="1095"/>
      <c r="I32" s="1089"/>
      <c r="J32" s="464"/>
      <c r="K32" s="464"/>
      <c r="L32" s="464"/>
      <c r="M32" s="460"/>
      <c r="N32" s="460"/>
      <c r="O32" s="460"/>
      <c r="P32" s="460"/>
      <c r="Q32" s="460"/>
      <c r="R32" s="1096"/>
      <c r="S32" s="455"/>
    </row>
    <row r="33" spans="1:19" s="456" customFormat="1">
      <c r="A33" s="466" t="s">
        <v>759</v>
      </c>
      <c r="B33" s="1122"/>
      <c r="C33" s="1088"/>
      <c r="D33" s="1122"/>
      <c r="E33" s="1089"/>
      <c r="F33" s="1087"/>
      <c r="G33" s="1089"/>
      <c r="H33" s="1095"/>
      <c r="I33" s="1089"/>
      <c r="J33" s="464"/>
      <c r="K33" s="464"/>
      <c r="L33" s="464"/>
      <c r="M33" s="460"/>
      <c r="N33" s="460"/>
      <c r="O33" s="460"/>
      <c r="P33" s="460"/>
      <c r="Q33" s="460"/>
      <c r="R33" s="1096"/>
      <c r="S33" s="455"/>
    </row>
    <row r="34" spans="1:19" s="456" customFormat="1" ht="20.100000000000001" customHeight="1">
      <c r="A34" s="457" t="s">
        <v>569</v>
      </c>
      <c r="B34" s="1123">
        <v>42959551</v>
      </c>
      <c r="C34" s="1085"/>
      <c r="D34" s="1123">
        <v>2900729.1583700096</v>
      </c>
      <c r="E34" s="1086"/>
      <c r="F34" s="1084"/>
      <c r="G34" s="1086"/>
      <c r="H34" s="1094"/>
      <c r="I34" s="1086"/>
      <c r="J34" s="459">
        <v>6.7522334168949052E-2</v>
      </c>
      <c r="K34" s="459"/>
      <c r="L34" s="459"/>
      <c r="M34" s="460"/>
      <c r="N34" s="460"/>
      <c r="O34" s="460"/>
      <c r="P34" s="460"/>
      <c r="Q34" s="460"/>
      <c r="R34" s="1096"/>
      <c r="S34" s="455"/>
    </row>
    <row r="35" spans="1:19" s="456" customFormat="1" ht="15.75">
      <c r="A35" s="461" t="s">
        <v>552</v>
      </c>
      <c r="B35" s="1122"/>
      <c r="C35" s="1088"/>
      <c r="D35" s="1122"/>
      <c r="E35" s="1089"/>
      <c r="F35" s="1084"/>
      <c r="G35" s="1089"/>
      <c r="H35" s="1095"/>
      <c r="I35" s="1089"/>
      <c r="J35" s="464"/>
      <c r="K35" s="464"/>
      <c r="L35" s="464"/>
      <c r="M35" s="460"/>
      <c r="N35" s="460"/>
      <c r="O35" s="460"/>
      <c r="P35" s="460"/>
      <c r="Q35" s="460"/>
      <c r="R35" s="1096"/>
      <c r="S35" s="455"/>
    </row>
    <row r="36" spans="1:19" s="456" customFormat="1">
      <c r="A36" s="463" t="s">
        <v>570</v>
      </c>
      <c r="B36" s="1122">
        <v>1545637</v>
      </c>
      <c r="C36" s="1088"/>
      <c r="D36" s="1122">
        <v>489.55804999999998</v>
      </c>
      <c r="E36" s="1090"/>
      <c r="F36" s="1087"/>
      <c r="G36" s="1090"/>
      <c r="H36" s="1095"/>
      <c r="I36" s="1090"/>
      <c r="J36" s="464">
        <v>3.1673546246628414E-4</v>
      </c>
      <c r="K36" s="464"/>
      <c r="L36" s="464"/>
      <c r="M36" s="460"/>
      <c r="N36" s="460"/>
      <c r="O36" s="460"/>
      <c r="P36" s="460"/>
      <c r="Q36" s="460"/>
      <c r="R36" s="1096"/>
      <c r="S36" s="455"/>
    </row>
    <row r="37" spans="1:19" s="456" customFormat="1">
      <c r="A37" s="465" t="s">
        <v>571</v>
      </c>
      <c r="B37" s="1122"/>
      <c r="C37" s="1088"/>
      <c r="D37" s="1122"/>
      <c r="E37" s="1089"/>
      <c r="F37" s="1087"/>
      <c r="G37" s="1089"/>
      <c r="H37" s="1095"/>
      <c r="I37" s="1089"/>
      <c r="J37" s="464"/>
      <c r="K37" s="464"/>
      <c r="L37" s="464"/>
      <c r="M37" s="460"/>
      <c r="N37" s="460"/>
      <c r="O37" s="460"/>
      <c r="P37" s="460"/>
      <c r="Q37" s="460"/>
      <c r="R37" s="1096"/>
      <c r="S37" s="455"/>
    </row>
    <row r="38" spans="1:19" s="456" customFormat="1">
      <c r="A38" s="467" t="s">
        <v>572</v>
      </c>
      <c r="B38" s="1122">
        <v>1495637</v>
      </c>
      <c r="C38" s="1088"/>
      <c r="D38" s="1122"/>
      <c r="E38" s="1089"/>
      <c r="F38" s="1087"/>
      <c r="G38" s="1089"/>
      <c r="H38" s="1095"/>
      <c r="I38" s="1089"/>
      <c r="J38" s="464"/>
      <c r="K38" s="464"/>
      <c r="L38" s="464"/>
      <c r="M38" s="460"/>
      <c r="N38" s="460"/>
      <c r="O38" s="460"/>
      <c r="P38" s="460"/>
      <c r="Q38" s="460"/>
      <c r="R38" s="460"/>
      <c r="S38" s="455"/>
    </row>
    <row r="39" spans="1:19" s="456" customFormat="1">
      <c r="A39" s="467" t="s">
        <v>880</v>
      </c>
      <c r="B39" s="1122">
        <v>50000</v>
      </c>
      <c r="C39" s="1088"/>
      <c r="D39" s="1122">
        <v>489.55804999999998</v>
      </c>
      <c r="E39" s="1089"/>
      <c r="F39" s="1087"/>
      <c r="G39" s="1089"/>
      <c r="H39" s="1095"/>
      <c r="I39" s="1089"/>
      <c r="J39" s="464">
        <v>9.7911609999999996E-3</v>
      </c>
      <c r="K39" s="464"/>
      <c r="L39" s="464"/>
      <c r="M39" s="460"/>
      <c r="N39" s="460"/>
      <c r="O39" s="460"/>
      <c r="P39" s="460"/>
      <c r="Q39" s="460"/>
      <c r="R39" s="460"/>
      <c r="S39" s="455"/>
    </row>
    <row r="40" spans="1:19" s="456" customFormat="1">
      <c r="A40" s="463" t="s">
        <v>763</v>
      </c>
      <c r="B40" s="1122">
        <v>7162810</v>
      </c>
      <c r="C40" s="1088"/>
      <c r="D40" s="1122"/>
      <c r="E40" s="1089"/>
      <c r="F40" s="1087"/>
      <c r="G40" s="1089"/>
      <c r="H40" s="1095"/>
      <c r="I40" s="1089"/>
      <c r="J40" s="464"/>
      <c r="K40" s="464"/>
      <c r="L40" s="464"/>
      <c r="M40" s="460"/>
      <c r="N40" s="460"/>
      <c r="O40" s="460"/>
      <c r="P40" s="460"/>
      <c r="Q40" s="460"/>
      <c r="R40" s="460"/>
      <c r="S40" s="455"/>
    </row>
    <row r="41" spans="1:19" s="460" customFormat="1">
      <c r="A41" s="463" t="s">
        <v>764</v>
      </c>
      <c r="B41" s="1122">
        <v>4680000</v>
      </c>
      <c r="C41" s="1088"/>
      <c r="D41" s="1122">
        <v>342794.23418999999</v>
      </c>
      <c r="E41" s="1089"/>
      <c r="F41" s="1087"/>
      <c r="G41" s="1089"/>
      <c r="H41" s="1095"/>
      <c r="I41" s="1089"/>
      <c r="J41" s="464">
        <v>7.3246631237179491E-2</v>
      </c>
      <c r="K41" s="464"/>
      <c r="L41" s="464"/>
      <c r="S41" s="455"/>
    </row>
    <row r="42" spans="1:19" s="460" customFormat="1">
      <c r="A42" s="463" t="s">
        <v>765</v>
      </c>
      <c r="B42" s="1122">
        <v>26632692</v>
      </c>
      <c r="C42" s="1088"/>
      <c r="D42" s="1122">
        <v>2312515.8787200097</v>
      </c>
      <c r="E42" s="1089"/>
      <c r="F42" s="1087"/>
      <c r="G42" s="1089"/>
      <c r="H42" s="1095"/>
      <c r="I42" s="1089"/>
      <c r="J42" s="464">
        <v>8.682997117677814E-2</v>
      </c>
      <c r="K42" s="464"/>
      <c r="L42" s="464"/>
      <c r="S42" s="455"/>
    </row>
    <row r="43" spans="1:19" s="460" customFormat="1">
      <c r="A43" s="463" t="s">
        <v>766</v>
      </c>
      <c r="B43" s="1122">
        <v>2938412</v>
      </c>
      <c r="C43" s="1088"/>
      <c r="D43" s="1122">
        <v>244929.48741</v>
      </c>
      <c r="E43" s="1089"/>
      <c r="F43" s="1087"/>
      <c r="G43" s="1089"/>
      <c r="H43" s="1095"/>
      <c r="I43" s="1089"/>
      <c r="J43" s="464">
        <v>8.3354372160881457E-2</v>
      </c>
      <c r="K43" s="464"/>
      <c r="L43" s="464"/>
      <c r="S43" s="455"/>
    </row>
    <row r="44" spans="1:19" s="460" customFormat="1" ht="20.100000000000001" customHeight="1">
      <c r="A44" s="468" t="s">
        <v>573</v>
      </c>
      <c r="B44" s="1124">
        <v>2341716</v>
      </c>
      <c r="C44" s="1092"/>
      <c r="D44" s="1124">
        <v>6116.0999600000005</v>
      </c>
      <c r="E44" s="1093"/>
      <c r="F44" s="1091"/>
      <c r="G44" s="1093"/>
      <c r="H44" s="1091"/>
      <c r="I44" s="1092"/>
      <c r="J44" s="469">
        <v>2.6118026097101442E-3</v>
      </c>
      <c r="K44" s="469"/>
      <c r="L44" s="469"/>
      <c r="S44" s="455"/>
    </row>
    <row r="45" spans="1:19">
      <c r="A45" s="967"/>
    </row>
    <row r="46" spans="1:19">
      <c r="A46" s="967"/>
    </row>
  </sheetData>
  <mergeCells count="3">
    <mergeCell ref="A2:L2"/>
    <mergeCell ref="D5:I5"/>
    <mergeCell ref="J5:L5"/>
  </mergeCells>
  <conditionalFormatting sqref="K9:K44 L40">
    <cfRule type="containsErrors" dxfId="2" priority="4">
      <formula>ISERROR(K9)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1" fitToHeight="100" orientation="landscape" useFirstPageNumber="1" r:id="rId1"/>
  <headerFooter alignWithMargins="0">
    <oddHeader>&amp;C&amp;"Arial,Normalny"&amp;12- &amp;P -</oddHeader>
  </headerFooter>
  <rowBreaks count="1" manualBreakCount="1">
    <brk id="4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196"/>
  <sheetViews>
    <sheetView showGridLines="0" zoomScale="80" zoomScaleNormal="80" workbookViewId="0">
      <selection activeCell="AC11" sqref="AC11"/>
    </sheetView>
  </sheetViews>
  <sheetFormatPr defaultColWidth="96.42578125" defaultRowHeight="15"/>
  <cols>
    <col min="1" max="1" width="99" style="92" customWidth="1"/>
    <col min="2" max="3" width="21.140625" style="92" customWidth="1"/>
    <col min="4" max="4" width="2" style="92" customWidth="1"/>
    <col min="5" max="5" width="18.5703125" style="92" customWidth="1"/>
    <col min="6" max="6" width="8.5703125" style="92" customWidth="1"/>
    <col min="7" max="7" width="14.42578125" style="92" bestFit="1" customWidth="1"/>
    <col min="8" max="8" width="26.85546875" style="92" customWidth="1"/>
    <col min="9" max="16384" width="96.42578125" style="92"/>
  </cols>
  <sheetData>
    <row r="1" spans="1:8" ht="18" customHeight="1">
      <c r="A1" s="89" t="s">
        <v>231</v>
      </c>
      <c r="B1" s="90"/>
      <c r="C1" s="90"/>
      <c r="D1" s="90"/>
      <c r="E1" s="90"/>
    </row>
    <row r="2" spans="1:8" ht="18" customHeight="1">
      <c r="A2" s="1554" t="s">
        <v>232</v>
      </c>
      <c r="B2" s="1554"/>
      <c r="C2" s="1554"/>
      <c r="D2" s="1554"/>
      <c r="E2" s="1554"/>
    </row>
    <row r="3" spans="1:8" ht="18" customHeight="1">
      <c r="A3" s="93"/>
      <c r="B3" s="94"/>
      <c r="C3" s="94"/>
      <c r="D3" s="94"/>
      <c r="E3" s="94"/>
    </row>
    <row r="4" spans="1:8" ht="18" customHeight="1">
      <c r="A4" s="95"/>
      <c r="C4" s="92" t="s">
        <v>4</v>
      </c>
      <c r="E4" s="96" t="s">
        <v>2</v>
      </c>
      <c r="F4" s="820"/>
      <c r="G4" s="820"/>
      <c r="H4" s="820"/>
    </row>
    <row r="5" spans="1:8" ht="15.95" customHeight="1">
      <c r="A5" s="97"/>
      <c r="B5" s="98" t="s">
        <v>233</v>
      </c>
      <c r="C5" s="1556" t="s">
        <v>235</v>
      </c>
      <c r="D5" s="1557"/>
      <c r="E5" s="381"/>
      <c r="F5" s="820"/>
      <c r="G5" s="820"/>
      <c r="H5" s="820"/>
    </row>
    <row r="6" spans="1:8" ht="15.95" customHeight="1">
      <c r="A6" s="99" t="s">
        <v>3</v>
      </c>
      <c r="B6" s="100" t="s">
        <v>234</v>
      </c>
      <c r="C6" s="1558"/>
      <c r="D6" s="1559"/>
      <c r="E6" s="382" t="s">
        <v>236</v>
      </c>
      <c r="F6" s="820"/>
      <c r="G6" s="820"/>
      <c r="H6" s="820"/>
    </row>
    <row r="7" spans="1:8" ht="15.95" customHeight="1">
      <c r="A7" s="101"/>
      <c r="B7" s="102" t="s">
        <v>755</v>
      </c>
      <c r="C7" s="1558"/>
      <c r="D7" s="1559"/>
      <c r="E7" s="380" t="s">
        <v>238</v>
      </c>
      <c r="F7" s="820"/>
      <c r="G7" s="820"/>
      <c r="H7" s="821"/>
    </row>
    <row r="8" spans="1:8" s="105" customFormat="1" ht="9.9499999999999993" customHeight="1">
      <c r="A8" s="103">
        <v>1</v>
      </c>
      <c r="B8" s="104">
        <v>2</v>
      </c>
      <c r="C8" s="1560">
        <v>3</v>
      </c>
      <c r="D8" s="1561"/>
      <c r="E8" s="410">
        <v>4</v>
      </c>
      <c r="F8" s="822"/>
      <c r="G8" s="822"/>
      <c r="H8" s="823"/>
    </row>
    <row r="9" spans="1:8" ht="31.5" customHeight="1">
      <c r="A9" s="909" t="s">
        <v>239</v>
      </c>
      <c r="B9" s="1519">
        <v>435340000000</v>
      </c>
      <c r="C9" s="1520">
        <v>40271702796.489998</v>
      </c>
      <c r="D9" s="1521"/>
      <c r="E9" s="1515">
        <v>9.25063233254238E-2</v>
      </c>
      <c r="F9" s="1555"/>
      <c r="G9" s="1555"/>
      <c r="H9" s="820"/>
    </row>
    <row r="10" spans="1:8" ht="19.5" customHeight="1">
      <c r="A10" s="910" t="s">
        <v>240</v>
      </c>
      <c r="B10" s="975">
        <v>470000</v>
      </c>
      <c r="C10" s="1127">
        <v>122717.22</v>
      </c>
      <c r="D10" s="974"/>
      <c r="E10" s="1516">
        <v>0.2611004680851064</v>
      </c>
      <c r="F10" s="824"/>
      <c r="G10" s="825"/>
      <c r="H10" s="820"/>
    </row>
    <row r="11" spans="1:8" ht="19.5" customHeight="1">
      <c r="A11" s="910" t="s">
        <v>241</v>
      </c>
      <c r="B11" s="975">
        <v>3979000</v>
      </c>
      <c r="C11" s="1127">
        <v>564936.30000000005</v>
      </c>
      <c r="D11" s="974"/>
      <c r="E11" s="1516">
        <v>0.14197946720281479</v>
      </c>
      <c r="F11" s="824"/>
      <c r="G11" s="825"/>
      <c r="H11" s="820"/>
    </row>
    <row r="12" spans="1:8" ht="19.5" customHeight="1">
      <c r="A12" s="910" t="s">
        <v>242</v>
      </c>
      <c r="B12" s="975">
        <v>400000</v>
      </c>
      <c r="C12" s="1127">
        <v>378165.51</v>
      </c>
      <c r="D12" s="974"/>
      <c r="E12" s="1516">
        <v>0.94541377500000001</v>
      </c>
      <c r="F12" s="824"/>
      <c r="G12" s="825"/>
      <c r="H12" s="820"/>
    </row>
    <row r="13" spans="1:8" ht="20.100000000000001" customHeight="1">
      <c r="A13" s="910" t="s">
        <v>243</v>
      </c>
      <c r="B13" s="975">
        <v>270000</v>
      </c>
      <c r="C13" s="1127">
        <v>48073.85</v>
      </c>
      <c r="D13" s="974"/>
      <c r="E13" s="1516">
        <v>0.17805129629629629</v>
      </c>
      <c r="F13" s="824"/>
      <c r="G13" s="825"/>
      <c r="H13" s="820"/>
    </row>
    <row r="14" spans="1:8" ht="20.100000000000001" customHeight="1">
      <c r="A14" s="910" t="s">
        <v>244</v>
      </c>
      <c r="B14" s="975">
        <v>49750000</v>
      </c>
      <c r="C14" s="1127">
        <v>3983421.7699999996</v>
      </c>
      <c r="D14" s="974"/>
      <c r="E14" s="1516">
        <v>8.0068779296482401E-2</v>
      </c>
      <c r="F14" s="824"/>
      <c r="G14" s="825"/>
      <c r="H14" s="820"/>
    </row>
    <row r="15" spans="1:8" ht="20.100000000000001" customHeight="1">
      <c r="A15" s="910" t="s">
        <v>245</v>
      </c>
      <c r="B15" s="975">
        <v>30000</v>
      </c>
      <c r="C15" s="1127">
        <v>9272.5199999999986</v>
      </c>
      <c r="D15" s="974"/>
      <c r="E15" s="1516">
        <v>0.30908399999999997</v>
      </c>
      <c r="F15" s="824"/>
      <c r="G15" s="825"/>
      <c r="H15" s="820"/>
    </row>
    <row r="16" spans="1:8" ht="20.100000000000001" customHeight="1">
      <c r="A16" s="910" t="s">
        <v>246</v>
      </c>
      <c r="B16" s="975">
        <v>724000</v>
      </c>
      <c r="C16" s="1127">
        <v>100508.03</v>
      </c>
      <c r="D16" s="974"/>
      <c r="E16" s="1516">
        <v>0.13882324585635358</v>
      </c>
      <c r="F16" s="824"/>
      <c r="G16" s="825"/>
      <c r="H16" s="820"/>
    </row>
    <row r="17" spans="1:8" ht="20.100000000000001" customHeight="1">
      <c r="A17" s="910" t="s">
        <v>247</v>
      </c>
      <c r="B17" s="975">
        <v>45000</v>
      </c>
      <c r="C17" s="1127">
        <v>94.31</v>
      </c>
      <c r="D17" s="974"/>
      <c r="E17" s="1516">
        <v>2.095777777777778E-3</v>
      </c>
      <c r="F17" s="824"/>
      <c r="G17" s="825"/>
      <c r="H17" s="820"/>
    </row>
    <row r="18" spans="1:8" ht="20.100000000000001" customHeight="1">
      <c r="A18" s="910" t="s">
        <v>248</v>
      </c>
      <c r="B18" s="975">
        <v>40871000</v>
      </c>
      <c r="C18" s="1127">
        <v>2134410.7000000002</v>
      </c>
      <c r="D18" s="974"/>
      <c r="E18" s="1516">
        <v>5.222310929509922E-2</v>
      </c>
      <c r="F18" s="824"/>
      <c r="G18" s="825"/>
      <c r="H18" s="820"/>
    </row>
    <row r="19" spans="1:8" ht="19.5" customHeight="1">
      <c r="A19" s="911" t="s">
        <v>717</v>
      </c>
      <c r="B19" s="1153">
        <v>0</v>
      </c>
      <c r="C19" s="1127">
        <v>0</v>
      </c>
      <c r="D19" s="974"/>
      <c r="E19" s="1516">
        <v>0</v>
      </c>
      <c r="F19" s="820"/>
      <c r="G19" s="820"/>
      <c r="H19" s="820"/>
    </row>
    <row r="20" spans="1:8" ht="20.100000000000001" customHeight="1">
      <c r="A20" s="910" t="s">
        <v>249</v>
      </c>
      <c r="B20" s="975">
        <v>10000</v>
      </c>
      <c r="C20" s="1127">
        <v>9632.9699999999993</v>
      </c>
      <c r="D20" s="974"/>
      <c r="E20" s="1516">
        <v>0.96329699999999996</v>
      </c>
      <c r="F20" s="824"/>
      <c r="G20" s="825"/>
      <c r="H20" s="820"/>
    </row>
    <row r="21" spans="1:8" ht="20.100000000000001" customHeight="1">
      <c r="A21" s="910" t="s">
        <v>250</v>
      </c>
      <c r="B21" s="975">
        <v>1904000</v>
      </c>
      <c r="C21" s="1127">
        <v>231381.81</v>
      </c>
      <c r="D21" s="974"/>
      <c r="E21" s="1516">
        <v>0.12152405987394958</v>
      </c>
      <c r="F21" s="824"/>
      <c r="G21" s="825"/>
      <c r="H21" s="820"/>
    </row>
    <row r="22" spans="1:8" ht="20.100000000000001" customHeight="1">
      <c r="A22" s="910" t="s">
        <v>251</v>
      </c>
      <c r="B22" s="975">
        <v>1948000</v>
      </c>
      <c r="C22" s="1127">
        <v>234561.42999999993</v>
      </c>
      <c r="D22" s="974"/>
      <c r="E22" s="1516">
        <v>0.12041141170431208</v>
      </c>
      <c r="F22" s="824"/>
      <c r="G22" s="825"/>
      <c r="H22" s="820"/>
    </row>
    <row r="23" spans="1:8" ht="20.100000000000001" customHeight="1">
      <c r="A23" s="910" t="s">
        <v>252</v>
      </c>
      <c r="B23" s="975">
        <v>2000</v>
      </c>
      <c r="C23" s="1127">
        <v>81.760000000000005</v>
      </c>
      <c r="D23" s="974"/>
      <c r="E23" s="1516">
        <v>4.088E-2</v>
      </c>
      <c r="F23" s="824"/>
      <c r="G23" s="825"/>
      <c r="H23" s="820"/>
    </row>
    <row r="24" spans="1:8" ht="20.100000000000001" customHeight="1">
      <c r="A24" s="910" t="s">
        <v>253</v>
      </c>
      <c r="B24" s="975">
        <v>2421977000</v>
      </c>
      <c r="C24" s="1127">
        <v>238049077.19999999</v>
      </c>
      <c r="D24" s="974"/>
      <c r="E24" s="1516">
        <v>9.8287092404263129E-2</v>
      </c>
      <c r="F24" s="824"/>
      <c r="G24" s="825"/>
      <c r="H24" s="820"/>
    </row>
    <row r="25" spans="1:8" ht="20.100000000000001" customHeight="1">
      <c r="A25" s="910" t="s">
        <v>254</v>
      </c>
      <c r="B25" s="975">
        <v>980725000</v>
      </c>
      <c r="C25" s="1127">
        <v>145657.26</v>
      </c>
      <c r="D25" s="974"/>
      <c r="E25" s="1516">
        <v>1.4851998266588495E-4</v>
      </c>
      <c r="F25" s="824"/>
      <c r="G25" s="825"/>
      <c r="H25" s="820"/>
    </row>
    <row r="26" spans="1:8" ht="20.100000000000001" customHeight="1">
      <c r="A26" s="910" t="s">
        <v>255</v>
      </c>
      <c r="B26" s="975">
        <v>37000</v>
      </c>
      <c r="C26" s="1127">
        <v>4556.16</v>
      </c>
      <c r="D26" s="974"/>
      <c r="E26" s="1516">
        <v>0.12313945945945945</v>
      </c>
      <c r="F26" s="824"/>
      <c r="G26" s="825"/>
      <c r="H26" s="820"/>
    </row>
    <row r="27" spans="1:8" ht="20.100000000000001" customHeight="1">
      <c r="A27" s="912" t="s">
        <v>256</v>
      </c>
      <c r="B27" s="975">
        <v>7171000</v>
      </c>
      <c r="C27" s="1127">
        <v>4865344.4200000009</v>
      </c>
      <c r="D27" s="974"/>
      <c r="E27" s="1516">
        <v>0.67847502719286024</v>
      </c>
      <c r="F27" s="824"/>
      <c r="G27" s="825"/>
      <c r="H27" s="820"/>
    </row>
    <row r="28" spans="1:8" ht="20.100000000000001" customHeight="1">
      <c r="A28" s="910" t="s">
        <v>257</v>
      </c>
      <c r="B28" s="975">
        <v>616813000</v>
      </c>
      <c r="C28" s="1127">
        <v>23685932.720000003</v>
      </c>
      <c r="D28" s="974"/>
      <c r="E28" s="1516">
        <v>3.8400508290194924E-2</v>
      </c>
      <c r="F28" s="824"/>
      <c r="G28" s="825"/>
      <c r="H28" s="820"/>
    </row>
    <row r="29" spans="1:8" ht="20.100000000000001" customHeight="1">
      <c r="A29" s="910" t="s">
        <v>258</v>
      </c>
      <c r="B29" s="975">
        <v>56112000</v>
      </c>
      <c r="C29" s="1127">
        <v>3598563.67</v>
      </c>
      <c r="D29" s="974"/>
      <c r="E29" s="1516">
        <v>6.4131801931850585E-2</v>
      </c>
      <c r="F29" s="824"/>
      <c r="G29" s="825"/>
      <c r="H29" s="820"/>
    </row>
    <row r="30" spans="1:8" ht="20.100000000000001" customHeight="1">
      <c r="A30" s="910" t="s">
        <v>259</v>
      </c>
      <c r="B30" s="975">
        <v>289190000</v>
      </c>
      <c r="C30" s="1127">
        <v>1014326.7499999999</v>
      </c>
      <c r="D30" s="974"/>
      <c r="E30" s="1516">
        <v>3.5074751893218988E-3</v>
      </c>
      <c r="F30" s="824"/>
      <c r="G30" s="825"/>
      <c r="H30" s="820"/>
    </row>
    <row r="31" spans="1:8" ht="20.100000000000001" customHeight="1">
      <c r="A31" s="910" t="s">
        <v>260</v>
      </c>
      <c r="B31" s="1153">
        <v>0</v>
      </c>
      <c r="C31" s="1127">
        <v>234610.99000000002</v>
      </c>
      <c r="D31" s="974"/>
      <c r="E31" s="1516">
        <v>0</v>
      </c>
      <c r="F31" s="824"/>
      <c r="G31" s="820"/>
      <c r="H31" s="820"/>
    </row>
    <row r="32" spans="1:8" ht="20.100000000000001" customHeight="1">
      <c r="A32" s="910" t="s">
        <v>261</v>
      </c>
      <c r="B32" s="1153">
        <v>0</v>
      </c>
      <c r="C32" s="1127">
        <v>31612.42</v>
      </c>
      <c r="D32" s="974"/>
      <c r="E32" s="1516">
        <v>0</v>
      </c>
      <c r="F32" s="824"/>
      <c r="G32" s="820"/>
      <c r="H32" s="820"/>
    </row>
    <row r="33" spans="1:8" ht="20.100000000000001" customHeight="1">
      <c r="A33" s="910" t="s">
        <v>262</v>
      </c>
      <c r="B33" s="975">
        <v>7744000</v>
      </c>
      <c r="C33" s="1127">
        <v>1418224.5400000003</v>
      </c>
      <c r="D33" s="974"/>
      <c r="E33" s="1516">
        <v>0.18313849948347111</v>
      </c>
      <c r="F33" s="824"/>
      <c r="G33" s="825"/>
      <c r="H33" s="820"/>
    </row>
    <row r="34" spans="1:8" ht="20.100000000000001" customHeight="1">
      <c r="A34" s="910" t="s">
        <v>263</v>
      </c>
      <c r="B34" s="975">
        <v>1040000</v>
      </c>
      <c r="C34" s="1127">
        <v>7399.74</v>
      </c>
      <c r="D34" s="974"/>
      <c r="E34" s="1516">
        <v>7.1151346153846152E-3</v>
      </c>
      <c r="F34" s="824"/>
      <c r="G34" s="825"/>
      <c r="H34" s="820"/>
    </row>
    <row r="35" spans="1:8" ht="20.100000000000001" customHeight="1">
      <c r="A35" s="910" t="s">
        <v>264</v>
      </c>
      <c r="B35" s="975">
        <v>2000</v>
      </c>
      <c r="C35" s="1127">
        <v>81.3</v>
      </c>
      <c r="D35" s="974"/>
      <c r="E35" s="1516">
        <v>4.0649999999999999E-2</v>
      </c>
      <c r="F35" s="826"/>
      <c r="G35" s="825"/>
      <c r="H35" s="820"/>
    </row>
    <row r="36" spans="1:8" ht="20.100000000000001" customHeight="1">
      <c r="A36" s="910" t="s">
        <v>265</v>
      </c>
      <c r="B36" s="975">
        <v>1161000</v>
      </c>
      <c r="C36" s="1127">
        <v>428020.58999999997</v>
      </c>
      <c r="D36" s="974"/>
      <c r="E36" s="1516">
        <v>0.36866545219638241</v>
      </c>
      <c r="F36" s="824"/>
      <c r="G36" s="825"/>
      <c r="H36" s="820"/>
    </row>
    <row r="37" spans="1:8" ht="20.100000000000001" customHeight="1">
      <c r="A37" s="910" t="s">
        <v>732</v>
      </c>
      <c r="B37" s="975">
        <v>31085000</v>
      </c>
      <c r="C37" s="1127">
        <v>21547204.269999996</v>
      </c>
      <c r="D37" s="974"/>
      <c r="E37" s="1516">
        <v>0.69317047675727828</v>
      </c>
      <c r="F37" s="824"/>
      <c r="G37" s="825"/>
      <c r="H37" s="820"/>
    </row>
    <row r="38" spans="1:8" ht="20.100000000000001" customHeight="1">
      <c r="A38" s="910" t="s">
        <v>266</v>
      </c>
      <c r="B38" s="975">
        <v>139563000</v>
      </c>
      <c r="C38" s="1127">
        <v>12778031.240000002</v>
      </c>
      <c r="D38" s="974"/>
      <c r="E38" s="1516">
        <v>9.155744172882499E-2</v>
      </c>
      <c r="F38" s="824"/>
      <c r="G38" s="825"/>
      <c r="H38" s="820"/>
    </row>
    <row r="39" spans="1:8" ht="20.100000000000001" customHeight="1">
      <c r="A39" s="910" t="s">
        <v>267</v>
      </c>
      <c r="B39" s="975">
        <v>5951000</v>
      </c>
      <c r="C39" s="1127">
        <v>1690051.06</v>
      </c>
      <c r="D39" s="974"/>
      <c r="E39" s="1516">
        <v>0.28399446479583262</v>
      </c>
      <c r="F39" s="824"/>
      <c r="G39" s="825"/>
      <c r="H39" s="820"/>
    </row>
    <row r="40" spans="1:8" ht="20.100000000000001" customHeight="1">
      <c r="A40" s="910" t="s">
        <v>268</v>
      </c>
      <c r="B40" s="975">
        <v>34135000</v>
      </c>
      <c r="C40" s="1127">
        <v>1225492.1399999999</v>
      </c>
      <c r="D40" s="974"/>
      <c r="E40" s="1516">
        <v>3.590133704408964E-2</v>
      </c>
      <c r="F40" s="824"/>
      <c r="G40" s="825"/>
      <c r="H40" s="820"/>
    </row>
    <row r="41" spans="1:8" s="106" customFormat="1" ht="20.100000000000001" customHeight="1">
      <c r="A41" s="910" t="s">
        <v>269</v>
      </c>
      <c r="B41" s="975">
        <v>39339000</v>
      </c>
      <c r="C41" s="1127">
        <v>3187347.0300000003</v>
      </c>
      <c r="D41" s="974"/>
      <c r="E41" s="1516">
        <v>8.1022573781743309E-2</v>
      </c>
      <c r="F41" s="824"/>
      <c r="G41" s="825"/>
      <c r="H41" s="827"/>
    </row>
    <row r="42" spans="1:8" ht="20.100000000000001" customHeight="1">
      <c r="A42" s="910" t="s">
        <v>270</v>
      </c>
      <c r="B42" s="975">
        <v>36706000</v>
      </c>
      <c r="C42" s="1127">
        <v>5165822.28</v>
      </c>
      <c r="D42" s="974"/>
      <c r="E42" s="1516">
        <v>0.14073509181060317</v>
      </c>
      <c r="F42" s="824"/>
      <c r="G42" s="825"/>
      <c r="H42" s="820"/>
    </row>
    <row r="43" spans="1:8" ht="20.100000000000001" customHeight="1">
      <c r="A43" s="910" t="s">
        <v>271</v>
      </c>
      <c r="B43" s="975">
        <v>320000</v>
      </c>
      <c r="C43" s="1127">
        <v>2737691.9000000004</v>
      </c>
      <c r="D43" s="974"/>
      <c r="E43" s="1516">
        <v>8.5552871875000012</v>
      </c>
      <c r="F43" s="824"/>
      <c r="G43" s="825"/>
      <c r="H43" s="820"/>
    </row>
    <row r="44" spans="1:8" ht="20.100000000000001" customHeight="1">
      <c r="A44" s="910" t="s">
        <v>272</v>
      </c>
      <c r="B44" s="975">
        <v>3594000</v>
      </c>
      <c r="C44" s="1127">
        <v>17756.689999999999</v>
      </c>
      <c r="D44" s="974"/>
      <c r="E44" s="1516">
        <v>4.9406483027267661E-3</v>
      </c>
      <c r="F44" s="828"/>
      <c r="G44" s="829"/>
      <c r="H44" s="820"/>
    </row>
    <row r="45" spans="1:8" ht="20.100000000000001" customHeight="1">
      <c r="A45" s="910" t="s">
        <v>273</v>
      </c>
      <c r="B45" s="975">
        <v>63497000</v>
      </c>
      <c r="C45" s="1127">
        <v>6011926.1199999992</v>
      </c>
      <c r="D45" s="974"/>
      <c r="E45" s="1516">
        <v>9.4680474983070056E-2</v>
      </c>
      <c r="F45" s="824"/>
      <c r="G45" s="825"/>
      <c r="H45" s="820"/>
    </row>
    <row r="46" spans="1:8" ht="20.100000000000001" hidden="1" customHeight="1">
      <c r="A46" s="910" t="s">
        <v>274</v>
      </c>
      <c r="B46" s="975" t="e">
        <v>#VALUE!</v>
      </c>
      <c r="C46" s="1127">
        <v>0</v>
      </c>
      <c r="D46" s="974"/>
      <c r="E46" s="1516" t="e">
        <v>#VALUE!</v>
      </c>
      <c r="F46" s="824"/>
      <c r="G46" s="825"/>
      <c r="H46" s="820"/>
    </row>
    <row r="47" spans="1:8" ht="20.100000000000001" customHeight="1">
      <c r="A47" s="910" t="s">
        <v>275</v>
      </c>
      <c r="B47" s="975">
        <v>85253000</v>
      </c>
      <c r="C47" s="1127">
        <v>12530280.33</v>
      </c>
      <c r="D47" s="974"/>
      <c r="E47" s="1516">
        <v>0.14697758823736409</v>
      </c>
      <c r="F47" s="824"/>
      <c r="G47" s="825"/>
      <c r="H47" s="820"/>
    </row>
    <row r="48" spans="1:8" ht="20.100000000000001" customHeight="1">
      <c r="A48" s="910" t="s">
        <v>276</v>
      </c>
      <c r="B48" s="1153">
        <v>0</v>
      </c>
      <c r="C48" s="1127">
        <v>130.5</v>
      </c>
      <c r="D48" s="974"/>
      <c r="E48" s="1516">
        <v>0</v>
      </c>
      <c r="F48" s="824"/>
      <c r="G48" s="820"/>
      <c r="H48" s="820"/>
    </row>
    <row r="49" spans="1:8" ht="20.100000000000001" customHeight="1">
      <c r="A49" s="910" t="s">
        <v>277</v>
      </c>
      <c r="B49" s="975">
        <v>12889557000</v>
      </c>
      <c r="C49" s="1127">
        <v>821457925.2700001</v>
      </c>
      <c r="D49" s="974"/>
      <c r="E49" s="1516">
        <v>6.3730500999374926E-2</v>
      </c>
      <c r="F49" s="824"/>
      <c r="G49" s="825"/>
      <c r="H49" s="820"/>
    </row>
    <row r="50" spans="1:8" ht="20.100000000000001" customHeight="1">
      <c r="A50" s="910" t="s">
        <v>278</v>
      </c>
      <c r="B50" s="975">
        <v>95831000</v>
      </c>
      <c r="C50" s="1127">
        <v>6452015.4999999972</v>
      </c>
      <c r="D50" s="974"/>
      <c r="E50" s="1516">
        <v>6.732701839696964E-2</v>
      </c>
      <c r="F50" s="824"/>
      <c r="G50" s="825"/>
      <c r="H50" s="820"/>
    </row>
    <row r="51" spans="1:8" ht="20.100000000000001" customHeight="1">
      <c r="A51" s="910" t="s">
        <v>279</v>
      </c>
      <c r="B51" s="975">
        <v>11000</v>
      </c>
      <c r="C51" s="1127">
        <v>9287.130000000001</v>
      </c>
      <c r="D51" s="974"/>
      <c r="E51" s="1516">
        <v>0.84428454545454557</v>
      </c>
      <c r="F51" s="824"/>
      <c r="G51" s="825"/>
      <c r="H51" s="820"/>
    </row>
    <row r="52" spans="1:8" ht="20.100000000000001" customHeight="1">
      <c r="A52" s="910" t="s">
        <v>280</v>
      </c>
      <c r="B52" s="975">
        <v>179000</v>
      </c>
      <c r="C52" s="1127">
        <v>9023</v>
      </c>
      <c r="D52" s="974"/>
      <c r="E52" s="1516">
        <v>5.0407821229050277E-2</v>
      </c>
      <c r="F52" s="824"/>
      <c r="G52" s="825"/>
      <c r="H52" s="820"/>
    </row>
    <row r="53" spans="1:8" ht="20.100000000000001" customHeight="1">
      <c r="A53" s="910" t="s">
        <v>281</v>
      </c>
      <c r="B53" s="975">
        <v>206596000</v>
      </c>
      <c r="C53" s="1127">
        <v>8706909.1000000015</v>
      </c>
      <c r="D53" s="974"/>
      <c r="E53" s="1516">
        <v>4.2144616062266459E-2</v>
      </c>
      <c r="F53" s="824"/>
      <c r="G53" s="825"/>
      <c r="H53" s="820"/>
    </row>
    <row r="54" spans="1:8" ht="20.100000000000001" customHeight="1">
      <c r="A54" s="910" t="s">
        <v>282</v>
      </c>
      <c r="B54" s="975">
        <v>181036000</v>
      </c>
      <c r="C54" s="1127">
        <v>25272321.540000007</v>
      </c>
      <c r="D54" s="974"/>
      <c r="E54" s="1516">
        <v>0.1395983204445525</v>
      </c>
      <c r="F54" s="824"/>
      <c r="G54" s="825"/>
      <c r="H54" s="820"/>
    </row>
    <row r="55" spans="1:8" ht="20.100000000000001" customHeight="1">
      <c r="A55" s="910" t="s">
        <v>283</v>
      </c>
      <c r="B55" s="975">
        <v>434602000</v>
      </c>
      <c r="C55" s="1127">
        <v>308082.43</v>
      </c>
      <c r="D55" s="974"/>
      <c r="E55" s="1516">
        <v>7.0888405943829067E-4</v>
      </c>
      <c r="F55" s="824"/>
      <c r="G55" s="825"/>
      <c r="H55" s="820"/>
    </row>
    <row r="56" spans="1:8" ht="20.100000000000001" customHeight="1">
      <c r="A56" s="910" t="s">
        <v>284</v>
      </c>
      <c r="B56" s="975">
        <v>7638000</v>
      </c>
      <c r="C56" s="1127">
        <v>717314.54</v>
      </c>
      <c r="D56" s="974"/>
      <c r="E56" s="1516">
        <v>9.3913922492799173E-2</v>
      </c>
      <c r="F56" s="824"/>
      <c r="G56" s="825"/>
      <c r="H56" s="820"/>
    </row>
    <row r="57" spans="1:8" ht="20.100000000000001" customHeight="1">
      <c r="A57" s="910" t="s">
        <v>285</v>
      </c>
      <c r="B57" s="975">
        <v>21860000</v>
      </c>
      <c r="C57" s="1127">
        <v>1413286.75</v>
      </c>
      <c r="D57" s="974"/>
      <c r="E57" s="1516">
        <v>6.4651726898444645E-2</v>
      </c>
      <c r="F57" s="824"/>
      <c r="G57" s="825"/>
      <c r="H57" s="820"/>
    </row>
    <row r="58" spans="1:8" ht="20.100000000000001" customHeight="1">
      <c r="A58" s="910" t="s">
        <v>286</v>
      </c>
      <c r="B58" s="975">
        <v>121000000</v>
      </c>
      <c r="C58" s="1127">
        <v>819642.73</v>
      </c>
      <c r="D58" s="974"/>
      <c r="E58" s="1516">
        <v>6.7739068595041325E-3</v>
      </c>
      <c r="F58" s="824"/>
      <c r="G58" s="825"/>
      <c r="H58" s="820"/>
    </row>
    <row r="59" spans="1:8" ht="20.100000000000001" customHeight="1">
      <c r="A59" s="910" t="s">
        <v>287</v>
      </c>
      <c r="B59" s="1153">
        <v>0</v>
      </c>
      <c r="C59" s="1127">
        <v>215.51000000000002</v>
      </c>
      <c r="D59" s="974"/>
      <c r="E59" s="1516">
        <v>0</v>
      </c>
      <c r="F59" s="824"/>
      <c r="G59" s="820"/>
      <c r="H59" s="820"/>
    </row>
    <row r="60" spans="1:8" ht="20.100000000000001" customHeight="1">
      <c r="A60" s="910" t="s">
        <v>288</v>
      </c>
      <c r="B60" s="975">
        <v>26509000</v>
      </c>
      <c r="C60" s="1127">
        <v>1961584.1300000004</v>
      </c>
      <c r="D60" s="974"/>
      <c r="E60" s="1516">
        <v>7.399691161492325E-2</v>
      </c>
      <c r="F60" s="824"/>
      <c r="G60" s="825"/>
      <c r="H60" s="820"/>
    </row>
    <row r="61" spans="1:8" ht="20.100000000000001" customHeight="1">
      <c r="A61" s="910" t="s">
        <v>289</v>
      </c>
      <c r="B61" s="975">
        <v>1000</v>
      </c>
      <c r="C61" s="1127">
        <v>32808.85</v>
      </c>
      <c r="D61" s="974"/>
      <c r="E61" s="1516" t="s">
        <v>871</v>
      </c>
      <c r="F61" s="824"/>
      <c r="G61" s="825"/>
      <c r="H61" s="820"/>
    </row>
    <row r="62" spans="1:8" ht="20.100000000000001" customHeight="1">
      <c r="A62" s="910" t="s">
        <v>290</v>
      </c>
      <c r="B62" s="975">
        <v>408000</v>
      </c>
      <c r="C62" s="1127">
        <v>85331.13</v>
      </c>
      <c r="D62" s="974"/>
      <c r="E62" s="1516">
        <v>0.20914492647058824</v>
      </c>
      <c r="F62" s="826"/>
      <c r="G62" s="825"/>
      <c r="H62" s="820"/>
    </row>
    <row r="63" spans="1:8" ht="20.100000000000001" customHeight="1">
      <c r="A63" s="910" t="s">
        <v>291</v>
      </c>
      <c r="B63" s="975">
        <v>10246000</v>
      </c>
      <c r="C63" s="1127">
        <v>695594.2699999999</v>
      </c>
      <c r="D63" s="974"/>
      <c r="E63" s="1516">
        <v>6.788934901424945E-2</v>
      </c>
      <c r="F63" s="826"/>
      <c r="G63" s="825"/>
      <c r="H63" s="820"/>
    </row>
    <row r="64" spans="1:8" ht="20.100000000000001" customHeight="1">
      <c r="A64" s="910" t="s">
        <v>292</v>
      </c>
      <c r="B64" s="975">
        <v>2265000</v>
      </c>
      <c r="C64" s="1127">
        <v>181423.62</v>
      </c>
      <c r="D64" s="974"/>
      <c r="E64" s="1516">
        <v>8.0098728476821188E-2</v>
      </c>
      <c r="F64" s="824"/>
      <c r="G64" s="825"/>
      <c r="H64" s="820"/>
    </row>
    <row r="65" spans="1:8" ht="20.100000000000001" customHeight="1">
      <c r="A65" s="910" t="s">
        <v>293</v>
      </c>
      <c r="B65" s="975">
        <v>109000</v>
      </c>
      <c r="C65" s="1127">
        <v>44671.37</v>
      </c>
      <c r="D65" s="974"/>
      <c r="E65" s="1516">
        <v>0.40982908256880735</v>
      </c>
      <c r="F65" s="824"/>
      <c r="G65" s="825"/>
      <c r="H65" s="820"/>
    </row>
    <row r="66" spans="1:8" ht="20.100000000000001" customHeight="1">
      <c r="A66" s="910" t="s">
        <v>294</v>
      </c>
      <c r="B66" s="975">
        <v>650000</v>
      </c>
      <c r="C66" s="1127">
        <v>63511.71</v>
      </c>
      <c r="D66" s="974"/>
      <c r="E66" s="1516">
        <v>9.7710323076923081E-2</v>
      </c>
      <c r="F66" s="824"/>
      <c r="G66" s="825"/>
      <c r="H66" s="820"/>
    </row>
    <row r="67" spans="1:8" ht="20.100000000000001" customHeight="1">
      <c r="A67" s="910" t="s">
        <v>295</v>
      </c>
      <c r="B67" s="975">
        <v>76000000</v>
      </c>
      <c r="C67" s="1127">
        <v>8298203.3100000005</v>
      </c>
      <c r="D67" s="974"/>
      <c r="E67" s="1516">
        <v>0.10918688565789475</v>
      </c>
      <c r="F67" s="824"/>
      <c r="G67" s="825"/>
      <c r="H67" s="820"/>
    </row>
    <row r="68" spans="1:8" ht="20.100000000000001" customHeight="1">
      <c r="A68" s="910" t="s">
        <v>296</v>
      </c>
      <c r="B68" s="975">
        <v>1690000</v>
      </c>
      <c r="C68" s="1127">
        <v>342787.94</v>
      </c>
      <c r="D68" s="1101"/>
      <c r="E68" s="1516">
        <v>0.20283310059171597</v>
      </c>
      <c r="F68" s="824"/>
      <c r="G68" s="825"/>
      <c r="H68" s="820"/>
    </row>
    <row r="69" spans="1:8" ht="19.5" customHeight="1">
      <c r="A69" s="910" t="s">
        <v>297</v>
      </c>
      <c r="B69" s="1153">
        <v>0</v>
      </c>
      <c r="C69" s="1127">
        <v>3406.45</v>
      </c>
      <c r="D69" s="974"/>
      <c r="E69" s="1516">
        <v>0</v>
      </c>
      <c r="F69" s="824"/>
      <c r="G69" s="820"/>
      <c r="H69" s="820"/>
    </row>
    <row r="70" spans="1:8" ht="20.100000000000001" customHeight="1">
      <c r="A70" s="910" t="s">
        <v>298</v>
      </c>
      <c r="B70" s="975">
        <v>65552000</v>
      </c>
      <c r="C70" s="1127">
        <v>5977131.9999999991</v>
      </c>
      <c r="D70" s="974"/>
      <c r="E70" s="1516">
        <v>9.1181535269709527E-2</v>
      </c>
      <c r="F70" s="824"/>
      <c r="G70" s="825"/>
      <c r="H70" s="820"/>
    </row>
    <row r="71" spans="1:8" ht="20.100000000000001" customHeight="1">
      <c r="A71" s="910" t="s">
        <v>299</v>
      </c>
      <c r="B71" s="975">
        <v>10847000</v>
      </c>
      <c r="C71" s="1127">
        <v>876927.22000000009</v>
      </c>
      <c r="D71" s="974"/>
      <c r="E71" s="1516">
        <v>8.0845138748040946E-2</v>
      </c>
      <c r="F71" s="824"/>
      <c r="G71" s="825"/>
      <c r="H71" s="820"/>
    </row>
    <row r="72" spans="1:8" ht="20.100000000000001" customHeight="1">
      <c r="A72" s="910" t="s">
        <v>300</v>
      </c>
      <c r="B72" s="975">
        <v>28000</v>
      </c>
      <c r="C72" s="1127">
        <v>2077.15</v>
      </c>
      <c r="D72" s="974"/>
      <c r="E72" s="1516">
        <v>7.4183928571428581E-2</v>
      </c>
      <c r="F72" s="824"/>
      <c r="G72" s="825"/>
      <c r="H72" s="820"/>
    </row>
    <row r="73" spans="1:8" ht="20.100000000000001" customHeight="1">
      <c r="A73" s="910" t="s">
        <v>301</v>
      </c>
      <c r="B73" s="1153">
        <v>0</v>
      </c>
      <c r="C73" s="1127">
        <v>0</v>
      </c>
      <c r="D73" s="974"/>
      <c r="E73" s="1516">
        <v>0</v>
      </c>
      <c r="F73" s="824"/>
      <c r="G73" s="820"/>
      <c r="H73" s="820"/>
    </row>
    <row r="74" spans="1:8" ht="20.100000000000001" customHeight="1">
      <c r="A74" s="910" t="s">
        <v>302</v>
      </c>
      <c r="B74" s="975">
        <v>350000</v>
      </c>
      <c r="C74" s="1127">
        <v>28474.6</v>
      </c>
      <c r="D74" s="974"/>
      <c r="E74" s="1516">
        <v>8.1355999999999998E-2</v>
      </c>
      <c r="F74" s="824"/>
      <c r="G74" s="825"/>
      <c r="H74" s="820"/>
    </row>
    <row r="75" spans="1:8" ht="20.100000000000001" customHeight="1">
      <c r="A75" s="910" t="s">
        <v>303</v>
      </c>
      <c r="B75" s="975">
        <v>880000</v>
      </c>
      <c r="C75" s="1127">
        <v>34525.86</v>
      </c>
      <c r="D75" s="974"/>
      <c r="E75" s="1516">
        <v>3.9233931818181821E-2</v>
      </c>
      <c r="F75" s="824"/>
      <c r="G75" s="825"/>
      <c r="H75" s="820"/>
    </row>
    <row r="76" spans="1:8" ht="20.100000000000001" hidden="1" customHeight="1">
      <c r="A76" s="910" t="s">
        <v>304</v>
      </c>
      <c r="B76" s="975" t="e">
        <v>#VALUE!</v>
      </c>
      <c r="C76" s="1127">
        <v>0</v>
      </c>
      <c r="D76" s="974"/>
      <c r="E76" s="1516" t="e">
        <v>#VALUE!</v>
      </c>
      <c r="F76" s="824"/>
      <c r="G76" s="825"/>
      <c r="H76" s="820"/>
    </row>
    <row r="77" spans="1:8" ht="20.100000000000001" customHeight="1">
      <c r="A77" s="910" t="s">
        <v>305</v>
      </c>
      <c r="B77" s="975">
        <v>3528000</v>
      </c>
      <c r="C77" s="1127">
        <v>429531.84</v>
      </c>
      <c r="D77" s="974"/>
      <c r="E77" s="1516">
        <v>0.12174938775510205</v>
      </c>
      <c r="F77" s="824"/>
      <c r="G77" s="825"/>
      <c r="H77" s="820"/>
    </row>
    <row r="78" spans="1:8" ht="20.100000000000001" customHeight="1">
      <c r="A78" s="910" t="s">
        <v>306</v>
      </c>
      <c r="B78" s="975">
        <v>1000</v>
      </c>
      <c r="C78" s="1127">
        <v>4836.91</v>
      </c>
      <c r="D78" s="974"/>
      <c r="E78" s="1516">
        <v>4.8369099999999996</v>
      </c>
      <c r="F78" s="824"/>
      <c r="G78" s="825"/>
      <c r="H78" s="820"/>
    </row>
    <row r="79" spans="1:8" ht="20.100000000000001" customHeight="1">
      <c r="A79" s="910" t="s">
        <v>307</v>
      </c>
      <c r="B79" s="975">
        <v>99511000</v>
      </c>
      <c r="C79" s="1127">
        <v>16411146.559999999</v>
      </c>
      <c r="D79" s="974"/>
      <c r="E79" s="1516">
        <v>0.16491791420044014</v>
      </c>
      <c r="F79" s="824"/>
      <c r="G79" s="825"/>
      <c r="H79" s="820"/>
    </row>
    <row r="80" spans="1:8" ht="20.100000000000001" customHeight="1">
      <c r="A80" s="910" t="s">
        <v>358</v>
      </c>
      <c r="B80" s="975">
        <v>5810000</v>
      </c>
      <c r="C80" s="1127">
        <v>489670.14999999997</v>
      </c>
      <c r="D80" s="974"/>
      <c r="E80" s="1516">
        <v>8.4280576592082615E-2</v>
      </c>
      <c r="F80" s="824"/>
      <c r="G80" s="825"/>
      <c r="H80" s="820"/>
    </row>
    <row r="81" spans="1:8" ht="20.100000000000001" customHeight="1">
      <c r="A81" s="910" t="s">
        <v>308</v>
      </c>
      <c r="B81" s="975">
        <v>597000</v>
      </c>
      <c r="C81" s="1127">
        <v>316113.17</v>
      </c>
      <c r="D81" s="974"/>
      <c r="E81" s="1516">
        <v>0.52950279731993299</v>
      </c>
      <c r="F81" s="824"/>
      <c r="G81" s="825"/>
      <c r="H81" s="820"/>
    </row>
    <row r="82" spans="1:8" ht="20.100000000000001" customHeight="1">
      <c r="A82" s="910" t="s">
        <v>309</v>
      </c>
      <c r="B82" s="975">
        <v>2676651000</v>
      </c>
      <c r="C82" s="1127">
        <v>8496700.9500000011</v>
      </c>
      <c r="D82" s="974"/>
      <c r="E82" s="1516">
        <v>3.1743775897567525E-3</v>
      </c>
      <c r="F82" s="826"/>
      <c r="G82" s="825"/>
      <c r="H82" s="820"/>
    </row>
    <row r="83" spans="1:8" ht="20.100000000000001" customHeight="1">
      <c r="A83" s="910" t="s">
        <v>310</v>
      </c>
      <c r="B83" s="975">
        <v>406405145000</v>
      </c>
      <c r="C83" s="1127">
        <v>38326280256.059998</v>
      </c>
      <c r="D83" s="974"/>
      <c r="E83" s="1516">
        <v>9.4305598065349286E-2</v>
      </c>
      <c r="F83" s="824"/>
      <c r="G83" s="825"/>
      <c r="H83" s="820"/>
    </row>
    <row r="84" spans="1:8" ht="20.100000000000001" customHeight="1">
      <c r="A84" s="910" t="s">
        <v>311</v>
      </c>
      <c r="B84" s="975">
        <v>1546165000</v>
      </c>
      <c r="C84" s="1127">
        <v>318451664.30999994</v>
      </c>
      <c r="D84" s="974"/>
      <c r="E84" s="1516">
        <v>0.20596227718904511</v>
      </c>
      <c r="F84" s="824"/>
      <c r="G84" s="825"/>
      <c r="H84" s="820"/>
    </row>
    <row r="85" spans="1:8" ht="20.100000000000001" customHeight="1">
      <c r="A85" s="910" t="s">
        <v>312</v>
      </c>
      <c r="B85" s="975">
        <v>2310000</v>
      </c>
      <c r="C85" s="1127">
        <v>506978.02</v>
      </c>
      <c r="D85" s="974"/>
      <c r="E85" s="1516">
        <v>0.21947100432900435</v>
      </c>
      <c r="F85" s="824"/>
      <c r="G85" s="825"/>
      <c r="H85" s="820"/>
    </row>
    <row r="86" spans="1:8" ht="20.100000000000001" hidden="1" customHeight="1">
      <c r="A86" s="910" t="s">
        <v>313</v>
      </c>
      <c r="B86" s="975" t="e">
        <v>#VALUE!</v>
      </c>
      <c r="C86" s="1127">
        <v>0</v>
      </c>
      <c r="D86" s="974"/>
      <c r="E86" s="1516" t="e">
        <v>#VALUE!</v>
      </c>
      <c r="F86" s="824"/>
      <c r="G86" s="825"/>
      <c r="H86" s="820"/>
    </row>
    <row r="87" spans="1:8" ht="19.5" customHeight="1">
      <c r="A87" s="910" t="s">
        <v>314</v>
      </c>
      <c r="B87" s="975">
        <v>2938412000</v>
      </c>
      <c r="C87" s="1127">
        <v>248280787.60000002</v>
      </c>
      <c r="D87" s="974"/>
      <c r="E87" s="1516">
        <v>8.4494886217453519E-2</v>
      </c>
      <c r="F87" s="824"/>
      <c r="G87" s="820"/>
      <c r="H87" s="820"/>
    </row>
    <row r="88" spans="1:8" ht="20.100000000000001" hidden="1" customHeight="1">
      <c r="A88" s="910" t="s">
        <v>315</v>
      </c>
      <c r="B88" s="975" t="e">
        <v>#VALUE!</v>
      </c>
      <c r="C88" s="1127">
        <v>0</v>
      </c>
      <c r="D88" s="974"/>
      <c r="E88" s="1516" t="e">
        <v>#VALUE!</v>
      </c>
      <c r="F88" s="824"/>
      <c r="G88" s="825"/>
      <c r="H88" s="820"/>
    </row>
    <row r="89" spans="1:8" ht="20.100000000000001" hidden="1" customHeight="1">
      <c r="A89" s="910" t="s">
        <v>316</v>
      </c>
      <c r="B89" s="975" t="e">
        <v>#VALUE!</v>
      </c>
      <c r="C89" s="1127">
        <v>0</v>
      </c>
      <c r="D89" s="974"/>
      <c r="E89" s="1516" t="e">
        <v>#VALUE!</v>
      </c>
      <c r="F89" s="824"/>
      <c r="G89" s="825"/>
      <c r="H89" s="820"/>
    </row>
    <row r="90" spans="1:8" ht="20.100000000000001" customHeight="1">
      <c r="A90" s="910" t="s">
        <v>317</v>
      </c>
      <c r="B90" s="975">
        <v>2575900000</v>
      </c>
      <c r="C90" s="1127">
        <v>118955663.97999999</v>
      </c>
      <c r="D90" s="974"/>
      <c r="E90" s="1516">
        <v>4.6180233696960282E-2</v>
      </c>
      <c r="F90" s="820"/>
      <c r="G90" s="820"/>
      <c r="H90" s="820"/>
    </row>
    <row r="91" spans="1:8" ht="20.100000000000001" customHeight="1">
      <c r="A91" s="910" t="s">
        <v>318</v>
      </c>
      <c r="B91" s="1153">
        <v>0</v>
      </c>
      <c r="C91" s="1127">
        <v>20269.98</v>
      </c>
      <c r="D91" s="974"/>
      <c r="E91" s="1516">
        <v>0</v>
      </c>
      <c r="F91" s="820"/>
      <c r="G91" s="825"/>
      <c r="H91" s="820"/>
    </row>
    <row r="92" spans="1:8" ht="20.100000000000001" hidden="1" customHeight="1">
      <c r="A92" s="910" t="s">
        <v>319</v>
      </c>
      <c r="B92" s="975" t="e">
        <v>#VALUE!</v>
      </c>
      <c r="C92" s="1127">
        <v>0</v>
      </c>
      <c r="D92" s="974"/>
      <c r="E92" s="1516" t="e">
        <v>#VALUE!</v>
      </c>
      <c r="F92" s="820"/>
      <c r="G92" s="820"/>
      <c r="H92" s="820"/>
    </row>
    <row r="93" spans="1:8" ht="20.100000000000001" customHeight="1">
      <c r="A93" s="910" t="s">
        <v>320</v>
      </c>
      <c r="B93" s="975">
        <v>10307000</v>
      </c>
      <c r="C93" s="1127">
        <v>1072294.3499999996</v>
      </c>
      <c r="D93" s="974"/>
      <c r="E93" s="1516">
        <v>0.1040355438051809</v>
      </c>
      <c r="F93" s="820"/>
      <c r="G93" s="820"/>
      <c r="H93" s="820"/>
    </row>
    <row r="94" spans="1:8" ht="6" customHeight="1">
      <c r="A94" s="101"/>
      <c r="B94" s="1115"/>
      <c r="C94" s="1128" t="s">
        <v>4</v>
      </c>
      <c r="D94" s="794"/>
      <c r="E94" s="913"/>
      <c r="F94" s="820"/>
      <c r="G94" s="820"/>
      <c r="H94" s="820"/>
    </row>
    <row r="95" spans="1:8" ht="19.5" customHeight="1">
      <c r="A95" s="1534" t="s">
        <v>872</v>
      </c>
      <c r="B95" s="106"/>
      <c r="C95" s="107"/>
      <c r="D95" s="107"/>
      <c r="F95" s="820"/>
      <c r="G95" s="820"/>
      <c r="H95" s="820"/>
    </row>
    <row r="96" spans="1:8">
      <c r="A96" s="809"/>
    </row>
    <row r="97" spans="1:5">
      <c r="A97" s="1102"/>
      <c r="C97" s="373"/>
      <c r="D97" s="373"/>
      <c r="E97" s="373"/>
    </row>
    <row r="98" spans="1:5">
      <c r="C98" s="371"/>
      <c r="D98" s="371"/>
      <c r="E98" s="372"/>
    </row>
    <row r="99" spans="1:5">
      <c r="C99" s="373"/>
      <c r="D99" s="373"/>
      <c r="E99" s="373"/>
    </row>
    <row r="196" spans="3:3">
      <c r="C196" s="92" t="s">
        <v>124</v>
      </c>
    </row>
  </sheetData>
  <mergeCells count="4">
    <mergeCell ref="A2:E2"/>
    <mergeCell ref="F9:G9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3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31"/>
  <sheetViews>
    <sheetView showGridLines="0" zoomScale="75" zoomScaleNormal="75" zoomScaleSheetLayoutView="85" workbookViewId="0">
      <selection activeCell="AC11" sqref="AC11"/>
    </sheetView>
  </sheetViews>
  <sheetFormatPr defaultColWidth="16.28515625" defaultRowHeight="15"/>
  <cols>
    <col min="1" max="1" width="52" style="109" customWidth="1"/>
    <col min="2" max="4" width="26.5703125" style="109" customWidth="1"/>
    <col min="5" max="5" width="44.5703125" style="109" customWidth="1"/>
    <col min="6" max="16384" width="16.28515625" style="109"/>
  </cols>
  <sheetData>
    <row r="1" spans="1:5" ht="15" customHeight="1">
      <c r="A1" s="108" t="s">
        <v>321</v>
      </c>
    </row>
    <row r="2" spans="1:5" ht="15.75">
      <c r="A2" s="110" t="s">
        <v>322</v>
      </c>
      <c r="B2" s="111"/>
      <c r="C2" s="111"/>
      <c r="D2" s="111"/>
    </row>
    <row r="3" spans="1:5" ht="15.75">
      <c r="A3" s="110"/>
      <c r="B3" s="111"/>
      <c r="C3" s="111"/>
      <c r="D3" s="111"/>
    </row>
    <row r="4" spans="1:5" ht="15.75" customHeight="1">
      <c r="A4" s="110"/>
      <c r="B4" s="111"/>
      <c r="C4" s="111"/>
      <c r="D4" s="113" t="s">
        <v>2</v>
      </c>
    </row>
    <row r="5" spans="1:5" ht="15.95" customHeight="1">
      <c r="A5" s="114"/>
      <c r="B5" s="115" t="s">
        <v>233</v>
      </c>
      <c r="C5" s="116"/>
      <c r="D5" s="412"/>
    </row>
    <row r="6" spans="1:5" ht="15.95" customHeight="1">
      <c r="A6" s="117" t="s">
        <v>3</v>
      </c>
      <c r="B6" s="118" t="s">
        <v>234</v>
      </c>
      <c r="C6" s="119" t="s">
        <v>235</v>
      </c>
      <c r="D6" s="413" t="s">
        <v>236</v>
      </c>
    </row>
    <row r="7" spans="1:5" ht="15.95" customHeight="1">
      <c r="A7" s="120"/>
      <c r="B7" s="121" t="s">
        <v>752</v>
      </c>
      <c r="C7" s="122"/>
      <c r="D7" s="414" t="s">
        <v>238</v>
      </c>
    </row>
    <row r="8" spans="1:5" s="126" customFormat="1" ht="13.5" customHeight="1">
      <c r="A8" s="123">
        <v>1</v>
      </c>
      <c r="B8" s="124">
        <v>2</v>
      </c>
      <c r="C8" s="125">
        <v>3</v>
      </c>
      <c r="D8" s="411">
        <v>4</v>
      </c>
    </row>
    <row r="9" spans="1:5" ht="19.5" customHeight="1">
      <c r="A9" s="127" t="s">
        <v>323</v>
      </c>
      <c r="B9" s="976">
        <v>2575900000</v>
      </c>
      <c r="C9" s="977">
        <v>118955663.97999997</v>
      </c>
      <c r="D9" s="914">
        <v>4.6180233696960275E-2</v>
      </c>
      <c r="E9" s="112"/>
    </row>
    <row r="10" spans="1:5" ht="22.5" customHeight="1">
      <c r="A10" s="128" t="s">
        <v>324</v>
      </c>
      <c r="B10" s="978">
        <v>196069000</v>
      </c>
      <c r="C10" s="979">
        <v>8538850.1999999993</v>
      </c>
      <c r="D10" s="884">
        <v>4.3550230786100805E-2</v>
      </c>
      <c r="E10" s="129"/>
    </row>
    <row r="11" spans="1:5" ht="24" customHeight="1">
      <c r="A11" s="128" t="s">
        <v>325</v>
      </c>
      <c r="B11" s="978">
        <v>101341000</v>
      </c>
      <c r="C11" s="979">
        <v>5875452.1199999992</v>
      </c>
      <c r="D11" s="884">
        <v>5.7977048973268462E-2</v>
      </c>
      <c r="E11" s="130"/>
    </row>
    <row r="12" spans="1:5" ht="24" customHeight="1">
      <c r="A12" s="128" t="s">
        <v>326</v>
      </c>
      <c r="B12" s="978">
        <v>95309000</v>
      </c>
      <c r="C12" s="979">
        <v>6859489.1199999982</v>
      </c>
      <c r="D12" s="884">
        <v>7.1971053310810079E-2</v>
      </c>
      <c r="E12" s="130"/>
    </row>
    <row r="13" spans="1:5" ht="24" customHeight="1">
      <c r="A13" s="128" t="s">
        <v>327</v>
      </c>
      <c r="B13" s="978">
        <v>51567000</v>
      </c>
      <c r="C13" s="979">
        <v>2708282.07</v>
      </c>
      <c r="D13" s="884">
        <v>5.2519674792018148E-2</v>
      </c>
      <c r="E13" s="130"/>
    </row>
    <row r="14" spans="1:5" ht="24" customHeight="1">
      <c r="A14" s="128" t="s">
        <v>328</v>
      </c>
      <c r="B14" s="978">
        <v>155853000</v>
      </c>
      <c r="C14" s="979">
        <v>8744140.1000000015</v>
      </c>
      <c r="D14" s="884">
        <v>5.6105048346839659E-2</v>
      </c>
      <c r="E14" s="130"/>
    </row>
    <row r="15" spans="1:5" ht="24" customHeight="1">
      <c r="A15" s="128" t="s">
        <v>329</v>
      </c>
      <c r="B15" s="978">
        <v>189843000</v>
      </c>
      <c r="C15" s="979">
        <v>8527311.679999996</v>
      </c>
      <c r="D15" s="884">
        <v>4.4917703997513714E-2</v>
      </c>
      <c r="E15" s="130"/>
    </row>
    <row r="16" spans="1:5" ht="24" customHeight="1">
      <c r="A16" s="128" t="s">
        <v>330</v>
      </c>
      <c r="B16" s="978">
        <v>578855000</v>
      </c>
      <c r="C16" s="979">
        <v>18149737.32</v>
      </c>
      <c r="D16" s="884">
        <v>3.1354548755733298E-2</v>
      </c>
      <c r="E16" s="131"/>
    </row>
    <row r="17" spans="1:5" ht="24" customHeight="1">
      <c r="A17" s="128" t="s">
        <v>331</v>
      </c>
      <c r="B17" s="978">
        <v>46168000</v>
      </c>
      <c r="C17" s="979">
        <v>2421097.1499999994</v>
      </c>
      <c r="D17" s="884">
        <v>5.2441023002945751E-2</v>
      </c>
      <c r="E17" s="130"/>
    </row>
    <row r="18" spans="1:5" ht="24" customHeight="1">
      <c r="A18" s="128" t="s">
        <v>332</v>
      </c>
      <c r="B18" s="978">
        <v>81505000</v>
      </c>
      <c r="C18" s="979">
        <v>4734384.2299999986</v>
      </c>
      <c r="D18" s="884">
        <v>5.8087040426967655E-2</v>
      </c>
      <c r="E18" s="131"/>
    </row>
    <row r="19" spans="1:5" ht="24" customHeight="1">
      <c r="A19" s="128" t="s">
        <v>333</v>
      </c>
      <c r="B19" s="978">
        <v>63474000</v>
      </c>
      <c r="C19" s="979">
        <v>4080924.28</v>
      </c>
      <c r="D19" s="884">
        <v>6.4292848725462384E-2</v>
      </c>
      <c r="E19" s="130" t="s">
        <v>4</v>
      </c>
    </row>
    <row r="20" spans="1:5" ht="24" customHeight="1">
      <c r="A20" s="128" t="s">
        <v>334</v>
      </c>
      <c r="B20" s="978">
        <v>176016000</v>
      </c>
      <c r="C20" s="979">
        <v>7530195.3800000008</v>
      </c>
      <c r="D20" s="884">
        <v>4.2781311812562499E-2</v>
      </c>
      <c r="E20" s="130"/>
    </row>
    <row r="21" spans="1:5" ht="24" customHeight="1">
      <c r="A21" s="128" t="s">
        <v>335</v>
      </c>
      <c r="B21" s="978">
        <v>309911000</v>
      </c>
      <c r="C21" s="979">
        <v>12662608.190000001</v>
      </c>
      <c r="D21" s="884">
        <v>4.0858853638625285E-2</v>
      </c>
      <c r="E21" s="130"/>
    </row>
    <row r="22" spans="1:5" ht="24" customHeight="1">
      <c r="A22" s="128" t="s">
        <v>336</v>
      </c>
      <c r="B22" s="978">
        <v>63249000</v>
      </c>
      <c r="C22" s="979">
        <v>3296630.7199999997</v>
      </c>
      <c r="D22" s="884">
        <v>5.2121467849294056E-2</v>
      </c>
      <c r="E22" s="130"/>
    </row>
    <row r="23" spans="1:5" ht="24" customHeight="1">
      <c r="A23" s="128" t="s">
        <v>337</v>
      </c>
      <c r="B23" s="978">
        <v>80757000</v>
      </c>
      <c r="C23" s="979">
        <v>4680128.7900000019</v>
      </c>
      <c r="D23" s="884">
        <v>5.7953227460158276E-2</v>
      </c>
      <c r="E23" s="130"/>
    </row>
    <row r="24" spans="1:5" ht="24" customHeight="1">
      <c r="A24" s="128" t="s">
        <v>338</v>
      </c>
      <c r="B24" s="978">
        <v>278599000</v>
      </c>
      <c r="C24" s="979">
        <v>14079753.950000001</v>
      </c>
      <c r="D24" s="884">
        <v>5.0537704550267591E-2</v>
      </c>
      <c r="E24" s="130"/>
    </row>
    <row r="25" spans="1:5" ht="24" customHeight="1">
      <c r="A25" s="132" t="s">
        <v>339</v>
      </c>
      <c r="B25" s="980">
        <v>107384000</v>
      </c>
      <c r="C25" s="981">
        <v>6066678.6799999969</v>
      </c>
      <c r="D25" s="885">
        <v>5.6495182522535915E-2</v>
      </c>
      <c r="E25" s="130"/>
    </row>
    <row r="26" spans="1:5" ht="23.25" customHeight="1">
      <c r="A26" s="809"/>
    </row>
    <row r="31" spans="1:5">
      <c r="D31" s="109" t="s">
        <v>4</v>
      </c>
    </row>
  </sheetData>
  <phoneticPr fontId="50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6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showZeros="0" topLeftCell="B1" zoomScale="98" zoomScaleNormal="98" zoomScaleSheetLayoutView="70" workbookViewId="0">
      <selection activeCell="AC11" sqref="AC11"/>
    </sheetView>
  </sheetViews>
  <sheetFormatPr defaultColWidth="7.85546875" defaultRowHeight="15"/>
  <cols>
    <col min="1" max="1" width="6.7109375" style="736" hidden="1" customWidth="1"/>
    <col min="2" max="2" width="2.28515625" style="736" customWidth="1"/>
    <col min="3" max="3" width="4.5703125" style="736" customWidth="1"/>
    <col min="4" max="4" width="66.28515625" style="736" customWidth="1"/>
    <col min="5" max="5" width="16" style="738" customWidth="1"/>
    <col min="6" max="6" width="19.140625" style="736" bestFit="1" customWidth="1"/>
    <col min="7" max="7" width="16" style="736" customWidth="1"/>
    <col min="8" max="8" width="16.42578125" style="736" customWidth="1"/>
    <col min="9" max="9" width="16" style="736" customWidth="1"/>
    <col min="10" max="10" width="11.5703125" style="736" bestFit="1" customWidth="1"/>
    <col min="11" max="12" width="9.28515625" style="736" customWidth="1"/>
    <col min="13" max="13" width="7.85546875" style="736" customWidth="1"/>
    <col min="14" max="14" width="7.85546875" style="736"/>
    <col min="15" max="15" width="14.140625" style="736" bestFit="1" customWidth="1"/>
    <col min="16" max="16" width="16.28515625" style="736" bestFit="1" customWidth="1"/>
    <col min="17" max="17" width="16.42578125" style="736" customWidth="1"/>
    <col min="18" max="19" width="7.85546875" style="736"/>
    <col min="20" max="20" width="16" style="736" customWidth="1"/>
    <col min="21" max="16384" width="7.85546875" style="736"/>
  </cols>
  <sheetData>
    <row r="1" spans="1:17" ht="19.5" customHeight="1">
      <c r="B1" s="737" t="s">
        <v>658</v>
      </c>
      <c r="C1" s="737"/>
      <c r="D1" s="737"/>
      <c r="I1" s="739"/>
    </row>
    <row r="2" spans="1:17" ht="15.75" customHeight="1">
      <c r="B2" s="1562" t="s">
        <v>659</v>
      </c>
      <c r="C2" s="1562"/>
      <c r="D2" s="1562"/>
      <c r="E2" s="1562"/>
      <c r="F2" s="1562"/>
      <c r="G2" s="1562"/>
      <c r="H2" s="1562"/>
      <c r="I2" s="1562"/>
      <c r="J2" s="1562"/>
      <c r="K2" s="1562"/>
      <c r="L2" s="1562"/>
    </row>
    <row r="3" spans="1:17" ht="15" customHeight="1"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7" ht="15" customHeight="1"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</row>
    <row r="5" spans="1:17" ht="15.75">
      <c r="B5" s="740"/>
      <c r="C5" s="741"/>
      <c r="D5" s="742"/>
      <c r="E5" s="115" t="s">
        <v>233</v>
      </c>
      <c r="F5" s="1149" t="s">
        <v>530</v>
      </c>
      <c r="G5" s="743" t="s">
        <v>235</v>
      </c>
      <c r="H5" s="744"/>
      <c r="I5" s="744"/>
      <c r="J5" s="744" t="s">
        <v>446</v>
      </c>
      <c r="K5" s="744"/>
      <c r="L5" s="745"/>
    </row>
    <row r="6" spans="1:17" ht="15.75">
      <c r="B6" s="746" t="s">
        <v>3</v>
      </c>
      <c r="C6" s="747"/>
      <c r="D6" s="748"/>
      <c r="E6" s="118" t="s">
        <v>234</v>
      </c>
      <c r="F6" s="1150" t="s">
        <v>533</v>
      </c>
      <c r="G6" s="750"/>
      <c r="H6" s="750"/>
      <c r="I6" s="750"/>
      <c r="J6" s="750"/>
      <c r="K6" s="968"/>
      <c r="L6" s="968"/>
    </row>
    <row r="7" spans="1:17" ht="17.25">
      <c r="B7" s="751"/>
      <c r="C7" s="738"/>
      <c r="D7" s="752"/>
      <c r="E7" s="121" t="s">
        <v>752</v>
      </c>
      <c r="F7" s="749"/>
      <c r="G7" s="753" t="s">
        <v>447</v>
      </c>
      <c r="H7" s="754" t="s">
        <v>548</v>
      </c>
      <c r="I7" s="754" t="s">
        <v>449</v>
      </c>
      <c r="J7" s="969" t="s">
        <v>450</v>
      </c>
      <c r="K7" s="970" t="s">
        <v>451</v>
      </c>
      <c r="L7" s="970" t="s">
        <v>767</v>
      </c>
    </row>
    <row r="8" spans="1:17" s="755" customFormat="1" ht="15" customHeight="1">
      <c r="B8" s="756"/>
      <c r="C8" s="757"/>
      <c r="D8" s="758"/>
      <c r="E8" s="1563" t="s">
        <v>660</v>
      </c>
      <c r="F8" s="1564"/>
      <c r="G8" s="1564"/>
      <c r="H8" s="1564"/>
      <c r="I8" s="1565"/>
      <c r="J8" s="971"/>
      <c r="K8" s="971"/>
      <c r="L8" s="971"/>
      <c r="M8" s="736"/>
    </row>
    <row r="9" spans="1:17" s="755" customFormat="1" ht="9.9499999999999993" customHeight="1">
      <c r="B9" s="1566">
        <v>1</v>
      </c>
      <c r="C9" s="1567"/>
      <c r="D9" s="1567"/>
      <c r="E9" s="759">
        <v>2</v>
      </c>
      <c r="F9" s="760">
        <v>3</v>
      </c>
      <c r="G9" s="760">
        <v>4</v>
      </c>
      <c r="H9" s="761">
        <v>5</v>
      </c>
      <c r="I9" s="761">
        <v>6</v>
      </c>
      <c r="J9" s="886">
        <v>7</v>
      </c>
      <c r="K9" s="1109">
        <v>8</v>
      </c>
      <c r="L9" s="886">
        <v>9</v>
      </c>
    </row>
    <row r="10" spans="1:17" ht="21.75" customHeight="1">
      <c r="A10" s="762" t="s">
        <v>661</v>
      </c>
      <c r="B10" s="763" t="s">
        <v>662</v>
      </c>
      <c r="C10" s="764"/>
      <c r="D10" s="765"/>
      <c r="E10" s="795">
        <v>435340000000</v>
      </c>
      <c r="F10" s="795"/>
      <c r="G10" s="1147">
        <v>36844986274.309998</v>
      </c>
      <c r="H10" s="800"/>
      <c r="I10" s="800"/>
      <c r="J10" s="1104">
        <v>8.4634966403983089E-2</v>
      </c>
      <c r="K10" s="803"/>
      <c r="L10" s="1107"/>
      <c r="O10" s="819"/>
    </row>
    <row r="11" spans="1:17" ht="15.75">
      <c r="A11" s="762"/>
      <c r="B11" s="767" t="s">
        <v>550</v>
      </c>
      <c r="C11" s="768"/>
      <c r="D11" s="765"/>
      <c r="E11" s="796"/>
      <c r="F11" s="796"/>
      <c r="G11" s="831"/>
      <c r="H11" s="801"/>
      <c r="I11" s="801"/>
      <c r="J11" s="1105"/>
      <c r="K11" s="766"/>
      <c r="L11" s="1107"/>
    </row>
    <row r="12" spans="1:17" ht="21.75" customHeight="1">
      <c r="A12" s="762" t="s">
        <v>663</v>
      </c>
      <c r="B12" s="770" t="s">
        <v>636</v>
      </c>
      <c r="C12" s="771" t="s">
        <v>664</v>
      </c>
      <c r="D12" s="772"/>
      <c r="E12" s="796">
        <v>235817006000</v>
      </c>
      <c r="F12" s="796"/>
      <c r="G12" s="831">
        <v>21501511481.480003</v>
      </c>
      <c r="H12" s="801"/>
      <c r="I12" s="801"/>
      <c r="J12" s="1105">
        <v>9.1178799384298875E-2</v>
      </c>
      <c r="K12" s="766"/>
      <c r="L12" s="1107"/>
      <c r="O12" s="819"/>
    </row>
    <row r="13" spans="1:17" ht="12" customHeight="1">
      <c r="A13" s="762"/>
      <c r="B13" s="773"/>
      <c r="C13" s="774" t="s">
        <v>578</v>
      </c>
      <c r="D13" s="775"/>
      <c r="E13" s="797"/>
      <c r="F13" s="797"/>
      <c r="G13" s="830"/>
      <c r="H13" s="802"/>
      <c r="I13" s="802"/>
      <c r="J13" s="1106"/>
      <c r="K13" s="769"/>
      <c r="L13" s="1108"/>
      <c r="O13" s="819"/>
    </row>
    <row r="14" spans="1:17" ht="15.95" customHeight="1">
      <c r="A14" s="762" t="s">
        <v>665</v>
      </c>
      <c r="B14" s="773"/>
      <c r="C14" s="776" t="s">
        <v>666</v>
      </c>
      <c r="D14" s="775" t="s">
        <v>667</v>
      </c>
      <c r="E14" s="797">
        <v>66697426000</v>
      </c>
      <c r="F14" s="797"/>
      <c r="G14" s="830">
        <v>8936489137</v>
      </c>
      <c r="H14" s="802"/>
      <c r="I14" s="802"/>
      <c r="J14" s="1106">
        <v>0.13398551747709125</v>
      </c>
      <c r="K14" s="769"/>
      <c r="L14" s="1108"/>
      <c r="O14" s="819"/>
    </row>
    <row r="15" spans="1:17" ht="15.95" customHeight="1">
      <c r="A15" s="762" t="s">
        <v>668</v>
      </c>
      <c r="B15" s="773"/>
      <c r="C15" s="776" t="s">
        <v>669</v>
      </c>
      <c r="D15" s="775" t="s">
        <v>670</v>
      </c>
      <c r="E15" s="797">
        <v>52612361000</v>
      </c>
      <c r="F15" s="797"/>
      <c r="G15" s="830">
        <v>4663105146.3999996</v>
      </c>
      <c r="H15" s="802"/>
      <c r="I15" s="802"/>
      <c r="J15" s="1106">
        <v>8.8631360725286587E-2</v>
      </c>
      <c r="K15" s="769"/>
      <c r="L15" s="1108"/>
      <c r="O15" s="819"/>
      <c r="Q15" s="819"/>
    </row>
    <row r="16" spans="1:17" ht="12" customHeight="1">
      <c r="A16" s="762"/>
      <c r="B16" s="773"/>
      <c r="C16" s="776"/>
      <c r="D16" s="775" t="s">
        <v>578</v>
      </c>
      <c r="E16" s="797"/>
      <c r="F16" s="797"/>
      <c r="G16" s="830"/>
      <c r="H16" s="802"/>
      <c r="I16" s="802"/>
      <c r="J16" s="1106"/>
      <c r="K16" s="769"/>
      <c r="L16" s="1108"/>
      <c r="O16" s="819"/>
    </row>
    <row r="17" spans="1:15" ht="15.95" customHeight="1">
      <c r="A17" s="762" t="s">
        <v>671</v>
      </c>
      <c r="B17" s="777"/>
      <c r="C17" s="776"/>
      <c r="D17" s="775" t="s">
        <v>672</v>
      </c>
      <c r="E17" s="797">
        <v>33522023000</v>
      </c>
      <c r="F17" s="797"/>
      <c r="G17" s="830">
        <v>3039351135.75</v>
      </c>
      <c r="H17" s="802"/>
      <c r="I17" s="802"/>
      <c r="J17" s="1106">
        <v>9.0667294624492079E-2</v>
      </c>
      <c r="K17" s="769"/>
      <c r="L17" s="1108"/>
      <c r="O17" s="819"/>
    </row>
    <row r="18" spans="1:15" ht="15.95" customHeight="1">
      <c r="A18" s="762" t="s">
        <v>673</v>
      </c>
      <c r="B18" s="773"/>
      <c r="C18" s="776"/>
      <c r="D18" s="778" t="s">
        <v>674</v>
      </c>
      <c r="E18" s="797">
        <v>17627638000</v>
      </c>
      <c r="F18" s="797"/>
      <c r="G18" s="830">
        <v>1512670677.6500001</v>
      </c>
      <c r="H18" s="802"/>
      <c r="I18" s="802"/>
      <c r="J18" s="1106">
        <v>8.5812442804305375E-2</v>
      </c>
      <c r="K18" s="769"/>
      <c r="L18" s="1108"/>
      <c r="O18" s="819"/>
    </row>
    <row r="19" spans="1:15" ht="45">
      <c r="A19" s="779" t="s">
        <v>675</v>
      </c>
      <c r="B19" s="773"/>
      <c r="C19" s="780" t="s">
        <v>676</v>
      </c>
      <c r="D19" s="781" t="s">
        <v>677</v>
      </c>
      <c r="E19" s="797">
        <v>58931034000</v>
      </c>
      <c r="F19" s="797"/>
      <c r="G19" s="830">
        <v>5169972369.5300007</v>
      </c>
      <c r="H19" s="802"/>
      <c r="I19" s="802"/>
      <c r="J19" s="1106">
        <v>8.7729198329185951E-2</v>
      </c>
      <c r="K19" s="769"/>
      <c r="L19" s="1108"/>
      <c r="O19" s="819"/>
    </row>
    <row r="20" spans="1:15" ht="30">
      <c r="A20" s="779" t="s">
        <v>678</v>
      </c>
      <c r="B20" s="773"/>
      <c r="C20" s="780" t="s">
        <v>679</v>
      </c>
      <c r="D20" s="781" t="s">
        <v>680</v>
      </c>
      <c r="E20" s="797">
        <v>3184860000</v>
      </c>
      <c r="F20" s="797"/>
      <c r="G20" s="830">
        <v>251747666.15000001</v>
      </c>
      <c r="H20" s="802"/>
      <c r="I20" s="802"/>
      <c r="J20" s="1106">
        <v>7.9045127933409953E-2</v>
      </c>
      <c r="K20" s="769"/>
      <c r="L20" s="1108"/>
      <c r="O20" s="819"/>
    </row>
    <row r="21" spans="1:15" ht="15" customHeight="1">
      <c r="A21" s="779" t="s">
        <v>681</v>
      </c>
      <c r="B21" s="773"/>
      <c r="C21" s="780" t="s">
        <v>682</v>
      </c>
      <c r="D21" s="781" t="s">
        <v>683</v>
      </c>
      <c r="E21" s="797">
        <v>20183074000</v>
      </c>
      <c r="F21" s="797"/>
      <c r="G21" s="830">
        <v>1739327787</v>
      </c>
      <c r="H21" s="802"/>
      <c r="I21" s="802"/>
      <c r="J21" s="1106">
        <v>8.6177545947658918E-2</v>
      </c>
      <c r="K21" s="766"/>
      <c r="L21" s="1107"/>
      <c r="O21" s="819"/>
    </row>
    <row r="22" spans="1:15" ht="21.75" customHeight="1">
      <c r="A22" s="762" t="s">
        <v>684</v>
      </c>
      <c r="B22" s="763" t="s">
        <v>651</v>
      </c>
      <c r="C22" s="764" t="s">
        <v>685</v>
      </c>
      <c r="D22" s="782"/>
      <c r="E22" s="796">
        <v>26272157000</v>
      </c>
      <c r="F22" s="796"/>
      <c r="G22" s="831">
        <v>2058382849.2299993</v>
      </c>
      <c r="H22" s="801"/>
      <c r="I22" s="801"/>
      <c r="J22" s="1105">
        <v>7.834845266911275E-2</v>
      </c>
      <c r="K22" s="766"/>
      <c r="L22" s="1107"/>
      <c r="O22" s="819"/>
    </row>
    <row r="23" spans="1:15" ht="21.75" customHeight="1">
      <c r="A23" s="762" t="s">
        <v>686</v>
      </c>
      <c r="B23" s="783" t="s">
        <v>687</v>
      </c>
      <c r="C23" s="764" t="s">
        <v>688</v>
      </c>
      <c r="D23" s="782"/>
      <c r="E23" s="796">
        <v>87735258000</v>
      </c>
      <c r="F23" s="796"/>
      <c r="G23" s="831">
        <v>4973834718.5199995</v>
      </c>
      <c r="H23" s="801"/>
      <c r="I23" s="801"/>
      <c r="J23" s="1105">
        <v>5.6691401289547694E-2</v>
      </c>
      <c r="K23" s="766"/>
      <c r="L23" s="1107"/>
      <c r="O23" s="819"/>
    </row>
    <row r="24" spans="1:15" ht="12" customHeight="1">
      <c r="A24" s="762"/>
      <c r="B24" s="783"/>
      <c r="C24" s="774" t="s">
        <v>578</v>
      </c>
      <c r="D24" s="782"/>
      <c r="E24" s="797"/>
      <c r="F24" s="797"/>
      <c r="G24" s="830"/>
      <c r="H24" s="802"/>
      <c r="I24" s="802"/>
      <c r="J24" s="1106"/>
      <c r="K24" s="766"/>
      <c r="L24" s="1107"/>
      <c r="O24" s="819"/>
    </row>
    <row r="25" spans="1:15" ht="15.75" customHeight="1">
      <c r="A25" s="762" t="s">
        <v>689</v>
      </c>
      <c r="B25" s="783"/>
      <c r="C25" s="776" t="s">
        <v>690</v>
      </c>
      <c r="D25" s="775" t="s">
        <v>691</v>
      </c>
      <c r="E25" s="797">
        <v>58374960000</v>
      </c>
      <c r="F25" s="797"/>
      <c r="G25" s="830">
        <v>3370674954.9500003</v>
      </c>
      <c r="H25" s="802"/>
      <c r="I25" s="802"/>
      <c r="J25" s="1106">
        <v>5.774179468302848E-2</v>
      </c>
      <c r="K25" s="769"/>
      <c r="L25" s="1108"/>
      <c r="O25" s="819"/>
    </row>
    <row r="26" spans="1:15" ht="15.75" customHeight="1">
      <c r="A26" s="762" t="s">
        <v>692</v>
      </c>
      <c r="B26" s="783"/>
      <c r="C26" s="776" t="s">
        <v>693</v>
      </c>
      <c r="D26" s="775" t="s">
        <v>694</v>
      </c>
      <c r="E26" s="797">
        <v>20459063000</v>
      </c>
      <c r="F26" s="797"/>
      <c r="G26" s="830">
        <v>822644963.30000019</v>
      </c>
      <c r="H26" s="802"/>
      <c r="I26" s="802"/>
      <c r="J26" s="1106">
        <v>4.020931766523228E-2</v>
      </c>
      <c r="K26" s="769"/>
      <c r="L26" s="1108"/>
      <c r="O26" s="819"/>
    </row>
    <row r="27" spans="1:15" ht="21.75" customHeight="1">
      <c r="A27" s="762" t="s">
        <v>695</v>
      </c>
      <c r="B27" s="783" t="s">
        <v>696</v>
      </c>
      <c r="C27" s="764" t="s">
        <v>697</v>
      </c>
      <c r="D27" s="782"/>
      <c r="E27" s="796">
        <v>24112347000</v>
      </c>
      <c r="F27" s="796"/>
      <c r="G27" s="831">
        <v>564391225.76999998</v>
      </c>
      <c r="H27" s="801"/>
      <c r="I27" s="801"/>
      <c r="J27" s="1105">
        <v>2.3406731238978934E-2</v>
      </c>
      <c r="K27" s="766"/>
      <c r="L27" s="1107"/>
      <c r="O27" s="819"/>
    </row>
    <row r="28" spans="1:15" ht="12" customHeight="1">
      <c r="A28" s="762"/>
      <c r="B28" s="783"/>
      <c r="C28" s="774" t="s">
        <v>578</v>
      </c>
      <c r="D28" s="782"/>
      <c r="E28" s="797"/>
      <c r="F28" s="797"/>
      <c r="G28" s="830"/>
      <c r="H28" s="802"/>
      <c r="I28" s="802"/>
      <c r="J28" s="1106" t="e">
        <v>#DIV/0!</v>
      </c>
      <c r="K28" s="766"/>
      <c r="L28" s="1107"/>
      <c r="O28" s="819"/>
    </row>
    <row r="29" spans="1:15" ht="30" customHeight="1">
      <c r="A29" s="779" t="s">
        <v>698</v>
      </c>
      <c r="B29" s="783"/>
      <c r="C29" s="780" t="s">
        <v>699</v>
      </c>
      <c r="D29" s="784" t="s">
        <v>700</v>
      </c>
      <c r="E29" s="797">
        <v>16914643000</v>
      </c>
      <c r="F29" s="797"/>
      <c r="G29" s="830">
        <v>525106924.29999995</v>
      </c>
      <c r="H29" s="830"/>
      <c r="I29" s="830"/>
      <c r="J29" s="1106">
        <v>3.1044517126373874E-2</v>
      </c>
      <c r="K29" s="769"/>
      <c r="L29" s="1108"/>
      <c r="O29" s="819"/>
    </row>
    <row r="30" spans="1:15" ht="47.25" customHeight="1">
      <c r="A30" s="779" t="s">
        <v>701</v>
      </c>
      <c r="B30" s="783"/>
      <c r="C30" s="780" t="s">
        <v>702</v>
      </c>
      <c r="D30" s="784" t="s">
        <v>703</v>
      </c>
      <c r="E30" s="797">
        <v>40009000</v>
      </c>
      <c r="F30" s="797"/>
      <c r="G30" s="830">
        <v>6055.61</v>
      </c>
      <c r="H30" s="830"/>
      <c r="I30" s="830"/>
      <c r="J30" s="1106">
        <v>1.5135619485615737E-4</v>
      </c>
      <c r="K30" s="769"/>
      <c r="L30" s="1108"/>
      <c r="M30" s="785"/>
      <c r="O30" s="819"/>
    </row>
    <row r="31" spans="1:15" ht="30">
      <c r="A31" s="779" t="s">
        <v>704</v>
      </c>
      <c r="B31" s="783"/>
      <c r="C31" s="780" t="s">
        <v>705</v>
      </c>
      <c r="D31" s="784" t="s">
        <v>706</v>
      </c>
      <c r="E31" s="798">
        <v>20150000</v>
      </c>
      <c r="F31" s="798"/>
      <c r="G31" s="830"/>
      <c r="H31" s="830"/>
      <c r="I31" s="830"/>
      <c r="J31" s="1106">
        <v>0</v>
      </c>
      <c r="K31" s="769"/>
      <c r="L31" s="1108"/>
      <c r="O31" s="819"/>
    </row>
    <row r="32" spans="1:15" ht="21.75" customHeight="1">
      <c r="A32" s="779" t="s">
        <v>707</v>
      </c>
      <c r="B32" s="786" t="s">
        <v>708</v>
      </c>
      <c r="C32" s="787" t="s">
        <v>709</v>
      </c>
      <c r="D32" s="788"/>
      <c r="E32" s="796">
        <v>27599900000</v>
      </c>
      <c r="F32" s="796"/>
      <c r="G32" s="808">
        <v>3637611105.4899998</v>
      </c>
      <c r="H32" s="808"/>
      <c r="I32" s="808"/>
      <c r="J32" s="1105">
        <v>0.13179798135101939</v>
      </c>
      <c r="K32" s="766"/>
      <c r="L32" s="1107"/>
      <c r="O32" s="819"/>
    </row>
    <row r="33" spans="1:15" ht="21.75" customHeight="1">
      <c r="A33" s="779" t="s">
        <v>710</v>
      </c>
      <c r="B33" s="786" t="s">
        <v>711</v>
      </c>
      <c r="C33" s="787" t="s">
        <v>712</v>
      </c>
      <c r="D33" s="788"/>
      <c r="E33" s="796">
        <v>23327650000</v>
      </c>
      <c r="F33" s="796"/>
      <c r="G33" s="831">
        <v>3547050169.4799995</v>
      </c>
      <c r="H33" s="831"/>
      <c r="I33" s="831"/>
      <c r="J33" s="1105">
        <v>0.15205347171618228</v>
      </c>
      <c r="K33" s="766"/>
      <c r="L33" s="1107"/>
      <c r="O33" s="819"/>
    </row>
    <row r="34" spans="1:15" ht="21.75" customHeight="1">
      <c r="A34" s="779" t="s">
        <v>713</v>
      </c>
      <c r="B34" s="789" t="s">
        <v>714</v>
      </c>
      <c r="C34" s="790" t="s">
        <v>715</v>
      </c>
      <c r="D34" s="791"/>
      <c r="E34" s="799">
        <v>10475682000</v>
      </c>
      <c r="F34" s="799"/>
      <c r="G34" s="832">
        <v>562204724.34000003</v>
      </c>
      <c r="H34" s="832"/>
      <c r="I34" s="832"/>
      <c r="J34" s="792">
        <v>5.3667601244482221E-2</v>
      </c>
      <c r="K34" s="792"/>
      <c r="L34" s="792"/>
      <c r="O34" s="819"/>
    </row>
    <row r="35" spans="1:15" s="965" customFormat="1" ht="14.25">
      <c r="E35" s="966"/>
    </row>
    <row r="36" spans="1:15" s="965" customFormat="1" ht="14.25">
      <c r="E36" s="966"/>
    </row>
    <row r="37" spans="1:15" s="965" customFormat="1" ht="14.25">
      <c r="E37" s="966"/>
    </row>
  </sheetData>
  <mergeCells count="3">
    <mergeCell ref="B2:L2"/>
    <mergeCell ref="E8:I8"/>
    <mergeCell ref="B9:D9"/>
  </mergeCells>
  <conditionalFormatting sqref="J10:J34">
    <cfRule type="containsErrors" dxfId="1" priority="10">
      <formula>ISERROR(J10)</formula>
    </cfRule>
  </conditionalFormatting>
  <conditionalFormatting sqref="K10:K34">
    <cfRule type="containsErrors" dxfId="0" priority="9">
      <formula>ISERROR(K10)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18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2020</dc:title>
  <dc:creator>BP</dc:creator>
  <cp:lastModifiedBy>Tokarski Filip</cp:lastModifiedBy>
  <cp:lastPrinted>2020-03-12T11:34:01Z</cp:lastPrinted>
  <dcterms:created xsi:type="dcterms:W3CDTF">2019-07-31T09:18:36Z</dcterms:created>
  <dcterms:modified xsi:type="dcterms:W3CDTF">2020-03-12T11:34:15Z</dcterms:modified>
</cp:coreProperties>
</file>