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Warka\users2$\jkisielinski\My Documents\Programy 2022\testy pomocy 2022\"/>
    </mc:Choice>
  </mc:AlternateContent>
  <bookViews>
    <workbookView xWindow="-120" yWindow="-120" windowWidth="29040" windowHeight="15840"/>
  </bookViews>
  <sheets>
    <sheet name="test pomocy publicznej" sheetId="1" r:id="rId1"/>
    <sheet name="adnotacje IZ" sheetId="8" r:id="rId2"/>
    <sheet name="adnotacje beneficjenta" sheetId="7" r:id="rId3"/>
    <sheet name="zasady oceny testu" sheetId="9" r:id="rId4"/>
    <sheet name="klucz oceny testu" sheetId="3" r:id="rId5"/>
    <sheet name="kalkulacja" sheetId="10" r:id="rId6"/>
    <sheet name="przypisy" sheetId="6" r:id="rId7"/>
    <sheet name="Arkusz1" sheetId="11" state="hidden" r:id="rId8"/>
  </sheets>
  <externalReferences>
    <externalReference r:id="rId9"/>
    <externalReference r:id="rId10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7">'[1]test pomocy publicznej'!#REF!</definedName>
    <definedName name="przypisy">'[2]test pomocy publicznej'!#REF!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0" l="1"/>
  <c r="B13" i="10"/>
  <c r="L21" i="10" l="1"/>
  <c r="K13" i="10"/>
  <c r="J13" i="10"/>
  <c r="I13" i="10"/>
  <c r="H13" i="10"/>
  <c r="G13" i="10"/>
  <c r="F13" i="10"/>
  <c r="D13" i="10"/>
  <c r="C13" i="10"/>
  <c r="B6" i="10"/>
  <c r="I14" i="10" l="1"/>
  <c r="C14" i="10"/>
  <c r="H14" i="10"/>
  <c r="B14" i="10"/>
  <c r="B15" i="10" s="1"/>
  <c r="G14" i="10"/>
  <c r="F14" i="10"/>
  <c r="K14" i="10"/>
  <c r="E14" i="10"/>
  <c r="J14" i="10"/>
  <c r="J15" i="10" s="1"/>
  <c r="D14" i="10"/>
  <c r="K15" i="10"/>
  <c r="I15" i="10"/>
  <c r="H15" i="10"/>
  <c r="D15" i="10"/>
  <c r="C15" i="10"/>
  <c r="H16" i="10" l="1"/>
  <c r="B16" i="10"/>
  <c r="I16" i="10"/>
  <c r="K16" i="10"/>
  <c r="C16" i="10"/>
  <c r="J16" i="10"/>
  <c r="D16" i="10"/>
  <c r="G16" i="10"/>
  <c r="G15" i="10"/>
  <c r="F15" i="10"/>
  <c r="F16" i="10"/>
  <c r="E16" i="10"/>
  <c r="E15" i="10"/>
  <c r="L15" i="10" l="1"/>
  <c r="L16" i="10"/>
  <c r="L19" i="10" l="1"/>
  <c r="L18" i="10"/>
  <c r="D77" i="1" l="1"/>
  <c r="D20" i="1" l="1"/>
  <c r="D70" i="1"/>
  <c r="D35" i="1"/>
  <c r="D84" i="1" l="1"/>
  <c r="D64" i="1"/>
  <c r="D57" i="1"/>
  <c r="D49" i="1"/>
  <c r="D42" i="1"/>
  <c r="D27" i="1"/>
  <c r="C94" i="1" l="1"/>
  <c r="C93" i="1"/>
</calcChain>
</file>

<file path=xl/sharedStrings.xml><?xml version="1.0" encoding="utf-8"?>
<sst xmlns="http://schemas.openxmlformats.org/spreadsheetml/2006/main" count="228" uniqueCount="150">
  <si>
    <t>A</t>
  </si>
  <si>
    <t>B</t>
  </si>
  <si>
    <t>C</t>
  </si>
  <si>
    <t>1.2.</t>
  </si>
  <si>
    <t>1.1.</t>
  </si>
  <si>
    <t>1.3.</t>
  </si>
  <si>
    <t>2.1.</t>
  </si>
  <si>
    <t>2.2.</t>
  </si>
  <si>
    <t>2.4.</t>
  </si>
  <si>
    <t>2.5.</t>
  </si>
  <si>
    <t>2.3.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</si>
  <si>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</si>
  <si>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</si>
  <si>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</si>
  <si>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</si>
  <si>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</si>
  <si>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</si>
  <si>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</si>
  <si>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</si>
  <si>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</si>
  <si>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</si>
  <si>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</si>
  <si>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</si>
  <si>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</si>
  <si>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</si>
  <si>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</si>
  <si>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</si>
  <si>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</si>
  <si>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</si>
  <si>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</si>
  <si>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Część 1</t>
  </si>
  <si>
    <t>Część 2</t>
  </si>
  <si>
    <t xml:space="preserve">proszę o wybranie tylko jednej odpowiedzi! (w pustym polu po prawej) </t>
  </si>
  <si>
    <t>wpływ na zasadność włączenia do reżimu pomocy publicznej</t>
  </si>
  <si>
    <t xml:space="preserve">proszę o wybranie symbolu tylko jednej odpowiedzi! (w pustym polu po prawej) </t>
  </si>
  <si>
    <t>wpływ na  włączenie dofinansowania do reżimu pomocy publicznej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</si>
  <si>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</si>
  <si>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</si>
  <si>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</si>
  <si>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</si>
  <si>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</si>
  <si>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</si>
  <si>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</si>
  <si>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</si>
  <si>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</si>
  <si>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</si>
  <si>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</si>
  <si>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</si>
  <si>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</si>
  <si>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</si>
  <si>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</si>
  <si>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</si>
  <si>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</si>
  <si>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</si>
  <si>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</si>
  <si>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</si>
  <si>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</si>
  <si>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</si>
  <si>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</si>
  <si>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</si>
  <si>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</si>
  <si>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</si>
  <si>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</si>
  <si>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możliwość wyłączenia z pomocy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</si>
  <si>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</si>
  <si>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</si>
  <si>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</si>
  <si>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</si>
  <si>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</si>
  <si>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</si>
  <si>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</si>
  <si>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</si>
  <si>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
</t>
  </si>
  <si>
    <t>Język publikacji/dzieła</t>
  </si>
  <si>
    <t>Zakres/tematyka publikacji/dzieła</t>
  </si>
  <si>
    <t>Forma i zasięg dystrybucji publikacji/dzieła</t>
  </si>
  <si>
    <t>Promocja publikacji/dzieła</t>
  </si>
  <si>
    <t>nie więcej niż 1</t>
  </si>
  <si>
    <t>powyżej 1</t>
  </si>
  <si>
    <r>
      <t>zadanie/działalność wnioskodawcy ma charakter gospodarczy ale nie stwierdzono jednoznacznie wpływu na wymianę handlową/zakłócenie konkurencji 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IZ)</t>
    </r>
  </si>
  <si>
    <t>nr przypisu</t>
  </si>
  <si>
    <t>treść przypisu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</si>
  <si>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</si>
  <si>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</si>
  <si>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</si>
  <si>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</si>
  <si>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</si>
  <si>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klucz oceny testu(proszę kliknąć)</t>
  </si>
  <si>
    <t>adnotacje beneficjenta(proszę kliknąć)</t>
  </si>
  <si>
    <t>adnotacje instytucji zarządzającej(proszę kliknąć)</t>
  </si>
  <si>
    <t>zasady oceny testu (proszę kliknąć)</t>
  </si>
  <si>
    <t>wpływ na  włączenie dofinansowania do reżimu pomocy publicznej/de minimis</t>
  </si>
  <si>
    <t>przypisy (proszę kliknąć)</t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</si>
  <si>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</si>
  <si>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włączenie zadania do reżimu pomocy publicznej/pomocy de minimis</t>
  </si>
  <si>
    <t>Wyliczenie maksymalnej kwoty pomocy na publikowanie muzyki lub literatury</t>
  </si>
  <si>
    <t>stopa bazowa*</t>
  </si>
  <si>
    <t>stopa dyskontowa</t>
  </si>
  <si>
    <t>razem</t>
  </si>
  <si>
    <t>przychody projektu</t>
  </si>
  <si>
    <t>koszty kwalifikowalne projektu(finansowane z dotacji MKiDN)</t>
  </si>
  <si>
    <t>koszty kwalifikowane projektu(finansowane z innych środków z SFP)</t>
  </si>
  <si>
    <t>koszty kwalifikowane projektu(finansowane ze środków spoza SFP)</t>
  </si>
  <si>
    <t>koszty kwalifikowane projektu - razem</t>
  </si>
  <si>
    <t>współczynnik dyskontowania</t>
  </si>
  <si>
    <t>zdyskontowane przychody projektu</t>
  </si>
  <si>
    <t>zdyskontowane koszty projektu</t>
  </si>
  <si>
    <t>wartość Dcałk1</t>
  </si>
  <si>
    <t>wartość Dcałk2</t>
  </si>
  <si>
    <t>środki publiczne razem</t>
  </si>
  <si>
    <t>kolorem niebieskim wyróżniono komórki zawierające wyniki pośrednich etapów wyliczeń</t>
  </si>
  <si>
    <t>wyliczenie maksymalnej kwoty pomocy(proszę kliknąć)</t>
  </si>
  <si>
    <t>nie dotyczy zadań finansowanych poza reżimem pomocy publicznej lub finansowych w reżimie pomocy de minimis (w tym dotyczących wydawania czasopism)</t>
  </si>
  <si>
    <r>
      <t xml:space="preserve">Załącznik dla zadań i działań dotyczących tworzenia, redagowania, produkcji, dystrybucji, digitalizacji i publikacji </t>
    </r>
    <r>
      <rPr>
        <b/>
        <i/>
        <u/>
        <sz val="11"/>
        <color theme="1"/>
        <rFont val="Calibri"/>
        <family val="2"/>
        <charset val="238"/>
        <scheme val="minor"/>
      </rPr>
      <t>dzieł muzycznych i literackich</t>
    </r>
    <r>
      <rPr>
        <i/>
        <sz val="11"/>
        <color theme="1"/>
        <rFont val="Calibri"/>
        <family val="2"/>
        <charset val="238"/>
        <scheme val="minor"/>
      </rPr>
      <t xml:space="preserve">, w tym przekładów oraz wydawania </t>
    </r>
    <r>
      <rPr>
        <b/>
        <i/>
        <u/>
        <sz val="11"/>
        <color theme="1"/>
        <rFont val="Calibri"/>
        <family val="2"/>
        <charset val="238"/>
        <scheme val="minor"/>
      </rPr>
      <t>czasopism.</t>
    </r>
  </si>
  <si>
    <t>TAK</t>
  </si>
  <si>
    <t>NIE</t>
  </si>
  <si>
    <t>Przewidywany nakład publikacji/dzieła</t>
  </si>
  <si>
    <t>jako dokument elektroniczny (EZD)</t>
  </si>
  <si>
    <t>podpis dyrektora instytucji zarządzającej:</t>
  </si>
  <si>
    <t>Zatwierdzam: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</si>
  <si>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</si>
  <si>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</si>
  <si>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</si>
  <si>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</si>
  <si>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 xml:space="preserve"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mogą być uzyskiwane z tytułu wykorzystania efektów realizacji zadania po jego zakończeniu(np. sprzedaż wydanej publikacji) należy uwzględnić szacunki odnośnie procentowej wartości przychodów w okresie, w którym beneficjent przewiduje uzyskiwanie przychodów(np. ze sprzedaży wydanej publikacji) - w stosunku do poniesionych kosztów realizacji zadania (np. kosztów wydania publikacji) oraz rocznych kosztów pośrednich związanych z eksploatacją zadania. </t>
    </r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</si>
  <si>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</si>
  <si>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</si>
  <si>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t>brak przychodów/przychody będą stanowić nie więcej niż 5% kosztów realizacji i eksploatacji zadania;</t>
  </si>
  <si>
    <t>przychody będą przekraczać 20% kosztów realizacji i eksploatacji zadania.</t>
  </si>
  <si>
    <t>przychody będą stanowić 5,01-20% kosztów realizacji i eksploatacji zadania;</t>
  </si>
  <si>
    <t>nie więcej niż 1 000 - tylko w formie publikacji papierowych i/lub na nośnikach fizycznych(płyty/książki itd.);</t>
  </si>
  <si>
    <t>powyżej 1 000;</t>
  </si>
  <si>
    <t>publikacja/dzieło będą dostępne w internecie w wersji elektronicznej (jako e-book, audio-book, plik muzyczny etc.), również w serwisach streamingowych/sklepach i księgarniach internetowych.</t>
  </si>
  <si>
    <t>nie dotyczy - brak barier językowych w zakresie korzystania z publikacji/dzieła;</t>
  </si>
  <si>
    <t>publikacja/dzieło w ramach realizacji zadania będą tłumaczone na co najmniej  jeden język obcy;</t>
  </si>
  <si>
    <t>publikacja/dzieło w ramach realizacji zadania będą wydane wyłącznie w języku polskim.</t>
  </si>
  <si>
    <t>zarówno treści będące przedmiotem publikacji/dzieła jak i autorzy/twórcy publikowanych treści nie są  identyfikowane/identyfikowani poza kontekstem kultury polskiej i lokalnego/ogólnopolskiego rynku wydawniczego;</t>
  </si>
  <si>
    <t>zarówno treści będące przedmiotem publikacji/dzieła jak i autorzy/twórcy publikowanych treści  mogą być identyfikowane/identyfikowani w kontekście kultury europejskiej i światowej i na międzynarodowym rynku wydawniczym.</t>
  </si>
  <si>
    <t>dystrybucja/lokalna/regionalna/wojewódzka - tylko w formie publikacji tradycyjnych(płyty/książki itd.);</t>
  </si>
  <si>
    <t>dystrybucja ogólnopolska - tylko w formie publikacji tradycyjnych(płyty/książki itd.);</t>
  </si>
  <si>
    <t>dystrybucja międzynarodowa/w internecie , również w serwisach streamingowych/sklepach i księgarniach internetowych.</t>
  </si>
  <si>
    <t>promocja o zasięgu /lokalnym/regionalnym/wojewódzkim;</t>
  </si>
  <si>
    <t>promocja o zasięgu ogólnopolskim;</t>
  </si>
  <si>
    <t>promocja o zasięgu międzynarodowym/w internecie .</t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</si>
  <si>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>Uzyskanie wyniku</t>
    </r>
    <r>
      <rPr>
        <b/>
        <sz val="11"/>
        <color theme="1"/>
        <rFont val="Calibri"/>
        <family val="2"/>
        <charset val="238"/>
        <scheme val="minor"/>
      </rPr>
      <t xml:space="preserve"> zero lub wyższego w etapie 2 oznacza:
    a. włączenie do pomocy </t>
    </r>
    <r>
      <rPr>
        <sz val="11"/>
        <color theme="1"/>
        <rFont val="Calibri"/>
        <family val="2"/>
        <charset val="238"/>
        <scheme val="minor"/>
      </rPr>
      <t>zadań, które uzyskały ocenę p</t>
    </r>
    <r>
      <rPr>
        <b/>
        <sz val="11"/>
        <color theme="1"/>
        <rFont val="Calibri"/>
        <family val="2"/>
        <charset val="238"/>
        <scheme val="minor"/>
      </rPr>
      <t xml:space="preserve">owyżej zera w I części testu;
    b. włączenia do pomocy </t>
    </r>
    <r>
      <rPr>
        <sz val="11"/>
        <color theme="1"/>
        <rFont val="Calibri"/>
        <family val="2"/>
        <charset val="238"/>
        <scheme val="minor"/>
      </rPr>
      <t xml:space="preserve">zadań, które uzyskały </t>
    </r>
    <r>
      <rPr>
        <b/>
        <sz val="11"/>
        <color theme="1"/>
        <rFont val="Calibri"/>
        <family val="2"/>
        <charset val="238"/>
        <scheme val="minor"/>
      </rPr>
      <t>ocenę powyżej 1 w II części testu;
7.</t>
    </r>
    <r>
      <rPr>
        <sz val="11"/>
        <color theme="1"/>
        <rFont val="Calibri"/>
        <family val="2"/>
        <charset val="238"/>
        <scheme val="minor"/>
      </rPr>
      <t xml:space="preserve"> W przypadku zadań, które uzyskał </t>
    </r>
    <r>
      <rPr>
        <b/>
        <sz val="11"/>
        <color theme="1"/>
        <rFont val="Calibri"/>
        <family val="2"/>
        <charset val="238"/>
        <scheme val="minor"/>
      </rPr>
      <t xml:space="preserve">ocenę zerową w I części testu i ocenę nie wyższą od 1 w II czzęści </t>
    </r>
    <r>
      <rPr>
        <sz val="11"/>
        <color theme="1"/>
        <rFont val="Calibri"/>
        <family val="2"/>
        <charset val="238"/>
        <scheme val="minor"/>
      </rPr>
      <t>dyrektor instytucji zarządzającej może zadecydować o wyłączeniu zadania z reżimu  pomocy publicznej</t>
    </r>
    <r>
      <rPr>
        <b/>
        <sz val="11"/>
        <color theme="1"/>
        <rFont val="Calibri"/>
        <family val="2"/>
        <charset val="238"/>
        <scheme val="minor"/>
      </rPr>
      <t xml:space="preserve"> – dodając obowiązkowe uzasadnienie.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8. Poszczególne warianty wyniku testu przedstawiono w linku poniżej (</t>
    </r>
    <r>
      <rPr>
        <b/>
        <u/>
        <sz val="11"/>
        <color theme="1"/>
        <rFont val="Calibri"/>
        <family val="2"/>
        <charset val="238"/>
        <scheme val="minor"/>
      </rPr>
      <t>2 arkusz formularza</t>
    </r>
    <r>
      <rPr>
        <b/>
        <sz val="11"/>
        <color theme="1"/>
        <rFont val="Calibri"/>
        <family val="2"/>
        <charset val="238"/>
        <scheme val="minor"/>
      </rPr>
      <t>):</t>
    </r>
  </si>
  <si>
    <r>
      <t xml:space="preserve">kolorem zielonym wyróżniono komórki zawierające ostateczne wyniki wyliczeń tj. wartości Dcałk1 i D całk2; </t>
    </r>
    <r>
      <rPr>
        <b/>
        <u/>
        <sz val="10"/>
        <color theme="1"/>
        <rFont val="Tahoma"/>
        <family val="2"/>
        <charset val="238"/>
      </rPr>
      <t>maksymalną kwotą pomocy jest niższa z tych wartości</t>
    </r>
  </si>
  <si>
    <r>
      <t xml:space="preserve">kolorem pomarańczowym wyróżniono komórki zawierające dane wejściowe </t>
    </r>
    <r>
      <rPr>
        <b/>
        <u/>
        <sz val="10"/>
        <color theme="1"/>
        <rFont val="Tahoma"/>
        <family val="2"/>
        <charset val="238"/>
      </rPr>
      <t>(wprowadzane przez beneficjenta)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</si>
  <si>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</si>
  <si>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</si>
  <si>
    <r>
      <t xml:space="preserve">*Stopa bazowa ustalona na dzień 2022.03.01 - instytucja zarządzająca zweryfikuje dane, tak by były zgodne ze stopą bazową określoną w dniu przyznania dotacji. Stopy bazowe są publikowane przez Komisję Europejską pod adresem: </t>
    </r>
    <r>
      <rPr>
        <u/>
        <sz val="8"/>
        <color rgb="FFC00000"/>
        <rFont val="Tahoma"/>
        <family val="2"/>
        <charset val="238"/>
      </rPr>
      <t>https://ec.europa.eu/competition-policy/system/files/2022-02/reference_rates_base_rates2022_03_en.pdf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</si>
</sst>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"/>
  </numFmts>
  <fonts count="4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u/>
      <sz val="8"/>
      <color rgb="FFC0000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C00000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u/>
      <sz val="10"/>
      <color theme="1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6" fillId="0" borderId="0" applyNumberForma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8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wrapText="1"/>
    </xf>
    <xf numFmtId="0" fontId="20" fillId="5" borderId="8" xfId="0" applyFont="1" applyFill="1" applyBorder="1" applyAlignment="1">
      <alignment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24" fillId="8" borderId="18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vertical="center" wrapText="1"/>
    </xf>
    <xf numFmtId="0" fontId="0" fillId="2" borderId="0" xfId="0" applyFill="1"/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12" borderId="8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vertical="center" wrapText="1"/>
    </xf>
    <xf numFmtId="0" fontId="22" fillId="12" borderId="8" xfId="0" applyFont="1" applyFill="1" applyBorder="1" applyAlignment="1">
      <alignment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vertical="center" wrapText="1"/>
    </xf>
    <xf numFmtId="0" fontId="28" fillId="6" borderId="18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top" wrapText="1"/>
    </xf>
    <xf numFmtId="0" fontId="27" fillId="5" borderId="25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5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0" fillId="14" borderId="8" xfId="0" applyFont="1" applyFill="1" applyBorder="1" applyAlignment="1">
      <alignment horizontal="left"/>
    </xf>
    <xf numFmtId="0" fontId="20" fillId="14" borderId="8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top" wrapText="1"/>
    </xf>
    <xf numFmtId="0" fontId="27" fillId="5" borderId="19" xfId="0" applyFont="1" applyFill="1" applyBorder="1" applyAlignment="1">
      <alignment horizontal="left" vertical="top" wrapText="1"/>
    </xf>
    <xf numFmtId="0" fontId="36" fillId="0" borderId="0" xfId="2" applyAlignment="1">
      <alignment vertical="center"/>
    </xf>
    <xf numFmtId="0" fontId="36" fillId="0" borderId="0" xfId="2"/>
    <xf numFmtId="0" fontId="36" fillId="0" borderId="36" xfId="2" applyBorder="1" applyAlignment="1">
      <alignment vertical="center"/>
    </xf>
    <xf numFmtId="0" fontId="37" fillId="0" borderId="39" xfId="2" applyFont="1" applyBorder="1" applyAlignment="1">
      <alignment vertical="center"/>
    </xf>
    <xf numFmtId="0" fontId="38" fillId="0" borderId="0" xfId="2" applyNumberFormat="1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37" fillId="0" borderId="0" xfId="2" applyFont="1" applyAlignment="1">
      <alignment vertical="center"/>
    </xf>
    <xf numFmtId="4" fontId="37" fillId="0" borderId="0" xfId="2" applyNumberFormat="1" applyFont="1" applyAlignment="1">
      <alignment vertical="center"/>
    </xf>
    <xf numFmtId="0" fontId="0" fillId="0" borderId="0" xfId="0" applyAlignment="1">
      <alignment vertical="center" wrapText="1"/>
    </xf>
    <xf numFmtId="0" fontId="38" fillId="0" borderId="8" xfId="2" applyFont="1" applyBorder="1" applyAlignment="1" applyProtection="1">
      <alignment vertical="center"/>
      <protection locked="0"/>
    </xf>
    <xf numFmtId="4" fontId="37" fillId="16" borderId="8" xfId="2" applyNumberFormat="1" applyFont="1" applyFill="1" applyBorder="1" applyAlignment="1" applyProtection="1">
      <alignment vertical="center"/>
      <protection locked="0"/>
    </xf>
    <xf numFmtId="0" fontId="37" fillId="0" borderId="0" xfId="2" applyFont="1" applyBorder="1" applyAlignment="1" applyProtection="1">
      <alignment vertical="center"/>
      <protection locked="0"/>
    </xf>
    <xf numFmtId="0" fontId="36" fillId="0" borderId="36" xfId="2" applyBorder="1" applyAlignment="1" applyProtection="1">
      <alignment vertical="center"/>
      <protection locked="0"/>
    </xf>
    <xf numFmtId="0" fontId="36" fillId="0" borderId="0" xfId="2" applyAlignment="1" applyProtection="1">
      <alignment vertical="center"/>
      <protection locked="0"/>
    </xf>
    <xf numFmtId="0" fontId="36" fillId="0" borderId="0" xfId="2" applyProtection="1">
      <protection locked="0"/>
    </xf>
    <xf numFmtId="0" fontId="37" fillId="0" borderId="3" xfId="2" applyFont="1" applyBorder="1" applyAlignment="1" applyProtection="1">
      <alignment vertical="center"/>
      <protection locked="0"/>
    </xf>
    <xf numFmtId="0" fontId="37" fillId="0" borderId="40" xfId="2" applyFont="1" applyBorder="1" applyAlignment="1" applyProtection="1">
      <alignment vertical="center"/>
      <protection locked="0"/>
    </xf>
    <xf numFmtId="0" fontId="37" fillId="0" borderId="7" xfId="2" applyFont="1" applyBorder="1" applyAlignment="1" applyProtection="1">
      <alignment vertical="center"/>
      <protection locked="0"/>
    </xf>
    <xf numFmtId="0" fontId="37" fillId="0" borderId="2" xfId="2" applyFont="1" applyBorder="1" applyAlignment="1" applyProtection="1">
      <alignment vertical="center"/>
    </xf>
    <xf numFmtId="4" fontId="37" fillId="0" borderId="9" xfId="2" applyNumberFormat="1" applyFont="1" applyBorder="1" applyAlignment="1" applyProtection="1">
      <alignment vertical="center"/>
    </xf>
    <xf numFmtId="0" fontId="37" fillId="0" borderId="9" xfId="2" applyFont="1" applyBorder="1" applyAlignment="1" applyProtection="1">
      <alignment vertical="center"/>
    </xf>
    <xf numFmtId="0" fontId="36" fillId="0" borderId="4" xfId="2" applyBorder="1" applyAlignment="1" applyProtection="1">
      <alignment vertical="center"/>
    </xf>
    <xf numFmtId="0" fontId="36" fillId="0" borderId="0" xfId="2" applyAlignment="1" applyProtection="1">
      <alignment vertical="center"/>
    </xf>
    <xf numFmtId="0" fontId="36" fillId="0" borderId="0" xfId="2" applyProtection="1"/>
    <xf numFmtId="0" fontId="38" fillId="0" borderId="39" xfId="2" applyFont="1" applyBorder="1" applyProtection="1"/>
    <xf numFmtId="4" fontId="37" fillId="0" borderId="0" xfId="2" applyNumberFormat="1" applyFont="1" applyBorder="1" applyAlignment="1" applyProtection="1">
      <alignment vertical="center"/>
    </xf>
    <xf numFmtId="0" fontId="37" fillId="0" borderId="0" xfId="2" applyFont="1" applyBorder="1" applyAlignment="1" applyProtection="1">
      <alignment vertical="center"/>
    </xf>
    <xf numFmtId="0" fontId="36" fillId="0" borderId="36" xfId="2" applyBorder="1" applyAlignment="1" applyProtection="1">
      <alignment vertical="center"/>
    </xf>
    <xf numFmtId="0" fontId="43" fillId="0" borderId="39" xfId="2" applyFont="1" applyBorder="1" applyAlignment="1" applyProtection="1">
      <alignment vertical="center"/>
    </xf>
    <xf numFmtId="0" fontId="37" fillId="0" borderId="39" xfId="2" applyFont="1" applyBorder="1" applyAlignment="1" applyProtection="1">
      <alignment vertical="center"/>
    </xf>
    <xf numFmtId="0" fontId="37" fillId="0" borderId="2" xfId="2" applyFont="1" applyFill="1" applyBorder="1" applyAlignment="1" applyProtection="1">
      <alignment vertical="center"/>
    </xf>
    <xf numFmtId="10" fontId="37" fillId="14" borderId="3" xfId="3" applyNumberFormat="1" applyFont="1" applyFill="1" applyBorder="1" applyAlignment="1" applyProtection="1">
      <alignment vertical="center"/>
    </xf>
    <xf numFmtId="0" fontId="37" fillId="0" borderId="21" xfId="2" applyFont="1" applyBorder="1" applyAlignment="1" applyProtection="1">
      <alignment vertical="center"/>
    </xf>
    <xf numFmtId="164" fontId="37" fillId="15" borderId="7" xfId="3" applyNumberFormat="1" applyFont="1" applyFill="1" applyBorder="1" applyAlignment="1" applyProtection="1">
      <alignment vertical="center"/>
    </xf>
    <xf numFmtId="0" fontId="37" fillId="0" borderId="3" xfId="2" applyFont="1" applyBorder="1" applyAlignment="1" applyProtection="1">
      <alignment vertical="center"/>
    </xf>
    <xf numFmtId="4" fontId="37" fillId="4" borderId="8" xfId="2" applyNumberFormat="1" applyFont="1" applyFill="1" applyBorder="1" applyAlignment="1" applyProtection="1">
      <alignment vertical="center"/>
    </xf>
    <xf numFmtId="0" fontId="37" fillId="0" borderId="7" xfId="2" applyFont="1" applyBorder="1" applyAlignment="1" applyProtection="1">
      <alignment vertical="center"/>
    </xf>
    <xf numFmtId="165" fontId="42" fillId="4" borderId="8" xfId="2" applyNumberFormat="1" applyFont="1" applyFill="1" applyBorder="1" applyAlignment="1" applyProtection="1">
      <alignment vertical="center"/>
    </xf>
    <xf numFmtId="4" fontId="37" fillId="0" borderId="3" xfId="2" applyNumberFormat="1" applyFont="1" applyBorder="1" applyAlignment="1" applyProtection="1">
      <alignment vertical="center"/>
    </xf>
    <xf numFmtId="4" fontId="36" fillId="0" borderId="36" xfId="2" applyNumberFormat="1" applyBorder="1" applyAlignment="1" applyProtection="1">
      <alignment vertical="center"/>
    </xf>
    <xf numFmtId="4" fontId="36" fillId="0" borderId="0" xfId="2" applyNumberFormat="1" applyAlignment="1" applyProtection="1">
      <alignment vertical="center"/>
    </xf>
    <xf numFmtId="4" fontId="36" fillId="0" borderId="0" xfId="2" applyNumberFormat="1" applyProtection="1"/>
    <xf numFmtId="4" fontId="37" fillId="0" borderId="7" xfId="2" applyNumberFormat="1" applyFont="1" applyBorder="1" applyAlignment="1" applyProtection="1">
      <alignment vertical="center"/>
    </xf>
    <xf numFmtId="165" fontId="37" fillId="0" borderId="0" xfId="2" applyNumberFormat="1" applyFont="1" applyBorder="1" applyAlignment="1" applyProtection="1">
      <alignment vertical="center"/>
    </xf>
    <xf numFmtId="0" fontId="38" fillId="0" borderId="3" xfId="2" applyFont="1" applyBorder="1" applyAlignment="1" applyProtection="1">
      <alignment vertical="center"/>
    </xf>
    <xf numFmtId="4" fontId="41" fillId="9" borderId="3" xfId="2" applyNumberFormat="1" applyFont="1" applyFill="1" applyBorder="1" applyAlignment="1" applyProtection="1">
      <alignment vertical="center"/>
    </xf>
    <xf numFmtId="0" fontId="38" fillId="0" borderId="7" xfId="2" applyFont="1" applyBorder="1" applyAlignment="1" applyProtection="1">
      <alignment vertical="center"/>
    </xf>
    <xf numFmtId="4" fontId="37" fillId="0" borderId="22" xfId="2" applyNumberFormat="1" applyFont="1" applyBorder="1" applyAlignment="1" applyProtection="1">
      <alignment vertical="center"/>
    </xf>
    <xf numFmtId="4" fontId="38" fillId="9" borderId="7" xfId="2" applyNumberFormat="1" applyFont="1" applyFill="1" applyBorder="1" applyAlignment="1" applyProtection="1">
      <alignment vertical="center"/>
    </xf>
    <xf numFmtId="0" fontId="38" fillId="0" borderId="8" xfId="2" applyFont="1" applyBorder="1" applyAlignment="1" applyProtection="1">
      <alignment vertical="center"/>
    </xf>
    <xf numFmtId="4" fontId="37" fillId="0" borderId="6" xfId="2" applyNumberFormat="1" applyFont="1" applyBorder="1" applyAlignment="1" applyProtection="1">
      <alignment vertical="center"/>
    </xf>
    <xf numFmtId="4" fontId="41" fillId="4" borderId="8" xfId="2" applyNumberFormat="1" applyFont="1" applyFill="1" applyBorder="1" applyAlignment="1" applyProtection="1">
      <alignment vertical="center"/>
    </xf>
    <xf numFmtId="0" fontId="37" fillId="16" borderId="2" xfId="2" applyFont="1" applyFill="1" applyBorder="1" applyAlignment="1" applyProtection="1">
      <alignment vertical="center"/>
    </xf>
    <xf numFmtId="0" fontId="37" fillId="16" borderId="9" xfId="2" applyFont="1" applyFill="1" applyBorder="1" applyAlignment="1" applyProtection="1">
      <alignment vertical="center"/>
    </xf>
    <xf numFmtId="0" fontId="37" fillId="16" borderId="4" xfId="2" applyFont="1" applyFill="1" applyBorder="1" applyAlignment="1" applyProtection="1">
      <alignment vertical="center"/>
    </xf>
    <xf numFmtId="0" fontId="37" fillId="17" borderId="39" xfId="2" applyFont="1" applyFill="1" applyBorder="1" applyAlignment="1" applyProtection="1">
      <alignment vertical="center"/>
    </xf>
    <xf numFmtId="0" fontId="37" fillId="17" borderId="0" xfId="2" applyFont="1" applyFill="1" applyBorder="1" applyAlignment="1" applyProtection="1">
      <alignment vertical="center"/>
    </xf>
    <xf numFmtId="0" fontId="37" fillId="17" borderId="36" xfId="2" applyFont="1" applyFill="1" applyBorder="1" applyAlignment="1" applyProtection="1">
      <alignment vertical="center"/>
    </xf>
    <xf numFmtId="0" fontId="37" fillId="9" borderId="21" xfId="2" applyFont="1" applyFill="1" applyBorder="1" applyAlignment="1" applyProtection="1">
      <alignment vertical="center"/>
    </xf>
    <xf numFmtId="0" fontId="37" fillId="9" borderId="22" xfId="2" applyFont="1" applyFill="1" applyBorder="1" applyAlignment="1" applyProtection="1">
      <alignment vertical="center"/>
    </xf>
    <xf numFmtId="0" fontId="37" fillId="9" borderId="20" xfId="2" applyFont="1" applyFill="1" applyBorder="1" applyAlignment="1" applyProtection="1">
      <alignment vertical="center"/>
    </xf>
    <xf numFmtId="0" fontId="44" fillId="4" borderId="29" xfId="0" applyFont="1" applyFill="1" applyBorder="1" applyAlignment="1" applyProtection="1">
      <alignment horizontal="left" vertical="center" wrapText="1"/>
      <protection locked="0"/>
    </xf>
    <xf numFmtId="0" fontId="44" fillId="4" borderId="30" xfId="0" applyFont="1" applyFill="1" applyBorder="1" applyAlignment="1" applyProtection="1">
      <alignment horizontal="left" vertical="center" wrapText="1"/>
      <protection locked="0"/>
    </xf>
    <xf numFmtId="0" fontId="44" fillId="4" borderId="31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6" fillId="4" borderId="16" xfId="0" applyFont="1" applyFill="1" applyBorder="1" applyAlignment="1">
      <alignment horizontal="left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2" fontId="16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wrapText="1"/>
    </xf>
    <xf numFmtId="0" fontId="17" fillId="4" borderId="14" xfId="0" applyFont="1" applyFill="1" applyBorder="1" applyAlignment="1">
      <alignment horizontal="left" wrapText="1"/>
    </xf>
    <xf numFmtId="0" fontId="18" fillId="3" borderId="1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34" fillId="5" borderId="21" xfId="1" applyFont="1" applyFill="1" applyBorder="1" applyAlignment="1">
      <alignment horizontal="right" vertical="center" wrapText="1"/>
    </xf>
    <xf numFmtId="0" fontId="34" fillId="5" borderId="20" xfId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21" fillId="5" borderId="26" xfId="0" applyFont="1" applyFill="1" applyBorder="1" applyAlignment="1">
      <alignment horizontal="left" vertical="center" wrapText="1"/>
    </xf>
    <xf numFmtId="0" fontId="21" fillId="5" borderId="27" xfId="0" applyFont="1" applyFill="1" applyBorder="1" applyAlignment="1">
      <alignment horizontal="left" vertical="center" wrapText="1"/>
    </xf>
    <xf numFmtId="0" fontId="21" fillId="5" borderId="28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0" fillId="4" borderId="1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9" fillId="5" borderId="29" xfId="0" applyFont="1" applyFill="1" applyBorder="1" applyAlignment="1">
      <alignment horizontal="left" vertical="center" wrapText="1"/>
    </xf>
    <xf numFmtId="0" fontId="31" fillId="5" borderId="30" xfId="0" applyFont="1" applyFill="1" applyBorder="1" applyAlignment="1">
      <alignment horizontal="left" vertical="center" wrapText="1"/>
    </xf>
    <xf numFmtId="0" fontId="31" fillId="5" borderId="31" xfId="0" applyFont="1" applyFill="1" applyBorder="1" applyAlignment="1">
      <alignment horizontal="left" vertical="center" wrapText="1"/>
    </xf>
    <xf numFmtId="0" fontId="33" fillId="4" borderId="23" xfId="1" applyFont="1" applyFill="1" applyBorder="1" applyAlignment="1">
      <alignment horizontal="left" wrapText="1"/>
    </xf>
    <xf numFmtId="0" fontId="33" fillId="4" borderId="25" xfId="1" applyFont="1" applyFill="1" applyBorder="1" applyAlignment="1">
      <alignment horizontal="left" wrapText="1"/>
    </xf>
    <xf numFmtId="0" fontId="33" fillId="4" borderId="24" xfId="1" applyFont="1" applyFill="1" applyBorder="1" applyAlignment="1">
      <alignment horizontal="left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left" wrapText="1"/>
    </xf>
    <xf numFmtId="0" fontId="16" fillId="4" borderId="5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13" fillId="4" borderId="6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0" fontId="7" fillId="4" borderId="1" xfId="0" applyFont="1" applyFill="1" applyBorder="1" applyAlignment="1" applyProtection="1">
      <alignment horizontal="left" vertical="top"/>
      <protection locked="0"/>
    </xf>
    <xf numFmtId="0" fontId="7" fillId="4" borderId="6" xfId="0" applyFont="1" applyFill="1" applyBorder="1" applyAlignment="1" applyProtection="1">
      <alignment horizontal="left" vertical="top"/>
      <protection locked="0"/>
    </xf>
    <xf numFmtId="0" fontId="7" fillId="4" borderId="5" xfId="0" applyFont="1" applyFill="1" applyBorder="1" applyAlignment="1" applyProtection="1">
      <alignment horizontal="left" vertical="top"/>
      <protection locked="0"/>
    </xf>
    <xf numFmtId="0" fontId="44" fillId="4" borderId="29" xfId="0" applyFont="1" applyFill="1" applyBorder="1" applyAlignment="1">
      <alignment horizontal="left" vertical="center" wrapText="1"/>
    </xf>
    <xf numFmtId="0" fontId="44" fillId="4" borderId="30" xfId="0" applyFont="1" applyFill="1" applyBorder="1" applyAlignment="1">
      <alignment horizontal="left" vertical="center" wrapText="1"/>
    </xf>
    <xf numFmtId="0" fontId="44" fillId="4" borderId="3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7" fillId="8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33" fillId="5" borderId="32" xfId="1" quotePrefix="1" applyFont="1" applyFill="1" applyBorder="1" applyAlignment="1">
      <alignment horizontal="left"/>
    </xf>
    <xf numFmtId="0" fontId="33" fillId="5" borderId="22" xfId="1" applyFont="1" applyFill="1" applyBorder="1" applyAlignment="1">
      <alignment horizontal="left"/>
    </xf>
    <xf numFmtId="0" fontId="33" fillId="5" borderId="33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7" fillId="10" borderId="8" xfId="0" applyFont="1" applyFill="1" applyBorder="1" applyAlignment="1">
      <alignment horizontal="left" vertical="center" wrapText="1"/>
    </xf>
    <xf numFmtId="0" fontId="6" fillId="10" borderId="8" xfId="0" applyFont="1" applyFill="1" applyBorder="1" applyAlignment="1">
      <alignment horizontal="right" wrapText="1"/>
    </xf>
    <xf numFmtId="0" fontId="7" fillId="11" borderId="8" xfId="0" applyFont="1" applyFill="1" applyBorder="1" applyAlignment="1">
      <alignment horizontal="left" vertical="center" wrapText="1"/>
    </xf>
    <xf numFmtId="0" fontId="6" fillId="11" borderId="8" xfId="0" applyFont="1" applyFill="1" applyBorder="1" applyAlignment="1">
      <alignment horizontal="right" wrapText="1"/>
    </xf>
    <xf numFmtId="0" fontId="39" fillId="14" borderId="2" xfId="2" applyFont="1" applyFill="1" applyBorder="1" applyAlignment="1" applyProtection="1">
      <alignment horizontal="left" vertical="top" wrapText="1"/>
    </xf>
    <xf numFmtId="0" fontId="39" fillId="14" borderId="9" xfId="2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0" fillId="5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left"/>
    </xf>
    <xf numFmtId="0" fontId="20" fillId="14" borderId="1" xfId="0" applyFont="1" applyFill="1" applyBorder="1" applyAlignment="1">
      <alignment horizontal="left"/>
    </xf>
    <xf numFmtId="0" fontId="20" fillId="14" borderId="6" xfId="0" applyFont="1" applyFill="1" applyBorder="1" applyAlignment="1">
      <alignment horizontal="left"/>
    </xf>
    <xf numFmtId="0" fontId="20" fillId="14" borderId="5" xfId="0" applyFont="1" applyFill="1" applyBorder="1" applyAlignment="1">
      <alignment horizontal="left"/>
    </xf>
  </cellXfs>
  <cellStyles count="4">
    <cellStyle name="Hiperłącze" xfId="1" builtinId="8"/>
    <cellStyle name="Normalny" xfId="0" builtinId="0"/>
    <cellStyle name="Normalny 2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kisielinski/My%20Documents/wnioski%202019/POMOC%20PUBLICZNA/test%20pomocy%20szkolenie%20-%2020181107/test%20pomocy%20publicznej%202019%20-%2010541-R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kisielinski/My%20Documents/wnioski%202019/POMOC%20PUBLICZNA/2019/test%20pomocy%202019%20-%20fina&#322;/test%20pomocy%20publicznej%202019%20-%20wersja%20%20201801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zoomScaleNormal="100" workbookViewId="0">
      <selection activeCell="J60" sqref="J60"/>
    </sheetView>
  </sheetViews>
  <sheetFormatPr defaultRowHeight="15"/>
  <cols>
    <col min="1" max="1" width="10" customWidth="1"/>
    <col min="2" max="2" width="83.5703125" customWidth="1"/>
    <col min="3" max="4" width="24.28515625" customWidth="1"/>
  </cols>
  <sheetData>
    <row r="1" spans="1:4" ht="23.25" customHeight="1">
      <c r="A1" s="156" t="s">
        <v>148</v>
      </c>
      <c r="B1" s="157"/>
      <c r="C1" s="157"/>
      <c r="D1" s="158"/>
    </row>
    <row r="2" spans="1:4" ht="32.25" customHeight="1" thickBot="1">
      <c r="A2" s="167" t="s">
        <v>113</v>
      </c>
      <c r="B2" s="168"/>
      <c r="C2" s="168"/>
      <c r="D2" s="169"/>
    </row>
    <row r="3" spans="1:4">
      <c r="A3" s="122"/>
      <c r="B3" s="122"/>
      <c r="C3" s="122"/>
      <c r="D3" s="122"/>
    </row>
    <row r="4" spans="1:4" ht="23.25" customHeight="1">
      <c r="A4" s="161" t="s">
        <v>49</v>
      </c>
      <c r="B4" s="162"/>
      <c r="C4" s="162"/>
      <c r="D4" s="163"/>
    </row>
    <row r="5" spans="1:4" ht="23.25" customHeight="1">
      <c r="A5" s="164" t="s">
        <v>50</v>
      </c>
      <c r="B5" s="165"/>
      <c r="C5" s="165"/>
      <c r="D5" s="166"/>
    </row>
    <row r="6" spans="1:4" ht="14.25" customHeight="1">
      <c r="A6" s="122"/>
      <c r="B6" s="122"/>
      <c r="C6" s="122"/>
      <c r="D6" s="122"/>
    </row>
    <row r="7" spans="1:4" ht="15.75">
      <c r="A7" s="7" t="s">
        <v>47</v>
      </c>
      <c r="B7" s="8" t="s">
        <v>44</v>
      </c>
      <c r="C7" s="159" t="s">
        <v>48</v>
      </c>
      <c r="D7" s="159"/>
    </row>
    <row r="8" spans="1:4" ht="43.5" customHeight="1">
      <c r="A8" s="38"/>
      <c r="B8" s="37"/>
      <c r="C8" s="160"/>
      <c r="D8" s="160"/>
    </row>
    <row r="9" spans="1:4" ht="15.75">
      <c r="A9" s="7" t="s">
        <v>43</v>
      </c>
      <c r="B9" s="8" t="s">
        <v>45</v>
      </c>
      <c r="C9" s="159" t="s">
        <v>46</v>
      </c>
      <c r="D9" s="159"/>
    </row>
    <row r="10" spans="1:4" ht="43.5" customHeight="1">
      <c r="A10" s="36"/>
      <c r="B10" s="40"/>
      <c r="C10" s="160"/>
      <c r="D10" s="160"/>
    </row>
    <row r="11" spans="1:4" ht="11.25" customHeight="1">
      <c r="A11" s="122"/>
      <c r="B11" s="122"/>
      <c r="C11" s="122"/>
      <c r="D11" s="122"/>
    </row>
    <row r="12" spans="1:4" ht="38.25" customHeight="1">
      <c r="A12" s="154" t="s">
        <v>51</v>
      </c>
      <c r="B12" s="155"/>
      <c r="C12" s="155"/>
      <c r="D12" s="155"/>
    </row>
    <row r="13" spans="1:4" ht="9.75" customHeight="1">
      <c r="A13" s="122"/>
      <c r="B13" s="122"/>
      <c r="C13" s="122"/>
      <c r="D13" s="122"/>
    </row>
    <row r="14" spans="1:4" ht="38.25" customHeight="1" thickBot="1">
      <c r="A14" s="148" t="s">
        <v>52</v>
      </c>
      <c r="B14" s="148"/>
      <c r="C14" s="148"/>
      <c r="D14" s="148"/>
    </row>
    <row r="15" spans="1:4" s="3" customFormat="1" ht="45">
      <c r="A15" s="43" t="s">
        <v>4</v>
      </c>
      <c r="B15" s="44" t="s">
        <v>26</v>
      </c>
      <c r="C15" s="139" t="s">
        <v>42</v>
      </c>
      <c r="D15" s="149" t="s">
        <v>91</v>
      </c>
    </row>
    <row r="16" spans="1:4" ht="20.25" customHeight="1">
      <c r="A16" s="146" t="s">
        <v>34</v>
      </c>
      <c r="B16" s="147"/>
      <c r="C16" s="173"/>
      <c r="D16" s="150"/>
    </row>
    <row r="17" spans="1:7" ht="20.25" customHeight="1">
      <c r="A17" s="152" t="s">
        <v>92</v>
      </c>
      <c r="B17" s="153"/>
      <c r="C17" s="174"/>
      <c r="D17" s="151"/>
    </row>
    <row r="18" spans="1:7" ht="21">
      <c r="A18" s="30" t="s">
        <v>0</v>
      </c>
      <c r="B18" s="5" t="s">
        <v>36</v>
      </c>
      <c r="C18" s="144"/>
      <c r="D18" s="31">
        <v>0</v>
      </c>
      <c r="G18" s="2"/>
    </row>
    <row r="19" spans="1:7" ht="19.5" customHeight="1">
      <c r="A19" s="30" t="s">
        <v>1</v>
      </c>
      <c r="B19" s="5" t="s">
        <v>37</v>
      </c>
      <c r="C19" s="145"/>
      <c r="D19" s="31">
        <v>-1</v>
      </c>
    </row>
    <row r="20" spans="1:7" ht="19.5" thickBot="1">
      <c r="A20" s="137" t="s">
        <v>25</v>
      </c>
      <c r="B20" s="138"/>
      <c r="C20" s="39"/>
      <c r="D20" s="33" t="str">
        <f>IF(C20="B",-1,IF(C20="A",0,""))</f>
        <v/>
      </c>
    </row>
    <row r="21" spans="1:7" ht="15.75" thickBot="1">
      <c r="A21" s="122"/>
      <c r="B21" s="122"/>
      <c r="C21" s="122"/>
      <c r="D21" s="122"/>
    </row>
    <row r="22" spans="1:7" ht="30" customHeight="1">
      <c r="A22" s="28" t="s">
        <v>3</v>
      </c>
      <c r="B22" s="29" t="s">
        <v>27</v>
      </c>
      <c r="C22" s="139" t="s">
        <v>42</v>
      </c>
      <c r="D22" s="149" t="s">
        <v>91</v>
      </c>
    </row>
    <row r="23" spans="1:7" ht="21.75" customHeight="1">
      <c r="A23" s="146" t="s">
        <v>34</v>
      </c>
      <c r="B23" s="147"/>
      <c r="C23" s="173"/>
      <c r="D23" s="150"/>
    </row>
    <row r="24" spans="1:7" ht="21.75" customHeight="1">
      <c r="A24" s="152" t="s">
        <v>92</v>
      </c>
      <c r="B24" s="153"/>
      <c r="C24" s="174"/>
      <c r="D24" s="151"/>
    </row>
    <row r="25" spans="1:7" ht="21">
      <c r="A25" s="30" t="s">
        <v>0</v>
      </c>
      <c r="B25" s="5" t="s">
        <v>38</v>
      </c>
      <c r="C25" s="144"/>
      <c r="D25" s="31">
        <v>0</v>
      </c>
      <c r="G25" s="2"/>
    </row>
    <row r="26" spans="1:7" ht="19.5" customHeight="1">
      <c r="A26" s="30" t="s">
        <v>1</v>
      </c>
      <c r="B26" s="5" t="s">
        <v>39</v>
      </c>
      <c r="C26" s="145"/>
      <c r="D26" s="31">
        <v>-1</v>
      </c>
    </row>
    <row r="27" spans="1:7" ht="15.75" customHeight="1" thickBot="1">
      <c r="A27" s="137" t="s">
        <v>25</v>
      </c>
      <c r="B27" s="138"/>
      <c r="C27" s="39"/>
      <c r="D27" s="32" t="str">
        <f>IF(C27="B",-1,IF(C27="A",0,""))</f>
        <v/>
      </c>
    </row>
    <row r="28" spans="1:7" ht="15.75" thickBot="1">
      <c r="A28" s="122"/>
      <c r="B28" s="122"/>
      <c r="C28" s="122"/>
      <c r="D28" s="122"/>
    </row>
    <row r="29" spans="1:7" ht="36" customHeight="1">
      <c r="A29" s="28" t="s">
        <v>5</v>
      </c>
      <c r="B29" s="29" t="s">
        <v>93</v>
      </c>
      <c r="C29" s="139" t="s">
        <v>42</v>
      </c>
      <c r="D29" s="149" t="s">
        <v>91</v>
      </c>
    </row>
    <row r="30" spans="1:7" ht="15" customHeight="1">
      <c r="A30" s="146" t="s">
        <v>34</v>
      </c>
      <c r="B30" s="147"/>
      <c r="C30" s="173"/>
      <c r="D30" s="150"/>
    </row>
    <row r="31" spans="1:7" ht="15" customHeight="1">
      <c r="A31" s="152" t="s">
        <v>92</v>
      </c>
      <c r="B31" s="153"/>
      <c r="C31" s="174"/>
      <c r="D31" s="151"/>
    </row>
    <row r="32" spans="1:7" ht="17.25" customHeight="1">
      <c r="A32" s="30" t="s">
        <v>0</v>
      </c>
      <c r="B32" s="4" t="s">
        <v>127</v>
      </c>
      <c r="C32" s="143"/>
      <c r="D32" s="31">
        <v>-1</v>
      </c>
      <c r="E32" t="s">
        <v>41</v>
      </c>
    </row>
    <row r="33" spans="1:4" ht="15" customHeight="1">
      <c r="A33" s="30" t="s">
        <v>1</v>
      </c>
      <c r="B33" s="4" t="s">
        <v>129</v>
      </c>
      <c r="C33" s="143"/>
      <c r="D33" s="31">
        <v>0</v>
      </c>
    </row>
    <row r="34" spans="1:4" ht="15" customHeight="1">
      <c r="A34" s="30" t="s">
        <v>2</v>
      </c>
      <c r="B34" s="4" t="s">
        <v>128</v>
      </c>
      <c r="C34" s="143"/>
      <c r="D34" s="31">
        <v>1</v>
      </c>
    </row>
    <row r="35" spans="1:4" ht="21.75" customHeight="1" thickBot="1">
      <c r="A35" s="137" t="s">
        <v>25</v>
      </c>
      <c r="B35" s="138"/>
      <c r="C35" s="39"/>
      <c r="D35" s="32" t="str">
        <f>IF(C35="B",0,IF(C35="A",-1,IF(C35="C",1,"")))</f>
        <v/>
      </c>
    </row>
    <row r="36" spans="1:4" ht="15.75" thickBot="1">
      <c r="A36" s="122"/>
      <c r="B36" s="122"/>
      <c r="C36" s="122"/>
      <c r="D36" s="122"/>
    </row>
    <row r="37" spans="1:4" ht="47.25" customHeight="1">
      <c r="A37" s="28" t="s">
        <v>12</v>
      </c>
      <c r="B37" s="29" t="s">
        <v>28</v>
      </c>
      <c r="C37" s="139" t="s">
        <v>42</v>
      </c>
      <c r="D37" s="149" t="s">
        <v>91</v>
      </c>
    </row>
    <row r="38" spans="1:4" ht="15" customHeight="1">
      <c r="A38" s="146" t="s">
        <v>34</v>
      </c>
      <c r="B38" s="147"/>
      <c r="C38" s="173"/>
      <c r="D38" s="150"/>
    </row>
    <row r="39" spans="1:4" ht="15" customHeight="1">
      <c r="A39" s="152" t="s">
        <v>92</v>
      </c>
      <c r="B39" s="153"/>
      <c r="C39" s="174"/>
      <c r="D39" s="151"/>
    </row>
    <row r="40" spans="1:4" ht="22.5" customHeight="1">
      <c r="A40" s="30" t="s">
        <v>0</v>
      </c>
      <c r="B40" s="4" t="s">
        <v>82</v>
      </c>
      <c r="C40" s="144"/>
      <c r="D40" s="31">
        <v>-1</v>
      </c>
    </row>
    <row r="41" spans="1:4" ht="20.25" customHeight="1">
      <c r="A41" s="30" t="s">
        <v>1</v>
      </c>
      <c r="B41" s="4" t="s">
        <v>40</v>
      </c>
      <c r="C41" s="145"/>
      <c r="D41" s="31">
        <v>1</v>
      </c>
    </row>
    <row r="42" spans="1:4" ht="15.75" customHeight="1" thickBot="1">
      <c r="A42" s="137" t="s">
        <v>25</v>
      </c>
      <c r="B42" s="138"/>
      <c r="C42" s="39"/>
      <c r="D42" s="32" t="str">
        <f>IF(C42="B",1,IF(C42="A",-1,""))</f>
        <v/>
      </c>
    </row>
    <row r="43" spans="1:4" ht="15.75" thickBot="1">
      <c r="A43" s="122"/>
      <c r="B43" s="122"/>
      <c r="C43" s="122"/>
      <c r="D43" s="122"/>
    </row>
    <row r="44" spans="1:4" ht="45">
      <c r="A44" s="28" t="s">
        <v>13</v>
      </c>
      <c r="B44" s="29" t="s">
        <v>29</v>
      </c>
      <c r="C44" s="139" t="s">
        <v>42</v>
      </c>
      <c r="D44" s="149" t="s">
        <v>91</v>
      </c>
    </row>
    <row r="45" spans="1:4" ht="15" customHeight="1">
      <c r="A45" s="146" t="s">
        <v>34</v>
      </c>
      <c r="B45" s="147"/>
      <c r="C45" s="173"/>
      <c r="D45" s="150"/>
    </row>
    <row r="46" spans="1:4" ht="15" customHeight="1">
      <c r="A46" s="152" t="s">
        <v>92</v>
      </c>
      <c r="B46" s="153"/>
      <c r="C46" s="174"/>
      <c r="D46" s="151"/>
    </row>
    <row r="47" spans="1:4" ht="22.5" customHeight="1">
      <c r="A47" s="30" t="s">
        <v>0</v>
      </c>
      <c r="B47" s="4" t="s">
        <v>83</v>
      </c>
      <c r="C47" s="144"/>
      <c r="D47" s="31">
        <v>-1</v>
      </c>
    </row>
    <row r="48" spans="1:4" ht="22.5" customHeight="1">
      <c r="A48" s="30" t="s">
        <v>1</v>
      </c>
      <c r="B48" s="4" t="s">
        <v>84</v>
      </c>
      <c r="C48" s="145"/>
      <c r="D48" s="31">
        <v>1</v>
      </c>
    </row>
    <row r="49" spans="1:14" ht="15.75" customHeight="1" thickBot="1">
      <c r="A49" s="137" t="s">
        <v>25</v>
      </c>
      <c r="B49" s="138"/>
      <c r="C49" s="39"/>
      <c r="D49" s="32" t="str">
        <f>IF(C49="B",1,IF(C49="A",-1,""))</f>
        <v/>
      </c>
    </row>
    <row r="50" spans="1:14">
      <c r="A50" s="122"/>
      <c r="B50" s="122"/>
      <c r="C50" s="122"/>
      <c r="D50" s="122"/>
    </row>
    <row r="51" spans="1:14" ht="27" customHeight="1" thickBot="1">
      <c r="A51" s="148" t="s">
        <v>53</v>
      </c>
      <c r="B51" s="148"/>
      <c r="C51" s="148"/>
      <c r="D51" s="148"/>
    </row>
    <row r="52" spans="1:14" ht="15.75">
      <c r="A52" s="28" t="s">
        <v>6</v>
      </c>
      <c r="B52" s="29" t="s">
        <v>116</v>
      </c>
      <c r="C52" s="139" t="s">
        <v>42</v>
      </c>
      <c r="D52" s="141" t="s">
        <v>35</v>
      </c>
      <c r="N52" s="1"/>
    </row>
    <row r="53" spans="1:14" ht="37.5" customHeight="1">
      <c r="A53" s="135" t="s">
        <v>34</v>
      </c>
      <c r="B53" s="136"/>
      <c r="C53" s="140"/>
      <c r="D53" s="142"/>
    </row>
    <row r="54" spans="1:14" ht="26.25">
      <c r="A54" s="30" t="s">
        <v>0</v>
      </c>
      <c r="B54" s="4" t="s">
        <v>130</v>
      </c>
      <c r="C54" s="143"/>
      <c r="D54" s="31">
        <v>-1</v>
      </c>
    </row>
    <row r="55" spans="1:14">
      <c r="A55" s="30" t="s">
        <v>1</v>
      </c>
      <c r="B55" s="4" t="s">
        <v>131</v>
      </c>
      <c r="C55" s="143"/>
      <c r="D55" s="31">
        <v>0</v>
      </c>
    </row>
    <row r="56" spans="1:14" ht="26.25">
      <c r="A56" s="30" t="s">
        <v>2</v>
      </c>
      <c r="B56" s="4" t="s">
        <v>132</v>
      </c>
      <c r="C56" s="143"/>
      <c r="D56" s="31">
        <v>0</v>
      </c>
    </row>
    <row r="57" spans="1:14" ht="21" customHeight="1" thickBot="1">
      <c r="A57" s="137" t="s">
        <v>25</v>
      </c>
      <c r="B57" s="138"/>
      <c r="C57" s="39"/>
      <c r="D57" s="32" t="str">
        <f>IF(C57="A",-1,IF(C57="B",0,IF(C57="C",0,IF(C57="D",0,IF(C57="E",0,"")))))</f>
        <v/>
      </c>
    </row>
    <row r="58" spans="1:14" ht="15.75" thickBot="1">
      <c r="A58" s="122"/>
      <c r="B58" s="122"/>
      <c r="C58" s="122"/>
      <c r="D58" s="122"/>
    </row>
    <row r="59" spans="1:14" ht="45.75" customHeight="1">
      <c r="A59" s="28" t="s">
        <v>7</v>
      </c>
      <c r="B59" s="29" t="s">
        <v>73</v>
      </c>
      <c r="C59" s="139" t="s">
        <v>42</v>
      </c>
      <c r="D59" s="141" t="s">
        <v>35</v>
      </c>
    </row>
    <row r="60" spans="1:14" ht="15.75" customHeight="1">
      <c r="A60" s="135" t="s">
        <v>34</v>
      </c>
      <c r="B60" s="136"/>
      <c r="C60" s="140"/>
      <c r="D60" s="142"/>
    </row>
    <row r="61" spans="1:14">
      <c r="A61" s="30" t="s">
        <v>0</v>
      </c>
      <c r="B61" s="4" t="s">
        <v>133</v>
      </c>
      <c r="C61" s="143"/>
      <c r="D61" s="31">
        <v>0</v>
      </c>
    </row>
    <row r="62" spans="1:14" ht="15" customHeight="1">
      <c r="A62" s="30" t="s">
        <v>1</v>
      </c>
      <c r="B62" s="5" t="s">
        <v>134</v>
      </c>
      <c r="C62" s="143"/>
      <c r="D62" s="31">
        <v>0</v>
      </c>
    </row>
    <row r="63" spans="1:14">
      <c r="A63" s="30" t="s">
        <v>2</v>
      </c>
      <c r="B63" s="5" t="s">
        <v>135</v>
      </c>
      <c r="C63" s="143"/>
      <c r="D63" s="31">
        <v>-1</v>
      </c>
    </row>
    <row r="64" spans="1:14" ht="21.75" customHeight="1" thickBot="1">
      <c r="A64" s="137" t="s">
        <v>25</v>
      </c>
      <c r="B64" s="138"/>
      <c r="C64" s="39"/>
      <c r="D64" s="32" t="str">
        <f>IF(C64="B",0,IF(C64="A",0,IF(C64="C",-1,"")))</f>
        <v/>
      </c>
    </row>
    <row r="65" spans="1:4" ht="15.75" thickBot="1">
      <c r="A65" s="122"/>
      <c r="B65" s="122"/>
      <c r="C65" s="122"/>
      <c r="D65" s="122"/>
    </row>
    <row r="66" spans="1:4" ht="18.75" customHeight="1">
      <c r="A66" s="28" t="s">
        <v>10</v>
      </c>
      <c r="B66" s="29" t="s">
        <v>74</v>
      </c>
      <c r="C66" s="139" t="s">
        <v>42</v>
      </c>
      <c r="D66" s="141" t="s">
        <v>35</v>
      </c>
    </row>
    <row r="67" spans="1:4" ht="36.75" customHeight="1">
      <c r="A67" s="135" t="s">
        <v>34</v>
      </c>
      <c r="B67" s="136"/>
      <c r="C67" s="140"/>
      <c r="D67" s="142"/>
    </row>
    <row r="68" spans="1:4" ht="39">
      <c r="A68" s="30" t="s">
        <v>0</v>
      </c>
      <c r="B68" s="4" t="s">
        <v>136</v>
      </c>
      <c r="C68" s="143"/>
      <c r="D68" s="31">
        <v>-1</v>
      </c>
    </row>
    <row r="69" spans="1:4" ht="38.25">
      <c r="A69" s="30" t="s">
        <v>1</v>
      </c>
      <c r="B69" s="5" t="s">
        <v>137</v>
      </c>
      <c r="C69" s="143"/>
      <c r="D69" s="31">
        <v>0</v>
      </c>
    </row>
    <row r="70" spans="1:4" ht="15.75" customHeight="1" thickBot="1">
      <c r="A70" s="137" t="s">
        <v>25</v>
      </c>
      <c r="B70" s="138"/>
      <c r="C70" s="39"/>
      <c r="D70" s="32" t="str">
        <f>IF(C70="A",-1,IF(C70="B",0,IF(C70="C",0,IF(C70="D",0,IF(C70="E",0,IF(C70="F",0,""))))))</f>
        <v/>
      </c>
    </row>
    <row r="71" spans="1:4" ht="15.75" thickBot="1">
      <c r="A71" s="122"/>
      <c r="B71" s="122"/>
      <c r="C71" s="122"/>
      <c r="D71" s="122"/>
    </row>
    <row r="72" spans="1:4" ht="15" customHeight="1">
      <c r="A72" s="28" t="s">
        <v>8</v>
      </c>
      <c r="B72" s="29" t="s">
        <v>75</v>
      </c>
      <c r="C72" s="139" t="s">
        <v>42</v>
      </c>
      <c r="D72" s="141" t="s">
        <v>33</v>
      </c>
    </row>
    <row r="73" spans="1:4" ht="43.5" customHeight="1">
      <c r="A73" s="135" t="s">
        <v>34</v>
      </c>
      <c r="B73" s="136"/>
      <c r="C73" s="140"/>
      <c r="D73" s="142"/>
    </row>
    <row r="74" spans="1:4" ht="30.75" customHeight="1">
      <c r="A74" s="30" t="s">
        <v>0</v>
      </c>
      <c r="B74" s="5" t="s">
        <v>138</v>
      </c>
      <c r="C74" s="143"/>
      <c r="D74" s="31">
        <v>-1</v>
      </c>
    </row>
    <row r="75" spans="1:4" ht="15" customHeight="1">
      <c r="A75" s="30" t="s">
        <v>1</v>
      </c>
      <c r="B75" s="5" t="s">
        <v>139</v>
      </c>
      <c r="C75" s="143"/>
      <c r="D75" s="31">
        <v>0</v>
      </c>
    </row>
    <row r="76" spans="1:4" ht="25.5">
      <c r="A76" s="30" t="s">
        <v>2</v>
      </c>
      <c r="B76" s="5" t="s">
        <v>140</v>
      </c>
      <c r="C76" s="143"/>
      <c r="D76" s="31">
        <v>1</v>
      </c>
    </row>
    <row r="77" spans="1:4" ht="21.75" customHeight="1" thickBot="1">
      <c r="A77" s="137" t="s">
        <v>25</v>
      </c>
      <c r="B77" s="138"/>
      <c r="C77" s="39"/>
      <c r="D77" s="32" t="str">
        <f>IF(C77="B",0,IF(C77="A",-1,IF(C77="C",1,"")))</f>
        <v/>
      </c>
    </row>
    <row r="78" spans="1:4" ht="15.75" thickBot="1">
      <c r="A78" s="122"/>
      <c r="B78" s="122"/>
      <c r="C78" s="122"/>
      <c r="D78" s="122"/>
    </row>
    <row r="79" spans="1:4" ht="21" customHeight="1">
      <c r="A79" s="28" t="s">
        <v>9</v>
      </c>
      <c r="B79" s="29" t="s">
        <v>76</v>
      </c>
      <c r="C79" s="139" t="s">
        <v>42</v>
      </c>
      <c r="D79" s="141" t="s">
        <v>35</v>
      </c>
    </row>
    <row r="80" spans="1:4" ht="42.75" customHeight="1">
      <c r="A80" s="135" t="s">
        <v>32</v>
      </c>
      <c r="B80" s="136"/>
      <c r="C80" s="140"/>
      <c r="D80" s="142"/>
    </row>
    <row r="81" spans="1:4">
      <c r="A81" s="35" t="s">
        <v>0</v>
      </c>
      <c r="B81" s="6" t="s">
        <v>141</v>
      </c>
      <c r="C81" s="143"/>
      <c r="D81" s="34">
        <v>-1</v>
      </c>
    </row>
    <row r="82" spans="1:4" ht="15" customHeight="1">
      <c r="A82" s="35" t="s">
        <v>1</v>
      </c>
      <c r="B82" s="6" t="s">
        <v>142</v>
      </c>
      <c r="C82" s="143"/>
      <c r="D82" s="34">
        <v>0</v>
      </c>
    </row>
    <row r="83" spans="1:4">
      <c r="A83" s="35" t="s">
        <v>2</v>
      </c>
      <c r="B83" s="6" t="s">
        <v>143</v>
      </c>
      <c r="C83" s="143"/>
      <c r="D83" s="34">
        <v>1</v>
      </c>
    </row>
    <row r="84" spans="1:4" ht="15" customHeight="1" thickBot="1">
      <c r="A84" s="137" t="s">
        <v>25</v>
      </c>
      <c r="B84" s="138"/>
      <c r="C84" s="39"/>
      <c r="D84" s="32" t="str">
        <f>IF(C84="B",0,IF(C84="A",-1,IF(C84="C",1,"")))</f>
        <v/>
      </c>
    </row>
    <row r="85" spans="1:4" ht="15.75" thickBot="1">
      <c r="A85" s="122"/>
      <c r="B85" s="122"/>
      <c r="C85" s="122"/>
      <c r="D85" s="122"/>
    </row>
    <row r="86" spans="1:4" ht="18.75" customHeight="1">
      <c r="A86" s="170" t="s">
        <v>89</v>
      </c>
      <c r="B86" s="171"/>
      <c r="C86" s="171"/>
      <c r="D86" s="172"/>
    </row>
    <row r="87" spans="1:4" ht="18.75">
      <c r="A87" s="113" t="s">
        <v>88</v>
      </c>
      <c r="B87" s="114"/>
      <c r="C87" s="114"/>
      <c r="D87" s="115"/>
    </row>
    <row r="88" spans="1:4" ht="18.75" customHeight="1">
      <c r="A88" s="119" t="s">
        <v>90</v>
      </c>
      <c r="B88" s="120"/>
      <c r="C88" s="120"/>
      <c r="D88" s="121"/>
    </row>
    <row r="89" spans="1:4" ht="18.75">
      <c r="A89" s="119" t="s">
        <v>87</v>
      </c>
      <c r="B89" s="120"/>
      <c r="C89" s="120"/>
      <c r="D89" s="121"/>
    </row>
    <row r="90" spans="1:4" ht="19.5" thickBot="1">
      <c r="A90" s="116" t="s">
        <v>111</v>
      </c>
      <c r="B90" s="117"/>
      <c r="C90" s="117"/>
      <c r="D90" s="118"/>
    </row>
    <row r="91" spans="1:4" ht="13.5" customHeight="1" thickBot="1">
      <c r="A91" s="122"/>
      <c r="B91" s="122"/>
      <c r="C91" s="122"/>
      <c r="D91" s="122"/>
    </row>
    <row r="92" spans="1:4" ht="27.75" customHeight="1">
      <c r="A92" s="123" t="s">
        <v>11</v>
      </c>
      <c r="B92" s="124"/>
      <c r="C92" s="124"/>
      <c r="D92" s="125"/>
    </row>
    <row r="93" spans="1:4" ht="15.75" customHeight="1">
      <c r="A93" s="109" t="s">
        <v>30</v>
      </c>
      <c r="B93" s="110"/>
      <c r="C93" s="111">
        <f>SUM(D20,D27,D35,D42,D49)</f>
        <v>0</v>
      </c>
      <c r="D93" s="112"/>
    </row>
    <row r="94" spans="1:4" ht="15.75" customHeight="1">
      <c r="A94" s="109" t="s">
        <v>31</v>
      </c>
      <c r="B94" s="110"/>
      <c r="C94" s="111">
        <f>SUM(D57,,D64,D70,D77,D84,F94)</f>
        <v>0</v>
      </c>
      <c r="D94" s="112"/>
    </row>
    <row r="95" spans="1:4" ht="37.5" customHeight="1">
      <c r="A95" s="109" t="s">
        <v>15</v>
      </c>
      <c r="B95" s="110"/>
      <c r="C95" s="128" t="s">
        <v>94</v>
      </c>
      <c r="D95" s="129"/>
    </row>
    <row r="96" spans="1:4" ht="28.5" customHeight="1" thickBot="1">
      <c r="A96" s="126" t="s">
        <v>16</v>
      </c>
      <c r="B96" s="127"/>
      <c r="C96" s="130"/>
      <c r="D96" s="131"/>
    </row>
    <row r="99" spans="1:4" ht="15" customHeight="1">
      <c r="A99" s="132" t="s">
        <v>119</v>
      </c>
      <c r="B99" s="133"/>
      <c r="C99" s="133"/>
      <c r="D99" s="134"/>
    </row>
    <row r="100" spans="1:4" ht="50.25" customHeight="1" thickBot="1">
      <c r="A100" s="106"/>
      <c r="B100" s="107"/>
      <c r="C100" s="107"/>
      <c r="D100" s="108"/>
    </row>
  </sheetData>
  <sheetProtection password="A5A7" sheet="1" objects="1" scenarios="1"/>
  <mergeCells count="96">
    <mergeCell ref="A2:D2"/>
    <mergeCell ref="A86:D86"/>
    <mergeCell ref="A89:D89"/>
    <mergeCell ref="C15:C17"/>
    <mergeCell ref="D15:D17"/>
    <mergeCell ref="A17:B17"/>
    <mergeCell ref="C22:C24"/>
    <mergeCell ref="D22:D24"/>
    <mergeCell ref="A24:B24"/>
    <mergeCell ref="C29:C31"/>
    <mergeCell ref="D29:D31"/>
    <mergeCell ref="A31:B31"/>
    <mergeCell ref="C37:C39"/>
    <mergeCell ref="D37:D39"/>
    <mergeCell ref="A39:B39"/>
    <mergeCell ref="C44:C46"/>
    <mergeCell ref="D44:D46"/>
    <mergeCell ref="A46:B46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45:B45"/>
    <mergeCell ref="A13:D13"/>
    <mergeCell ref="A43:D43"/>
    <mergeCell ref="A65:D65"/>
    <mergeCell ref="C68:C69"/>
    <mergeCell ref="A67:B67"/>
    <mergeCell ref="C59:C60"/>
    <mergeCell ref="A85:D85"/>
    <mergeCell ref="C61:C63"/>
    <mergeCell ref="A64:B64"/>
    <mergeCell ref="A70:B70"/>
    <mergeCell ref="A80:B80"/>
    <mergeCell ref="A78:D78"/>
    <mergeCell ref="C79:C80"/>
    <mergeCell ref="A84:B84"/>
    <mergeCell ref="C81:C83"/>
    <mergeCell ref="D79:D80"/>
    <mergeCell ref="C66:C67"/>
    <mergeCell ref="D66:D67"/>
    <mergeCell ref="C47:C48"/>
    <mergeCell ref="A49:B49"/>
    <mergeCell ref="C52:C53"/>
    <mergeCell ref="D52:D53"/>
    <mergeCell ref="C54:C56"/>
    <mergeCell ref="A50:D50"/>
    <mergeCell ref="A53:B53"/>
    <mergeCell ref="A57:B57"/>
    <mergeCell ref="A58:D58"/>
    <mergeCell ref="D59:D60"/>
    <mergeCell ref="A60:B60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C32:C34"/>
    <mergeCell ref="A71:D71"/>
    <mergeCell ref="A73:B73"/>
    <mergeCell ref="A77:B77"/>
    <mergeCell ref="C72:C73"/>
    <mergeCell ref="D72:D73"/>
    <mergeCell ref="C74:C76"/>
    <mergeCell ref="A100:D100"/>
    <mergeCell ref="A94:B94"/>
    <mergeCell ref="C94:D94"/>
    <mergeCell ref="C93:D93"/>
    <mergeCell ref="A87:D87"/>
    <mergeCell ref="A90:D90"/>
    <mergeCell ref="A88:D88"/>
    <mergeCell ref="A93:B93"/>
    <mergeCell ref="A91:D91"/>
    <mergeCell ref="A92:D92"/>
    <mergeCell ref="A95:B96"/>
    <mergeCell ref="C95:D95"/>
    <mergeCell ref="C96:D96"/>
    <mergeCell ref="A99:D99"/>
  </mergeCells>
  <dataValidations count="9">
    <dataValidation type="list" allowBlank="1" showInputMessage="1" showErrorMessage="1" prompt="dozwolone symbole: A,B lub C; proszę wpisać lub wybrać z listy" sqref="C32:C35 C61:C64 C81:C84">
      <formula1>$A$32:$A$34</formula1>
    </dataValidation>
    <dataValidation type="list" allowBlank="1" showInputMessage="1" showErrorMessage="1" prompt="dozwolone symbole: A lub B; proszę wpisać lub wybrać z listy" sqref="C18:C19 C25:C26 C40:C41 C47:C48">
      <formula1>$A$18:$A$19</formula1>
    </dataValidation>
    <dataValidation type="list" allowBlank="1" showInputMessage="1" showErrorMessage="1" prompt="dozwolone symbole: A lub B; proszę wpisać lub wybrać z listy" sqref="C20 C49 C42 C27">
      <formula1>$A$25:$A$26</formula1>
    </dataValidation>
    <dataValidation allowBlank="1" showInputMessage="1" showErrorMessage="1" prompt="Proszę wpisać  polu niżej lub wybrać z listy" sqref="C72:C73"/>
    <dataValidation allowBlank="1" showInputMessage="1" showErrorMessage="1" prompt="Proszę wpisać w polu niżej lub wybrać z listy" sqref="C79:C80 C15 C22 C29 C37 C52:C53 C59:C60 C66:C67 C44"/>
    <dataValidation type="list" allowBlank="1" showInputMessage="1" showErrorMessage="1" prompt="dozwolone symbole: A,B,C; proszę wpisać lub wybrać z listy" sqref="C54:C57 C74:C77">
      <formula1>$A$54:$A$56</formula1>
    </dataValidation>
    <dataValidation type="list" allowBlank="1" showInputMessage="1" showErrorMessage="1" prompt="ddozwolone symbole: Alub B; proszę wpisać lub wybrać z listy" sqref="C70">
      <formula1>$A$68:$A$69</formula1>
    </dataValidation>
    <dataValidation type="list" allowBlank="1" showInputMessage="1" showErrorMessage="1" prompt="dozwolone symbole: Alub B; proszę wpisać lub wybrać z listy" sqref="C68:C69">
      <formula1>$A$68:$A$69</formula1>
    </dataValidation>
    <dataValidation allowBlank="1" showInputMessage="1" showErrorMessage="1" prompt="(proszę wybrać tryb zatwierdzenia z listy poniżej )" sqref="A99:D99"/>
  </dataValidations>
  <hyperlinks>
    <hyperlink ref="A87:D87" location="'adnotacje beneficjenta'!A1" display="adnotacje beneficjenta(proszę kliknąć)"/>
    <hyperlink ref="A86:D86" location="'adnotacje IZ'!A1" display="adnotacje instytucji zarządzającej(proszę kliknąć)"/>
    <hyperlink ref="A88:D88" location="'zasady oceny testu'!A1" display="zasady oceny testu (proszę kliknąć)"/>
    <hyperlink ref="A89:D89" location="'klucz oceny testu'!A1" display="klucz oceny testu(proszę kliknąć)"/>
    <hyperlink ref="A17:B17" location="przypisy!A1" display="przypisy (proszę kliknąć)"/>
    <hyperlink ref="A24:B24" location="przypisy!A1" display="przypisy (proszę kliknąć)"/>
    <hyperlink ref="A31:B31" location="przypisy!A1" display="przypisy (proszę kliknąć)"/>
    <hyperlink ref="A39:B39" location="przypisy!A1" display="przypisy (proszę kliknąć)"/>
    <hyperlink ref="A46:B46" location="przypisy!A1" display="przypisy (proszę kliknąć)"/>
    <hyperlink ref="A90:D90" location="kalkulacja!A1" display="wyliczenie maksymalnej kwoty pomocy(proszę kliknąć)"/>
  </hyperlinks>
  <pageMargins left="0.25" right="0.25" top="0.75" bottom="0.75" header="0.3" footer="0.3"/>
  <pageSetup paperSize="9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>
          <x14:formula1>
            <xm:f>Arkusz1!$A$1:$A$2</xm:f>
          </x14:formula1>
          <xm:sqref>C96:D96</xm:sqref>
        </x14:dataValidation>
        <x14:dataValidation type="list" allowBlank="1" showInputMessage="1" showErrorMessage="1" prompt="Proszę wybrać:_x000a_Dokument elektroniczny (EZD)_x000a_lub_x000a_Podpis dyrektora instytucji zarządzającej _x000a_">
          <x14:formula1>
            <xm:f>Arkusz1!$A$5:$A$6</xm:f>
          </x14:formula1>
          <xm:sqref>A100:D100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A3" sqref="A3:D3"/>
    </sheetView>
  </sheetViews>
  <sheetFormatPr defaultRowHeight="15"/>
  <cols>
    <col min="4" max="4" width="111.85546875" customWidth="1"/>
  </cols>
  <sheetData>
    <row r="1" spans="1:4" ht="18.75" customHeight="1">
      <c r="A1" s="175" t="s">
        <v>17</v>
      </c>
      <c r="B1" s="176"/>
      <c r="C1" s="176"/>
      <c r="D1" s="177"/>
    </row>
    <row r="2" spans="1:4" ht="30.75" customHeight="1">
      <c r="A2" s="178" t="s">
        <v>55</v>
      </c>
      <c r="B2" s="179"/>
      <c r="C2" s="179"/>
      <c r="D2" s="180"/>
    </row>
    <row r="3" spans="1:4" ht="409.5" customHeight="1">
      <c r="A3" s="181"/>
      <c r="B3" s="182"/>
      <c r="C3" s="182"/>
      <c r="D3" s="183"/>
    </row>
    <row r="6" spans="1:4" ht="15.75" customHeight="1">
      <c r="A6" s="132" t="s">
        <v>119</v>
      </c>
      <c r="B6" s="133"/>
      <c r="C6" s="133"/>
      <c r="D6" s="134"/>
    </row>
    <row r="7" spans="1:4" ht="41.25" customHeight="1" thickBot="1">
      <c r="A7" s="184"/>
      <c r="B7" s="185"/>
      <c r="C7" s="185"/>
      <c r="D7" s="186"/>
    </row>
  </sheetData>
  <mergeCells count="5">
    <mergeCell ref="A1:D1"/>
    <mergeCell ref="A2:D2"/>
    <mergeCell ref="A3:D3"/>
    <mergeCell ref="A6:D6"/>
    <mergeCell ref="A7:D7"/>
  </mergeCells>
  <dataValidations xWindow="650" yWindow="900" count="1">
    <dataValidation allowBlank="1" showInputMessage="1" showErrorMessage="1" prompt="(proszę wybrać tryb zatwierdzenia z listy poniżej )" sqref="A6:D6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50" yWindow="900" count="1">
        <x14:dataValidation type="list" allowBlank="1" showInputMessage="1" showErrorMessage="1" prompt="Proszę wybrać:_x000a_Dokument elektroniczny (EZD)_x000a_lub_x000a_Podpis dyrektora instytucji zarządzającej _x000a_">
          <x14:formula1>
            <xm:f>Arkusz1!$A$5:$A$6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selection sqref="A1:D1"/>
    </sheetView>
  </sheetViews>
  <sheetFormatPr defaultRowHeight="15"/>
  <cols>
    <col min="1" max="1" width="10" customWidth="1"/>
    <col min="2" max="2" width="91.140625" customWidth="1"/>
    <col min="3" max="4" width="19.5703125" customWidth="1"/>
  </cols>
  <sheetData>
    <row r="1" spans="1:4" ht="18.75">
      <c r="A1" s="187" t="s">
        <v>85</v>
      </c>
      <c r="B1" s="187"/>
      <c r="C1" s="187"/>
      <c r="D1" s="187"/>
    </row>
    <row r="2" spans="1:4" ht="34.5" customHeight="1">
      <c r="A2" s="188" t="s">
        <v>54</v>
      </c>
      <c r="B2" s="189"/>
      <c r="C2" s="189"/>
      <c r="D2" s="190"/>
    </row>
    <row r="3" spans="1:4" ht="409.5" customHeight="1">
      <c r="A3" s="191" t="s">
        <v>72</v>
      </c>
      <c r="B3" s="192"/>
      <c r="C3" s="192"/>
      <c r="D3" s="193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Layout" zoomScaleNormal="100" workbookViewId="0">
      <selection activeCell="A7" sqref="A7:XFD7"/>
    </sheetView>
  </sheetViews>
  <sheetFormatPr defaultRowHeight="15"/>
  <cols>
    <col min="2" max="2" width="42.5703125" customWidth="1"/>
    <col min="3" max="3" width="23.140625" customWidth="1"/>
    <col min="4" max="4" width="59.85546875" customWidth="1"/>
  </cols>
  <sheetData>
    <row r="1" spans="1:4" ht="18.75">
      <c r="A1" s="202" t="s">
        <v>18</v>
      </c>
      <c r="B1" s="202"/>
      <c r="C1" s="202"/>
      <c r="D1" s="202"/>
    </row>
    <row r="2" spans="1:4" ht="77.25" customHeight="1">
      <c r="A2" s="203" t="s">
        <v>86</v>
      </c>
      <c r="B2" s="204"/>
      <c r="C2" s="204"/>
      <c r="D2" s="205"/>
    </row>
    <row r="3" spans="1:4" ht="27" customHeight="1">
      <c r="A3" s="206" t="s">
        <v>19</v>
      </c>
      <c r="B3" s="206"/>
      <c r="C3" s="207" t="s">
        <v>20</v>
      </c>
      <c r="D3" s="207"/>
    </row>
    <row r="4" spans="1:4" ht="34.5" customHeight="1">
      <c r="A4" s="208" t="s">
        <v>21</v>
      </c>
      <c r="B4" s="208"/>
      <c r="C4" s="209" t="s">
        <v>22</v>
      </c>
      <c r="D4" s="209"/>
    </row>
    <row r="5" spans="1:4" ht="28.5" customHeight="1">
      <c r="A5" s="194" t="s">
        <v>23</v>
      </c>
      <c r="B5" s="194"/>
      <c r="C5" s="195" t="s">
        <v>24</v>
      </c>
      <c r="D5" s="195"/>
    </row>
    <row r="6" spans="1:4" ht="186.75" customHeight="1">
      <c r="A6" s="196" t="s">
        <v>144</v>
      </c>
      <c r="B6" s="197"/>
      <c r="C6" s="197"/>
      <c r="D6" s="198"/>
    </row>
    <row r="7" spans="1:4" ht="18.75">
      <c r="A7" s="199" t="s">
        <v>87</v>
      </c>
      <c r="B7" s="200"/>
      <c r="C7" s="200"/>
      <c r="D7" s="201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21" sqref="F21"/>
    </sheetView>
  </sheetViews>
  <sheetFormatPr defaultRowHeight="15"/>
  <cols>
    <col min="1" max="1" width="32.28515625" customWidth="1"/>
    <col min="2" max="2" width="3" style="11" customWidth="1"/>
    <col min="3" max="3" width="32.28515625" customWidth="1"/>
    <col min="4" max="4" width="3" style="11" customWidth="1"/>
    <col min="5" max="5" width="32.28515625" customWidth="1"/>
    <col min="6" max="6" width="3" style="11" customWidth="1"/>
    <col min="7" max="7" width="42.42578125" customWidth="1"/>
  </cols>
  <sheetData>
    <row r="1" spans="1:7" ht="19.5" thickBot="1">
      <c r="A1" s="26" t="s">
        <v>71</v>
      </c>
      <c r="B1" s="27"/>
      <c r="C1" s="26" t="s">
        <v>70</v>
      </c>
      <c r="D1" s="27"/>
      <c r="E1" s="26" t="s">
        <v>56</v>
      </c>
      <c r="F1" s="27"/>
      <c r="G1" s="26" t="s">
        <v>57</v>
      </c>
    </row>
    <row r="2" spans="1:7" ht="26.25" thickBot="1">
      <c r="A2" s="23" t="s">
        <v>58</v>
      </c>
      <c r="B2" s="12"/>
      <c r="C2" s="24" t="s">
        <v>59</v>
      </c>
      <c r="D2" s="12"/>
      <c r="E2" s="23" t="s">
        <v>60</v>
      </c>
      <c r="F2" s="12"/>
      <c r="G2" s="25" t="s">
        <v>61</v>
      </c>
    </row>
    <row r="3" spans="1:7" ht="64.5" thickBot="1">
      <c r="A3" s="15" t="s">
        <v>62</v>
      </c>
      <c r="B3" s="12"/>
      <c r="C3" s="14" t="s">
        <v>58</v>
      </c>
      <c r="D3" s="12"/>
      <c r="E3" s="21" t="s">
        <v>63</v>
      </c>
      <c r="F3" s="12"/>
      <c r="G3" s="10" t="s">
        <v>69</v>
      </c>
    </row>
    <row r="4" spans="1:7" ht="64.5" thickBot="1">
      <c r="A4" s="15" t="s">
        <v>62</v>
      </c>
      <c r="B4" s="12"/>
      <c r="C4" s="15" t="s">
        <v>62</v>
      </c>
      <c r="D4" s="12"/>
      <c r="E4" s="21" t="s">
        <v>63</v>
      </c>
      <c r="F4" s="12"/>
      <c r="G4" s="10" t="s">
        <v>69</v>
      </c>
    </row>
    <row r="5" spans="1:7" ht="64.5" thickBot="1">
      <c r="A5" s="15" t="s">
        <v>62</v>
      </c>
      <c r="B5" s="12"/>
      <c r="C5" s="17" t="s">
        <v>77</v>
      </c>
      <c r="D5" s="12"/>
      <c r="E5" s="22" t="s">
        <v>63</v>
      </c>
      <c r="F5" s="12"/>
      <c r="G5" s="10" t="s">
        <v>69</v>
      </c>
    </row>
    <row r="6" spans="1:7" ht="51.75" thickBot="1">
      <c r="A6" s="15" t="s">
        <v>62</v>
      </c>
      <c r="B6" s="12"/>
      <c r="C6" s="16" t="s">
        <v>78</v>
      </c>
      <c r="D6" s="12"/>
      <c r="E6" s="9" t="s">
        <v>64</v>
      </c>
      <c r="F6" s="12"/>
      <c r="G6" s="19" t="s">
        <v>65</v>
      </c>
    </row>
    <row r="7" spans="1:7" ht="64.5" thickBot="1">
      <c r="A7" s="16" t="s">
        <v>66</v>
      </c>
      <c r="B7" s="13"/>
      <c r="C7" s="14" t="s">
        <v>58</v>
      </c>
      <c r="D7" s="13"/>
      <c r="E7" s="22" t="s">
        <v>63</v>
      </c>
      <c r="F7" s="13"/>
      <c r="G7" s="10" t="s">
        <v>79</v>
      </c>
    </row>
    <row r="8" spans="1:7" ht="39" thickBot="1">
      <c r="A8" s="16" t="s">
        <v>66</v>
      </c>
      <c r="B8" s="13"/>
      <c r="C8" s="15" t="s">
        <v>62</v>
      </c>
      <c r="D8" s="13"/>
      <c r="E8" s="9" t="s">
        <v>64</v>
      </c>
      <c r="F8" s="13"/>
      <c r="G8" s="20" t="s">
        <v>67</v>
      </c>
    </row>
    <row r="9" spans="1:7" ht="39" thickBot="1">
      <c r="A9" s="16" t="s">
        <v>66</v>
      </c>
      <c r="B9" s="13"/>
      <c r="C9" s="18" t="s">
        <v>66</v>
      </c>
      <c r="D9" s="13"/>
      <c r="E9" s="9" t="s">
        <v>64</v>
      </c>
      <c r="F9" s="13"/>
      <c r="G9" s="20" t="s">
        <v>68</v>
      </c>
    </row>
  </sheetData>
  <sheetProtection password="A5A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G5" sqref="G5"/>
    </sheetView>
  </sheetViews>
  <sheetFormatPr defaultRowHeight="14.25"/>
  <cols>
    <col min="1" max="1" width="57.42578125" style="51" customWidth="1"/>
    <col min="2" max="11" width="12.28515625" style="52" customWidth="1"/>
    <col min="12" max="12" width="12.28515625" style="51" customWidth="1"/>
    <col min="13" max="13" width="11.85546875" style="45" customWidth="1"/>
    <col min="14" max="14" width="9.140625" style="45"/>
    <col min="15" max="16384" width="9.140625" style="46"/>
  </cols>
  <sheetData>
    <row r="1" spans="1:14" s="68" customForma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6"/>
      <c r="N1" s="67"/>
    </row>
    <row r="2" spans="1:14" s="68" customFormat="1">
      <c r="A2" s="69" t="s">
        <v>95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2"/>
      <c r="N2" s="67"/>
    </row>
    <row r="3" spans="1:14" s="68" customFormat="1">
      <c r="A3" s="73" t="s">
        <v>112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  <c r="M3" s="72"/>
      <c r="N3" s="67"/>
    </row>
    <row r="4" spans="1:14" s="68" customFormat="1">
      <c r="A4" s="74"/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72"/>
      <c r="N4" s="67"/>
    </row>
    <row r="5" spans="1:14" s="68" customFormat="1">
      <c r="A5" s="75" t="s">
        <v>96</v>
      </c>
      <c r="B5" s="76">
        <v>3.4200000000000001E-2</v>
      </c>
      <c r="C5" s="70"/>
      <c r="D5" s="70"/>
      <c r="E5" s="70"/>
      <c r="F5" s="70"/>
      <c r="G5" s="70"/>
      <c r="H5" s="70"/>
      <c r="I5" s="70"/>
      <c r="J5" s="70"/>
      <c r="K5" s="70"/>
      <c r="L5" s="71"/>
      <c r="M5" s="72"/>
      <c r="N5" s="67"/>
    </row>
    <row r="6" spans="1:14" s="68" customFormat="1">
      <c r="A6" s="77" t="s">
        <v>97</v>
      </c>
      <c r="B6" s="78">
        <f>B5+1%</f>
        <v>4.4200000000000003E-2</v>
      </c>
      <c r="C6" s="70"/>
      <c r="D6" s="70"/>
      <c r="E6" s="70"/>
      <c r="F6" s="70"/>
      <c r="G6" s="70"/>
      <c r="H6" s="70"/>
      <c r="I6" s="70"/>
      <c r="J6" s="70"/>
      <c r="K6" s="70"/>
      <c r="L6" s="71"/>
      <c r="M6" s="72"/>
      <c r="N6" s="67"/>
    </row>
    <row r="7" spans="1:14" s="68" customFormat="1" ht="48.75" customHeight="1">
      <c r="A7" s="210" t="s">
        <v>149</v>
      </c>
      <c r="B7" s="211"/>
      <c r="C7" s="70"/>
      <c r="D7" s="70"/>
      <c r="E7" s="70"/>
      <c r="F7" s="70"/>
      <c r="G7" s="70"/>
      <c r="H7" s="70"/>
      <c r="I7" s="70"/>
      <c r="J7" s="70"/>
      <c r="K7" s="70"/>
      <c r="L7" s="71"/>
      <c r="M7" s="72"/>
      <c r="N7" s="67"/>
    </row>
    <row r="8" spans="1:14">
      <c r="A8" s="48"/>
      <c r="B8" s="49">
        <v>2022</v>
      </c>
      <c r="C8" s="49">
        <v>2023</v>
      </c>
      <c r="D8" s="49">
        <v>2024</v>
      </c>
      <c r="E8" s="49">
        <v>2025</v>
      </c>
      <c r="F8" s="49">
        <v>2026</v>
      </c>
      <c r="G8" s="49">
        <v>2027</v>
      </c>
      <c r="H8" s="49">
        <v>2028</v>
      </c>
      <c r="I8" s="49">
        <v>2029</v>
      </c>
      <c r="J8" s="49">
        <v>2030</v>
      </c>
      <c r="K8" s="49">
        <v>2031</v>
      </c>
      <c r="L8" s="50" t="s">
        <v>98</v>
      </c>
      <c r="M8" s="47"/>
    </row>
    <row r="9" spans="1:14" s="59" customFormat="1">
      <c r="A9" s="54" t="s">
        <v>99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  <c r="M9" s="57"/>
      <c r="N9" s="58"/>
    </row>
    <row r="10" spans="1:14" s="59" customFormat="1">
      <c r="A10" s="60" t="s">
        <v>100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7"/>
      <c r="N10" s="58"/>
    </row>
    <row r="11" spans="1:14" s="59" customFormat="1">
      <c r="A11" s="61" t="s">
        <v>101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7"/>
      <c r="N11" s="58"/>
    </row>
    <row r="12" spans="1:14" s="59" customFormat="1">
      <c r="A12" s="62" t="s">
        <v>102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7"/>
      <c r="N12" s="58"/>
    </row>
    <row r="13" spans="1:14" s="68" customFormat="1">
      <c r="A13" s="79" t="s">
        <v>103</v>
      </c>
      <c r="B13" s="80">
        <f t="shared" ref="B13:K13" si="0">SUM(B10:B12)</f>
        <v>0</v>
      </c>
      <c r="C13" s="80">
        <f t="shared" si="0"/>
        <v>0</v>
      </c>
      <c r="D13" s="80">
        <f t="shared" si="0"/>
        <v>0</v>
      </c>
      <c r="E13" s="80">
        <f t="shared" si="0"/>
        <v>0</v>
      </c>
      <c r="F13" s="80">
        <f t="shared" si="0"/>
        <v>0</v>
      </c>
      <c r="G13" s="80">
        <f t="shared" si="0"/>
        <v>0</v>
      </c>
      <c r="H13" s="80">
        <f t="shared" si="0"/>
        <v>0</v>
      </c>
      <c r="I13" s="80">
        <f t="shared" si="0"/>
        <v>0</v>
      </c>
      <c r="J13" s="80">
        <f t="shared" si="0"/>
        <v>0</v>
      </c>
      <c r="K13" s="80">
        <f t="shared" si="0"/>
        <v>0</v>
      </c>
      <c r="L13" s="71"/>
      <c r="M13" s="72"/>
      <c r="N13" s="67"/>
    </row>
    <row r="14" spans="1:14" s="68" customFormat="1">
      <c r="A14" s="81" t="s">
        <v>104</v>
      </c>
      <c r="B14" s="82">
        <f t="shared" ref="B14:K14" si="1">1/(1+$B$6)^(B8-2022)</f>
        <v>1</v>
      </c>
      <c r="C14" s="82">
        <f t="shared" si="1"/>
        <v>0.95767094426355104</v>
      </c>
      <c r="D14" s="82">
        <f t="shared" si="1"/>
        <v>0.91713363748664145</v>
      </c>
      <c r="E14" s="82">
        <f t="shared" si="1"/>
        <v>0.87831223662769731</v>
      </c>
      <c r="F14" s="82">
        <f t="shared" si="1"/>
        <v>0.84113410900947838</v>
      </c>
      <c r="G14" s="82">
        <f t="shared" si="1"/>
        <v>0.8055296964273877</v>
      </c>
      <c r="H14" s="82">
        <f t="shared" si="1"/>
        <v>0.77143238500994815</v>
      </c>
      <c r="I14" s="82">
        <f t="shared" si="1"/>
        <v>0.73877838058796019</v>
      </c>
      <c r="J14" s="82">
        <f t="shared" si="1"/>
        <v>0.70750658933916899</v>
      </c>
      <c r="K14" s="82">
        <f t="shared" si="1"/>
        <v>0.67755850348512636</v>
      </c>
      <c r="L14" s="71"/>
      <c r="M14" s="72"/>
      <c r="N14" s="67"/>
    </row>
    <row r="15" spans="1:14" s="86" customFormat="1">
      <c r="A15" s="83" t="s">
        <v>105</v>
      </c>
      <c r="B15" s="80">
        <f>B9*B14</f>
        <v>0</v>
      </c>
      <c r="C15" s="80">
        <f t="shared" ref="C15:K15" si="2">C9*C14</f>
        <v>0</v>
      </c>
      <c r="D15" s="80">
        <f t="shared" si="2"/>
        <v>0</v>
      </c>
      <c r="E15" s="80">
        <f t="shared" si="2"/>
        <v>0</v>
      </c>
      <c r="F15" s="80">
        <f t="shared" si="2"/>
        <v>0</v>
      </c>
      <c r="G15" s="80">
        <f t="shared" si="2"/>
        <v>0</v>
      </c>
      <c r="H15" s="80">
        <f t="shared" si="2"/>
        <v>0</v>
      </c>
      <c r="I15" s="80">
        <f t="shared" si="2"/>
        <v>0</v>
      </c>
      <c r="J15" s="80">
        <f t="shared" si="2"/>
        <v>0</v>
      </c>
      <c r="K15" s="80">
        <f t="shared" si="2"/>
        <v>0</v>
      </c>
      <c r="L15" s="80">
        <f>SUM(B15:K15)</f>
        <v>0</v>
      </c>
      <c r="M15" s="84"/>
      <c r="N15" s="85"/>
    </row>
    <row r="16" spans="1:14" s="86" customFormat="1">
      <c r="A16" s="87" t="s">
        <v>106</v>
      </c>
      <c r="B16" s="80">
        <f>B13*B14</f>
        <v>0</v>
      </c>
      <c r="C16" s="80">
        <f t="shared" ref="C16:K16" si="3">C13*C14</f>
        <v>0</v>
      </c>
      <c r="D16" s="80">
        <f t="shared" si="3"/>
        <v>0</v>
      </c>
      <c r="E16" s="80">
        <f t="shared" si="3"/>
        <v>0</v>
      </c>
      <c r="F16" s="80">
        <f t="shared" si="3"/>
        <v>0</v>
      </c>
      <c r="G16" s="80">
        <f t="shared" si="3"/>
        <v>0</v>
      </c>
      <c r="H16" s="80">
        <f t="shared" si="3"/>
        <v>0</v>
      </c>
      <c r="I16" s="80">
        <f t="shared" si="3"/>
        <v>0</v>
      </c>
      <c r="J16" s="80">
        <f t="shared" si="3"/>
        <v>0</v>
      </c>
      <c r="K16" s="80">
        <f t="shared" si="3"/>
        <v>0</v>
      </c>
      <c r="L16" s="80">
        <f>SUM(B16:K16)</f>
        <v>0</v>
      </c>
      <c r="M16" s="84"/>
      <c r="N16" s="85"/>
    </row>
    <row r="17" spans="1:14" s="68" customFormat="1">
      <c r="A17" s="74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71"/>
      <c r="M17" s="72"/>
      <c r="N17" s="67"/>
    </row>
    <row r="18" spans="1:14" s="68" customFormat="1">
      <c r="A18" s="89" t="s">
        <v>107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90">
        <f>L16-L15</f>
        <v>0</v>
      </c>
      <c r="M18" s="72"/>
      <c r="N18" s="67"/>
    </row>
    <row r="19" spans="1:14" s="68" customFormat="1">
      <c r="A19" s="91" t="s">
        <v>108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>
        <f>70%*L16</f>
        <v>0</v>
      </c>
      <c r="M19" s="72"/>
      <c r="N19" s="67"/>
    </row>
    <row r="20" spans="1:14" s="68" customFormat="1">
      <c r="A20" s="74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72"/>
      <c r="N20" s="67"/>
    </row>
    <row r="21" spans="1:14" s="68" customFormat="1">
      <c r="A21" s="94" t="s">
        <v>109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6">
        <f>SUM(B10:K11)</f>
        <v>0</v>
      </c>
      <c r="M21" s="72"/>
      <c r="N21" s="67"/>
    </row>
    <row r="22" spans="1:14" s="68" customFormat="1">
      <c r="A22" s="74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  <c r="M22" s="72"/>
      <c r="N22" s="67"/>
    </row>
    <row r="23" spans="1:14" s="68" customFormat="1">
      <c r="A23" s="74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  <c r="M23" s="72"/>
      <c r="N23" s="67"/>
    </row>
    <row r="24" spans="1:14" s="68" customFormat="1">
      <c r="A24" s="97" t="s">
        <v>146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  <c r="N24" s="67"/>
    </row>
    <row r="25" spans="1:14" s="68" customFormat="1">
      <c r="A25" s="100" t="s">
        <v>110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  <c r="N25" s="67"/>
    </row>
    <row r="26" spans="1:14" s="68" customFormat="1">
      <c r="A26" s="103" t="s">
        <v>145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67"/>
    </row>
  </sheetData>
  <sheetProtection algorithmName="SHA-512" hashValue="Dx0F4W/qAE5xzAY+eUG+tLtJfKj9YQVyXuyslp+3CDQ6t/+MIZitf0wbeOtkqxQzRe3PPKaTVCjxksLwVPkyiQ==" saltValue="MAj1HaxwfiTXjx9HUBjWpQ==" spinCount="100000" sheet="1" objects="1" scenarios="1"/>
  <mergeCells count="1">
    <mergeCell ref="A7:B7"/>
  </mergeCells>
  <pageMargins left="0.25" right="0.25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Layout" zoomScaleNormal="100" workbookViewId="0">
      <selection activeCell="G13" sqref="G13"/>
    </sheetView>
  </sheetViews>
  <sheetFormatPr defaultRowHeight="15"/>
  <cols>
    <col min="1" max="1" width="17" customWidth="1"/>
    <col min="4" max="4" width="106.5703125" customWidth="1"/>
  </cols>
  <sheetData>
    <row r="1" spans="1:4" ht="18.75">
      <c r="A1" s="216" t="s">
        <v>14</v>
      </c>
      <c r="B1" s="216"/>
      <c r="C1" s="216"/>
      <c r="D1" s="216"/>
    </row>
    <row r="2" spans="1:4" ht="15.75">
      <c r="A2" s="41" t="s">
        <v>80</v>
      </c>
      <c r="B2" s="217" t="s">
        <v>81</v>
      </c>
      <c r="C2" s="218"/>
      <c r="D2" s="219"/>
    </row>
    <row r="3" spans="1:4" ht="125.25" customHeight="1">
      <c r="A3" s="42">
        <v>1</v>
      </c>
      <c r="B3" s="215" t="s">
        <v>120</v>
      </c>
      <c r="C3" s="215"/>
      <c r="D3" s="215"/>
    </row>
    <row r="4" spans="1:4" ht="15.75">
      <c r="A4" s="42">
        <v>2</v>
      </c>
      <c r="B4" s="215" t="s">
        <v>121</v>
      </c>
      <c r="C4" s="215"/>
      <c r="D4" s="215"/>
    </row>
    <row r="5" spans="1:4" ht="106.5" customHeight="1">
      <c r="A5" s="42">
        <v>3</v>
      </c>
      <c r="B5" s="215" t="s">
        <v>122</v>
      </c>
      <c r="C5" s="215"/>
      <c r="D5" s="215"/>
    </row>
    <row r="6" spans="1:4" ht="15.75">
      <c r="A6" s="42">
        <v>4</v>
      </c>
      <c r="B6" s="215" t="s">
        <v>123</v>
      </c>
      <c r="C6" s="215"/>
      <c r="D6" s="215"/>
    </row>
    <row r="7" spans="1:4" ht="108" customHeight="1">
      <c r="A7" s="42">
        <v>5</v>
      </c>
      <c r="B7" s="203" t="s">
        <v>124</v>
      </c>
      <c r="C7" s="212"/>
      <c r="D7" s="213"/>
    </row>
    <row r="8" spans="1:4" ht="111.75" customHeight="1">
      <c r="A8" s="42">
        <v>6</v>
      </c>
      <c r="B8" s="214" t="s">
        <v>125</v>
      </c>
      <c r="C8" s="215"/>
      <c r="D8" s="215"/>
    </row>
    <row r="9" spans="1:4" ht="40.5" customHeight="1">
      <c r="A9" s="42">
        <v>7</v>
      </c>
      <c r="B9" s="215" t="s">
        <v>147</v>
      </c>
      <c r="C9" s="215"/>
      <c r="D9" s="215"/>
    </row>
    <row r="10" spans="1:4" ht="48" customHeight="1">
      <c r="A10" s="42">
        <v>8</v>
      </c>
      <c r="B10" s="215" t="s">
        <v>126</v>
      </c>
      <c r="C10" s="215"/>
      <c r="D10" s="215"/>
    </row>
  </sheetData>
  <sheetProtection password="A5A7" sheet="1" objects="1" scenarios="1"/>
  <mergeCells count="10">
    <mergeCell ref="B7:D7"/>
    <mergeCell ref="B8:D8"/>
    <mergeCell ref="B9:D9"/>
    <mergeCell ref="B10:D10"/>
    <mergeCell ref="A1:D1"/>
    <mergeCell ref="B2:D2"/>
    <mergeCell ref="B3:D3"/>
    <mergeCell ref="B4:D4"/>
    <mergeCell ref="B5:D5"/>
    <mergeCell ref="B6:D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8" sqref="E8"/>
    </sheetView>
  </sheetViews>
  <sheetFormatPr defaultRowHeight="15"/>
  <cols>
    <col min="1" max="1" width="22.85546875" customWidth="1"/>
  </cols>
  <sheetData>
    <row r="1" spans="1:1">
      <c r="A1" t="s">
        <v>114</v>
      </c>
    </row>
    <row r="2" spans="1:1">
      <c r="A2" t="s">
        <v>115</v>
      </c>
    </row>
    <row r="5" spans="1:1" ht="48" customHeight="1">
      <c r="A5" s="53" t="s">
        <v>117</v>
      </c>
    </row>
    <row r="6" spans="1:1" ht="67.5" customHeight="1">
      <c r="A6" s="53" t="s">
        <v>118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test pomocy publicznej</vt:lpstr>
      <vt:lpstr>adnotacje IZ</vt:lpstr>
      <vt:lpstr>adnotacje beneficjenta</vt:lpstr>
      <vt:lpstr>zasady oceny testu</vt:lpstr>
      <vt:lpstr>klucz oceny testu</vt:lpstr>
      <vt:lpstr>kalkulacja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Jarosław Kisieliński</cp:lastModifiedBy>
  <dcterms:created xsi:type="dcterms:W3CDTF">2018-04-27T13:25:46Z</dcterms:created>
  <dcterms:modified xsi:type="dcterms:W3CDTF">2022-03-21T13:25:39Z</dcterms:modified>
</cp:coreProperties>
</file>