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artur.wieckowski\Desktop\"/>
    </mc:Choice>
  </mc:AlternateContent>
  <xr:revisionPtr revIDLastSave="0" documentId="13_ncr:1_{08F8A746-F7EC-4EEB-9D2B-2DBE690A5B2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91029"/>
  <fileRecoveryPr repairLoad="1"/>
</workbook>
</file>

<file path=xl/calcChain.xml><?xml version="1.0" encoding="utf-8"?>
<calcChain xmlns="http://schemas.openxmlformats.org/spreadsheetml/2006/main">
  <c r="K173" i="1" l="1"/>
  <c r="K186" i="1" l="1"/>
  <c r="H186" i="1"/>
  <c r="T120" i="1" l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S120" i="1"/>
  <c r="T121" i="1" l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06" i="1"/>
  <c r="L107" i="1"/>
  <c r="L108" i="1"/>
  <c r="L109" i="1"/>
  <c r="L110" i="1"/>
  <c r="L111" i="1"/>
  <c r="L112" i="1"/>
  <c r="L113" i="1"/>
  <c r="L114" i="1"/>
  <c r="L115" i="1"/>
  <c r="L117" i="1"/>
  <c r="L118" i="1"/>
  <c r="L119" i="1"/>
  <c r="L120" i="1"/>
  <c r="U120" i="1" l="1"/>
  <c r="V120" i="1" s="1"/>
  <c r="U112" i="1"/>
  <c r="V112" i="1" s="1"/>
  <c r="U108" i="1"/>
  <c r="V108" i="1" s="1"/>
  <c r="U116" i="1"/>
  <c r="V116" i="1" s="1"/>
  <c r="U119" i="1"/>
  <c r="V119" i="1" s="1"/>
  <c r="U115" i="1"/>
  <c r="V115" i="1" s="1"/>
  <c r="U111" i="1"/>
  <c r="V111" i="1" s="1"/>
  <c r="U107" i="1"/>
  <c r="V107" i="1" s="1"/>
  <c r="U110" i="1"/>
  <c r="V110" i="1" s="1"/>
  <c r="U118" i="1"/>
  <c r="V118" i="1" s="1"/>
  <c r="U114" i="1"/>
  <c r="V114" i="1" s="1"/>
  <c r="U106" i="1"/>
  <c r="U117" i="1"/>
  <c r="V117" i="1" s="1"/>
  <c r="U113" i="1"/>
  <c r="V113" i="1" s="1"/>
  <c r="U109" i="1"/>
  <c r="V109" i="1" s="1"/>
  <c r="J392" i="1"/>
  <c r="V393" i="1" l="1"/>
  <c r="S393" i="1"/>
  <c r="P393" i="1"/>
  <c r="M393" i="1"/>
  <c r="J393" i="1"/>
  <c r="O249" i="1" l="1"/>
  <c r="S249" i="1" s="1"/>
  <c r="I247" i="1" l="1"/>
  <c r="M247" i="1" s="1"/>
  <c r="O246" i="1"/>
  <c r="S246" i="1" s="1"/>
  <c r="T331" i="1" l="1"/>
  <c r="T332" i="1"/>
  <c r="T333" i="1"/>
  <c r="T334" i="1"/>
  <c r="T335" i="1"/>
  <c r="T330" i="1"/>
  <c r="R331" i="1"/>
  <c r="R332" i="1"/>
  <c r="R333" i="1"/>
  <c r="R334" i="1"/>
  <c r="R335" i="1"/>
  <c r="R330" i="1"/>
  <c r="P331" i="1"/>
  <c r="P332" i="1"/>
  <c r="P333" i="1"/>
  <c r="P334" i="1"/>
  <c r="P335" i="1"/>
  <c r="P330" i="1"/>
  <c r="M331" i="1"/>
  <c r="M332" i="1"/>
  <c r="M333" i="1"/>
  <c r="M334" i="1"/>
  <c r="M335" i="1"/>
  <c r="M330" i="1"/>
  <c r="H331" i="1"/>
  <c r="H332" i="1"/>
  <c r="H333" i="1"/>
  <c r="H334" i="1"/>
  <c r="H335" i="1"/>
  <c r="F331" i="1"/>
  <c r="F332" i="1"/>
  <c r="F333" i="1"/>
  <c r="F334" i="1"/>
  <c r="F335" i="1"/>
  <c r="D331" i="1"/>
  <c r="D332" i="1"/>
  <c r="D333" i="1"/>
  <c r="D334" i="1"/>
  <c r="D335" i="1"/>
  <c r="A331" i="1"/>
  <c r="A332" i="1"/>
  <c r="A333" i="1"/>
  <c r="A334" i="1"/>
  <c r="A335" i="1"/>
  <c r="R336" i="1" l="1"/>
  <c r="T336" i="1"/>
  <c r="P336" i="1"/>
  <c r="G225" i="1"/>
  <c r="G216" i="1"/>
  <c r="M56" i="1"/>
  <c r="L104" i="1"/>
  <c r="M22" i="1"/>
  <c r="G349" i="1"/>
  <c r="G243" i="1"/>
  <c r="G361" i="1"/>
  <c r="M327" i="1"/>
  <c r="A327" i="1"/>
  <c r="G275" i="1"/>
  <c r="E9" i="1"/>
  <c r="P229" i="1"/>
  <c r="M229" i="1"/>
  <c r="J229" i="1"/>
  <c r="G229" i="1"/>
  <c r="P228" i="1"/>
  <c r="M228" i="1"/>
  <c r="J228" i="1"/>
  <c r="G228" i="1"/>
  <c r="P227" i="1"/>
  <c r="M227" i="1"/>
  <c r="J227" i="1"/>
  <c r="G227" i="1"/>
  <c r="P220" i="1"/>
  <c r="M220" i="1"/>
  <c r="J220" i="1"/>
  <c r="G220" i="1"/>
  <c r="J219" i="1"/>
  <c r="M219" i="1"/>
  <c r="P219" i="1"/>
  <c r="G219" i="1"/>
  <c r="P218" i="1"/>
  <c r="M218" i="1"/>
  <c r="J218" i="1"/>
  <c r="G218" i="1"/>
  <c r="Q148" i="1"/>
  <c r="N148" i="1"/>
  <c r="L148" i="1"/>
  <c r="L106" i="1"/>
  <c r="Q87" i="1"/>
  <c r="O87" i="1"/>
  <c r="Q86" i="1"/>
  <c r="O86" i="1"/>
  <c r="Q85" i="1"/>
  <c r="O85" i="1"/>
  <c r="Q84" i="1"/>
  <c r="O84" i="1"/>
  <c r="Q60" i="1"/>
  <c r="O60" i="1"/>
  <c r="M60" i="1"/>
  <c r="K60" i="1"/>
  <c r="Q59" i="1"/>
  <c r="O59" i="1"/>
  <c r="M59" i="1"/>
  <c r="K59" i="1"/>
  <c r="Q58" i="1"/>
  <c r="O58" i="1"/>
  <c r="M58" i="1"/>
  <c r="K58" i="1"/>
  <c r="Q26" i="1"/>
  <c r="O26" i="1"/>
  <c r="M26" i="1"/>
  <c r="K26" i="1"/>
  <c r="Q25" i="1"/>
  <c r="O25" i="1"/>
  <c r="M25" i="1"/>
  <c r="K25" i="1"/>
  <c r="Q24" i="1"/>
  <c r="O24" i="1"/>
  <c r="M24" i="1"/>
  <c r="K24" i="1"/>
  <c r="Q51" i="1"/>
  <c r="O51" i="1"/>
  <c r="Q50" i="1"/>
  <c r="O50" i="1"/>
  <c r="Q49" i="1"/>
  <c r="O49" i="1"/>
  <c r="Q48" i="1"/>
  <c r="O48" i="1"/>
  <c r="V392" i="1"/>
  <c r="S392" i="1"/>
  <c r="P392" i="1"/>
  <c r="M392" i="1"/>
  <c r="V391" i="1"/>
  <c r="S391" i="1"/>
  <c r="P391" i="1"/>
  <c r="M391" i="1"/>
  <c r="J391" i="1"/>
  <c r="V390" i="1"/>
  <c r="S390" i="1"/>
  <c r="P390" i="1"/>
  <c r="M390" i="1"/>
  <c r="J390" i="1"/>
  <c r="V389" i="1"/>
  <c r="S389" i="1"/>
  <c r="P389" i="1"/>
  <c r="M389" i="1"/>
  <c r="J389" i="1"/>
  <c r="V388" i="1"/>
  <c r="S388" i="1"/>
  <c r="P388" i="1"/>
  <c r="M388" i="1"/>
  <c r="J388" i="1"/>
  <c r="S364" i="1"/>
  <c r="S365" i="1"/>
  <c r="S366" i="1"/>
  <c r="S367" i="1"/>
  <c r="S363" i="1"/>
  <c r="P365" i="1"/>
  <c r="P366" i="1"/>
  <c r="P367" i="1"/>
  <c r="P368" i="1"/>
  <c r="P363" i="1"/>
  <c r="M364" i="1"/>
  <c r="M365" i="1"/>
  <c r="M366" i="1"/>
  <c r="M367" i="1"/>
  <c r="M368" i="1"/>
  <c r="M363" i="1"/>
  <c r="J365" i="1"/>
  <c r="J366" i="1"/>
  <c r="J367" i="1"/>
  <c r="J368" i="1"/>
  <c r="G364" i="1"/>
  <c r="G365" i="1"/>
  <c r="G366" i="1"/>
  <c r="G367" i="1"/>
  <c r="G368" i="1"/>
  <c r="G363" i="1"/>
  <c r="C364" i="1"/>
  <c r="C365" i="1"/>
  <c r="C366" i="1"/>
  <c r="C367" i="1"/>
  <c r="C368" i="1"/>
  <c r="C363" i="1"/>
  <c r="S352" i="1"/>
  <c r="S353" i="1"/>
  <c r="S354" i="1"/>
  <c r="S355" i="1"/>
  <c r="S356" i="1"/>
  <c r="S351" i="1"/>
  <c r="P352" i="1"/>
  <c r="P353" i="1"/>
  <c r="P354" i="1"/>
  <c r="P355" i="1"/>
  <c r="P356" i="1"/>
  <c r="P351" i="1"/>
  <c r="M352" i="1"/>
  <c r="M353" i="1"/>
  <c r="M354" i="1"/>
  <c r="M355" i="1"/>
  <c r="M356" i="1"/>
  <c r="M351" i="1"/>
  <c r="J352" i="1"/>
  <c r="J353" i="1"/>
  <c r="J354" i="1"/>
  <c r="J355" i="1"/>
  <c r="J356" i="1"/>
  <c r="J351" i="1"/>
  <c r="G352" i="1"/>
  <c r="G353" i="1"/>
  <c r="G354" i="1"/>
  <c r="G355" i="1"/>
  <c r="G356" i="1"/>
  <c r="G351" i="1"/>
  <c r="C352" i="1"/>
  <c r="C353" i="1"/>
  <c r="C354" i="1"/>
  <c r="C355" i="1"/>
  <c r="C356" i="1"/>
  <c r="C351" i="1"/>
  <c r="H330" i="1"/>
  <c r="F330" i="1"/>
  <c r="D330" i="1"/>
  <c r="A330" i="1"/>
  <c r="Q279" i="1"/>
  <c r="U279" i="1" s="1"/>
  <c r="Q280" i="1"/>
  <c r="U280" i="1" s="1"/>
  <c r="Q281" i="1"/>
  <c r="Q282" i="1"/>
  <c r="Q283" i="1"/>
  <c r="Q278" i="1"/>
  <c r="U278" i="1" s="1"/>
  <c r="O279" i="1"/>
  <c r="S279" i="1" s="1"/>
  <c r="O280" i="1"/>
  <c r="S280" i="1" s="1"/>
  <c r="O281" i="1"/>
  <c r="S281" i="1" s="1"/>
  <c r="O282" i="1"/>
  <c r="S282" i="1" s="1"/>
  <c r="O283" i="1"/>
  <c r="S283" i="1" s="1"/>
  <c r="O278" i="1"/>
  <c r="S278" i="1" s="1"/>
  <c r="I279" i="1"/>
  <c r="M279" i="1" s="1"/>
  <c r="I280" i="1"/>
  <c r="M280" i="1" s="1"/>
  <c r="I278" i="1"/>
  <c r="G278" i="1"/>
  <c r="K278" i="1" s="1"/>
  <c r="G279" i="1"/>
  <c r="K279" i="1" s="1"/>
  <c r="G280" i="1"/>
  <c r="K280" i="1" s="1"/>
  <c r="G281" i="1"/>
  <c r="K281" i="1" s="1"/>
  <c r="G282" i="1"/>
  <c r="K282" i="1" s="1"/>
  <c r="G283" i="1"/>
  <c r="K283" i="1" s="1"/>
  <c r="C279" i="1"/>
  <c r="C280" i="1"/>
  <c r="C281" i="1"/>
  <c r="C282" i="1"/>
  <c r="C283" i="1"/>
  <c r="C278" i="1"/>
  <c r="Q247" i="1"/>
  <c r="U247" i="1" s="1"/>
  <c r="Q248" i="1"/>
  <c r="U248" i="1" s="1"/>
  <c r="Q249" i="1"/>
  <c r="U249" i="1" s="1"/>
  <c r="Q250" i="1"/>
  <c r="U250" i="1" s="1"/>
  <c r="Q251" i="1"/>
  <c r="U251" i="1" s="1"/>
  <c r="Q246" i="1"/>
  <c r="U246" i="1" s="1"/>
  <c r="O247" i="1"/>
  <c r="S247" i="1" s="1"/>
  <c r="O248" i="1"/>
  <c r="S248" i="1" s="1"/>
  <c r="O250" i="1"/>
  <c r="S250" i="1" s="1"/>
  <c r="O251" i="1"/>
  <c r="S251" i="1" s="1"/>
  <c r="C247" i="1"/>
  <c r="C248" i="1"/>
  <c r="C249" i="1"/>
  <c r="C250" i="1"/>
  <c r="C251" i="1"/>
  <c r="I248" i="1"/>
  <c r="M248" i="1" s="1"/>
  <c r="I249" i="1"/>
  <c r="M249" i="1" s="1"/>
  <c r="I250" i="1"/>
  <c r="M250" i="1" s="1"/>
  <c r="I251" i="1"/>
  <c r="M251" i="1" s="1"/>
  <c r="I246" i="1"/>
  <c r="M246" i="1" s="1"/>
  <c r="G247" i="1"/>
  <c r="K247" i="1" s="1"/>
  <c r="G248" i="1"/>
  <c r="K248" i="1" s="1"/>
  <c r="G249" i="1"/>
  <c r="K249" i="1" s="1"/>
  <c r="G250" i="1"/>
  <c r="K250" i="1" s="1"/>
  <c r="G251" i="1"/>
  <c r="K251" i="1" s="1"/>
  <c r="G246" i="1"/>
  <c r="K246" i="1" s="1"/>
  <c r="C246" i="1"/>
  <c r="M61" i="1" l="1"/>
  <c r="M278" i="1"/>
  <c r="M284" i="1" s="1"/>
  <c r="I284" i="1"/>
  <c r="M221" i="1"/>
  <c r="Q61" i="1"/>
  <c r="G230" i="1"/>
  <c r="J230" i="1"/>
  <c r="M230" i="1"/>
  <c r="P230" i="1"/>
  <c r="M252" i="1"/>
  <c r="K61" i="1"/>
  <c r="J394" i="1"/>
  <c r="V394" i="1"/>
  <c r="S394" i="1"/>
  <c r="V106" i="1"/>
  <c r="P394" i="1"/>
  <c r="M394" i="1"/>
  <c r="O61" i="1"/>
  <c r="G221" i="1"/>
  <c r="J221" i="1"/>
  <c r="Q88" i="1"/>
  <c r="S369" i="1"/>
  <c r="P221" i="1"/>
  <c r="G357" i="1"/>
  <c r="M357" i="1"/>
  <c r="S357" i="1"/>
  <c r="F336" i="1"/>
  <c r="O88" i="1"/>
  <c r="J369" i="1"/>
  <c r="P369" i="1"/>
  <c r="G369" i="1"/>
  <c r="M369" i="1"/>
  <c r="P357" i="1"/>
  <c r="J357" i="1"/>
  <c r="D336" i="1"/>
  <c r="H336" i="1"/>
  <c r="S121" i="1"/>
  <c r="R121" i="1"/>
  <c r="Q121" i="1"/>
  <c r="P121" i="1"/>
  <c r="O121" i="1"/>
  <c r="N121" i="1"/>
  <c r="L121" i="1"/>
  <c r="Q52" i="1"/>
  <c r="O52" i="1"/>
  <c r="Q27" i="1"/>
  <c r="O27" i="1"/>
  <c r="M27" i="1"/>
  <c r="K27" i="1"/>
  <c r="Q284" i="1"/>
  <c r="O284" i="1"/>
  <c r="K284" i="1"/>
  <c r="G284" i="1"/>
  <c r="Q252" i="1"/>
  <c r="O252" i="1"/>
  <c r="I252" i="1"/>
  <c r="G252" i="1"/>
  <c r="U121" i="1" l="1"/>
  <c r="V121" i="1"/>
  <c r="S252" i="1"/>
  <c r="U252" i="1"/>
  <c r="S284" i="1"/>
  <c r="U284" i="1"/>
  <c r="K25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SP_Meldunek_parametry" type="5" refreshedVersion="5" savePassword="1" deleted="1" background="1" saveData="1" credentials="none">
    <dbPr connection="" command=""/>
  </connection>
  <connection id="2" xr16:uid="{00000000-0015-0000-FFFF-FFFF01000000}" keepAlive="1" name="SP_Meldunek_sekcja_I_tab_1" type="5" refreshedVersion="5" savePassword="1" deleted="1" background="1" saveData="1" credentials="none">
    <dbPr connection="" command=""/>
  </connection>
  <connection id="3" xr16:uid="{00000000-0015-0000-FFFF-FFFF02000000}" keepAlive="1" name="SP_Meldunek_sekcja_I_tab_2" type="5" refreshedVersion="5" savePassword="1" deleted="1" background="1" saveData="1" credentials="none">
    <dbPr connection="" command=""/>
  </connection>
  <connection id="4" xr16:uid="{00000000-0015-0000-FFFF-FFFF03000000}" keepAlive="1" name="SP_Meldunek_sekcja_II_tab_1" type="5" refreshedVersion="5" savePassword="1" deleted="1" background="1" saveData="1" credentials="none">
    <dbPr connection="" command=""/>
  </connection>
  <connection id="5" xr16:uid="{00000000-0015-0000-FFFF-FFFF04000000}" keepAlive="1" name="SP_Meldunek_sekcja_II_tab_2" type="5" refreshedVersion="5" savePassword="1" deleted="1" background="1" saveData="1" credentials="none">
    <dbPr connection="" command=""/>
  </connection>
  <connection id="6" xr16:uid="{00000000-0015-0000-FFFF-FFFF05000000}" keepAlive="1" name="SP_Meldunek_sekcja_III_tab_1" type="5" refreshedVersion="5" savePassword="1" deleted="1" background="1" saveData="1" credentials="none">
    <dbPr connection="" command=""/>
  </connection>
  <connection id="7" xr16:uid="{00000000-0015-0000-FFFF-FFFF06000000}" keepAlive="1" name="SP_Meldunek_sekcja_III_tab_2" type="5" refreshedVersion="5" savePassword="1" deleted="1" background="1" saveData="1" credentials="none">
    <dbPr connection="" command=""/>
  </connection>
  <connection id="8" xr16:uid="{00000000-0015-0000-FFFF-FFFF07000000}" keepAlive="1" name="SP_Meldunek_sekcja_IV" type="5" refreshedVersion="5" savePassword="1" deleted="1" background="1" saveData="1" credentials="none">
    <dbPr connection="" command=""/>
  </connection>
  <connection id="9" xr16:uid="{00000000-0015-0000-FFFF-FFFF08000000}" keepAlive="1" name="SP_Meldunek_sekcja_IX_tab_1" type="5" refreshedVersion="5" savePassword="1" deleted="1" background="1" saveData="1" credentials="none">
    <dbPr connection="" command=""/>
  </connection>
  <connection id="10" xr16:uid="{00000000-0015-0000-FFFF-FFFF09000000}" keepAlive="1" name="SP_Meldunek_sekcja_IX_tab_2" type="5" refreshedVersion="5" savePassword="1" deleted="1" background="1" saveData="1" credentials="none">
    <dbPr connection="" command=""/>
  </connection>
  <connection id="11" xr16:uid="{00000000-0015-0000-FFFF-FFFF0A000000}" keepAlive="1" name="SP_Meldunek_sekcja_V_tab_1" type="5" refreshedVersion="5" savePassword="1" deleted="1" background="1" saveData="1" credentials="none">
    <dbPr connection="" command=""/>
  </connection>
  <connection id="12" xr16:uid="{00000000-0015-0000-FFFF-FFFF0B000000}" keepAlive="1" name="SP_Meldunek_sekcja_V_tab_2" type="5" refreshedVersion="5" savePassword="1" deleted="1" background="1" saveData="1" credentials="none">
    <dbPr connection="" command=""/>
  </connection>
  <connection id="13" xr16:uid="{00000000-0015-0000-FFFF-FFFF0C000000}" keepAlive="1" name="SP_Meldunek_sekcja_V_tab_3" type="5" refreshedVersion="5" savePassword="1" deleted="1" background="1" saveData="1" credentials="none">
    <dbPr connection="" command=""/>
  </connection>
  <connection id="14" xr16:uid="{00000000-0015-0000-FFFF-FFFF0D000000}" keepAlive="1" name="SP_Meldunek_sekcja_V_tab_4" type="5" refreshedVersion="5" savePassword="1" deleted="1" background="1" saveData="1" credentials="none">
    <dbPr connection="" command=""/>
  </connection>
  <connection id="15" xr16:uid="{00000000-0015-0000-FFFF-FFFF0E000000}" keepAlive="1" name="SP_Meldunek_sekcja_VI_tab_1" type="5" refreshedVersion="5" savePassword="1" deleted="1" background="1" saveData="1" credentials="none">
    <dbPr connection="" command=""/>
  </connection>
  <connection id="16" xr16:uid="{00000000-0015-0000-FFFF-FFFF0F000000}" keepAlive="1" name="SP_Meldunek_sekcja_VI_tab_2" type="5" refreshedVersion="5" savePassword="1" deleted="1" background="1" saveData="1" credentials="none">
    <dbPr connection="" command=""/>
  </connection>
  <connection id="17" xr16:uid="{00000000-0015-0000-FFFF-FFFF10000000}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xr16:uid="{00000000-0015-0000-FFFF-FFFF11000000}" keepAlive="1" name="SP_Meldunek_sekcja_VIII" type="5" refreshedVersion="5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<sst xmlns="http://schemas.openxmlformats.org/spreadsheetml/2006/main" count="992" uniqueCount="172">
  <si>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</si>
  <si>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</si>
  <si>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</si>
  <si>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</si>
  <si>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</si>
  <si>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</si>
  <si>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</si>
  <si>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</si>
  <si>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</si>
  <si>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</si>
  <si>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</si>
  <si>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</si>
  <si>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</si>
  <si>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</si>
  <si>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</si>
  <si>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</si>
  <si>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</si>
  <si>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</si>
  <si>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</si>
  <si>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</si>
  <si>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</si>
  <si>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</si>
  <si>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</si>
  <si>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</si>
  <si>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</si>
  <si>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</si>
  <si>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</si>
  <si>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</si>
  <si>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</si>
  <si>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</si>
  <si>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</si>
  <si>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</si>
  <si>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</si>
  <si>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</si>
  <si>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</si>
  <si>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</si>
  <si>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</si>
  <si>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</si>
  <si>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</si>
  <si>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</si>
  <si>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</si>
  <si>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</si>
  <si>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</si>
  <si>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</si>
  <si>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</si>
  <si>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</si>
  <si>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</si>
  <si>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</si>
  <si>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</si>
  <si>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</si>
  <si>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</si>
  <si>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</si>
  <si>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</si>
  <si>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</si>
  <si>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</si>
  <si>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</si>
  <si>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</si>
  <si>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</si>
  <si>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</si>
  <si>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</si>
  <si>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</si>
  <si>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</si>
  <si>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</si>
  <si>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</si>
  <si>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</si>
  <si>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</si>
  <si>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</si>
  <si>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</si>
  <si>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</si>
  <si>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</si>
  <si>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</si>
  <si>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</si>
  <si>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</si>
  <si>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</si>
  <si>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</si>
  <si>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</si>
  <si>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</si>
  <si>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</si>
  <si>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</si>
  <si>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</si>
  <si>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</si>
  <si>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</si>
  <si>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</si>
  <si>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</si>
  <si>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</si>
  <si>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</si>
  <si>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</si>
  <si>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</si>
  <si>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</si>
  <si>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</si>
  <si>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</si>
  <si>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</si>
  <si>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</si>
  <si>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</si>
  <si>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</si>
  <si>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</si>
  <si>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</si>
  <si>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</si>
  <si>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</si>
  <si>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</si>
  <si>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</si>
  <si>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</si>
  <si>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</si>
  <si>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</si>
  <si>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</si>
  <si>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</si>
  <si>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</si>
  <si>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</si>
  <si>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</si>
  <si>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</si>
  <si>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</si>
  <si>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</si>
  <si>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</si>
  <si>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</si>
  <si>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</si>
  <si>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</si>
  <si>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</si>
  <si>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</si>
  <si>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</si>
  <si>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</si>
  <si>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</si>
  <si>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</si>
  <si>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</si>
  <si>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</si>
  <si>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</si>
  <si>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</si>
  <si>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AUSTRIA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</si>
  <si>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</si>
  <si>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</si>
  <si>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</si>
  <si>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</si>
  <si>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</si>
  <si>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</si>
  <si>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</si>
  <si>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</si>
  <si>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WZNOWIENIA</t>
  </si>
  <si>
    <t>BELGIA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</si>
  <si>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</si>
  <si>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</si>
  <si>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</si>
  <si>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</si>
  <si>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III. Wykaz cudzoziemców, których pobyt na terytorium RP jest niepożądany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</si>
  <si>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</si>
  <si>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</si>
  <si>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</si>
  <si>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</si>
  <si>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</si>
  <si>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</si>
  <si>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01.06.2024</t>
  </si>
  <si>
    <t>30.06.2024</t>
  </si>
  <si>
    <t>01.01.2024</t>
  </si>
  <si>
    <t>BIAŁORUŚ</t>
  </si>
  <si>
    <t>ERYTREA</t>
  </si>
  <si>
    <t>ETIOPIA</t>
  </si>
  <si>
    <t>SYRIA</t>
  </si>
  <si>
    <t>SOMALIA</t>
  </si>
  <si>
    <t>NORWEGIA</t>
  </si>
  <si>
    <t>NIDERLANDY</t>
  </si>
  <si>
    <t>RUMUNIA</t>
  </si>
  <si>
    <t>ŁOTWA</t>
  </si>
  <si>
    <t>JEMEN</t>
  </si>
  <si>
    <t>AFGANISTAN</t>
  </si>
  <si>
    <t>24.06.2024 - 30.06.2024</t>
  </si>
  <si>
    <t>17.06.2024 - 23.06.2024</t>
  </si>
  <si>
    <t>10.06.2024 - 16.06.2024</t>
  </si>
  <si>
    <t>03.06.2024 - 09.06.2024</t>
  </si>
  <si>
    <t>27.05.2024 - 02.06.2024</t>
  </si>
  <si>
    <t>WNIOSEK O WYDANIE DOKUMENTU POTWIERDZAJĄCEGO PRAWO STAŁEGO POBYTU</t>
  </si>
  <si>
    <t>WNIOSEK O WYDANIE KARTY POBYTU CZŁONKA RODZINY OBYWATELA UE</t>
  </si>
  <si>
    <t>WNIOSEK O WYDANIE KARTY STAŁEGO POBYTU (CZŁONKA RODZINY OBYWATELA UE)</t>
  </si>
  <si>
    <t>BD</t>
  </si>
  <si>
    <t>Warszawa, 8.07.2024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</si>
</sst>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zł&quot;* #,##0_);_(&quot;zł&quot;* \(#,##0\);_(&quot;zł&quot;* &quot;-&quot;_);_(@_)"/>
    <numFmt numFmtId="165" formatCode="yyyy/mm/dd;@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10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top"/>
      <protection locked="0"/>
    </xf>
    <xf numFmtId="0" fontId="21" fillId="0" borderId="50" xfId="0" applyFont="1" applyBorder="1" applyProtection="1">
      <protection locked="0"/>
    </xf>
    <xf numFmtId="165" fontId="35" fillId="0" borderId="0" xfId="0" applyNumberFormat="1" applyFont="1" applyAlignment="1" applyProtection="1">
      <alignment vertical="top"/>
      <protection locked="0"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3" fontId="28" fillId="35" borderId="0" xfId="0" applyNumberFormat="1" applyFont="1" applyFill="1" applyBorder="1" applyAlignment="1" applyProtection="1">
      <alignment horizontal="center" vertical="center"/>
      <protection locked="0"/>
    </xf>
    <xf numFmtId="3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28" fillId="36" borderId="0" xfId="10" applyFont="1" applyFill="1" applyBorder="1" applyAlignment="1" applyProtection="1">
      <alignment horizontal="center" vertical="center"/>
      <protection locked="0"/>
    </xf>
    <xf numFmtId="3" fontId="28" fillId="36" borderId="0" xfId="10" applyNumberFormat="1" applyFont="1" applyFill="1" applyBorder="1" applyAlignment="1" applyProtection="1">
      <alignment horizontal="center" vertical="center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 indent="1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  <xf numFmtId="0" fontId="21" fillId="0" borderId="0" xfId="0" applyFont="1" applyProtection="1">
      <protection locked="0"/>
    </xf>
    <xf numFmtId="165" fontId="40" fillId="0" borderId="0" xfId="0" applyNumberFormat="1" applyFont="1" applyProtection="1">
      <protection locked="0"/>
    </xf>
    <xf numFmtId="3" fontId="40" fillId="0" borderId="0" xfId="0" applyNumberFormat="1" applyFont="1" applyProtection="1">
      <protection locked="0"/>
    </xf>
    <xf numFmtId="0" fontId="21" fillId="0" borderId="0" xfId="0" applyFont="1" applyProtection="1"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3" fontId="28" fillId="35" borderId="45" xfId="0" applyNumberFormat="1" applyFont="1" applyFill="1" applyBorder="1" applyAlignment="1" applyProtection="1">
      <alignment horizontal="center" vertical="center"/>
    </xf>
    <xf numFmtId="3" fontId="28" fillId="35" borderId="46" xfId="0" applyNumberFormat="1" applyFont="1" applyFill="1" applyBorder="1" applyAlignment="1" applyProtection="1">
      <alignment horizontal="center" vertical="center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0" fontId="27" fillId="0" borderId="40" xfId="0" applyFont="1" applyBorder="1" applyAlignment="1" applyProtection="1">
      <alignment horizontal="center" vertical="center" wrapText="1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3" fontId="29" fillId="34" borderId="17" xfId="43" applyNumberFormat="1" applyFont="1" applyFill="1" applyBorder="1" applyAlignment="1" applyProtection="1">
      <alignment horizontal="right" vertical="center"/>
    </xf>
    <xf numFmtId="3" fontId="29" fillId="34" borderId="19" xfId="43" applyNumberFormat="1" applyFont="1" applyFill="1" applyBorder="1" applyAlignment="1" applyProtection="1">
      <alignment horizontal="right" vertical="center"/>
    </xf>
    <xf numFmtId="3" fontId="28" fillId="36" borderId="45" xfId="10" applyNumberFormat="1" applyFont="1" applyFill="1" applyBorder="1" applyAlignment="1" applyProtection="1">
      <alignment horizontal="center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3" fontId="29" fillId="35" borderId="10" xfId="0" applyNumberFormat="1" applyFont="1" applyFill="1" applyBorder="1" applyAlignment="1" applyProtection="1">
      <alignment horizontal="right" vertical="center"/>
    </xf>
    <xf numFmtId="3" fontId="29" fillId="35" borderId="17" xfId="43" applyNumberFormat="1" applyFont="1" applyFill="1" applyBorder="1" applyAlignment="1" applyProtection="1">
      <alignment horizontal="right" vertical="center"/>
    </xf>
    <xf numFmtId="3" fontId="29" fillId="35" borderId="19" xfId="43" applyNumberFormat="1" applyFont="1" applyFill="1" applyBorder="1" applyAlignment="1" applyProtection="1">
      <alignment horizontal="right" vertical="center"/>
    </xf>
    <xf numFmtId="3" fontId="29" fillId="35" borderId="42" xfId="0" applyNumberFormat="1" applyFont="1" applyFill="1" applyBorder="1" applyAlignment="1" applyProtection="1">
      <alignment horizontal="right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3" fontId="29" fillId="0" borderId="10" xfId="0" applyNumberFormat="1" applyFont="1" applyBorder="1" applyAlignment="1" applyProtection="1">
      <alignment horizontal="right" vertical="center" wrapText="1"/>
    </xf>
    <xf numFmtId="3" fontId="29" fillId="0" borderId="32" xfId="0" applyNumberFormat="1" applyFont="1" applyBorder="1" applyAlignment="1" applyProtection="1">
      <alignment horizontal="right" vertical="center" wrapText="1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3" fontId="29" fillId="34" borderId="26" xfId="43" applyNumberFormat="1" applyFont="1" applyFill="1" applyBorder="1" applyAlignment="1" applyProtection="1">
      <alignment horizontal="right" vertical="center"/>
    </xf>
    <xf numFmtId="0" fontId="29" fillId="35" borderId="10" xfId="0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3" fontId="29" fillId="34" borderId="10" xfId="43" applyNumberFormat="1" applyFont="1" applyFill="1" applyBorder="1" applyAlignment="1" applyProtection="1">
      <alignment horizontal="right" vertical="center"/>
    </xf>
    <xf numFmtId="3" fontId="28" fillId="36" borderId="52" xfId="10" applyNumberFormat="1" applyFont="1" applyFill="1" applyBorder="1" applyAlignment="1" applyProtection="1">
      <alignment horizontal="center" vertical="center"/>
    </xf>
    <xf numFmtId="3" fontId="28" fillId="36" borderId="53" xfId="10" applyNumberFormat="1" applyFont="1" applyFill="1" applyBorder="1" applyAlignment="1" applyProtection="1">
      <alignment horizontal="center" vertical="center"/>
    </xf>
    <xf numFmtId="0" fontId="29" fillId="35" borderId="42" xfId="0" applyFont="1" applyFill="1" applyBorder="1" applyAlignment="1" applyProtection="1">
      <alignment horizontal="right" vertical="center"/>
    </xf>
    <xf numFmtId="0" fontId="21" fillId="33" borderId="0" xfId="0" applyFont="1" applyFill="1" applyAlignment="1" applyProtection="1">
      <alignment horizontal="left" vertical="top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9" fillId="35" borderId="43" xfId="0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3" fontId="28" fillId="33" borderId="45" xfId="10" applyNumberFormat="1" applyFont="1" applyFill="1" applyBorder="1" applyAlignment="1" applyProtection="1">
      <alignment horizontal="center" vertical="center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3" fontId="29" fillId="0" borderId="10" xfId="24" applyNumberFormat="1" applyFont="1" applyFill="1" applyBorder="1" applyAlignment="1" applyProtection="1">
      <alignment horizontal="right" vertical="center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3" fontId="29" fillId="35" borderId="26" xfId="43" applyNumberFormat="1" applyFont="1" applyFill="1" applyBorder="1" applyAlignment="1" applyProtection="1">
      <alignment horizontal="right" vertical="center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3" fontId="28" fillId="33" borderId="46" xfId="10" applyNumberFormat="1" applyFont="1" applyFill="1" applyBorder="1" applyAlignment="1" applyProtection="1">
      <alignment horizontal="center" vertical="center"/>
    </xf>
    <xf numFmtId="3" fontId="29" fillId="0" borderId="42" xfId="24" applyNumberFormat="1" applyFont="1" applyFill="1" applyBorder="1" applyAlignment="1" applyProtection="1">
      <alignment horizontal="right" vertical="center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3" fontId="28" fillId="36" borderId="47" xfId="10" applyNumberFormat="1" applyFont="1" applyFill="1" applyBorder="1" applyAlignment="1" applyProtection="1">
      <alignment horizontal="center" vertical="center"/>
    </xf>
    <xf numFmtId="3" fontId="28" fillId="36" borderId="48" xfId="10" applyNumberFormat="1" applyFont="1" applyFill="1" applyBorder="1" applyAlignment="1" applyProtection="1">
      <alignment horizontal="center" vertical="center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3" fontId="29" fillId="0" borderId="10" xfId="0" applyNumberFormat="1" applyFont="1" applyFill="1" applyBorder="1" applyAlignment="1" applyProtection="1">
      <alignment horizontal="right" vertical="center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3" fontId="29" fillId="35" borderId="11" xfId="43" applyNumberFormat="1" applyFont="1" applyFill="1" applyBorder="1" applyAlignment="1" applyProtection="1">
      <alignment horizontal="right" vertical="center"/>
    </xf>
    <xf numFmtId="3" fontId="29" fillId="35" borderId="13" xfId="43" applyNumberFormat="1" applyFont="1" applyFill="1" applyBorder="1" applyAlignment="1" applyProtection="1">
      <alignment horizontal="right" vertical="center"/>
    </xf>
    <xf numFmtId="0" fontId="21" fillId="0" borderId="0" xfId="0" applyFont="1" applyProtection="1">
      <protection locked="0"/>
    </xf>
    <xf numFmtId="0" fontId="28" fillId="36" borderId="51" xfId="10" applyFont="1" applyFill="1" applyBorder="1" applyAlignment="1" applyProtection="1">
      <alignment horizontal="left" vertical="center"/>
    </xf>
    <xf numFmtId="0" fontId="28" fillId="36" borderId="52" xfId="1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34" borderId="32" xfId="0" applyFont="1" applyFill="1" applyBorder="1" applyAlignment="1" applyProtection="1">
      <alignment horizontal="right" vertical="center"/>
    </xf>
    <xf numFmtId="0" fontId="29" fillId="35" borderId="32" xfId="0" applyFont="1" applyFill="1" applyBorder="1" applyAlignment="1" applyProtection="1">
      <alignment horizontal="right" vertical="center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6" xfId="10" applyFont="1" applyFill="1" applyBorder="1" applyAlignment="1" applyProtection="1">
      <alignment horizontal="center" vertical="center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3" fontId="29" fillId="0" borderId="42" xfId="0" applyNumberFormat="1" applyFont="1" applyBorder="1" applyAlignment="1" applyProtection="1">
      <alignment horizontal="right" vertical="center" wrapText="1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9" fillId="36" borderId="25" xfId="0" applyFont="1" applyFill="1" applyBorder="1" applyAlignment="1" applyProtection="1">
      <alignment vertical="center" wrapText="1"/>
      <protection locked="0"/>
    </xf>
    <xf numFmtId="0" fontId="29" fillId="36" borderId="10" xfId="0" applyFont="1" applyFill="1" applyBorder="1" applyAlignment="1" applyProtection="1">
      <alignment vertical="center" wrapText="1"/>
      <protection locked="0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 wrapText="1"/>
      <protection locked="0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3" fontId="29" fillId="35" borderId="42" xfId="43" applyNumberFormat="1" applyFont="1" applyFill="1" applyBorder="1" applyAlignment="1" applyProtection="1">
      <alignment horizontal="right" vertical="center"/>
    </xf>
    <xf numFmtId="3" fontId="29" fillId="35" borderId="10" xfId="43" applyNumberFormat="1" applyFont="1" applyFill="1" applyBorder="1" applyAlignment="1" applyProtection="1">
      <alignment horizontal="right" vertical="center"/>
    </xf>
    <xf numFmtId="3" fontId="29" fillId="34" borderId="32" xfId="43" applyNumberFormat="1" applyFont="1" applyFill="1" applyBorder="1" applyAlignment="1" applyProtection="1">
      <alignment horizontal="right" vertical="center"/>
    </xf>
    <xf numFmtId="0" fontId="21" fillId="33" borderId="0" xfId="0" applyFont="1" applyFill="1" applyAlignment="1" applyProtection="1">
      <alignment horizontal="left" vertical="top" wrapText="1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8" fillId="35" borderId="32" xfId="44" applyFont="1" applyFill="1" applyBorder="1" applyAlignment="1" applyProtection="1">
      <alignment horizontal="center" vertical="center"/>
      <protection locked="0"/>
    </xf>
    <xf numFmtId="3" fontId="28" fillId="36" borderId="49" xfId="10" applyNumberFormat="1" applyFont="1" applyFill="1" applyBorder="1" applyAlignment="1" applyProtection="1">
      <alignment horizontal="center" vertical="center"/>
    </xf>
    <xf numFmtId="3" fontId="29" fillId="35" borderId="35" xfId="43" applyNumberFormat="1" applyFont="1" applyFill="1" applyBorder="1" applyAlignment="1" applyProtection="1">
      <alignment horizontal="right" vertical="center"/>
    </xf>
    <xf numFmtId="3" fontId="29" fillId="35" borderId="32" xfId="43" applyNumberFormat="1" applyFont="1" applyFill="1" applyBorder="1" applyAlignment="1" applyProtection="1">
      <alignment horizontal="right" vertical="center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3" fontId="29" fillId="35" borderId="43" xfId="43" applyNumberFormat="1" applyFont="1" applyFill="1" applyBorder="1" applyAlignment="1" applyProtection="1">
      <alignment horizontal="right" vertical="center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3" fontId="29" fillId="0" borderId="42" xfId="0" applyNumberFormat="1" applyFont="1" applyFill="1" applyBorder="1" applyAlignment="1" applyProtection="1">
      <alignment horizontal="right" vertical="center"/>
    </xf>
    <xf numFmtId="0" fontId="34" fillId="35" borderId="21" xfId="0" applyFont="1" applyFill="1" applyBorder="1" applyAlignment="1" applyProtection="1">
      <alignment horizontal="center" vertical="center" wrapText="1"/>
    </xf>
    <xf numFmtId="0" fontId="34" fillId="35" borderId="31" xfId="0" applyFont="1" applyFill="1" applyBorder="1" applyAlignment="1" applyProtection="1">
      <alignment horizontal="center" vertical="center" wrapText="1"/>
    </xf>
    <xf numFmtId="3" fontId="28" fillId="34" borderId="45" xfId="0" applyNumberFormat="1" applyFont="1" applyFill="1" applyBorder="1" applyAlignment="1" applyProtection="1">
      <alignment horizontal="center" vertical="center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3" fontId="28" fillId="34" borderId="46" xfId="0" applyNumberFormat="1" applyFont="1" applyFill="1" applyBorder="1" applyAlignment="1" applyProtection="1">
      <alignment horizontal="center" vertical="center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0" fontId="29" fillId="33" borderId="25" xfId="24" applyFont="1" applyFill="1" applyBorder="1" applyAlignment="1" applyProtection="1">
      <alignment vertical="center" wrapText="1"/>
      <protection locked="0"/>
    </xf>
    <xf numFmtId="0" fontId="29" fillId="33" borderId="10" xfId="24" applyFont="1" applyFill="1" applyBorder="1" applyAlignment="1" applyProtection="1">
      <alignment vertical="center" wrapText="1"/>
      <protection locked="0"/>
    </xf>
    <xf numFmtId="0" fontId="29" fillId="0" borderId="25" xfId="0" applyFont="1" applyFill="1" applyBorder="1" applyAlignment="1" applyProtection="1">
      <alignment vertical="center" wrapText="1"/>
      <protection locked="0"/>
    </xf>
    <xf numFmtId="0" fontId="29" fillId="0" borderId="10" xfId="0" applyFont="1" applyFill="1" applyBorder="1" applyAlignment="1" applyProtection="1">
      <alignment vertical="center" wrapText="1"/>
      <protection locked="0"/>
    </xf>
    <xf numFmtId="0" fontId="29" fillId="36" borderId="25" xfId="24" applyFont="1" applyFill="1" applyBorder="1" applyAlignment="1" applyProtection="1">
      <alignment vertical="center" wrapText="1"/>
      <protection locked="0"/>
    </xf>
    <xf numFmtId="0" fontId="29" fillId="36" borderId="10" xfId="24" applyFont="1" applyFill="1" applyBorder="1" applyAlignment="1" applyProtection="1">
      <alignment vertical="center" wrapText="1"/>
      <protection locked="0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9" fillId="33" borderId="41" xfId="24" applyFont="1" applyFill="1" applyBorder="1" applyAlignment="1" applyProtection="1">
      <alignment vertical="center" wrapText="1"/>
      <protection locked="0"/>
    </xf>
    <xf numFmtId="0" fontId="29" fillId="33" borderId="42" xfId="24" applyFont="1" applyFill="1" applyBorder="1" applyAlignment="1" applyProtection="1">
      <alignment vertical="center" wrapText="1"/>
      <protection locked="0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164" fontId="24" fillId="0" borderId="0" xfId="2" applyNumberFormat="1" applyFont="1" applyBorder="1" applyAlignment="1" applyProtection="1">
      <alignment horizontal="center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3" fontId="28" fillId="35" borderId="46" xfId="10" applyNumberFormat="1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/>
      <protection locked="0"/>
    </xf>
    <xf numFmtId="0" fontId="28" fillId="36" borderId="45" xfId="10" applyFont="1" applyFill="1" applyBorder="1" applyAlignment="1" applyProtection="1">
      <alignment horizontal="left" vertical="center"/>
      <protection locked="0"/>
    </xf>
  </cellXfs>
  <cellStyles count="46">
    <cellStyle name="20% - akcent 1 2" xfId="35" xr:uid="{00000000-0005-0000-0000-000000000000}"/>
    <cellStyle name="20% - akcent 2 2" xfId="36" xr:uid="{00000000-0005-0000-0000-000001000000}"/>
    <cellStyle name="20% — akcent 3" xfId="24" builtinId="38"/>
    <cellStyle name="20% - akcent 3 2" xfId="37" xr:uid="{00000000-0005-0000-0000-000003000000}"/>
    <cellStyle name="20% - akcent 4 2" xfId="38" xr:uid="{00000000-0005-0000-0000-000004000000}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 xr:uid="{00000000-0005-0000-0000-000009000000}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 xr:uid="{00000000-0005-0000-0000-00000F000000}"/>
    <cellStyle name="60% - akcent 4 2" xfId="41" xr:uid="{00000000-0005-0000-0000-000010000000}"/>
    <cellStyle name="60% — akcent 5" xfId="30" builtinId="48" customBuiltin="1"/>
    <cellStyle name="60% - akcent 6 2" xfId="42" xr:uid="{00000000-0005-0000-0000-000012000000}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 xr:uid="{00000000-0005-0000-0000-000024000000}"/>
    <cellStyle name="Normalny 3" xfId="34" xr:uid="{00000000-0005-0000-0000-000025000000}"/>
    <cellStyle name="Normalny 4" xfId="45" xr:uid="{00000000-0005-0000-0000-000026000000}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 xr:uid="{00000000-0005-0000-0000-00002C000000}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 xr9:uid="{00000000-0011-0000-FFFF-FFFF00000000}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tygodniowy'!$C$278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tygodniowy'!$G$276:$J$277,'Meldunek tygodniowy'!$K$276:$N$277,'Meldunek tygodniowy'!$O$276:$R$277)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tygodniowy'!$G$278:$R$278</c:f>
              <c:numCache>
                <c:formatCode>#,##0</c:formatCode>
                <c:ptCount val="12"/>
                <c:pt idx="0">
                  <c:v>1674</c:v>
                </c:pt>
                <c:pt idx="2">
                  <c:v>2352</c:v>
                </c:pt>
                <c:pt idx="4">
                  <c:v>75</c:v>
                </c:pt>
                <c:pt idx="6">
                  <c:v>302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0-4DA1-8795-59D7B71B9016}"/>
            </c:ext>
          </c:extLst>
        </c:ser>
        <c:ser>
          <c:idx val="1"/>
          <c:order val="1"/>
          <c:tx>
            <c:strRef>
              <c:f>'Meldunek tygodniowy'!$C$279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tygodniowy'!$G$276:$J$277,'Meldunek tygodniowy'!$K$276:$N$277,'Meldunek tygodniowy'!$O$276:$R$277)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tygodniowy'!$G$279:$R$279</c:f>
              <c:numCache>
                <c:formatCode>#,##0</c:formatCode>
                <c:ptCount val="12"/>
                <c:pt idx="0">
                  <c:v>1449</c:v>
                </c:pt>
                <c:pt idx="2">
                  <c:v>1835</c:v>
                </c:pt>
                <c:pt idx="4">
                  <c:v>23</c:v>
                </c:pt>
                <c:pt idx="6">
                  <c:v>112</c:v>
                </c:pt>
                <c:pt idx="8">
                  <c:v>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0-4DA1-8795-59D7B71B9016}"/>
            </c:ext>
          </c:extLst>
        </c:ser>
        <c:ser>
          <c:idx val="2"/>
          <c:order val="2"/>
          <c:tx>
            <c:strRef>
              <c:f>'Meldunek tygodniowy'!$C$280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tygodniowy'!$G$276:$J$277,'Meldunek tygodniowy'!$K$276:$N$277,'Meldunek tygodniowy'!$O$276:$R$277)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tygodniowy'!$G$280:$R$280</c:f>
              <c:numCache>
                <c:formatCode>#,##0</c:formatCode>
                <c:ptCount val="12"/>
                <c:pt idx="0">
                  <c:v>178</c:v>
                </c:pt>
                <c:pt idx="2">
                  <c:v>280</c:v>
                </c:pt>
                <c:pt idx="4">
                  <c:v>145</c:v>
                </c:pt>
                <c:pt idx="6">
                  <c:v>232</c:v>
                </c:pt>
                <c:pt idx="8">
                  <c:v>15</c:v>
                </c:pt>
                <c:pt idx="1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70-4DA1-8795-59D7B71B9016}"/>
            </c:ext>
          </c:extLst>
        </c:ser>
        <c:ser>
          <c:idx val="3"/>
          <c:order val="3"/>
          <c:tx>
            <c:strRef>
              <c:f>'Meldunek tygodniowy'!$C$281</c:f>
              <c:strCache>
                <c:ptCount val="1"/>
                <c:pt idx="0">
                  <c:v>SOMALIA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tygodniowy'!$G$276:$J$277,'Meldunek tygodniowy'!$K$276:$N$277,'Meldunek tygodniowy'!$O$276:$R$277)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tygodniowy'!$G$281:$R$281</c:f>
              <c:numCache>
                <c:formatCode>#,##0</c:formatCode>
                <c:ptCount val="12"/>
                <c:pt idx="0">
                  <c:v>310</c:v>
                </c:pt>
                <c:pt idx="2">
                  <c:v>312</c:v>
                </c:pt>
                <c:pt idx="4">
                  <c:v>17</c:v>
                </c:pt>
                <c:pt idx="6">
                  <c:v>35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170-4DA1-8795-59D7B71B9016}"/>
            </c:ext>
          </c:extLst>
        </c:ser>
        <c:ser>
          <c:idx val="5"/>
          <c:order val="4"/>
          <c:tx>
            <c:strRef>
              <c:f>'Meldunek tygodniowy'!$C$282</c:f>
              <c:strCache>
                <c:ptCount val="1"/>
                <c:pt idx="0">
                  <c:v>SYRIA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tygodniowy'!$G$282:$R$282</c:f>
              <c:numCache>
                <c:formatCode>#,##0</c:formatCode>
                <c:ptCount val="12"/>
                <c:pt idx="0">
                  <c:v>289</c:v>
                </c:pt>
                <c:pt idx="2">
                  <c:v>303</c:v>
                </c:pt>
                <c:pt idx="4">
                  <c:v>10</c:v>
                </c:pt>
                <c:pt idx="6">
                  <c:v>16</c:v>
                </c:pt>
                <c:pt idx="8">
                  <c:v>9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170-4DA1-8795-59D7B71B9016}"/>
            </c:ext>
          </c:extLst>
        </c:ser>
        <c:ser>
          <c:idx val="4"/>
          <c:order val="5"/>
          <c:tx>
            <c:strRef>
              <c:f>'Meldunek tygodniowy'!$C$283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tygodniowy'!$G$276:$J$277,'Meldunek tygodniowy'!$K$276:$N$277,'Meldunek tygodniowy'!$O$276:$R$277)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tygodniowy'!$G$283:$R$283</c:f>
              <c:numCache>
                <c:formatCode>#,##0</c:formatCode>
                <c:ptCount val="12"/>
                <c:pt idx="0">
                  <c:v>1487</c:v>
                </c:pt>
                <c:pt idx="2">
                  <c:v>1633</c:v>
                </c:pt>
                <c:pt idx="4">
                  <c:v>142</c:v>
                </c:pt>
                <c:pt idx="6">
                  <c:v>225</c:v>
                </c:pt>
                <c:pt idx="8">
                  <c:v>25</c:v>
                </c:pt>
                <c:pt idx="1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170-4DA1-8795-59D7B71B9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384629328"/>
        <c:axId val="384628152"/>
        <c:axId val="0"/>
      </c:bar3DChart>
      <c:catAx>
        <c:axId val="38462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384628152"/>
        <c:crosses val="autoZero"/>
        <c:auto val="1"/>
        <c:lblAlgn val="ctr"/>
        <c:lblOffset val="100"/>
        <c:noMultiLvlLbl val="0"/>
      </c:catAx>
      <c:valAx>
        <c:axId val="38462815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384629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tygodniowy'!$B$389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tygodniowy'!$J$388,'Meldunek tygodniowy'!$M$388,'Meldunek tygodniowy'!$P$388,'Meldunek tygodniowy'!$S$388,'Meldunek tygodniowy'!$V$388)</c:f>
              <c:strCache>
                <c:ptCount val="5"/>
                <c:pt idx="0">
                  <c:v>27.05.2024 - 02.06.2024</c:v>
                </c:pt>
                <c:pt idx="1">
                  <c:v>03.06.2024 - 09.06.2024</c:v>
                </c:pt>
                <c:pt idx="2">
                  <c:v>10.06.2024 - 16.06.2024</c:v>
                </c:pt>
                <c:pt idx="3">
                  <c:v>17.06.2024 - 23.06.2024</c:v>
                </c:pt>
                <c:pt idx="4">
                  <c:v>24.06.2024 - 30.06.2024</c:v>
                </c:pt>
              </c:strCache>
            </c:strRef>
          </c:cat>
          <c:val>
            <c:numRef>
              <c:f>('Meldunek tygodniowy'!$J$389,'Meldunek tygodniowy'!$M$389,'Meldunek tygodniowy'!$P$389,'Meldunek tygodniowy'!$S$389,'Meldunek tygodniowy'!$V$389)</c:f>
              <c:numCache>
                <c:formatCode>#,##0</c:formatCode>
                <c:ptCount val="5"/>
                <c:pt idx="0">
                  <c:v>841</c:v>
                </c:pt>
                <c:pt idx="1">
                  <c:v>954</c:v>
                </c:pt>
                <c:pt idx="2">
                  <c:v>989</c:v>
                </c:pt>
                <c:pt idx="3">
                  <c:v>965</c:v>
                </c:pt>
                <c:pt idx="4">
                  <c:v>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3-43C6-8BB2-637886CE4D78}"/>
            </c:ext>
          </c:extLst>
        </c:ser>
        <c:ser>
          <c:idx val="1"/>
          <c:order val="1"/>
          <c:tx>
            <c:strRef>
              <c:f>'Meldunek tygodniowy'!$B$390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tygodniowy'!$J$388,'Meldunek tygodniowy'!$M$388,'Meldunek tygodniowy'!$P$388,'Meldunek tygodniowy'!$S$388,'Meldunek tygodniowy'!$V$388)</c:f>
              <c:strCache>
                <c:ptCount val="5"/>
                <c:pt idx="0">
                  <c:v>27.05.2024 - 02.06.2024</c:v>
                </c:pt>
                <c:pt idx="1">
                  <c:v>03.06.2024 - 09.06.2024</c:v>
                </c:pt>
                <c:pt idx="2">
                  <c:v>10.06.2024 - 16.06.2024</c:v>
                </c:pt>
                <c:pt idx="3">
                  <c:v>17.06.2024 - 23.06.2024</c:v>
                </c:pt>
                <c:pt idx="4">
                  <c:v>24.06.2024 - 30.06.2024</c:v>
                </c:pt>
              </c:strCache>
            </c:strRef>
          </c:cat>
          <c:val>
            <c:numRef>
              <c:f>('Meldunek tygodniowy'!$J$390,'Meldunek tygodniowy'!$M$390,'Meldunek tygodniowy'!$P$390,'Meldunek tygodniowy'!$S$390,'Meldunek tygodniowy'!$V$390)</c:f>
              <c:numCache>
                <c:formatCode>#,##0</c:formatCode>
                <c:ptCount val="5"/>
                <c:pt idx="0">
                  <c:v>5005</c:v>
                </c:pt>
                <c:pt idx="1">
                  <c:v>5015</c:v>
                </c:pt>
                <c:pt idx="2">
                  <c:v>5045</c:v>
                </c:pt>
                <c:pt idx="3">
                  <c:v>5014</c:v>
                </c:pt>
                <c:pt idx="4">
                  <c:v>4993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3-43C6-8BB2-637886CE4D78}"/>
            </c:ext>
          </c:extLst>
        </c:ser>
        <c:ser>
          <c:idx val="5"/>
          <c:order val="2"/>
          <c:tx>
            <c:strRef>
              <c:f>'Meldunek tygodniowy'!$B$393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tygodniowy'!$J$388,'Meldunek tygodniowy'!$M$388,'Meldunek tygodniowy'!$P$388,'Meldunek tygodniowy'!$S$388,'Meldunek tygodniowy'!$V$388)</c:f>
              <c:strCache>
                <c:ptCount val="5"/>
                <c:pt idx="0">
                  <c:v>27.05.2024 - 02.06.2024</c:v>
                </c:pt>
                <c:pt idx="1">
                  <c:v>03.06.2024 - 09.06.2024</c:v>
                </c:pt>
                <c:pt idx="2">
                  <c:v>10.06.2024 - 16.06.2024</c:v>
                </c:pt>
                <c:pt idx="3">
                  <c:v>17.06.2024 - 23.06.2024</c:v>
                </c:pt>
                <c:pt idx="4">
                  <c:v>24.06.2024 - 30.06.2024</c:v>
                </c:pt>
              </c:strCache>
            </c:strRef>
          </c:cat>
          <c:val>
            <c:numRef>
              <c:f>('Meldunek tygodniowy'!$J$393,'Meldunek tygodniowy'!$M$393,'Meldunek tygodniowy'!$P$393,'Meldunek tygodniowy'!$S$393,'Meldunek tygodniowy'!$V$393)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03-43C6-8BB2-637886CE4D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384630112"/>
        <c:axId val="384635992"/>
        <c:axId val="0"/>
      </c:bar3DChart>
      <c:catAx>
        <c:axId val="3846301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84635992"/>
        <c:crosses val="autoZero"/>
        <c:auto val="1"/>
        <c:lblAlgn val="ctr"/>
        <c:lblOffset val="100"/>
        <c:noMultiLvlLbl val="0"/>
      </c:catAx>
      <c:valAx>
        <c:axId val="38463599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3846301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tygodniowy'!$C$106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tygodniowy'!$L$105:$U$105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tygodniowy'!$L$106:$U$106</c:f>
              <c:numCache>
                <c:formatCode>#,##0</c:formatCode>
                <c:ptCount val="10"/>
                <c:pt idx="0">
                  <c:v>11911</c:v>
                </c:pt>
                <c:pt idx="2">
                  <c:v>4338</c:v>
                </c:pt>
                <c:pt idx="3">
                  <c:v>3228</c:v>
                </c:pt>
                <c:pt idx="4">
                  <c:v>1934</c:v>
                </c:pt>
                <c:pt idx="5">
                  <c:v>141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B-4555-9CE7-158D4A9F15B3}"/>
            </c:ext>
          </c:extLst>
        </c:ser>
        <c:ser>
          <c:idx val="0"/>
          <c:order val="1"/>
          <c:tx>
            <c:strRef>
              <c:f>'Meldunek tygodniowy'!$C$107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tygodniowy'!$L$105:$U$105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tygodniowy'!$L$107:$U$107</c:f>
              <c:numCache>
                <c:formatCode>#,##0</c:formatCode>
                <c:ptCount val="10"/>
                <c:pt idx="0">
                  <c:v>664</c:v>
                </c:pt>
                <c:pt idx="2">
                  <c:v>246</c:v>
                </c:pt>
                <c:pt idx="3">
                  <c:v>224</c:v>
                </c:pt>
                <c:pt idx="4">
                  <c:v>122</c:v>
                </c:pt>
                <c:pt idx="5">
                  <c:v>28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B-4555-9CE7-158D4A9F15B3}"/>
            </c:ext>
          </c:extLst>
        </c:ser>
        <c:ser>
          <c:idx val="1"/>
          <c:order val="2"/>
          <c:tx>
            <c:strRef>
              <c:f>'Meldunek tygodniowy'!$C$108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tygodniowy'!$L$105:$U$105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tygodniowy'!$L$108:$U$108</c:f>
              <c:numCache>
                <c:formatCode>#,##0</c:formatCode>
                <c:ptCount val="10"/>
                <c:pt idx="0">
                  <c:v>325</c:v>
                </c:pt>
                <c:pt idx="2">
                  <c:v>154</c:v>
                </c:pt>
                <c:pt idx="3">
                  <c:v>52</c:v>
                </c:pt>
                <c:pt idx="4">
                  <c:v>36</c:v>
                </c:pt>
                <c:pt idx="5">
                  <c:v>22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BB-4555-9CE7-158D4A9F15B3}"/>
            </c:ext>
          </c:extLst>
        </c:ser>
        <c:ser>
          <c:idx val="2"/>
          <c:order val="3"/>
          <c:tx>
            <c:strRef>
              <c:f>'Meldunek tygodniowy'!$C$109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tygodniowy'!$L$105:$U$105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tygodniowy'!$L$109:$U$109</c:f>
              <c:numCache>
                <c:formatCode>#,##0</c:formatCode>
                <c:ptCount val="10"/>
                <c:pt idx="0">
                  <c:v>22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B-4555-9CE7-158D4A9F15B3}"/>
            </c:ext>
          </c:extLst>
        </c:ser>
        <c:ser>
          <c:idx val="3"/>
          <c:order val="4"/>
          <c:tx>
            <c:strRef>
              <c:f>'Meldunek tygodniowy'!$C$110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tygodniowy'!$L$105:$U$105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tygodniowy'!$L$110:$U$110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BB-4555-9CE7-158D4A9F15B3}"/>
            </c:ext>
          </c:extLst>
        </c:ser>
        <c:ser>
          <c:idx val="4"/>
          <c:order val="5"/>
          <c:tx>
            <c:strRef>
              <c:f>'Meldunek tygodniowy'!$C$111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tygodniowy'!$L$105:$U$105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tygodniowy'!$L$111:$U$111</c:f>
              <c:numCache>
                <c:formatCode>#,##0</c:formatCode>
                <c:ptCount val="10"/>
                <c:pt idx="0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BB-4555-9CE7-158D4A9F15B3}"/>
            </c:ext>
          </c:extLst>
        </c:ser>
        <c:ser>
          <c:idx val="5"/>
          <c:order val="6"/>
          <c:tx>
            <c:strRef>
              <c:f>'Meldunek tygodniowy'!$C$112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tygodniowy'!$L$105:$U$105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tygodniowy'!$L$112:$U$112</c:f>
              <c:numCache>
                <c:formatCode>#,##0</c:formatCode>
                <c:ptCount val="10"/>
                <c:pt idx="0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BB-4555-9CE7-158D4A9F15B3}"/>
            </c:ext>
          </c:extLst>
        </c:ser>
        <c:ser>
          <c:idx val="6"/>
          <c:order val="7"/>
          <c:tx>
            <c:strRef>
              <c:f>'Meldunek tygodniowy'!$C$113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tygodniowy'!$L$105:$U$105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tygodniowy'!$L$113:$U$113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6BB-4555-9CE7-158D4A9F15B3}"/>
            </c:ext>
          </c:extLst>
        </c:ser>
        <c:ser>
          <c:idx val="7"/>
          <c:order val="8"/>
          <c:tx>
            <c:strRef>
              <c:f>'Meldunek tygodniowy'!$C$114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tygodniowy'!$L$105:$U$105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tygodniowy'!$L$114:$U$114</c:f>
              <c:numCache>
                <c:formatCode>#,##0</c:formatCode>
                <c:ptCount val="10"/>
                <c:pt idx="0">
                  <c:v>21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BB-4555-9CE7-158D4A9F15B3}"/>
            </c:ext>
          </c:extLst>
        </c:ser>
        <c:ser>
          <c:idx val="9"/>
          <c:order val="9"/>
          <c:tx>
            <c:strRef>
              <c:f>'Meldunek tygodniowy'!$C$115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tygodniowy'!$L$105:$U$105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tygodniowy'!$L$115:$U$115</c:f>
              <c:numCache>
                <c:formatCode>#,##0</c:formatCode>
                <c:ptCount val="10"/>
                <c:pt idx="0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6BB-4555-9CE7-158D4A9F15B3}"/>
            </c:ext>
          </c:extLst>
        </c:ser>
        <c:ser>
          <c:idx val="10"/>
          <c:order val="10"/>
          <c:tx>
            <c:strRef>
              <c:f>'Meldunek tygodniowy'!$C$116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tygodniowy'!$L$105:$U$105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tygodniowy'!$L$116:$U$116</c:f>
              <c:numCache>
                <c:formatCode>#,##0</c:formatCode>
                <c:ptCount val="10"/>
                <c:pt idx="0">
                  <c:v>18</c:v>
                </c:pt>
                <c:pt idx="2">
                  <c:v>173</c:v>
                </c:pt>
                <c:pt idx="3">
                  <c:v>0</c:v>
                </c:pt>
                <c:pt idx="4">
                  <c:v>6</c:v>
                </c:pt>
                <c:pt idx="5">
                  <c:v>71</c:v>
                </c:pt>
                <c:pt idx="6">
                  <c:v>25</c:v>
                </c:pt>
                <c:pt idx="7">
                  <c:v>0</c:v>
                </c:pt>
                <c:pt idx="8">
                  <c:v>69</c:v>
                </c:pt>
                <c:pt idx="9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6BB-4555-9CE7-158D4A9F15B3}"/>
            </c:ext>
          </c:extLst>
        </c:ser>
        <c:ser>
          <c:idx val="11"/>
          <c:order val="11"/>
          <c:tx>
            <c:strRef>
              <c:f>'Meldunek tygodniowy'!$C$117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tygodniowy'!$L$105:$U$105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tygodniowy'!$L$117:$U$117</c:f>
              <c:numCache>
                <c:formatCode>#,##0</c:formatCode>
                <c:ptCount val="10"/>
                <c:pt idx="0">
                  <c:v>19</c:v>
                </c:pt>
                <c:pt idx="2">
                  <c:v>14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6BB-4555-9CE7-158D4A9F15B3}"/>
            </c:ext>
          </c:extLst>
        </c:ser>
        <c:ser>
          <c:idx val="12"/>
          <c:order val="12"/>
          <c:tx>
            <c:strRef>
              <c:f>'Meldunek tygodniowy'!$C$118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tygodniowy'!$L$105:$U$105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tygodniowy'!$L$118:$U$118</c:f>
              <c:numCache>
                <c:formatCode>#,##0</c:formatCode>
                <c:ptCount val="10"/>
                <c:pt idx="0">
                  <c:v>19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6BB-4555-9CE7-158D4A9F15B3}"/>
            </c:ext>
          </c:extLst>
        </c:ser>
        <c:ser>
          <c:idx val="13"/>
          <c:order val="13"/>
          <c:tx>
            <c:strRef>
              <c:f>'Meldunek tygodniowy'!$C$119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tygodniowy'!$L$105:$U$105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tygodniowy'!$L$119:$U$119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6BB-4555-9CE7-158D4A9F15B3}"/>
            </c:ext>
          </c:extLst>
        </c:ser>
        <c:ser>
          <c:idx val="14"/>
          <c:order val="14"/>
          <c:tx>
            <c:strRef>
              <c:f>'Meldunek tygodniowy'!$C$120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tygodniowy'!$L$105:$U$105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tygodniowy'!$L$120:$U$120</c:f>
              <c:numCache>
                <c:formatCode>#,##0</c:formatCode>
                <c:ptCount val="10"/>
                <c:pt idx="0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6BB-4555-9CE7-158D4A9F1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384637168"/>
        <c:axId val="384630896"/>
        <c:axId val="0"/>
      </c:bar3DChart>
      <c:catAx>
        <c:axId val="384637168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84630896"/>
        <c:crosses val="autoZero"/>
        <c:auto val="1"/>
        <c:lblAlgn val="ctr"/>
        <c:lblOffset val="100"/>
        <c:noMultiLvlLbl val="0"/>
      </c:catAx>
      <c:valAx>
        <c:axId val="38463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84637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tygodniowy'!$C$246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tygodniowy'!$G$244:$J$245,'Meldunek tygodniowy'!$K$244:$N$245,'Meldunek tygodniowy'!$O$244:$R$245)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tygodniowy'!$G$246:$R$246</c:f>
              <c:numCache>
                <c:formatCode>#,##0</c:formatCode>
                <c:ptCount val="12"/>
                <c:pt idx="0">
                  <c:v>323</c:v>
                </c:pt>
                <c:pt idx="2">
                  <c:v>428</c:v>
                </c:pt>
                <c:pt idx="4">
                  <c:v>51</c:v>
                </c:pt>
                <c:pt idx="6">
                  <c:v>154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D-460E-BCE5-33D6A65FFD65}"/>
            </c:ext>
          </c:extLst>
        </c:ser>
        <c:ser>
          <c:idx val="1"/>
          <c:order val="1"/>
          <c:tx>
            <c:strRef>
              <c:f>'Meldunek tygodniowy'!$C$247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tygodniowy'!$G$244:$J$245,'Meldunek tygodniowy'!$K$244:$N$245,'Meldunek tygodniowy'!$O$244:$R$245)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tygodniowy'!$G$247:$R$247</c:f>
              <c:numCache>
                <c:formatCode>#,##0</c:formatCode>
                <c:ptCount val="12"/>
                <c:pt idx="0">
                  <c:v>225</c:v>
                </c:pt>
                <c:pt idx="2">
                  <c:v>294</c:v>
                </c:pt>
                <c:pt idx="4">
                  <c:v>8</c:v>
                </c:pt>
                <c:pt idx="6">
                  <c:v>47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9D-460E-BCE5-33D6A65FFD65}"/>
            </c:ext>
          </c:extLst>
        </c:ser>
        <c:ser>
          <c:idx val="2"/>
          <c:order val="2"/>
          <c:tx>
            <c:strRef>
              <c:f>'Meldunek tygodniowy'!$C$248</c:f>
              <c:strCache>
                <c:ptCount val="1"/>
                <c:pt idx="0">
                  <c:v>ERYTREA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tygodniowy'!$G$244:$J$245,'Meldunek tygodniowy'!$K$244:$N$245,'Meldunek tygodniowy'!$O$244:$R$245)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tygodniowy'!$G$248:$R$248</c:f>
              <c:numCache>
                <c:formatCode>#,##0</c:formatCode>
                <c:ptCount val="12"/>
                <c:pt idx="0">
                  <c:v>154</c:v>
                </c:pt>
                <c:pt idx="2">
                  <c:v>154</c:v>
                </c:pt>
                <c:pt idx="4">
                  <c:v>1</c:v>
                </c:pt>
                <c:pt idx="6">
                  <c:v>2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9D-460E-BCE5-33D6A65FFD65}"/>
            </c:ext>
          </c:extLst>
        </c:ser>
        <c:ser>
          <c:idx val="3"/>
          <c:order val="3"/>
          <c:tx>
            <c:strRef>
              <c:f>'Meldunek tygodniowy'!$C$249</c:f>
              <c:strCache>
                <c:ptCount val="1"/>
                <c:pt idx="0">
                  <c:v>ETIOPIA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tygodniowy'!$G$244:$J$245,'Meldunek tygodniowy'!$K$244:$N$245,'Meldunek tygodniowy'!$O$244:$R$245)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tygodniowy'!$G$249:$R$249</c:f>
              <c:numCache>
                <c:formatCode>#,##0</c:formatCode>
                <c:ptCount val="12"/>
                <c:pt idx="0">
                  <c:v>105</c:v>
                </c:pt>
                <c:pt idx="2">
                  <c:v>106</c:v>
                </c:pt>
                <c:pt idx="4">
                  <c:v>3</c:v>
                </c:pt>
                <c:pt idx="6">
                  <c:v>4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9D-460E-BCE5-33D6A65FFD65}"/>
            </c:ext>
          </c:extLst>
        </c:ser>
        <c:ser>
          <c:idx val="5"/>
          <c:order val="4"/>
          <c:tx>
            <c:strRef>
              <c:f>'Meldunek tygodniowy'!$C$250</c:f>
              <c:strCache>
                <c:ptCount val="1"/>
                <c:pt idx="0">
                  <c:v>SYRIA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tygodniowy'!$G$250:$R$250</c:f>
              <c:numCache>
                <c:formatCode>#,##0</c:formatCode>
                <c:ptCount val="12"/>
                <c:pt idx="0">
                  <c:v>102</c:v>
                </c:pt>
                <c:pt idx="2">
                  <c:v>103</c:v>
                </c:pt>
                <c:pt idx="4">
                  <c:v>4</c:v>
                </c:pt>
                <c:pt idx="6">
                  <c:v>5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9D-460E-BCE5-33D6A65FFD65}"/>
            </c:ext>
          </c:extLst>
        </c:ser>
        <c:ser>
          <c:idx val="4"/>
          <c:order val="5"/>
          <c:tx>
            <c:strRef>
              <c:f>'Meldunek tygodniowy'!$C$251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tygodniowy'!$G$244:$J$245,'Meldunek tygodniowy'!$K$244:$N$245,'Meldunek tygodniowy'!$O$244:$R$245)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tygodniowy'!$G$251:$R$251</c:f>
              <c:numCache>
                <c:formatCode>#,##0</c:formatCode>
                <c:ptCount val="12"/>
                <c:pt idx="0">
                  <c:v>371</c:v>
                </c:pt>
                <c:pt idx="2">
                  <c:v>415</c:v>
                </c:pt>
                <c:pt idx="4">
                  <c:v>38</c:v>
                </c:pt>
                <c:pt idx="6">
                  <c:v>76</c:v>
                </c:pt>
                <c:pt idx="8">
                  <c:v>3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9D-460E-BCE5-33D6A65FF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384628544"/>
        <c:axId val="384632072"/>
        <c:axId val="0"/>
      </c:bar3DChart>
      <c:catAx>
        <c:axId val="384628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384632072"/>
        <c:crosses val="autoZero"/>
        <c:auto val="1"/>
        <c:lblAlgn val="ctr"/>
        <c:lblOffset val="100"/>
        <c:noMultiLvlLbl val="0"/>
      </c:catAx>
      <c:valAx>
        <c:axId val="384632072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3846285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01.06.2024 - 30.06.2024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41790</c:v>
                </c:pt>
                <c:pt idx="1">
                  <c:v>25198</c:v>
                </c:pt>
                <c:pt idx="2">
                  <c:v>2067</c:v>
                </c:pt>
                <c:pt idx="3">
                  <c:v>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2-4EFD-94A5-8967E551BDD1}"/>
            </c:ext>
          </c:extLst>
        </c:ser>
        <c:ser>
          <c:idx val="2"/>
          <c:order val="1"/>
          <c:tx>
            <c:strRef>
              <c:f>'Meldunek tygodniowy'!$G$25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01.06.2024 - 30.06.2024 r.</c:v>
                  </c:pt>
                </c:lvl>
              </c:multiLvlStrCache>
            </c:multiLvlStrRef>
          </c:cat>
          <c:val>
            <c:numRef>
              <c:f>('Meldunek tygodniowy'!$K$25,'Meldunek tygodniowy'!$M$25,'Meldunek tygodniowy'!$O$25,'Meldunek tygodniowy'!$Q$25)</c:f>
              <c:numCache>
                <c:formatCode>#,##0</c:formatCode>
                <c:ptCount val="4"/>
                <c:pt idx="0">
                  <c:v>2317</c:v>
                </c:pt>
                <c:pt idx="1">
                  <c:v>1688</c:v>
                </c:pt>
                <c:pt idx="2">
                  <c:v>252</c:v>
                </c:pt>
                <c:pt idx="3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2-4EFD-94A5-8967E551BDD1}"/>
            </c:ext>
          </c:extLst>
        </c:ser>
        <c:ser>
          <c:idx val="4"/>
          <c:order val="2"/>
          <c:tx>
            <c:strRef>
              <c:f>'Meldunek tygodniowy'!$G$26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01.06.2024 - 30.06.2024 r.</c:v>
                  </c:pt>
                </c:lvl>
              </c:multiLvlStrCache>
            </c:multiLvlStrRef>
          </c:cat>
          <c:val>
            <c:numRef>
              <c:f>('Meldunek tygodniowy'!$K$26,'Meldunek tygodniowy'!$M$26,'Meldunek tygodniowy'!$O$26,'Meldunek tygodniowy'!$Q$26)</c:f>
              <c:numCache>
                <c:formatCode>#,##0</c:formatCode>
                <c:ptCount val="4"/>
                <c:pt idx="0">
                  <c:v>2538</c:v>
                </c:pt>
                <c:pt idx="1">
                  <c:v>1392</c:v>
                </c:pt>
                <c:pt idx="2">
                  <c:v>140</c:v>
                </c:pt>
                <c:pt idx="3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2-4EFD-94A5-8967E551B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4632464"/>
        <c:axId val="384639912"/>
        <c:axId val="0"/>
      </c:bar3DChart>
      <c:catAx>
        <c:axId val="384632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84639912"/>
        <c:crosses val="autoZero"/>
        <c:auto val="1"/>
        <c:lblAlgn val="ctr"/>
        <c:lblOffset val="100"/>
        <c:noMultiLvlLbl val="0"/>
      </c:catAx>
      <c:valAx>
        <c:axId val="3846399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846324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tygodniowy'!$D$183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5293118096856415E-2"/>
                  <c:y val="-3.92156862745097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t" anchorCtr="0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C3-4DBE-AA7B-0A1CA42A14B4}"/>
                </c:ext>
              </c:extLst>
            </c:dLbl>
            <c:dLbl>
              <c:idx val="3"/>
              <c:layout>
                <c:manualLayout>
                  <c:x val="5.0977060322854716E-3"/>
                  <c:y val="-2.6143790849673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C3-4DBE-AA7B-0A1CA42A14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'Meldunek tygodniowy'!$H$182:$K$182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tygodniowy'!$H$183:$K$183</c:f>
              <c:numCache>
                <c:formatCode>#,##0</c:formatCode>
                <c:ptCount val="4"/>
                <c:pt idx="0">
                  <c:v>75021</c:v>
                </c:pt>
                <c:pt idx="3">
                  <c:v>79864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3-42F6-BF3B-D70A895923F0}"/>
            </c:ext>
          </c:extLst>
        </c:ser>
        <c:ser>
          <c:idx val="1"/>
          <c:order val="1"/>
          <c:tx>
            <c:strRef>
              <c:f>'Meldunek tygodniowy'!$D$184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6.7969413763806288E-2"/>
                  <c:y val="2.1786492374727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C3-4DBE-AA7B-0A1CA42A14B4}"/>
                </c:ext>
              </c:extLst>
            </c:dLbl>
            <c:dLbl>
              <c:idx val="3"/>
              <c:layout>
                <c:manualLayout>
                  <c:x val="7.1367884451996474E-2"/>
                  <c:y val="1.7429193899782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C3-4DBE-AA7B-0A1CA42A14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'Meldunek tygodniowy'!$H$182:$K$182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tygodniowy'!$H$184:$K$184</c:f>
              <c:numCache>
                <c:formatCode>#,##0</c:formatCode>
                <c:ptCount val="4"/>
                <c:pt idx="0">
                  <c:v>6795</c:v>
                </c:pt>
                <c:pt idx="3">
                  <c:v>7176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3-42F6-BF3B-D70A895923F0}"/>
            </c:ext>
          </c:extLst>
        </c:ser>
        <c:ser>
          <c:idx val="0"/>
          <c:order val="2"/>
          <c:tx>
            <c:strRef>
              <c:f>'Meldunek tygodniowy'!$D$185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3984706881903082E-2"/>
                  <c:y val="-3.4858387799564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C3-4DBE-AA7B-0A1CA42A14B4}"/>
                </c:ext>
              </c:extLst>
            </c:dLbl>
            <c:dLbl>
              <c:idx val="3"/>
              <c:layout>
                <c:manualLayout>
                  <c:x val="2.3789294817332201E-2"/>
                  <c:y val="-3.4858387799564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C3-4DBE-AA7B-0A1CA42A14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'Meldunek tygodniowy'!$H$182:$K$182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tygodniowy'!$H$185:$K$185</c:f>
              <c:numCache>
                <c:formatCode>#,##0</c:formatCode>
                <c:ptCount val="4"/>
                <c:pt idx="0">
                  <c:v>3747</c:v>
                </c:pt>
                <c:pt idx="3">
                  <c:v>3580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B3-42F6-BF3B-D70A895923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84641480"/>
        <c:axId val="480119096"/>
        <c:axId val="615082168"/>
      </c:bar3DChart>
      <c:catAx>
        <c:axId val="38464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80119096"/>
        <c:crosses val="autoZero"/>
        <c:auto val="1"/>
        <c:lblAlgn val="ctr"/>
        <c:lblOffset val="100"/>
        <c:noMultiLvlLbl val="0"/>
      </c:catAx>
      <c:valAx>
        <c:axId val="480119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84641480"/>
        <c:crosses val="autoZero"/>
        <c:crossBetween val="between"/>
      </c:valAx>
      <c:serAx>
        <c:axId val="615082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80119096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tygodniowy'!$G$58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01.01.2024 - 30.06.2024 r.</c:v>
                  </c:pt>
                </c:lvl>
              </c:multiLvlStrCache>
            </c:multiLvlStrRef>
          </c:cat>
          <c:val>
            <c:numRef>
              <c:f>('Meldunek tygodniowy'!$K$58,'Meldunek tygodniowy'!$M$58,'Meldunek tygodniowy'!$O$58,'Meldunek tygodniowy'!$Q$58)</c:f>
              <c:numCache>
                <c:formatCode>#,##0</c:formatCode>
                <c:ptCount val="4"/>
                <c:pt idx="0">
                  <c:v>268466</c:v>
                </c:pt>
                <c:pt idx="1">
                  <c:v>154915</c:v>
                </c:pt>
                <c:pt idx="2">
                  <c:v>14019</c:v>
                </c:pt>
                <c:pt idx="3">
                  <c:v>5965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C-4962-9164-A822863C021D}"/>
            </c:ext>
          </c:extLst>
        </c:ser>
        <c:ser>
          <c:idx val="2"/>
          <c:order val="1"/>
          <c:tx>
            <c:strRef>
              <c:f>'Meldunek tygodniowy'!$G$59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01.01.2024 - 30.06.2024 r.</c:v>
                  </c:pt>
                </c:lvl>
              </c:multiLvlStrCache>
            </c:multiLvlStrRef>
          </c:cat>
          <c:val>
            <c:numRef>
              <c:f>('Meldunek tygodniowy'!$K$59,'Meldunek tygodniowy'!$M$59,'Meldunek tygodniowy'!$O$59,'Meldunek tygodniowy'!$Q$59)</c:f>
              <c:numCache>
                <c:formatCode>#,##0</c:formatCode>
                <c:ptCount val="4"/>
                <c:pt idx="0">
                  <c:v>14174</c:v>
                </c:pt>
                <c:pt idx="1">
                  <c:v>11611</c:v>
                </c:pt>
                <c:pt idx="2">
                  <c:v>1533</c:v>
                </c:pt>
                <c:pt idx="3">
                  <c:v>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C-4962-9164-A822863C021D}"/>
            </c:ext>
          </c:extLst>
        </c:ser>
        <c:ser>
          <c:idx val="4"/>
          <c:order val="2"/>
          <c:tx>
            <c:strRef>
              <c:f>'Meldunek tygodniowy'!$G$60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01.01.2024 - 30.06.2024 r.</c:v>
                  </c:pt>
                </c:lvl>
              </c:multiLvlStrCache>
            </c:multiLvlStrRef>
          </c:cat>
          <c:val>
            <c:numRef>
              <c:f>('Meldunek tygodniowy'!$K$60,'Meldunek tygodniowy'!$M$60,'Meldunek tygodniowy'!$O$60,'Meldunek tygodniowy'!$Q$60)</c:f>
              <c:numCache>
                <c:formatCode>#,##0</c:formatCode>
                <c:ptCount val="4"/>
                <c:pt idx="0">
                  <c:v>13690</c:v>
                </c:pt>
                <c:pt idx="1">
                  <c:v>7781</c:v>
                </c:pt>
                <c:pt idx="2">
                  <c:v>791</c:v>
                </c:pt>
                <c:pt idx="3">
                  <c:v>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5C-4962-9164-A822863C0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7880784"/>
        <c:axId val="619939816"/>
        <c:axId val="0"/>
      </c:bar3DChart>
      <c:catAx>
        <c:axId val="397880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19939816"/>
        <c:crosses val="autoZero"/>
        <c:auto val="1"/>
        <c:lblAlgn val="ctr"/>
        <c:lblOffset val="100"/>
        <c:noMultiLvlLbl val="0"/>
      </c:catAx>
      <c:valAx>
        <c:axId val="6199398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978807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287</xdr:row>
      <xdr:rowOff>52389</xdr:rowOff>
    </xdr:from>
    <xdr:to>
      <xdr:col>24</xdr:col>
      <xdr:colOff>19051</xdr:colOff>
      <xdr:row>308</xdr:row>
      <xdr:rowOff>133351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400</xdr:row>
      <xdr:rowOff>65086</xdr:rowOff>
    </xdr:from>
    <xdr:to>
      <xdr:col>23</xdr:col>
      <xdr:colOff>9525</xdr:colOff>
      <xdr:row>414</xdr:row>
      <xdr:rowOff>133350</xdr:rowOff>
    </xdr:to>
    <xdr:graphicFrame macro="">
      <xdr:nvGraphicFramePr>
        <xdr:cNvPr id="35" name="Wykres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122</xdr:row>
      <xdr:rowOff>69397</xdr:rowOff>
    </xdr:from>
    <xdr:to>
      <xdr:col>23</xdr:col>
      <xdr:colOff>1</xdr:colOff>
      <xdr:row>144</xdr:row>
      <xdr:rowOff>123825</xdr:rowOff>
    </xdr:to>
    <xdr:graphicFrame macro="">
      <xdr:nvGraphicFramePr>
        <xdr:cNvPr id="38" name="Wykres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252</xdr:row>
      <xdr:rowOff>142193</xdr:rowOff>
    </xdr:from>
    <xdr:to>
      <xdr:col>23</xdr:col>
      <xdr:colOff>238126</xdr:colOff>
      <xdr:row>271</xdr:row>
      <xdr:rowOff>161925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28</xdr:row>
      <xdr:rowOff>9526</xdr:rowOff>
    </xdr:from>
    <xdr:to>
      <xdr:col>23</xdr:col>
      <xdr:colOff>9525</xdr:colOff>
      <xdr:row>42</xdr:row>
      <xdr:rowOff>180976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187</xdr:row>
      <xdr:rowOff>1</xdr:rowOff>
    </xdr:from>
    <xdr:to>
      <xdr:col>21</xdr:col>
      <xdr:colOff>238125</xdr:colOff>
      <xdr:row>202</xdr:row>
      <xdr:rowOff>152401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342</xdr:row>
      <xdr:rowOff>0</xdr:rowOff>
    </xdr:from>
    <xdr:to>
      <xdr:col>20</xdr:col>
      <xdr:colOff>234084</xdr:colOff>
      <xdr:row>342</xdr:row>
      <xdr:rowOff>95250</xdr:rowOff>
    </xdr:to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280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66</xdr:row>
      <xdr:rowOff>0</xdr:rowOff>
    </xdr:from>
    <xdr:to>
      <xdr:col>22</xdr:col>
      <xdr:colOff>266700</xdr:colOff>
      <xdr:row>79</xdr:row>
      <xdr:rowOff>9525</xdr:rowOff>
    </xdr:to>
    <xdr:graphicFrame macro="">
      <xdr:nvGraphicFramePr>
        <xdr:cNvPr id="34" name="Wykres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310</xdr:row>
      <xdr:rowOff>31751</xdr:rowOff>
    </xdr:from>
    <xdr:to>
      <xdr:col>25</xdr:col>
      <xdr:colOff>21167</xdr:colOff>
      <xdr:row>318</xdr:row>
      <xdr:rowOff>21167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337</xdr:row>
      <xdr:rowOff>0</xdr:rowOff>
    </xdr:from>
    <xdr:to>
      <xdr:col>25</xdr:col>
      <xdr:colOff>10584</xdr:colOff>
      <xdr:row>342</xdr:row>
      <xdr:rowOff>0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370</xdr:row>
      <xdr:rowOff>190499</xdr:rowOff>
    </xdr:from>
    <xdr:to>
      <xdr:col>25</xdr:col>
      <xdr:colOff>10584</xdr:colOff>
      <xdr:row>380</xdr:row>
      <xdr:rowOff>0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418</xdr:row>
      <xdr:rowOff>0</xdr:rowOff>
    </xdr:from>
    <xdr:to>
      <xdr:col>25</xdr:col>
      <xdr:colOff>10584</xdr:colOff>
      <xdr:row>423</xdr:row>
      <xdr:rowOff>0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89</xdr:row>
      <xdr:rowOff>180974</xdr:rowOff>
    </xdr:from>
    <xdr:to>
      <xdr:col>25</xdr:col>
      <xdr:colOff>12489</xdr:colOff>
      <xdr:row>100</xdr:row>
      <xdr:rowOff>95250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0" y="19373849"/>
          <a:ext cx="8651664" cy="2266951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149</xdr:row>
      <xdr:rowOff>0</xdr:rowOff>
    </xdr:from>
    <xdr:to>
      <xdr:col>25</xdr:col>
      <xdr:colOff>10584</xdr:colOff>
      <xdr:row>157</xdr:row>
      <xdr:rowOff>0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12700</xdr:colOff>
      <xdr:row>173</xdr:row>
      <xdr:rowOff>139700</xdr:rowOff>
    </xdr:from>
    <xdr:to>
      <xdr:col>25</xdr:col>
      <xdr:colOff>23284</xdr:colOff>
      <xdr:row>176</xdr:row>
      <xdr:rowOff>139700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700" y="37217350"/>
          <a:ext cx="8824384" cy="55245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204</xdr:row>
      <xdr:rowOff>0</xdr:rowOff>
    </xdr:from>
    <xdr:to>
      <xdr:col>25</xdr:col>
      <xdr:colOff>10584</xdr:colOff>
      <xdr:row>210</xdr:row>
      <xdr:rowOff>0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232</xdr:row>
      <xdr:rowOff>0</xdr:rowOff>
    </xdr:from>
    <xdr:to>
      <xdr:col>25</xdr:col>
      <xdr:colOff>10584</xdr:colOff>
      <xdr:row>235</xdr:row>
      <xdr:rowOff>10584</xdr:rowOff>
    </xdr:to>
    <xdr:sp macro="" textlink="">
      <xdr:nvSpPr>
        <xdr:cNvPr id="31" name="Prostokąt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427</xdr:row>
      <xdr:rowOff>190499</xdr:rowOff>
    </xdr:from>
    <xdr:to>
      <xdr:col>25</xdr:col>
      <xdr:colOff>10584</xdr:colOff>
      <xdr:row>446</xdr:row>
      <xdr:rowOff>21166</xdr:rowOff>
    </xdr:to>
    <xdr:sp macro="" textlink="">
      <xdr:nvSpPr>
        <xdr:cNvPr id="32" name="Prostokąt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53340</xdr:colOff>
      <xdr:row>90</xdr:row>
      <xdr:rowOff>24765</xdr:rowOff>
    </xdr:from>
    <xdr:to>
      <xdr:col>24</xdr:col>
      <xdr:colOff>253365</xdr:colOff>
      <xdr:row>100</xdr:row>
      <xdr:rowOff>95250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15E3908C-5C04-48E7-B173-8AFE4296365F}"/>
            </a:ext>
          </a:extLst>
        </xdr:cNvPr>
        <xdr:cNvSpPr txBox="1"/>
      </xdr:nvSpPr>
      <xdr:spPr>
        <a:xfrm>
          <a:off x="53340" y="19398615"/>
          <a:ext cx="8572500" cy="224218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 b="1">
              <a:solidFill>
                <a:sysClr val="windowText" lastClr="000000"/>
              </a:solidFill>
            </a:rPr>
            <a:t>W pierwszej połowie 2024 r. </a:t>
          </a:r>
          <a:r>
            <a:rPr lang="pl-PL" sz="1000">
              <a:solidFill>
                <a:sysClr val="windowText" lastClr="000000"/>
              </a:solidFill>
            </a:rPr>
            <a:t>cudzoziemcy złożyli ponad </a:t>
          </a:r>
          <a:r>
            <a:rPr lang="pl-PL" sz="1000" b="1">
              <a:solidFill>
                <a:sysClr val="windowText" lastClr="000000"/>
              </a:solidFill>
            </a:rPr>
            <a:t>296 tys. wniosków </a:t>
          </a:r>
          <a:r>
            <a:rPr lang="pl-PL" sz="1000">
              <a:solidFill>
                <a:sysClr val="windowText" lastClr="000000"/>
              </a:solidFill>
            </a:rPr>
            <a:t>w sprawach o udzielenie zezwoleń na pobyt, tylko o ponad</a:t>
          </a:r>
          <a:r>
            <a:rPr lang="pl-PL" sz="1000" baseline="0">
              <a:solidFill>
                <a:sysClr val="windowText" lastClr="000000"/>
              </a:solidFill>
            </a:rPr>
            <a:t> 5</a:t>
          </a:r>
          <a:r>
            <a:rPr lang="pl-PL" sz="1000">
              <a:solidFill>
                <a:sysClr val="windowText" lastClr="000000"/>
              </a:solidFill>
            </a:rPr>
            <a:t> tys. (+2%) więcej niż przez pierwsze sześć miesięcy 2023 r. (291 tys.)</a:t>
          </a:r>
        </a:p>
        <a:p>
          <a:r>
            <a:rPr lang="pl-PL" sz="1000">
              <a:solidFill>
                <a:sysClr val="windowText" lastClr="000000"/>
              </a:solidFill>
            </a:rPr>
            <a:t>Najwięcej osób (90%) zainteresowanych było zezwoleniem na pobyt czasowy (268,5 tys.), natomiast o pozostałe zezwolenia dotyczyły</a:t>
          </a:r>
          <a:r>
            <a:rPr lang="pl-PL" sz="1000" baseline="0">
              <a:solidFill>
                <a:sysClr val="windowText" lastClr="000000"/>
              </a:solidFill>
            </a:rPr>
            <a:t> </a:t>
          </a:r>
          <a:r>
            <a:rPr lang="pl-PL" sz="1000">
              <a:solidFill>
                <a:sysClr val="windowText" lastClr="000000"/>
              </a:solidFill>
            </a:rPr>
            <a:t>po 5%:</a:t>
          </a:r>
          <a:r>
            <a:rPr lang="pl-PL" sz="1000" baseline="0">
              <a:solidFill>
                <a:sysClr val="windowText" lastClr="000000"/>
              </a:solidFill>
            </a:rPr>
            <a:t> </a:t>
          </a:r>
          <a:r>
            <a:rPr lang="pl-PL" sz="1000">
              <a:solidFill>
                <a:sysClr val="windowText" lastClr="000000"/>
              </a:solidFill>
            </a:rPr>
            <a:t>na pobyt stały (14,2 tys.) i na pobyt rezydenta długoterminowego UE (</a:t>
          </a:r>
          <a:r>
            <a:rPr lang="pl-PL" sz="1000" baseline="0">
              <a:solidFill>
                <a:sysClr val="windowText" lastClr="000000"/>
              </a:solidFill>
            </a:rPr>
            <a:t>13</a:t>
          </a:r>
          <a:r>
            <a:rPr lang="pl-PL" sz="1000">
              <a:solidFill>
                <a:sysClr val="windowText" lastClr="000000"/>
              </a:solidFill>
            </a:rPr>
            <a:t>,7 tys.). Dominującym państwem pochodzenia była Ukraina (181,8 tys.). Bardzo licznie wnioski również składali: Białorusini (28,9 tys.), Gruzini (9,6 tys.), Hindusi (7,8 tys.), Kolumbijczycy (6,3 tys.) i Turcy (4,9 tys.). Blisko połowa wnioskodawców to osoby w wieku 18-34 (129,2 tys.), a kolejne 43% (125,3 tys.) to 35-64 latkowie. Wśród osób małoletnich bardzo liczną grupę stanowią dzieci z przedziału wiekowego 0-13 (28,3 tys.). Pod względem płci dominują mężczyźni (59%).</a:t>
          </a:r>
        </a:p>
        <a:p>
          <a:r>
            <a:rPr lang="pl-PL" sz="1000">
              <a:solidFill>
                <a:sysClr val="windowText" lastClr="000000"/>
              </a:solidFill>
            </a:rPr>
            <a:t>Zwyczajowo wnioskodawcy koncentrowali się w województwach z dużymi ośrodkami miejskimi. Najwięcej cudzoziemców złożyło swoje wnioski </a:t>
          </a:r>
        </a:p>
        <a:p>
          <a:r>
            <a:rPr lang="pl-PL" sz="1000">
              <a:solidFill>
                <a:sysClr val="windowText" lastClr="000000"/>
              </a:solidFill>
            </a:rPr>
            <a:t>w Mazowieckim Urzędzie Wojewódzkim (80,9 tys.), Wielkopolskim UW (35,9 tys.), Dolnośląskim UW (26,2 tys.), Małopolskim UW (26,1 tys.)</a:t>
          </a:r>
          <a:r>
            <a:rPr lang="pl-PL" sz="1000" baseline="0">
              <a:solidFill>
                <a:sysClr val="windowText" lastClr="000000"/>
              </a:solidFill>
            </a:rPr>
            <a:t> i Śląskim UW (19,6 tys.).</a:t>
          </a:r>
          <a:endParaRPr lang="pl-PL" sz="1000">
            <a:solidFill>
              <a:sysClr val="windowText" lastClr="000000"/>
            </a:solidFill>
          </a:endParaRPr>
        </a:p>
        <a:p>
          <a:r>
            <a:rPr lang="pl-PL" sz="1000">
              <a:solidFill>
                <a:sysClr val="windowText" lastClr="000000"/>
              </a:solidFill>
            </a:rPr>
            <a:t>W tym samym czasie urzędy wojewódzkie wydały ponad 198 tys. decyzji, z czego 88% stanowiły zgody na pobyt, dalsze 8% odmowy, a 4% - umorzenia postępowania. Spośród 174 tys. decyzji pozytywnych 89% dotyczyło</a:t>
          </a:r>
          <a:r>
            <a:rPr lang="pl-PL" sz="1000" baseline="0">
              <a:solidFill>
                <a:sysClr val="windowText" lastClr="000000"/>
              </a:solidFill>
            </a:rPr>
            <a:t> pobytu czasowego (154,9 tys.), 7% pobytu stałego (11,6%),  a 4% rezydenta długoterminowego UE.</a:t>
          </a:r>
          <a:endParaRPr lang="pl-PL" sz="1000">
            <a:solidFill>
              <a:sysClr val="windowText" lastClr="000000"/>
            </a:solidFill>
          </a:endParaRPr>
        </a:p>
        <a:p>
          <a:endParaRPr lang="pl-PL" sz="1100"/>
        </a:p>
      </xdr:txBody>
    </xdr:sp>
    <xdr:clientData/>
  </xdr:twoCellAnchor>
  <xdr:twoCellAnchor>
    <xdr:from>
      <xdr:col>0</xdr:col>
      <xdr:colOff>39688</xdr:colOff>
      <xdr:row>149</xdr:row>
      <xdr:rowOff>39688</xdr:rowOff>
    </xdr:from>
    <xdr:to>
      <xdr:col>24</xdr:col>
      <xdr:colOff>254000</xdr:colOff>
      <xdr:row>157</xdr:row>
      <xdr:rowOff>0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262B4711-1ABE-47D2-A978-59F0825E508F}"/>
            </a:ext>
          </a:extLst>
        </xdr:cNvPr>
        <xdr:cNvSpPr txBox="1"/>
      </xdr:nvSpPr>
      <xdr:spPr>
        <a:xfrm>
          <a:off x="39688" y="33393063"/>
          <a:ext cx="8556625" cy="13970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/>
            <a:t>Najwięcej odwołań od decyzji wydanych w I instancji (92%) odnosiło się do postępowań o udzielenie zezwolenia na pobyt czasowy (11 911), pobytu stałego (5% - 664) i rezydenta długoterminowego (3% - 325).  </a:t>
          </a:r>
          <a:r>
            <a:rPr lang="pl-PL" sz="1000" b="1"/>
            <a:t>W sumie złożono 13 tys. odwołań</a:t>
          </a:r>
          <a:r>
            <a:rPr lang="pl-PL" sz="1000"/>
            <a:t>, o blisko 2 tys. więcej (+16%) niż w pierwszym półroczu 2023 r. (11 tys.).</a:t>
          </a:r>
          <a:r>
            <a:rPr lang="pl-PL" sz="1000" baseline="0"/>
            <a:t> </a:t>
          </a:r>
          <a:r>
            <a:rPr lang="pl-PL" sz="1000"/>
            <a:t>Najczęściej dotyczyły one obywateli: Ukrainy (21%), Białorusi (20%), Turcji (8%), Gruzji (6%) oraz Indii i Wietnamu po 5%. Zdecydowana większość odwołań dotyczy spraw prowadzonych przez Wojewodę Mazowieckiego (83%).</a:t>
          </a:r>
        </a:p>
        <a:p>
          <a:r>
            <a:rPr lang="pl-PL" sz="1000"/>
            <a:t>Szef UdSC wydał w sumie 12,4 tys. decyzji w drugiej instancji, z czego 4 936 (40%) spraw zakończyło się utrzymaniem decyzji, 3 509 (28%) </a:t>
          </a:r>
          <a:r>
            <a:rPr lang="pl-P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decyzją </a:t>
          </a:r>
          <a:r>
            <a:rPr lang="pl-PL" sz="1000"/>
            <a:t>pozytywną, </a:t>
          </a:r>
          <a:r>
            <a:rPr lang="pl-P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2 102 (17%) uchyleniem decyzji i przekazaniem sprawy do ponownego rozpoznania, a</a:t>
          </a:r>
          <a:r>
            <a:rPr lang="pl-PL" sz="1000"/>
            <a:t> 267 (2%) uchyleniem decyzji i umorzeniem postępowania.</a:t>
          </a:r>
        </a:p>
        <a:p>
          <a:r>
            <a:rPr lang="pl-PL" sz="1000"/>
            <a:t>W przypadku odwołań dotyczących postępowań o udzielenie zezwolenia na pobyt czasowy spośród</a:t>
          </a:r>
          <a:r>
            <a:rPr lang="pl-PL" sz="1000" baseline="0"/>
            <a:t> blisko 11 tys. </a:t>
          </a:r>
          <a:r>
            <a:rPr lang="pl-PL" sz="1000"/>
            <a:t>w 40% (4 tys.)</a:t>
          </a:r>
          <a:r>
            <a:rPr lang="pl-PL" sz="1000" baseline="0"/>
            <a:t> </a:t>
          </a:r>
          <a:r>
            <a:rPr lang="pl-PL" sz="1000"/>
            <a:t>utrzymano decyzje,     w 30% (3 tys.) przypadkach zapadła decyzja pozytywna, a w 18% (prawie 2 tys.) spraw zdecydowano o uchyleniu decyzji i przekazaniu sprawy do ponownego rozpoznania.</a:t>
          </a:r>
        </a:p>
        <a:p>
          <a:endParaRPr lang="pl-PL" sz="1100"/>
        </a:p>
      </xdr:txBody>
    </xdr:sp>
    <xdr:clientData/>
  </xdr:twoCellAnchor>
  <xdr:twoCellAnchor>
    <xdr:from>
      <xdr:col>0</xdr:col>
      <xdr:colOff>47625</xdr:colOff>
      <xdr:row>232</xdr:row>
      <xdr:rowOff>31750</xdr:rowOff>
    </xdr:from>
    <xdr:to>
      <xdr:col>24</xdr:col>
      <xdr:colOff>261937</xdr:colOff>
      <xdr:row>235</xdr:row>
      <xdr:rowOff>7938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C03CFACC-DA05-483C-8D1D-CCF66496D6E9}"/>
            </a:ext>
          </a:extLst>
        </xdr:cNvPr>
        <xdr:cNvSpPr txBox="1"/>
      </xdr:nvSpPr>
      <xdr:spPr>
        <a:xfrm>
          <a:off x="47625" y="50887313"/>
          <a:ext cx="8556625" cy="16192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 b="1"/>
            <a:t>W czerwcu 2024 r. </a:t>
          </a:r>
          <a:r>
            <a:rPr lang="pl-PL" sz="1000"/>
            <a:t>wydano </a:t>
          </a:r>
          <a:r>
            <a:rPr lang="pl-PL" sz="1000" b="1"/>
            <a:t>126 zezwoleń </a:t>
          </a:r>
          <a:r>
            <a:rPr lang="pl-PL" sz="1000"/>
            <a:t>dotyczących Małego Ruchu Granicznego. Natomiast </a:t>
          </a:r>
          <a:r>
            <a:rPr lang="pl-PL" sz="1000" b="1"/>
            <a:t>w pierwszych sześciu miesiącach 2024 r</a:t>
          </a:r>
          <a:r>
            <a:rPr lang="pl-PL" sz="1000"/>
            <a:t>. wydano łącznie </a:t>
          </a:r>
          <a:r>
            <a:rPr lang="pl-PL" sz="1000" b="1"/>
            <a:t>1 559 zezwoleń </a:t>
          </a:r>
          <a:r>
            <a:rPr lang="pl-PL" sz="1000"/>
            <a:t>- wszystkie wydane przez placówkę we Lwowie.</a:t>
          </a:r>
        </a:p>
      </xdr:txBody>
    </xdr:sp>
    <xdr:clientData/>
  </xdr:twoCellAnchor>
  <xdr:twoCellAnchor>
    <xdr:from>
      <xdr:col>0</xdr:col>
      <xdr:colOff>47625</xdr:colOff>
      <xdr:row>310</xdr:row>
      <xdr:rowOff>79375</xdr:rowOff>
    </xdr:from>
    <xdr:to>
      <xdr:col>25</xdr:col>
      <xdr:colOff>0</xdr:colOff>
      <xdr:row>318</xdr:row>
      <xdr:rowOff>0</xdr:rowOff>
    </xdr:to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A640862-8D87-420D-B597-FBBAB991DD38}"/>
            </a:ext>
          </a:extLst>
        </xdr:cNvPr>
        <xdr:cNvSpPr txBox="1"/>
      </xdr:nvSpPr>
      <xdr:spPr>
        <a:xfrm>
          <a:off x="47625" y="65262125"/>
          <a:ext cx="8564563" cy="17462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 b="1"/>
            <a:t>W pierwszym półroczu br. </a:t>
          </a:r>
          <a:r>
            <a:rPr lang="pl-PL" sz="1000"/>
            <a:t>cudzoziemcy złożyli 5 854 wnioski o udzielenie ochrony międzynarodowej na terytorium RP, które objęły </a:t>
          </a:r>
          <a:r>
            <a:rPr lang="pl-PL" sz="1000" b="1">
              <a:solidFill>
                <a:sysClr val="windowText" lastClr="000000"/>
              </a:solidFill>
            </a:rPr>
            <a:t>7 716 </a:t>
          </a:r>
          <a:r>
            <a:rPr lang="pl-PL" sz="1000" b="1"/>
            <a:t>osób</a:t>
          </a:r>
          <a:r>
            <a:rPr lang="pl-PL" sz="1000"/>
            <a:t>, co oznacza wzrost </a:t>
          </a:r>
          <a:r>
            <a:rPr lang="pl-PL" sz="1000">
              <a:solidFill>
                <a:sysClr val="windowText" lastClr="000000"/>
              </a:solidFill>
            </a:rPr>
            <a:t>o 79% </a:t>
          </a:r>
          <a:r>
            <a:rPr lang="pl-P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(+3 401 osób)</a:t>
          </a:r>
          <a:r>
            <a:rPr lang="pl-PL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000"/>
            <a:t>w porównaniu z tym samym okresem w 2023 r. (4 315).</a:t>
          </a:r>
          <a:r>
            <a:rPr lang="pl-PL" sz="1000" baseline="0"/>
            <a:t> </a:t>
          </a:r>
          <a:r>
            <a:rPr lang="pl-PL" sz="1000"/>
            <a:t>Najliczniej o ochronę ubiegali się obywatele: Ukrainy (2 655), Białorusi (1 952), Rosji (547), Somalii (347) i Syrii (328). Obywatele tych pięciu najliczniejszych państw pochodzenia złożyli w sumie 72% wniosków o ochronę. Najwięcej</a:t>
          </a:r>
          <a:r>
            <a:rPr lang="pl-PL" sz="1000" baseline="0"/>
            <a:t> potencjalnych uchodźców zarejestrowały Placówki Straży Granicznej: Warszawa - 3 tys. (39%), Czeremcha i Terespol - po 0,3 tys. każda (po 4%), Białowieża,  Dubicze Cerkiewne, Wrocław Strachowice, Poznań Ławica i Warszawa Modlin - 0,2 tys. (po 3%), </a:t>
          </a:r>
        </a:p>
        <a:p>
          <a:r>
            <a:rPr lang="pl-PL" sz="1000"/>
            <a:t>W  2024 roku dominują wnioski pierwsze (5 387, które dotyczyły 6 715 osób). </a:t>
          </a:r>
          <a:r>
            <a:rPr lang="pl-PL" sz="1000">
              <a:solidFill>
                <a:sysClr val="windowText" lastClr="000000"/>
              </a:solidFill>
            </a:rPr>
            <a:t>Wnioski kolejne (467) dotyczyły 1</a:t>
          </a:r>
          <a:r>
            <a:rPr lang="pl-PL" sz="1000" baseline="0">
              <a:solidFill>
                <a:sysClr val="windowText" lastClr="000000"/>
              </a:solidFill>
            </a:rPr>
            <a:t> 001 </a:t>
          </a:r>
          <a:r>
            <a:rPr lang="pl-PL" sz="1000">
              <a:solidFill>
                <a:sysClr val="windowText" lastClr="000000"/>
              </a:solidFill>
            </a:rPr>
            <a:t>osób. </a:t>
          </a:r>
          <a:r>
            <a:rPr lang="pl-PL" sz="1000"/>
            <a:t>Najwięcej wniosków złożyli mężczyźni (5</a:t>
          </a:r>
          <a:r>
            <a:rPr lang="pl-PL" sz="1000" baseline="0"/>
            <a:t> 095</a:t>
          </a:r>
          <a:r>
            <a:rPr lang="pl-PL" sz="1000"/>
            <a:t>), głównie w przedziale wiekowym 18-34. Natomiast kobiety stanowią mniej liczbą grupę (2 617) - 34%, ale również tutaj dominował ten sam przedział wiekowy. Liczba dzieci (17% wszystkich osób objętych wnioskami) obydwu płci w wieku do lat 13 wynosiła - 1</a:t>
          </a:r>
          <a:r>
            <a:rPr lang="pl-PL" sz="1000" baseline="0"/>
            <a:t> 019</a:t>
          </a:r>
          <a:r>
            <a:rPr lang="pl-PL" sz="1000"/>
            <a:t>,</a:t>
          </a:r>
          <a:r>
            <a:rPr lang="pl-PL" sz="1000" baseline="0"/>
            <a:t> </a:t>
          </a:r>
          <a:r>
            <a:rPr lang="pl-PL" sz="1000"/>
            <a:t>a w wieku 14-17 - 288.</a:t>
          </a:r>
        </a:p>
      </xdr:txBody>
    </xdr:sp>
    <xdr:clientData/>
  </xdr:twoCellAnchor>
  <xdr:twoCellAnchor>
    <xdr:from>
      <xdr:col>0</xdr:col>
      <xdr:colOff>55563</xdr:colOff>
      <xdr:row>337</xdr:row>
      <xdr:rowOff>39688</xdr:rowOff>
    </xdr:from>
    <xdr:to>
      <xdr:col>24</xdr:col>
      <xdr:colOff>261937</xdr:colOff>
      <xdr:row>342</xdr:row>
      <xdr:rowOff>0</xdr:rowOff>
    </xdr:to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A30FCF4E-F438-404F-98EB-7DDFC8D9C0DB}"/>
            </a:ext>
          </a:extLst>
        </xdr:cNvPr>
        <xdr:cNvSpPr txBox="1"/>
      </xdr:nvSpPr>
      <xdr:spPr>
        <a:xfrm>
          <a:off x="55563" y="70842188"/>
          <a:ext cx="8548687" cy="14128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 b="1"/>
            <a:t>W pierwszej</a:t>
          </a:r>
          <a:r>
            <a:rPr lang="pl-PL" sz="1000" b="1" baseline="0"/>
            <a:t> połowie </a:t>
          </a:r>
          <a:r>
            <a:rPr lang="pl-PL" sz="1000" b="1"/>
            <a:t>2024 r. </a:t>
          </a:r>
          <a:r>
            <a:rPr lang="pl-PL" sz="1000"/>
            <a:t>- w ramach procedur dublińskich - wnioskami IN objętych było </a:t>
          </a:r>
          <a:r>
            <a:rPr lang="pl-PL" sz="1000" b="1"/>
            <a:t>1 731 cudzoziemców</a:t>
          </a:r>
          <a:r>
            <a:rPr lang="pl-PL" sz="1000"/>
            <a:t>. Z kolei Polska wystąpiła z takim wnioskiem do innych krajów europejskich (OUT) w przypadku 130 os., z czego 83% wniosków IN oraz 83% wniosków OUT zostało rozpatrzonych pozytywnie. 54% wniosków IN dotyczyło współpracy z Niemcami, 9% - z Francją, a 8% z Belgią i 7% z</a:t>
          </a:r>
          <a:r>
            <a:rPr lang="pl-PL" sz="1000" baseline="0"/>
            <a:t> </a:t>
          </a:r>
          <a:r>
            <a:rPr lang="pl-PL" sz="1000"/>
            <a:t>Norwegią. Procedury OUT kierowane były głównie do Niemiec (35%) i Rumunii (11%). </a:t>
          </a:r>
        </a:p>
        <a:p>
          <a:r>
            <a:rPr lang="pl-PL" sz="1000"/>
            <a:t>W podziale na obywatelstwo cudzoziemców, wnioski IN dotyczyły najczęściej ob. Rosji (16%), a także Ukrainy (13%) i Syrii (12%).</a:t>
          </a:r>
        </a:p>
      </xdr:txBody>
    </xdr:sp>
    <xdr:clientData/>
  </xdr:twoCellAnchor>
  <xdr:twoCellAnchor>
    <xdr:from>
      <xdr:col>0</xdr:col>
      <xdr:colOff>47625</xdr:colOff>
      <xdr:row>371</xdr:row>
      <xdr:rowOff>39688</xdr:rowOff>
    </xdr:from>
    <xdr:to>
      <xdr:col>24</xdr:col>
      <xdr:colOff>254000</xdr:colOff>
      <xdr:row>380</xdr:row>
      <xdr:rowOff>0</xdr:rowOff>
    </xdr:to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7A352D53-D156-496A-AD10-F61780DF7F56}"/>
            </a:ext>
          </a:extLst>
        </xdr:cNvPr>
        <xdr:cNvSpPr txBox="1"/>
      </xdr:nvSpPr>
      <xdr:spPr>
        <a:xfrm>
          <a:off x="47625" y="79113063"/>
          <a:ext cx="8548688" cy="192881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/>
            <a:t>W 2024 r. </a:t>
          </a:r>
          <a:r>
            <a:rPr lang="pl-PL" sz="1100"/>
            <a:t>Szef UdSC wydał </a:t>
          </a:r>
          <a:r>
            <a:rPr lang="pl-PL" sz="1100" b="1"/>
            <a:t>4 686 decyzji </a:t>
          </a:r>
          <a:r>
            <a:rPr lang="pl-PL" sz="1100"/>
            <a:t>w sprawach o udzielenie ochrony międzynarodowej, w tym </a:t>
          </a:r>
          <a:r>
            <a:rPr lang="pl-PL" sz="1100">
              <a:solidFill>
                <a:sysClr val="windowText" lastClr="000000"/>
              </a:solidFill>
            </a:rPr>
            <a:t>2 972 </a:t>
          </a:r>
          <a:r>
            <a:rPr lang="pl-PL" sz="1100"/>
            <a:t>pozytywne: 285 – status uchodźcy, </a:t>
          </a:r>
        </a:p>
        <a:p>
          <a:r>
            <a:rPr lang="pl-PL" sz="1100"/>
            <a:t>2 687 - ochrona uzupełniająca. Poza tym 764</a:t>
          </a:r>
          <a:r>
            <a:rPr lang="pl-PL" sz="1100" baseline="0"/>
            <a:t> </a:t>
          </a:r>
          <a:r>
            <a:rPr lang="pl-PL" sz="1100"/>
            <a:t>negatywne i 947 umorzeń. Status uchodźcy nadano głównie obywatelom Białorusi (124), Rosji (67), Afganistanu (27), Iranu (22), Syrii </a:t>
          </a:r>
          <a:r>
            <a:rPr lang="pl-PL" sz="1100">
              <a:solidFill>
                <a:sysClr val="windowText" lastClr="000000"/>
              </a:solidFill>
            </a:rPr>
            <a:t>oraz Turcji </a:t>
          </a:r>
          <a:r>
            <a:rPr lang="pl-PL" sz="1100" baseline="0"/>
            <a:t>(po </a:t>
          </a:r>
          <a:r>
            <a:rPr lang="pl-PL" sz="1100"/>
            <a:t>10 każde). Ochronę uzupełniającą udzielano najczęściej obywatelom Białorusi (1 307) i Ukrainy (1</a:t>
          </a:r>
          <a:r>
            <a:rPr lang="pl-PL" sz="1100" baseline="0"/>
            <a:t> 246</a:t>
          </a:r>
          <a:r>
            <a:rPr lang="pl-PL" sz="1100"/>
            <a:t>), ale także Rosji (50), Afganistanu (18) i Etiopii (13). Decyzję negatywną otrzymało 764 cudzoziemców – głównie z Rosji (322), Białorusi (54), Indii (45), Egiptu (37) i Ukrainy (34). Postępowania 947 osób (w tym 219 obywateli Rosji, 114 obywateli Syrii, 82 obywateli Afganistanu, 59 obywateli Ukrainy </a:t>
          </a:r>
          <a:r>
            <a:rPr lang="pl-PL" sz="1100">
              <a:solidFill>
                <a:sysClr val="windowText" lastClr="000000"/>
              </a:solidFill>
            </a:rPr>
            <a:t>i 58 obywateli Somalii </a:t>
          </a:r>
          <a:r>
            <a:rPr lang="pl-PL" sz="1100"/>
            <a:t>zostały umorzone. Wskaźnik uznawalności w 2024 r. wynosi 80%, przy czym dla Etiopii, Erytrei, </a:t>
          </a:r>
          <a:r>
            <a:rPr lang="pl-PL" sz="1100" baseline="0"/>
            <a:t>Somalii, Sudanu </a:t>
          </a:r>
          <a:r>
            <a:rPr lang="pl-PL" sz="1100"/>
            <a:t>– 100%, dla Afganistanu – 98%, dla Ukrainy 97%, dla Białorusi - 96%, dla Syrii– 89%, dla Jemenu</a:t>
          </a:r>
          <a:r>
            <a:rPr lang="pl-PL" sz="1100" baseline="0"/>
            <a:t> - 86%, </a:t>
          </a:r>
          <a:r>
            <a:rPr lang="pl-PL" sz="1100"/>
            <a:t>a dla Rosji - 27%.</a:t>
          </a:r>
        </a:p>
        <a:p>
          <a:r>
            <a:rPr lang="pl-PL" sz="1100"/>
            <a:t>Liczba spraw w toku wg stanu na 30</a:t>
          </a:r>
          <a:r>
            <a:rPr lang="pl-PL" sz="1100" baseline="0"/>
            <a:t> czerwca</a:t>
          </a:r>
          <a:r>
            <a:rPr lang="pl-PL" sz="1100"/>
            <a:t> 2024 r. </a:t>
          </a:r>
          <a:r>
            <a:rPr lang="pl-PL" sz="1100">
              <a:solidFill>
                <a:sysClr val="windowText" lastClr="000000"/>
              </a:solidFill>
            </a:rPr>
            <a:t>wynosi 6 tys</a:t>
          </a:r>
          <a:r>
            <a:rPr lang="pl-PL" sz="1100">
              <a:solidFill>
                <a:srgbClr val="FF0000"/>
              </a:solidFill>
            </a:rPr>
            <a:t>.</a:t>
          </a:r>
        </a:p>
      </xdr:txBody>
    </xdr:sp>
    <xdr:clientData/>
  </xdr:twoCellAnchor>
  <xdr:twoCellAnchor>
    <xdr:from>
      <xdr:col>0</xdr:col>
      <xdr:colOff>59373</xdr:colOff>
      <xdr:row>418</xdr:row>
      <xdr:rowOff>29845</xdr:rowOff>
    </xdr:from>
    <xdr:to>
      <xdr:col>25</xdr:col>
      <xdr:colOff>0</xdr:colOff>
      <xdr:row>423</xdr:row>
      <xdr:rowOff>0</xdr:rowOff>
    </xdr:to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2DF5ED97-6866-4701-B9EC-102083A0D0F3}"/>
            </a:ext>
          </a:extLst>
        </xdr:cNvPr>
        <xdr:cNvSpPr txBox="1"/>
      </xdr:nvSpPr>
      <xdr:spPr>
        <a:xfrm>
          <a:off x="59373" y="88271033"/>
          <a:ext cx="8552815" cy="196627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 b="1"/>
            <a:t>Według stanu na 30 czerwca br. </a:t>
          </a:r>
          <a:r>
            <a:rPr lang="pl-PL" sz="1000"/>
            <a:t>pod opieką Szefa UdSC znajdowało się </a:t>
          </a:r>
          <a:r>
            <a:rPr lang="pl-PL" sz="1000" b="1"/>
            <a:t>5 935 os</a:t>
          </a:r>
          <a:r>
            <a:rPr lang="pl-PL" sz="1000"/>
            <a:t>. (30.06.2023 r.  3 786, wzrost o 57%), z czego 942 zamieszkiwało w jednym </a:t>
          </a:r>
        </a:p>
        <a:p>
          <a:r>
            <a:rPr lang="pl-PL" sz="1000"/>
            <a:t>z dziewięciu ośrodków dla cudzoziemców, a pozostałe 4 993 osób pobierało świadczenie pieniężne na samodzielne funkcjonowanie poza ośrodkiem. W ośrodkach najliczniej</a:t>
          </a:r>
          <a:r>
            <a:rPr lang="pl-PL" sz="1000" baseline="0"/>
            <a:t> przebywali Rosjanie 34%, Etiopczycy 15%, Somalijczycy 7%, Tadżycy i Erytrejczycy po 5% każde. Natomiast wśród osób poza ośrodkiem najwiecej jest obywateli Ukrainy 37%, Białorusi 29%, Rosji 16%, Tadżykistanu 3% i Gruzji 1%.</a:t>
          </a:r>
          <a:endParaRPr lang="pl-PL" sz="1000"/>
        </a:p>
      </xdr:txBody>
    </xdr:sp>
    <xdr:clientData/>
  </xdr:twoCellAnchor>
  <xdr:twoCellAnchor>
    <xdr:from>
      <xdr:col>0</xdr:col>
      <xdr:colOff>55563</xdr:colOff>
      <xdr:row>428</xdr:row>
      <xdr:rowOff>47625</xdr:rowOff>
    </xdr:from>
    <xdr:to>
      <xdr:col>24</xdr:col>
      <xdr:colOff>254000</xdr:colOff>
      <xdr:row>445</xdr:row>
      <xdr:rowOff>166688</xdr:rowOff>
    </xdr:to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E34A53D-680F-4F25-9645-83EBF0E858DC}"/>
            </a:ext>
          </a:extLst>
        </xdr:cNvPr>
        <xdr:cNvSpPr txBox="1"/>
      </xdr:nvSpPr>
      <xdr:spPr>
        <a:xfrm>
          <a:off x="55563" y="89931875"/>
          <a:ext cx="8540750" cy="450056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Sytuację migracyjną w Polsce determinują konsekwencje wojny w Ukrainie. </a:t>
          </a:r>
          <a:r>
            <a:rPr lang="pl-PL" sz="1100" b="1"/>
            <a:t>Według stanu na 1 lipca 2024 r</a:t>
          </a:r>
          <a:r>
            <a:rPr lang="pl-PL" sz="1100"/>
            <a:t>. z ochrony czasowej w Polsce korzystało </a:t>
          </a:r>
          <a:r>
            <a:rPr lang="pl-PL" sz="1100" b="1"/>
            <a:t>953,3 tys. </a:t>
          </a:r>
          <a:r>
            <a:rPr lang="pl-PL" sz="1100"/>
            <a:t>cudzoziemców, w tym 948,7 tys. obywateli Ukrainy.                                                                                                                                                                                                             </a:t>
          </a:r>
          <a:r>
            <a:rPr lang="pl-PL" sz="1100" b="1"/>
            <a:t>Ważne zezwolenia na pobyt posiada łącznie</a:t>
          </a:r>
          <a:r>
            <a:rPr lang="pl-PL" sz="1100" b="1" baseline="0"/>
            <a:t> </a:t>
          </a:r>
          <a:r>
            <a:rPr lang="pl-PL" sz="1100" b="1"/>
            <a:t>ponad 1,9 mln osób</a:t>
          </a:r>
          <a:r>
            <a:rPr lang="pl-PL" sz="1100"/>
            <a:t>, o 221 tys. osób więcej niż 30 czerwca 2023 r. (+13%). Dominują obywatele Ukrainy (1,479 mln). Poza tym licznie reprezentowani są w Polsce: Białorusini (133 tys.), Gruzini (27,3 tys.), Hindusi i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Rosjanie</a:t>
          </a:r>
          <a:r>
            <a:rPr lang="pl-PL" sz="1100"/>
            <a:t> (po 22 tys.), Niemcy (16 tys.), Wietnamczycy (14 tys), Turcy (12 tys.), Uzbecy (10 tys.) i Mołdawianie (9 tys.). </a:t>
          </a:r>
          <a:endParaRPr lang="pl-PL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/>
            <a:t>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</a:p>
        <a:p>
          <a:r>
            <a:rPr lang="pl-PL" sz="1100"/>
            <a:t>W porównaniu z danymi sprzed roku największe zmiany w zakresie top10 dotyczą:                                                                                                                                                                          Ukraina - wzrost o 2%, +37 tys.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r>
            <a:rPr lang="pl-PL" sz="1100">
              <a:solidFill>
                <a:sysClr val="windowText" lastClr="000000"/>
              </a:solidFill>
            </a:rPr>
            <a:t>Białoruś - wzrost o 46%,  +42 tys.                                                                                                                                                                                                                                                 Gruzja - wzrost o 17%, +4 tys.                                                                                                                                                                                                                                                         Indie - wzrost o 37%, + 6 tys.                                                                                                                                                                                                                                                         Rosja - wzrost o 10%, +2tys.                                                                                                                                                                                                                                                        Niemcy - spadek o 6%, -1tys.                                                                                                                                                                                                                                               Wietnam - wzrost o 8%, +1 tys.                                                                                                                                                                                                                                                  Turcja - wzrost o 50%, + 4 tys.                                                                                                                                                                                                                                              Uzbekistan - wzrost o 28%, +2 tys.                                                                                                                                                                                                                                           Mołdawia - wzrost o 12%, +2 tys.                                                                                                                                       </a:t>
          </a:r>
        </a:p>
      </xdr:txBody>
    </xdr:sp>
    <xdr:clientData/>
  </xdr:twoCellAnchor>
  <xdr:twoCellAnchor>
    <xdr:from>
      <xdr:col>0</xdr:col>
      <xdr:colOff>47625</xdr:colOff>
      <xdr:row>204</xdr:row>
      <xdr:rowOff>47625</xdr:rowOff>
    </xdr:from>
    <xdr:to>
      <xdr:col>25</xdr:col>
      <xdr:colOff>7937</xdr:colOff>
      <xdr:row>210</xdr:row>
      <xdr:rowOff>0</xdr:rowOff>
    </xdr:to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E5575FD7-5EC9-4974-B646-1E459EEAB824}"/>
            </a:ext>
          </a:extLst>
        </xdr:cNvPr>
        <xdr:cNvSpPr txBox="1"/>
      </xdr:nvSpPr>
      <xdr:spPr>
        <a:xfrm>
          <a:off x="47625" y="44950063"/>
          <a:ext cx="8572500" cy="140493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/>
            <a:t>W czerwcu br. </a:t>
          </a:r>
          <a:r>
            <a:rPr lang="pl-PL" sz="1100"/>
            <a:t>wpłynęło do Urzędu blisko </a:t>
          </a:r>
          <a:r>
            <a:rPr lang="pl-PL" sz="1100" b="1"/>
            <a:t>86 tys. </a:t>
          </a:r>
          <a:r>
            <a:rPr lang="pl-PL" sz="1100"/>
            <a:t>wniosków w ramach konsultacji wizowych - 75 tys. pochodziło z innych państw członkowskich, </a:t>
          </a:r>
        </a:p>
        <a:p>
          <a:r>
            <a:rPr lang="pl-PL" sz="1100"/>
            <a:t>a 6,8 tys. od konsulów. Liczba wydanych decyzji jest wyższa</a:t>
          </a:r>
          <a:r>
            <a:rPr lang="pl-PL" sz="1100" baseline="0"/>
            <a:t> niż licz</a:t>
          </a:r>
          <a:r>
            <a:rPr lang="pl-PL" sz="1100"/>
            <a:t>ba złożonych</a:t>
          </a:r>
          <a:r>
            <a:rPr lang="pl-PL" sz="1100" baseline="0"/>
            <a:t> </a:t>
          </a:r>
          <a:r>
            <a:rPr lang="pl-PL" sz="1100"/>
            <a:t>wniosków. Ogółem wydano prawie 91 tys. decyzji, przy czym blisko 80</a:t>
          </a:r>
          <a:r>
            <a:rPr lang="pl-PL" sz="1100" baseline="0"/>
            <a:t> </a:t>
          </a:r>
          <a:r>
            <a:rPr lang="pl-PL" sz="1100"/>
            <a:t>tys. dotyczyło wniosków przesłanych z innych państw, a 7,2 tys. w sprawach dotyczących wniosków od konsulów. Zauważalny jest duży wzrost liczby spraw nadsyłanych od Partnerów Schengen - jest to prawdopodobnie związane z wysokim sezonem turystycznym. Z tego samego powodu zwiększyła się także liczba spraw obligatoryjnych nadesłanych od konsulów RP.</a:t>
          </a:r>
        </a:p>
      </xdr:txBody>
    </xdr:sp>
    <xdr:clientData/>
  </xdr:twoCellAnchor>
  <xdr:twoCellAnchor>
    <xdr:from>
      <xdr:col>0</xdr:col>
      <xdr:colOff>47625</xdr:colOff>
      <xdr:row>174</xdr:row>
      <xdr:rowOff>15875</xdr:rowOff>
    </xdr:from>
    <xdr:to>
      <xdr:col>25</xdr:col>
      <xdr:colOff>7937</xdr:colOff>
      <xdr:row>177</xdr:row>
      <xdr:rowOff>0</xdr:rowOff>
    </xdr:to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67E3043-D1D4-4E6F-BDCF-BB25AAB716B6}"/>
            </a:ext>
          </a:extLst>
        </xdr:cNvPr>
        <xdr:cNvSpPr txBox="1"/>
      </xdr:nvSpPr>
      <xdr:spPr>
        <a:xfrm>
          <a:off x="47625" y="38504813"/>
          <a:ext cx="8572500" cy="143668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 b="1"/>
            <a:t>W czerwcu br</a:t>
          </a:r>
          <a:r>
            <a:rPr lang="pl-PL" sz="1000"/>
            <a:t>. Szef UdSC zrealizował </a:t>
          </a:r>
          <a:r>
            <a:rPr lang="pl-PL" sz="1000" b="1"/>
            <a:t>ponad 2 tys</a:t>
          </a:r>
          <a:r>
            <a:rPr lang="pl-PL" sz="1000"/>
            <a:t>. spraw dotyczących Wykazu, spośród których do najliczniejszych zaliczały się wpisy </a:t>
          </a:r>
          <a:r>
            <a:rPr lang="pl-P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wpisy SIS (31%),</a:t>
          </a:r>
          <a:r>
            <a:rPr lang="pl-PL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korekty wpisów (30%)</a:t>
          </a:r>
          <a:r>
            <a:rPr lang="pl-PL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wpisy </a:t>
          </a:r>
          <a:r>
            <a:rPr lang="pl-PL" sz="1000"/>
            <a:t>do Wykazu</a:t>
          </a:r>
          <a:r>
            <a:rPr lang="pl-PL" sz="1000" baseline="0"/>
            <a:t> </a:t>
          </a:r>
          <a:r>
            <a:rPr lang="pl-PL" sz="1000"/>
            <a:t>(22%).</a:t>
          </a:r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I" connectionId="17" xr16:uid="{00000000-0016-0000-0100-000000000000}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I_tab_1" connectionId="6" xr16:uid="{00000000-0016-0000-0A00-000009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I_tab_2" connectionId="7" xr16:uid="{00000000-0016-0000-0B00-00000A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V" connectionId="8" xr16:uid="{00000000-0016-0000-0C00-00000B000000}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1" connectionId="11" xr16:uid="{00000000-0016-0000-0D00-00000C000000}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2" connectionId="12" xr16:uid="{00000000-0016-0000-0E00-00000D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3" connectionId="13" xr16:uid="{00000000-0016-0000-0F00-00000E000000}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4" connectionId="14" xr16:uid="{00000000-0016-0000-1000-00000F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_tab_1" connectionId="15" xr16:uid="{00000000-0016-0000-1100-000010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_tab_2" connectionId="16" xr16:uid="{00000000-0016-0000-1200-000011000000}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II" connectionId="18" xr16:uid="{00000000-0016-0000-0200-000001000000}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_tab_1" connectionId="2" xr16:uid="{00000000-0016-0000-0300-000002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_tab_2" connectionId="3" xr16:uid="{00000000-0016-0000-0400-000003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_tab_1" connectionId="4" xr16:uid="{00000000-0016-0000-0500-000004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_tab_2" connectionId="5" xr16:uid="{00000000-0016-0000-0600-000005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parametry" connectionId="1" xr16:uid="{00000000-0016-0000-0700-000006000000}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X_tab_1" connectionId="9" xr16:uid="{00000000-0016-0000-0800-000007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X_tab_2" connectionId="10" xr16:uid="{00000000-0016-0000-0900-000008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0000000}" name="Tabela_AHDPROD_SP_Meldunek_sekcja_VII" displayName="Tabela_AHDPROD_SP_Meldunek_sekcja_VII" ref="A1:C12" tableType="queryTable" totalsRowShown="0">
  <autoFilter ref="A1:C12" xr:uid="{00000000-0009-0000-0100-000012000000}"/>
  <tableColumns count="3">
    <tableColumn id="1" xr3:uid="{00000000-0010-0000-0000-000001000000}" uniqueName="1" name="Lp" queryTableFieldId="1"/>
    <tableColumn id="2" xr3:uid="{00000000-0010-0000-0000-000002000000}" uniqueName="2" name="Czynnosc" queryTableFieldId="2"/>
    <tableColumn id="3" xr3:uid="{00000000-0010-0000-0000-000003000000}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9000000}" name="Tabela_AHDPROD_SP_Meldunek_sekcja_III_tab_1" displayName="Tabela_AHDPROD_SP_Meldunek_sekcja_III_tab_1" ref="A1:G7" tableType="queryTable" totalsRowShown="0">
  <autoFilter ref="A1:G7" xr:uid="{00000000-0009-0000-0100-000005000000}"/>
  <tableColumns count="7">
    <tableColumn id="1" xr3:uid="{00000000-0010-0000-0900-000001000000}" uniqueName="1" name="Lp" queryTableFieldId="1"/>
    <tableColumn id="2" xr3:uid="{00000000-0010-0000-0900-000002000000}" uniqueName="2" name="Nazwa_kraju" queryTableFieldId="2"/>
    <tableColumn id="3" xr3:uid="{00000000-0010-0000-0900-000003000000}" uniqueName="3" name="Status uchodźcy" queryTableFieldId="3"/>
    <tableColumn id="4" xr3:uid="{00000000-0010-0000-0900-000004000000}" uniqueName="4" name="Ochrona uzupełniająca" queryTableFieldId="4"/>
    <tableColumn id="5" xr3:uid="{00000000-0010-0000-0900-000005000000}" uniqueName="5" name="Pobyt tolerowany" queryTableFieldId="5"/>
    <tableColumn id="6" xr3:uid="{00000000-0010-0000-0900-000006000000}" uniqueName="6" name="Negatywna" queryTableFieldId="6"/>
    <tableColumn id="7" xr3:uid="{00000000-0010-0000-0900-000007000000}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ela_AHDPROD_SP_Meldunek_sekcja_III_tab_2" displayName="Tabela_AHDPROD_SP_Meldunek_sekcja_III_tab_2" ref="A1:G7" tableType="queryTable" totalsRowShown="0">
  <autoFilter ref="A1:G7" xr:uid="{00000000-0009-0000-0100-000006000000}"/>
  <tableColumns count="7">
    <tableColumn id="1" xr3:uid="{00000000-0010-0000-0A00-000001000000}" uniqueName="1" name="Lp" queryTableFieldId="1"/>
    <tableColumn id="2" xr3:uid="{00000000-0010-0000-0A00-000002000000}" uniqueName="2" name="Nazwa_kraju" queryTableFieldId="2"/>
    <tableColumn id="3" xr3:uid="{00000000-0010-0000-0A00-000003000000}" uniqueName="3" name="Status uchodźcy" queryTableFieldId="3"/>
    <tableColumn id="4" xr3:uid="{00000000-0010-0000-0A00-000004000000}" uniqueName="4" name="Ochrona uzupełniająca" queryTableFieldId="4"/>
    <tableColumn id="5" xr3:uid="{00000000-0010-0000-0A00-000005000000}" uniqueName="5" name="Pobyt tolerowany" queryTableFieldId="5"/>
    <tableColumn id="6" xr3:uid="{00000000-0010-0000-0A00-000006000000}" uniqueName="6" name="Negatywna" queryTableFieldId="6"/>
    <tableColumn id="7" xr3:uid="{00000000-0010-0000-0A00-000007000000}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B000000}" name="Tabela_AHDPROD_SP_Meldunek_sekcja_IV" displayName="Tabela_AHDPROD_SP_Meldunek_sekcja_IV" ref="A1:C26" tableType="queryTable" totalsRowShown="0">
  <autoFilter ref="A1:C26" xr:uid="{00000000-0009-0000-0100-000007000000}"/>
  <tableColumns count="3">
    <tableColumn id="1" xr3:uid="{00000000-0010-0000-0B00-000001000000}" uniqueName="1" name="Ilosc" queryTableFieldId="1"/>
    <tableColumn id="2" xr3:uid="{00000000-0010-0000-0B00-000002000000}" uniqueName="2" name="Cudzoziemcy" queryTableFieldId="2"/>
    <tableColumn id="3" xr3:uid="{00000000-0010-0000-0B00-000003000000}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C000000}" name="Tabela_AHDPROD_SP_Meldunek_sekcja_V_tab_1" displayName="Tabela_AHDPROD_SP_Meldunek_sekcja_V_tab_1" ref="A1:C13" tableType="queryTable" totalsRowShown="0">
  <autoFilter ref="A1:C13" xr:uid="{00000000-0009-0000-0100-000008000000}"/>
  <tableColumns count="3">
    <tableColumn id="1" xr3:uid="{00000000-0010-0000-0C00-000001000000}" uniqueName="1" name="Opis_rozstrzygniecia" queryTableFieldId="1"/>
    <tableColumn id="2" xr3:uid="{00000000-0010-0000-0C00-000002000000}" uniqueName="2" name="Liczba" queryTableFieldId="2"/>
    <tableColumn id="3" xr3:uid="{00000000-0010-0000-0C00-000003000000}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D000000}" name="Tabela_AHDPROD_SP_Meldunek_sekcja_V_tab_2" displayName="Tabela_AHDPROD_SP_Meldunek_sekcja_V_tab_2" ref="A1:D9" tableType="queryTable" totalsRowShown="0">
  <autoFilter ref="A1:D9" xr:uid="{00000000-0009-0000-0100-000009000000}"/>
  <tableColumns count="4">
    <tableColumn id="1" xr3:uid="{00000000-0010-0000-0D00-000001000000}" uniqueName="1" name="Liczba" queryTableFieldId="1"/>
    <tableColumn id="2" xr3:uid="{00000000-0010-0000-0D00-000002000000}" uniqueName="2" name="Opis" queryTableFieldId="2"/>
    <tableColumn id="3" xr3:uid="{00000000-0010-0000-0D00-000003000000}" uniqueName="3" name="Typ" queryTableFieldId="3"/>
    <tableColumn id="4" xr3:uid="{00000000-0010-0000-0D00-000004000000}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E000000}" name="Tabela_AHDPROD_SP_Meldunek_sekcja_V_tab_3" displayName="Tabela_AHDPROD_SP_Meldunek_sekcja_V_tab_3" ref="A1:C13" tableType="queryTable" totalsRowShown="0">
  <autoFilter ref="A1:C13" xr:uid="{00000000-0009-0000-0100-00000A000000}"/>
  <tableColumns count="3">
    <tableColumn id="1" xr3:uid="{00000000-0010-0000-0E00-000001000000}" uniqueName="1" name="Opis_rozstrzygniecia" queryTableFieldId="1"/>
    <tableColumn id="2" xr3:uid="{00000000-0010-0000-0E00-000002000000}" uniqueName="2" name="Liczba" queryTableFieldId="2"/>
    <tableColumn id="3" xr3:uid="{00000000-0010-0000-0E00-000003000000}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F000000}" name="Tabela_AHDPROD_SP_Meldunek_sekcja_V_tab_4" displayName="Tabela_AHDPROD_SP_Meldunek_sekcja_V_tab_4" ref="A1:D9" tableType="queryTable" totalsRowShown="0">
  <autoFilter ref="A1:D9" xr:uid="{00000000-0009-0000-0100-00000B000000}"/>
  <sortState ref="A2:D9">
    <sortCondition ref="D2:D9"/>
    <sortCondition ref="C2:C9"/>
  </sortState>
  <tableColumns count="4">
    <tableColumn id="1" xr3:uid="{00000000-0010-0000-0F00-000001000000}" uniqueName="1" name="Liczba" queryTableFieldId="1"/>
    <tableColumn id="2" xr3:uid="{00000000-0010-0000-0F00-000002000000}" uniqueName="2" name="Opis" queryTableFieldId="2"/>
    <tableColumn id="3" xr3:uid="{00000000-0010-0000-0F00-000003000000}" uniqueName="3" name="Typ" queryTableFieldId="3"/>
    <tableColumn id="4" xr3:uid="{00000000-0010-0000-0F00-000004000000}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0000000}" name="Tabela_AHDPROD_SP_Meldunek_sekcja_VI_tab_1" displayName="Tabela_AHDPROD_SP_Meldunek_sekcja_VI_tab_1" ref="A1:E145" tableType="queryTable" totalsRowShown="0">
  <autoFilter ref="A1:E145" xr:uid="{00000000-0009-0000-0100-00000C000000}"/>
  <tableColumns count="5">
    <tableColumn id="1" xr3:uid="{00000000-0010-0000-1000-000001000000}" uniqueName="1" name="Lp" queryTableFieldId="1"/>
    <tableColumn id="2" xr3:uid="{00000000-0010-0000-1000-000002000000}" uniqueName="2" name="Sprawa" queryTableFieldId="2"/>
    <tableColumn id="3" xr3:uid="{00000000-0010-0000-1000-000003000000}" uniqueName="3" name="Liczba" queryTableFieldId="3"/>
    <tableColumn id="4" xr3:uid="{00000000-0010-0000-1000-000004000000}" uniqueName="4" name="Opis" queryTableFieldId="4"/>
    <tableColumn id="5" xr3:uid="{00000000-0010-0000-1000-000005000000}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1000000}" name="Tabela_AHDPROD_SP_Meldunek_sekcja_VI_tab_2" displayName="Tabela_AHDPROD_SP_Meldunek_sekcja_VI_tab_2" ref="A1:D4" tableType="queryTable" totalsRowShown="0">
  <autoFilter ref="A1:D4" xr:uid="{00000000-0009-0000-0100-00000D000000}"/>
  <tableColumns count="4">
    <tableColumn id="1" xr3:uid="{00000000-0010-0000-1100-000001000000}" uniqueName="1" name="Lp" queryTableFieldId="1"/>
    <tableColumn id="2" xr3:uid="{00000000-0010-0000-1100-000002000000}" uniqueName="2" name="Liczba" queryTableFieldId="2"/>
    <tableColumn id="3" xr3:uid="{00000000-0010-0000-1100-000003000000}" uniqueName="3" name="Sprawa" queryTableFieldId="3"/>
    <tableColumn id="4" xr3:uid="{00000000-0010-0000-1100-000004000000}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1000000}" name="Tabela_AHDPROD_SP_Meldunek_sekcja_VIII" displayName="Tabela_AHDPROD_SP_Meldunek_sekcja_VIII" ref="A1:D4" tableType="queryTable" totalsRowShown="0">
  <autoFilter ref="A1:D4" xr:uid="{00000000-0009-0000-0100-000011000000}"/>
  <tableColumns count="4">
    <tableColumn id="1" xr3:uid="{00000000-0010-0000-0100-000001000000}" uniqueName="1" name="Lp" queryTableFieldId="1"/>
    <tableColumn id="2" xr3:uid="{00000000-0010-0000-0100-000002000000}" uniqueName="2" name="Wnioskujacy" queryTableFieldId="2"/>
    <tableColumn id="3" xr3:uid="{00000000-0010-0000-0100-000003000000}" uniqueName="3" name="Wnioski" queryTableFieldId="3"/>
    <tableColumn id="4" xr3:uid="{00000000-0010-0000-0100-000004000000}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ela_AHDPROD_SP_Meldunek_sekcja_I_tab_1" displayName="Tabela_AHDPROD_SP_Meldunek_sekcja_I_tab_1" ref="A1:G37" tableType="queryTable" totalsRowShown="0">
  <autoFilter ref="A1:G37" xr:uid="{00000000-0009-0000-0100-000001000000}"/>
  <tableColumns count="7">
    <tableColumn id="1" xr3:uid="{00000000-0010-0000-0200-000001000000}" uniqueName="1" name="Lp" queryTableFieldId="1"/>
    <tableColumn id="2" xr3:uid="{00000000-0010-0000-0200-000002000000}" uniqueName="2" name="Obywatelstwo_pl" queryTableFieldId="2"/>
    <tableColumn id="3" xr3:uid="{00000000-0010-0000-0200-000003000000}" uniqueName="3" name="Grupa" queryTableFieldId="3"/>
    <tableColumn id="4" xr3:uid="{00000000-0010-0000-0200-000004000000}" uniqueName="4" name="Typ" queryTableFieldId="4"/>
    <tableColumn id="5" xr3:uid="{00000000-0010-0000-0200-000005000000}" uniqueName="5" name="Lp_typ" queryTableFieldId="5"/>
    <tableColumn id="6" xr3:uid="{00000000-0010-0000-0200-000006000000}" uniqueName="6" name="Liczba" queryTableFieldId="6"/>
    <tableColumn id="7" xr3:uid="{00000000-0010-0000-0200-000007000000}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ela_AHDPROD_SP_Meldunek_sekcja_I_tab_2" displayName="Tabela_AHDPROD_SP_Meldunek_sekcja_I_tab_2" ref="A1:G37" tableType="queryTable" totalsRowShown="0">
  <autoFilter ref="A1:G37" xr:uid="{00000000-0009-0000-0100-000002000000}"/>
  <tableColumns count="7">
    <tableColumn id="1" xr3:uid="{00000000-0010-0000-0300-000001000000}" uniqueName="1" name="Lp" queryTableFieldId="1"/>
    <tableColumn id="2" xr3:uid="{00000000-0010-0000-0300-000002000000}" uniqueName="2" name="Obywatelstwo_pl" queryTableFieldId="2"/>
    <tableColumn id="3" xr3:uid="{00000000-0010-0000-0300-000003000000}" uniqueName="3" name="Grupa" queryTableFieldId="3"/>
    <tableColumn id="4" xr3:uid="{00000000-0010-0000-0300-000004000000}" uniqueName="4" name="Typ" queryTableFieldId="4"/>
    <tableColumn id="5" xr3:uid="{00000000-0010-0000-0300-000005000000}" uniqueName="5" name="Lp_typ" queryTableFieldId="5"/>
    <tableColumn id="6" xr3:uid="{00000000-0010-0000-0300-000006000000}" uniqueName="6" name="Liczba" queryTableFieldId="6"/>
    <tableColumn id="7" xr3:uid="{00000000-0010-0000-0300-000007000000}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ela_AHDPROD_SP_Meldunek_sekcja_II_tab_1" displayName="Tabela_AHDPROD_SP_Meldunek_sekcja_II_tab_1" ref="A1:E7" tableType="queryTable" totalsRowShown="0">
  <autoFilter ref="A1:E7" xr:uid="{00000000-0009-0000-0100-000003000000}"/>
  <tableColumns count="5">
    <tableColumn id="1" xr3:uid="{00000000-0010-0000-0400-000001000000}" uniqueName="1" name="Lp" queryTableFieldId="1"/>
    <tableColumn id="2" xr3:uid="{00000000-0010-0000-0400-000002000000}" uniqueName="2" name="Obywatelstwo" queryTableFieldId="2"/>
    <tableColumn id="3" xr3:uid="{00000000-0010-0000-0400-000003000000}" uniqueName="3" name="Wniosek IN" queryTableFieldId="3"/>
    <tableColumn id="4" xr3:uid="{00000000-0010-0000-0400-000004000000}" uniqueName="4" name="Decyzje pozytywne" queryTableFieldId="4"/>
    <tableColumn id="5" xr3:uid="{00000000-0010-0000-0400-000005000000}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ela_AHDPROD_SP_Meldunek_sekcja_II_tab_2" displayName="Tabela_AHDPROD_SP_Meldunek_sekcja_II_tab_2" ref="A1:E7" tableType="queryTable" totalsRowShown="0">
  <autoFilter ref="A1:E7" xr:uid="{00000000-0009-0000-0100-000004000000}"/>
  <tableColumns count="5">
    <tableColumn id="1" xr3:uid="{00000000-0010-0000-0500-000001000000}" uniqueName="1" name="Lp" queryTableFieldId="1"/>
    <tableColumn id="2" xr3:uid="{00000000-0010-0000-0500-000002000000}" uniqueName="2" name="Obywatelstwo" queryTableFieldId="2"/>
    <tableColumn id="3" xr3:uid="{00000000-0010-0000-0500-000003000000}" uniqueName="3" name="Wniosek OUT" queryTableFieldId="3"/>
    <tableColumn id="4" xr3:uid="{00000000-0010-0000-0500-000004000000}" uniqueName="4" name="Decyzje pozytywne" queryTableFieldId="4"/>
    <tableColumn id="5" xr3:uid="{00000000-0010-0000-0500-000005000000}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6000000}" name="Tabela_AHDPROD_SP_Meldunek_parametry" displayName="Tabela_AHDPROD_SP_Meldunek_parametry" ref="A1:C2" tableType="queryTable" totalsRowShown="0">
  <autoFilter ref="A1:C2" xr:uid="{00000000-0009-0000-0100-000010000000}"/>
  <tableColumns count="3">
    <tableColumn id="1" xr3:uid="{00000000-0010-0000-0600-000001000000}" uniqueName="1" name="Kolumna1" queryTableFieldId="1"/>
    <tableColumn id="2" xr3:uid="{00000000-0010-0000-0600-000002000000}" uniqueName="2" name="Kolumna2" queryTableFieldId="2"/>
    <tableColumn id="3" xr3:uid="{00000000-0010-0000-0600-000003000000}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7000000}" name="Tabela_AHDPROD_SP_Meldunek_sekcja_IX_tab_1" displayName="Tabela_AHDPROD_SP_Meldunek_sekcja_IX_tab_1" ref="A1:D13" tableType="queryTable" totalsRowShown="0">
  <autoFilter ref="A1:D13" xr:uid="{00000000-0009-0000-0100-00000E000000}"/>
  <sortState ref="A2:D13">
    <sortCondition ref="B2:B13"/>
    <sortCondition ref="D2:D13"/>
    <sortCondition ref="C2:C13"/>
  </sortState>
  <tableColumns count="4">
    <tableColumn id="1" xr3:uid="{00000000-0010-0000-0700-000001000000}" uniqueName="1" name="Liczba" queryTableFieldId="1"/>
    <tableColumn id="2" xr3:uid="{00000000-0010-0000-0700-000002000000}" uniqueName="2" name="Placowka" queryTableFieldId="2"/>
    <tableColumn id="3" xr3:uid="{00000000-0010-0000-0700-000003000000}" uniqueName="3" name="Opis" queryTableFieldId="3"/>
    <tableColumn id="4" xr3:uid="{00000000-0010-0000-0700-000004000000}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8000000}" name="Tabela_AHDPROD_SP_Meldunek_sekcja_IX_tab_2" displayName="Tabela_AHDPROD_SP_Meldunek_sekcja_IX_tab_2" ref="A1:D13" tableType="queryTable" totalsRowShown="0">
  <autoFilter ref="A1:D13" xr:uid="{00000000-0009-0000-0100-00000F000000}"/>
  <tableColumns count="4">
    <tableColumn id="1" xr3:uid="{00000000-0010-0000-0800-000001000000}" uniqueName="1" name="Liczba" queryTableFieldId="1"/>
    <tableColumn id="2" xr3:uid="{00000000-0010-0000-0800-000002000000}" uniqueName="2" name="Placowka" queryTableFieldId="2"/>
    <tableColumn id="3" xr3:uid="{00000000-0010-0000-0800-000003000000}" uniqueName="3" name="Opis" queryTableFieldId="3"/>
    <tableColumn id="4" xr3:uid="{00000000-0010-0000-0800-000004000000}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C458"/>
  <sheetViews>
    <sheetView showGridLines="0" tabSelected="1" topLeftCell="A430" zoomScaleNormal="100" zoomScalePageLayoutView="70" workbookViewId="0">
      <selection activeCell="J452" sqref="J452"/>
    </sheetView>
  </sheetViews>
  <sheetFormatPr defaultColWidth="4.109375" defaultRowHeight="14.4" x14ac:dyDescent="0.3"/>
  <cols>
    <col min="1" max="13" width="5" style="3" customWidth="1"/>
    <col min="14" max="16" width="5.44140625" style="3" bestFit="1" customWidth="1"/>
    <col min="17" max="20" width="5" style="3" customWidth="1"/>
    <col min="21" max="21" width="5.88671875" style="3" bestFit="1" customWidth="1"/>
    <col min="22" max="24" width="5" style="3" customWidth="1"/>
    <col min="25" max="25" width="3.88671875" style="6" customWidth="1"/>
    <col min="26" max="26" width="4.44140625" style="3" bestFit="1" customWidth="1"/>
    <col min="27" max="16384" width="4.109375" style="3"/>
  </cols>
  <sheetData>
    <row r="1" spans="1:29" x14ac:dyDescent="0.3">
      <c r="T1" s="51"/>
      <c r="U1" s="52"/>
      <c r="V1" s="52"/>
      <c r="W1" s="52"/>
      <c r="X1" s="52"/>
      <c r="Y1" s="52"/>
      <c r="Z1" s="52"/>
      <c r="AA1" s="52"/>
      <c r="AB1" s="52"/>
      <c r="AC1" s="52"/>
    </row>
    <row r="2" spans="1:29" x14ac:dyDescent="0.3">
      <c r="Q2" s="5"/>
      <c r="T2" s="52"/>
      <c r="U2" s="52"/>
      <c r="V2" s="52"/>
      <c r="W2" s="52"/>
      <c r="X2" s="52"/>
      <c r="Y2" s="52"/>
      <c r="Z2" s="52"/>
      <c r="AA2" s="52"/>
      <c r="AB2" s="52"/>
      <c r="AC2" s="52"/>
    </row>
    <row r="3" spans="1:29" x14ac:dyDescent="0.3">
      <c r="T3" s="52"/>
      <c r="U3" s="52"/>
      <c r="V3" s="52"/>
      <c r="W3" s="52"/>
      <c r="X3" s="52"/>
      <c r="Y3" s="52"/>
      <c r="Z3" s="52"/>
      <c r="AA3" s="52"/>
      <c r="AB3" s="52"/>
      <c r="AC3" s="52"/>
    </row>
    <row r="4" spans="1:29" x14ac:dyDescent="0.3">
      <c r="T4" s="52"/>
      <c r="U4" s="52"/>
      <c r="V4" s="52"/>
      <c r="W4" s="52"/>
      <c r="X4" s="52"/>
      <c r="Y4" s="52"/>
      <c r="Z4" s="52"/>
      <c r="AA4" s="52"/>
      <c r="AB4" s="52"/>
      <c r="AC4" s="52"/>
    </row>
    <row r="5" spans="1:29" x14ac:dyDescent="0.3">
      <c r="E5" s="298" t="s">
        <v>66</v>
      </c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T5" s="52"/>
      <c r="U5" s="52"/>
      <c r="V5" s="52"/>
      <c r="W5" s="52"/>
      <c r="X5" s="52"/>
      <c r="Y5" s="52"/>
      <c r="Z5" s="52"/>
      <c r="AA5" s="52"/>
      <c r="AB5" s="52"/>
      <c r="AC5" s="52"/>
    </row>
    <row r="6" spans="1:29" x14ac:dyDescent="0.3"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T6" s="52"/>
      <c r="U6" s="52"/>
      <c r="V6" s="52"/>
      <c r="W6" s="52"/>
      <c r="X6" s="52"/>
      <c r="Y6" s="52"/>
      <c r="Z6" s="52"/>
      <c r="AA6" s="52"/>
      <c r="AB6" s="52"/>
      <c r="AC6" s="52"/>
    </row>
    <row r="7" spans="1:29" x14ac:dyDescent="0.3"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T7" s="52"/>
      <c r="U7" s="52"/>
      <c r="V7" s="52"/>
      <c r="W7" s="52"/>
      <c r="X7" s="52"/>
      <c r="Y7" s="52"/>
      <c r="Z7" s="52"/>
      <c r="AA7" s="52"/>
      <c r="AB7" s="52"/>
      <c r="AC7" s="52"/>
    </row>
    <row r="8" spans="1:29" x14ac:dyDescent="0.3"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8"/>
      <c r="T8" s="52"/>
      <c r="U8" s="52"/>
      <c r="V8" s="52"/>
      <c r="W8" s="52"/>
      <c r="X8" s="52"/>
      <c r="Y8" s="52"/>
      <c r="Z8" s="52"/>
      <c r="AA8" s="52"/>
      <c r="AB8" s="52"/>
      <c r="AC8" s="52"/>
    </row>
    <row r="9" spans="1:29" ht="19.2" x14ac:dyDescent="0.35">
      <c r="E9" s="299" t="str">
        <f>CONCATENATE("w okresie ",Arkusz18!A2," - ",Arkusz18!B2," r.")</f>
        <v>w okresie 01.06.2024 - 30.06.2024 r.</v>
      </c>
      <c r="F9" s="299"/>
      <c r="G9" s="299"/>
      <c r="H9" s="299"/>
      <c r="I9" s="299"/>
      <c r="J9" s="299"/>
      <c r="K9" s="299"/>
      <c r="L9" s="299"/>
      <c r="M9" s="299"/>
      <c r="N9" s="299"/>
      <c r="O9" s="299"/>
      <c r="P9" s="299"/>
      <c r="Q9" s="299"/>
      <c r="T9" s="52"/>
      <c r="U9" s="52"/>
      <c r="V9" s="52"/>
      <c r="W9" s="52"/>
      <c r="X9" s="52"/>
      <c r="Y9" s="52"/>
      <c r="Z9" s="52"/>
      <c r="AA9" s="52"/>
      <c r="AB9" s="52"/>
      <c r="AC9" s="52"/>
    </row>
    <row r="10" spans="1:29" x14ac:dyDescent="0.3">
      <c r="T10" s="52"/>
      <c r="U10" s="52"/>
      <c r="V10" s="52"/>
      <c r="W10" s="52"/>
      <c r="X10" s="52"/>
      <c r="Y10" s="52"/>
      <c r="Z10" s="52"/>
      <c r="AA10" s="52"/>
      <c r="AB10" s="52"/>
      <c r="AC10" s="52"/>
    </row>
    <row r="11" spans="1:29" x14ac:dyDescent="0.3">
      <c r="T11" s="52"/>
      <c r="U11" s="52"/>
      <c r="V11" s="52"/>
      <c r="W11" s="52"/>
      <c r="X11" s="52"/>
      <c r="Y11" s="52"/>
      <c r="Z11" s="52"/>
      <c r="AA11" s="52"/>
      <c r="AB11" s="52"/>
      <c r="AC11" s="52"/>
    </row>
    <row r="12" spans="1:29" x14ac:dyDescent="0.3">
      <c r="T12" s="52"/>
      <c r="U12" s="52"/>
      <c r="V12" s="52"/>
      <c r="W12" s="52"/>
      <c r="X12" s="52"/>
      <c r="Y12" s="52"/>
      <c r="Z12" s="52"/>
      <c r="AA12" s="52"/>
      <c r="AB12" s="52"/>
      <c r="AC12" s="52"/>
    </row>
    <row r="13" spans="1:29" x14ac:dyDescent="0.3">
      <c r="T13" s="52"/>
      <c r="U13" s="52"/>
      <c r="V13" s="52"/>
      <c r="W13" s="52"/>
      <c r="X13" s="52"/>
      <c r="Y13" s="52"/>
      <c r="Z13" s="52"/>
      <c r="AA13" s="52"/>
      <c r="AB13" s="52"/>
      <c r="AC13" s="52"/>
    </row>
    <row r="14" spans="1:29" x14ac:dyDescent="0.3">
      <c r="T14" s="52"/>
      <c r="U14" s="52"/>
      <c r="V14" s="52"/>
      <c r="W14" s="52"/>
      <c r="X14" s="52"/>
      <c r="Y14" s="52"/>
      <c r="Z14" s="52"/>
      <c r="AA14" s="52"/>
      <c r="AB14" s="52"/>
      <c r="AC14" s="52"/>
    </row>
    <row r="15" spans="1:29" ht="18" x14ac:dyDescent="0.3">
      <c r="A15" s="8" t="s">
        <v>70</v>
      </c>
      <c r="T15" s="52"/>
      <c r="U15" s="52"/>
      <c r="V15" s="52"/>
      <c r="W15" s="52"/>
      <c r="X15" s="52"/>
      <c r="Y15" s="52"/>
      <c r="Z15" s="52"/>
      <c r="AA15" s="52"/>
      <c r="AB15" s="52"/>
      <c r="AC15" s="52"/>
    </row>
    <row r="16" spans="1:29" ht="18" x14ac:dyDescent="0.3">
      <c r="A16" s="8"/>
    </row>
    <row r="18" spans="1:26" x14ac:dyDescent="0.3">
      <c r="A18" s="133" t="s">
        <v>139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</row>
    <row r="19" spans="1:26" x14ac:dyDescent="0.3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</row>
    <row r="20" spans="1:26" x14ac:dyDescent="0.3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</row>
    <row r="21" spans="1:26" ht="15" thickBot="1" x14ac:dyDescent="0.3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6" ht="28.5" customHeight="1" x14ac:dyDescent="0.3">
      <c r="G22" s="85" t="s">
        <v>2</v>
      </c>
      <c r="H22" s="86"/>
      <c r="I22" s="86"/>
      <c r="J22" s="86"/>
      <c r="K22" s="86" t="s">
        <v>3</v>
      </c>
      <c r="L22" s="86"/>
      <c r="M22" s="89" t="str">
        <f>CONCATENATE("decyzje ",Arkusz18!A2," - ",Arkusz18!B2," r.")</f>
        <v>decyzje 01.06.2024 - 30.06.2024 r.</v>
      </c>
      <c r="N22" s="89"/>
      <c r="O22" s="89"/>
      <c r="P22" s="89"/>
      <c r="Q22" s="89"/>
      <c r="R22" s="90"/>
    </row>
    <row r="23" spans="1:26" ht="60" customHeight="1" x14ac:dyDescent="0.3">
      <c r="G23" s="87"/>
      <c r="H23" s="88"/>
      <c r="I23" s="88"/>
      <c r="J23" s="88"/>
      <c r="K23" s="88"/>
      <c r="L23" s="88"/>
      <c r="M23" s="91" t="s">
        <v>25</v>
      </c>
      <c r="N23" s="91"/>
      <c r="O23" s="91" t="s">
        <v>26</v>
      </c>
      <c r="P23" s="91"/>
      <c r="Q23" s="91" t="s">
        <v>27</v>
      </c>
      <c r="R23" s="106"/>
    </row>
    <row r="24" spans="1:26" x14ac:dyDescent="0.3">
      <c r="G24" s="222" t="s">
        <v>34</v>
      </c>
      <c r="H24" s="223"/>
      <c r="I24" s="223"/>
      <c r="J24" s="223"/>
      <c r="K24" s="172">
        <f>Arkusz9!B5</f>
        <v>41790</v>
      </c>
      <c r="L24" s="172"/>
      <c r="M24" s="112">
        <f>Arkusz9!B3</f>
        <v>25198</v>
      </c>
      <c r="N24" s="112"/>
      <c r="O24" s="112">
        <f>Arkusz9!B2</f>
        <v>2067</v>
      </c>
      <c r="P24" s="112"/>
      <c r="Q24" s="112">
        <f>Arkusz9!B4</f>
        <v>976</v>
      </c>
      <c r="R24" s="113"/>
    </row>
    <row r="25" spans="1:26" x14ac:dyDescent="0.3">
      <c r="G25" s="260" t="s">
        <v>35</v>
      </c>
      <c r="H25" s="261"/>
      <c r="I25" s="261"/>
      <c r="J25" s="261"/>
      <c r="K25" s="259">
        <f>Arkusz9!B13</f>
        <v>2317</v>
      </c>
      <c r="L25" s="259"/>
      <c r="M25" s="264">
        <f>Arkusz9!B11</f>
        <v>1688</v>
      </c>
      <c r="N25" s="264"/>
      <c r="O25" s="264">
        <f>Arkusz9!B10</f>
        <v>252</v>
      </c>
      <c r="P25" s="264"/>
      <c r="Q25" s="264">
        <f>Arkusz9!B12</f>
        <v>142</v>
      </c>
      <c r="R25" s="265"/>
    </row>
    <row r="26" spans="1:26" ht="15" thickBot="1" x14ac:dyDescent="0.35">
      <c r="G26" s="99" t="s">
        <v>24</v>
      </c>
      <c r="H26" s="100"/>
      <c r="I26" s="100"/>
      <c r="J26" s="100"/>
      <c r="K26" s="221">
        <f>Arkusz9!B9</f>
        <v>2538</v>
      </c>
      <c r="L26" s="221"/>
      <c r="M26" s="219">
        <f>Arkusz9!B7</f>
        <v>1392</v>
      </c>
      <c r="N26" s="219"/>
      <c r="O26" s="219">
        <f>Arkusz9!B6</f>
        <v>140</v>
      </c>
      <c r="P26" s="219"/>
      <c r="Q26" s="219">
        <f>Arkusz9!B8</f>
        <v>133</v>
      </c>
      <c r="R26" s="220"/>
    </row>
    <row r="27" spans="1:26" ht="15" thickBot="1" x14ac:dyDescent="0.35">
      <c r="G27" s="296" t="s">
        <v>72</v>
      </c>
      <c r="H27" s="297"/>
      <c r="I27" s="297"/>
      <c r="J27" s="297"/>
      <c r="K27" s="262">
        <f>SUM(K24:K26)</f>
        <v>46645</v>
      </c>
      <c r="L27" s="262"/>
      <c r="M27" s="262">
        <f>SUM(M24:M26)</f>
        <v>28278</v>
      </c>
      <c r="N27" s="262"/>
      <c r="O27" s="262">
        <f>SUM(O24:O26)</f>
        <v>2459</v>
      </c>
      <c r="P27" s="262"/>
      <c r="Q27" s="262">
        <f>SUM(Q24:Q26)</f>
        <v>1251</v>
      </c>
      <c r="R27" s="263"/>
    </row>
    <row r="31" spans="1:26" x14ac:dyDescent="0.3">
      <c r="V31" s="11"/>
      <c r="W31" s="11"/>
      <c r="Z31" s="11"/>
    </row>
    <row r="37" spans="7:26" x14ac:dyDescent="0.3">
      <c r="V37" s="24"/>
      <c r="W37" s="24"/>
      <c r="X37" s="24"/>
      <c r="Y37" s="26"/>
      <c r="Z37" s="24"/>
    </row>
    <row r="38" spans="7:26" x14ac:dyDescent="0.3">
      <c r="V38" s="24"/>
      <c r="W38" s="24"/>
      <c r="X38" s="24"/>
      <c r="Y38" s="26"/>
      <c r="Z38" s="24"/>
    </row>
    <row r="39" spans="7:26" x14ac:dyDescent="0.3">
      <c r="V39" s="24"/>
      <c r="W39" s="24"/>
      <c r="X39" s="24"/>
      <c r="Y39" s="26"/>
      <c r="Z39" s="24"/>
    </row>
    <row r="40" spans="7:26" x14ac:dyDescent="0.3">
      <c r="V40" s="24"/>
      <c r="W40" s="24"/>
      <c r="X40" s="24"/>
      <c r="Y40" s="26"/>
      <c r="Z40" s="24"/>
    </row>
    <row r="41" spans="7:26" x14ac:dyDescent="0.3">
      <c r="V41" s="24"/>
      <c r="W41" s="24"/>
      <c r="X41" s="24"/>
      <c r="Y41" s="26"/>
      <c r="Z41" s="24"/>
    </row>
    <row r="42" spans="7:26" x14ac:dyDescent="0.3">
      <c r="V42" s="24"/>
      <c r="W42" s="24"/>
      <c r="X42" s="24"/>
      <c r="Y42" s="26"/>
      <c r="Z42" s="24"/>
    </row>
    <row r="43" spans="7:26" x14ac:dyDescent="0.3">
      <c r="V43" s="24"/>
      <c r="W43" s="24"/>
      <c r="X43" s="24"/>
      <c r="Y43" s="26"/>
      <c r="Z43" s="24"/>
    </row>
    <row r="44" spans="7:26" x14ac:dyDescent="0.3">
      <c r="V44" s="24"/>
      <c r="W44" s="24"/>
      <c r="X44" s="24"/>
      <c r="Y44" s="26"/>
      <c r="Z44" s="24"/>
    </row>
    <row r="45" spans="7:26" ht="15" thickBot="1" x14ac:dyDescent="0.35">
      <c r="V45" s="24"/>
      <c r="W45" s="24"/>
      <c r="X45" s="24"/>
      <c r="Y45" s="26"/>
      <c r="Z45" s="24"/>
    </row>
    <row r="46" spans="7:26" ht="63.75" customHeight="1" x14ac:dyDescent="0.3">
      <c r="G46" s="73" t="s">
        <v>2</v>
      </c>
      <c r="H46" s="74"/>
      <c r="I46" s="74"/>
      <c r="J46" s="74"/>
      <c r="K46" s="74"/>
      <c r="L46" s="74"/>
      <c r="M46" s="74"/>
      <c r="N46" s="74"/>
      <c r="O46" s="77" t="s">
        <v>3</v>
      </c>
      <c r="P46" s="77"/>
      <c r="Q46" s="68" t="s">
        <v>77</v>
      </c>
      <c r="R46" s="69"/>
      <c r="U46" s="24"/>
      <c r="V46" s="24"/>
      <c r="W46" s="24"/>
      <c r="X46" s="24"/>
      <c r="Y46" s="26"/>
    </row>
    <row r="47" spans="7:26" x14ac:dyDescent="0.3">
      <c r="G47" s="75"/>
      <c r="H47" s="76"/>
      <c r="I47" s="76"/>
      <c r="J47" s="76"/>
      <c r="K47" s="76"/>
      <c r="L47" s="76"/>
      <c r="M47" s="76"/>
      <c r="N47" s="76"/>
      <c r="O47" s="78"/>
      <c r="P47" s="78"/>
      <c r="Q47" s="70"/>
      <c r="R47" s="71"/>
      <c r="U47" s="24"/>
      <c r="V47" s="24"/>
      <c r="W47" s="24"/>
      <c r="X47" s="24"/>
      <c r="Y47" s="26"/>
    </row>
    <row r="48" spans="7:26" x14ac:dyDescent="0.3">
      <c r="G48" s="79" t="s">
        <v>73</v>
      </c>
      <c r="H48" s="80"/>
      <c r="I48" s="80"/>
      <c r="J48" s="80"/>
      <c r="K48" s="80"/>
      <c r="L48" s="80"/>
      <c r="M48" s="80"/>
      <c r="N48" s="80"/>
      <c r="O48" s="81">
        <f>Arkusz10!A2</f>
        <v>338</v>
      </c>
      <c r="P48" s="81"/>
      <c r="Q48" s="58">
        <f>Arkusz10!A3</f>
        <v>274</v>
      </c>
      <c r="R48" s="59"/>
      <c r="U48" s="24"/>
      <c r="V48" s="24"/>
      <c r="W48" s="24"/>
      <c r="X48" s="24"/>
      <c r="Y48" s="26"/>
    </row>
    <row r="49" spans="7:26" x14ac:dyDescent="0.3">
      <c r="G49" s="82" t="s">
        <v>74</v>
      </c>
      <c r="H49" s="83"/>
      <c r="I49" s="83"/>
      <c r="J49" s="83"/>
      <c r="K49" s="83"/>
      <c r="L49" s="83"/>
      <c r="M49" s="83"/>
      <c r="N49" s="83"/>
      <c r="O49" s="84">
        <f>Arkusz10!A4</f>
        <v>50</v>
      </c>
      <c r="P49" s="84"/>
      <c r="Q49" s="64">
        <f>Arkusz10!A5</f>
        <v>36</v>
      </c>
      <c r="R49" s="65"/>
      <c r="U49" s="24"/>
      <c r="V49" s="24"/>
      <c r="W49" s="24"/>
      <c r="X49" s="24"/>
      <c r="Y49" s="26"/>
    </row>
    <row r="50" spans="7:26" x14ac:dyDescent="0.3">
      <c r="G50" s="79" t="s">
        <v>75</v>
      </c>
      <c r="H50" s="80"/>
      <c r="I50" s="80"/>
      <c r="J50" s="80"/>
      <c r="K50" s="80"/>
      <c r="L50" s="80"/>
      <c r="M50" s="80"/>
      <c r="N50" s="80"/>
      <c r="O50" s="81">
        <f>Arkusz10!A6</f>
        <v>0</v>
      </c>
      <c r="P50" s="81"/>
      <c r="Q50" s="58">
        <f>Arkusz10!A7</f>
        <v>3</v>
      </c>
      <c r="R50" s="59"/>
      <c r="U50" s="24"/>
      <c r="V50" s="24"/>
      <c r="W50" s="24"/>
      <c r="X50" s="24"/>
      <c r="Y50" s="26"/>
    </row>
    <row r="51" spans="7:26" ht="15" thickBot="1" x14ac:dyDescent="0.35">
      <c r="G51" s="102" t="s">
        <v>76</v>
      </c>
      <c r="H51" s="103"/>
      <c r="I51" s="103"/>
      <c r="J51" s="103"/>
      <c r="K51" s="103"/>
      <c r="L51" s="103"/>
      <c r="M51" s="103"/>
      <c r="N51" s="103"/>
      <c r="O51" s="101">
        <f>Arkusz10!A8</f>
        <v>14</v>
      </c>
      <c r="P51" s="101"/>
      <c r="Q51" s="60">
        <f>Arkusz10!A9</f>
        <v>4</v>
      </c>
      <c r="R51" s="61"/>
      <c r="U51" s="24"/>
      <c r="V51" s="24"/>
      <c r="W51" s="24"/>
      <c r="X51" s="24"/>
      <c r="Y51" s="26"/>
    </row>
    <row r="52" spans="7:26" ht="15" thickBot="1" x14ac:dyDescent="0.35">
      <c r="G52" s="104" t="s">
        <v>72</v>
      </c>
      <c r="H52" s="105"/>
      <c r="I52" s="105"/>
      <c r="J52" s="105"/>
      <c r="K52" s="105"/>
      <c r="L52" s="105"/>
      <c r="M52" s="105"/>
      <c r="N52" s="105"/>
      <c r="O52" s="66">
        <f>SUM(O48:O51)</f>
        <v>402</v>
      </c>
      <c r="P52" s="66"/>
      <c r="Q52" s="62">
        <f>SUM(Q48:Q51)</f>
        <v>317</v>
      </c>
      <c r="R52" s="63"/>
      <c r="U52" s="24"/>
      <c r="V52" s="24"/>
      <c r="W52" s="24"/>
      <c r="X52" s="24"/>
      <c r="Y52" s="26"/>
    </row>
    <row r="53" spans="7:26" x14ac:dyDescent="0.3">
      <c r="V53" s="24"/>
      <c r="W53" s="24"/>
      <c r="X53" s="24"/>
      <c r="Y53" s="26"/>
      <c r="Z53" s="24"/>
    </row>
    <row r="54" spans="7:26" x14ac:dyDescent="0.3">
      <c r="V54" s="24"/>
      <c r="W54" s="24"/>
      <c r="X54" s="24"/>
      <c r="Y54" s="26"/>
      <c r="Z54" s="24"/>
    </row>
    <row r="55" spans="7:26" ht="15" thickBot="1" x14ac:dyDescent="0.35">
      <c r="V55" s="24"/>
      <c r="W55" s="24"/>
      <c r="X55" s="24"/>
      <c r="Y55" s="26"/>
      <c r="Z55" s="24"/>
    </row>
    <row r="56" spans="7:26" ht="33" customHeight="1" x14ac:dyDescent="0.3">
      <c r="G56" s="85" t="s">
        <v>2</v>
      </c>
      <c r="H56" s="86"/>
      <c r="I56" s="86"/>
      <c r="J56" s="86"/>
      <c r="K56" s="86" t="s">
        <v>3</v>
      </c>
      <c r="L56" s="86"/>
      <c r="M56" s="89" t="str">
        <f>CONCATENATE("decyzje ",Arkusz18!C2," - ",Arkusz18!B2," r.")</f>
        <v>decyzje 01.01.2024 - 30.06.2024 r.</v>
      </c>
      <c r="N56" s="89"/>
      <c r="O56" s="89"/>
      <c r="P56" s="89"/>
      <c r="Q56" s="89"/>
      <c r="R56" s="90"/>
      <c r="V56" s="24"/>
      <c r="W56" s="24"/>
      <c r="X56" s="24"/>
      <c r="Y56" s="26"/>
      <c r="Z56" s="24"/>
    </row>
    <row r="57" spans="7:26" ht="63.75" customHeight="1" x14ac:dyDescent="0.3">
      <c r="G57" s="87"/>
      <c r="H57" s="88"/>
      <c r="I57" s="88"/>
      <c r="J57" s="88"/>
      <c r="K57" s="88"/>
      <c r="L57" s="88"/>
      <c r="M57" s="91" t="s">
        <v>25</v>
      </c>
      <c r="N57" s="91"/>
      <c r="O57" s="91" t="s">
        <v>26</v>
      </c>
      <c r="P57" s="91"/>
      <c r="Q57" s="91" t="s">
        <v>27</v>
      </c>
      <c r="R57" s="106"/>
      <c r="V57" s="24"/>
      <c r="W57" s="24"/>
      <c r="X57" s="24"/>
      <c r="Y57" s="26"/>
      <c r="Z57" s="24"/>
    </row>
    <row r="58" spans="7:26" x14ac:dyDescent="0.3">
      <c r="G58" s="222" t="s">
        <v>34</v>
      </c>
      <c r="H58" s="223"/>
      <c r="I58" s="223"/>
      <c r="J58" s="223"/>
      <c r="K58" s="172">
        <f>Arkusz11!B5</f>
        <v>268466</v>
      </c>
      <c r="L58" s="172"/>
      <c r="M58" s="112">
        <f>Arkusz11!B3</f>
        <v>154915</v>
      </c>
      <c r="N58" s="112"/>
      <c r="O58" s="112">
        <f>Arkusz11!B2</f>
        <v>14019</v>
      </c>
      <c r="P58" s="112"/>
      <c r="Q58" s="112">
        <f>Arkusz11!B4</f>
        <v>5965</v>
      </c>
      <c r="R58" s="113"/>
      <c r="V58" s="24"/>
      <c r="W58" s="24"/>
      <c r="X58" s="24"/>
      <c r="Y58" s="26"/>
      <c r="Z58" s="24"/>
    </row>
    <row r="59" spans="7:26" x14ac:dyDescent="0.3">
      <c r="G59" s="260" t="s">
        <v>35</v>
      </c>
      <c r="H59" s="261"/>
      <c r="I59" s="261"/>
      <c r="J59" s="261"/>
      <c r="K59" s="259">
        <f>Arkusz11!B13</f>
        <v>14174</v>
      </c>
      <c r="L59" s="259"/>
      <c r="M59" s="264">
        <f>Arkusz11!B11</f>
        <v>11611</v>
      </c>
      <c r="N59" s="264"/>
      <c r="O59" s="264">
        <f>Arkusz11!B10</f>
        <v>1533</v>
      </c>
      <c r="P59" s="264"/>
      <c r="Q59" s="264">
        <f>Arkusz11!B12</f>
        <v>789</v>
      </c>
      <c r="R59" s="265"/>
      <c r="V59" s="24"/>
      <c r="W59" s="24"/>
      <c r="X59" s="24"/>
      <c r="Y59" s="26"/>
      <c r="Z59" s="24"/>
    </row>
    <row r="60" spans="7:26" ht="15" thickBot="1" x14ac:dyDescent="0.35">
      <c r="G60" s="99" t="s">
        <v>24</v>
      </c>
      <c r="H60" s="100"/>
      <c r="I60" s="100"/>
      <c r="J60" s="100"/>
      <c r="K60" s="221">
        <f>Arkusz11!B9</f>
        <v>13690</v>
      </c>
      <c r="L60" s="221"/>
      <c r="M60" s="219">
        <f>Arkusz11!B7</f>
        <v>7781</v>
      </c>
      <c r="N60" s="219"/>
      <c r="O60" s="219">
        <f>Arkusz11!B6</f>
        <v>791</v>
      </c>
      <c r="P60" s="219"/>
      <c r="Q60" s="219">
        <f>Arkusz11!B8</f>
        <v>740</v>
      </c>
      <c r="R60" s="220"/>
      <c r="V60" s="24"/>
      <c r="W60" s="24"/>
      <c r="X60" s="24"/>
      <c r="Y60" s="26"/>
      <c r="Z60" s="24"/>
    </row>
    <row r="61" spans="7:26" ht="15" thickBot="1" x14ac:dyDescent="0.35">
      <c r="G61" s="296" t="s">
        <v>72</v>
      </c>
      <c r="H61" s="297"/>
      <c r="I61" s="297"/>
      <c r="J61" s="297"/>
      <c r="K61" s="262">
        <f>SUM(K58:L60)</f>
        <v>296330</v>
      </c>
      <c r="L61" s="262"/>
      <c r="M61" s="262">
        <f t="shared" ref="M61" si="0">SUM(M58:N60)</f>
        <v>174307</v>
      </c>
      <c r="N61" s="262"/>
      <c r="O61" s="262">
        <f t="shared" ref="O61" si="1">SUM(O58:P60)</f>
        <v>16343</v>
      </c>
      <c r="P61" s="262"/>
      <c r="Q61" s="262">
        <f t="shared" ref="Q61" si="2">SUM(Q58:R60)</f>
        <v>7494</v>
      </c>
      <c r="R61" s="263"/>
      <c r="V61" s="24"/>
      <c r="W61" s="24"/>
      <c r="X61" s="24"/>
      <c r="Y61" s="26"/>
      <c r="Z61" s="24"/>
    </row>
    <row r="62" spans="7:26" x14ac:dyDescent="0.3">
      <c r="V62" s="24"/>
      <c r="W62" s="24"/>
      <c r="X62" s="24"/>
      <c r="Y62" s="26"/>
      <c r="Z62" s="24"/>
    </row>
    <row r="63" spans="7:26" x14ac:dyDescent="0.3">
      <c r="V63" s="24"/>
      <c r="W63" s="24"/>
      <c r="X63" s="24"/>
      <c r="Y63" s="26"/>
      <c r="Z63" s="24"/>
    </row>
    <row r="64" spans="7:26" x14ac:dyDescent="0.3">
      <c r="V64" s="24"/>
      <c r="W64" s="24"/>
      <c r="X64" s="24"/>
      <c r="Y64" s="26"/>
      <c r="Z64" s="24"/>
    </row>
    <row r="66" spans="14:26" x14ac:dyDescent="0.3">
      <c r="N66" s="27"/>
      <c r="O66" s="27"/>
      <c r="P66" s="27"/>
      <c r="Q66" s="27"/>
      <c r="R66" s="27"/>
      <c r="S66" s="27"/>
      <c r="T66" s="27"/>
      <c r="U66" s="27"/>
      <c r="V66" s="28"/>
      <c r="W66" s="27"/>
      <c r="X66" s="29"/>
      <c r="Y66" s="30"/>
      <c r="Z66" s="29"/>
    </row>
    <row r="81" spans="1:25" ht="15" thickBot="1" x14ac:dyDescent="0.35"/>
    <row r="82" spans="1:25" ht="57.75" customHeight="1" x14ac:dyDescent="0.3">
      <c r="G82" s="73" t="s">
        <v>2</v>
      </c>
      <c r="H82" s="74"/>
      <c r="I82" s="74"/>
      <c r="J82" s="74"/>
      <c r="K82" s="74"/>
      <c r="L82" s="74"/>
      <c r="M82" s="74"/>
      <c r="N82" s="74"/>
      <c r="O82" s="77" t="s">
        <v>3</v>
      </c>
      <c r="P82" s="77"/>
      <c r="Q82" s="68" t="s">
        <v>77</v>
      </c>
      <c r="R82" s="69"/>
    </row>
    <row r="83" spans="1:25" x14ac:dyDescent="0.3">
      <c r="G83" s="75"/>
      <c r="H83" s="76"/>
      <c r="I83" s="76"/>
      <c r="J83" s="76"/>
      <c r="K83" s="76"/>
      <c r="L83" s="76"/>
      <c r="M83" s="76"/>
      <c r="N83" s="76"/>
      <c r="O83" s="78"/>
      <c r="P83" s="78"/>
      <c r="Q83" s="70"/>
      <c r="R83" s="71"/>
    </row>
    <row r="84" spans="1:25" x14ac:dyDescent="0.3">
      <c r="G84" s="79" t="s">
        <v>73</v>
      </c>
      <c r="H84" s="80"/>
      <c r="I84" s="80"/>
      <c r="J84" s="80"/>
      <c r="K84" s="80"/>
      <c r="L84" s="80"/>
      <c r="M84" s="80"/>
      <c r="N84" s="80"/>
      <c r="O84" s="81">
        <f>Arkusz12!A2</f>
        <v>2249</v>
      </c>
      <c r="P84" s="81"/>
      <c r="Q84" s="58">
        <f>Arkusz12!A3</f>
        <v>1936</v>
      </c>
      <c r="R84" s="59"/>
    </row>
    <row r="85" spans="1:25" x14ac:dyDescent="0.3">
      <c r="G85" s="82" t="s">
        <v>74</v>
      </c>
      <c r="H85" s="83"/>
      <c r="I85" s="83"/>
      <c r="J85" s="83"/>
      <c r="K85" s="83"/>
      <c r="L85" s="83"/>
      <c r="M85" s="83"/>
      <c r="N85" s="83"/>
      <c r="O85" s="84">
        <f>Arkusz12!A4</f>
        <v>279</v>
      </c>
      <c r="P85" s="84"/>
      <c r="Q85" s="64">
        <f>Arkusz12!A5</f>
        <v>242</v>
      </c>
      <c r="R85" s="65"/>
    </row>
    <row r="86" spans="1:25" x14ac:dyDescent="0.3">
      <c r="G86" s="79" t="s">
        <v>75</v>
      </c>
      <c r="H86" s="80"/>
      <c r="I86" s="80"/>
      <c r="J86" s="80"/>
      <c r="K86" s="80"/>
      <c r="L86" s="80"/>
      <c r="M86" s="80"/>
      <c r="N86" s="80"/>
      <c r="O86" s="81">
        <f>Arkusz12!A6</f>
        <v>0</v>
      </c>
      <c r="P86" s="81"/>
      <c r="Q86" s="58">
        <f>Arkusz12!A7</f>
        <v>8</v>
      </c>
      <c r="R86" s="59"/>
    </row>
    <row r="87" spans="1:25" ht="15" thickBot="1" x14ac:dyDescent="0.35">
      <c r="G87" s="102" t="s">
        <v>76</v>
      </c>
      <c r="H87" s="103"/>
      <c r="I87" s="103"/>
      <c r="J87" s="103"/>
      <c r="K87" s="103"/>
      <c r="L87" s="103"/>
      <c r="M87" s="103"/>
      <c r="N87" s="103"/>
      <c r="O87" s="101">
        <f>Arkusz12!A8</f>
        <v>50</v>
      </c>
      <c r="P87" s="101"/>
      <c r="Q87" s="60">
        <f>Arkusz12!A9</f>
        <v>21</v>
      </c>
      <c r="R87" s="61"/>
    </row>
    <row r="88" spans="1:25" ht="15" thickBot="1" x14ac:dyDescent="0.35">
      <c r="G88" s="104" t="s">
        <v>72</v>
      </c>
      <c r="H88" s="105"/>
      <c r="I88" s="105"/>
      <c r="J88" s="105"/>
      <c r="K88" s="105"/>
      <c r="L88" s="105"/>
      <c r="M88" s="105"/>
      <c r="N88" s="105"/>
      <c r="O88" s="66">
        <f>SUM(O84:P87)</f>
        <v>2578</v>
      </c>
      <c r="P88" s="66"/>
      <c r="Q88" s="66">
        <f>SUM(Q84:R87)</f>
        <v>2207</v>
      </c>
      <c r="R88" s="67"/>
    </row>
    <row r="91" spans="1:25" x14ac:dyDescent="0.3">
      <c r="A91" s="132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2"/>
      <c r="W91" s="132"/>
      <c r="X91" s="132"/>
      <c r="Y91" s="132"/>
    </row>
    <row r="92" spans="1:25" x14ac:dyDescent="0.3">
      <c r="A92" s="132"/>
      <c r="B92" s="132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32"/>
      <c r="X92" s="132"/>
      <c r="Y92" s="132"/>
    </row>
    <row r="93" spans="1:25" x14ac:dyDescent="0.3">
      <c r="A93" s="132"/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</row>
    <row r="94" spans="1:25" x14ac:dyDescent="0.3">
      <c r="A94" s="132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</row>
    <row r="95" spans="1:25" x14ac:dyDescent="0.3">
      <c r="A95" s="132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</row>
    <row r="96" spans="1:25" x14ac:dyDescent="0.3">
      <c r="A96" s="132"/>
      <c r="B96" s="132"/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</row>
    <row r="97" spans="1:26" x14ac:dyDescent="0.3">
      <c r="A97" s="132"/>
      <c r="B97" s="132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</row>
    <row r="98" spans="1:26" x14ac:dyDescent="0.3">
      <c r="A98" s="132"/>
      <c r="B98" s="132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</row>
    <row r="99" spans="1:26" x14ac:dyDescent="0.3">
      <c r="A99" s="132"/>
      <c r="B99" s="132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</row>
    <row r="102" spans="1:26" ht="36" customHeight="1" x14ac:dyDescent="0.3">
      <c r="A102" s="133" t="s">
        <v>140</v>
      </c>
      <c r="B102" s="133"/>
      <c r="C102" s="133"/>
      <c r="D102" s="133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</row>
    <row r="103" spans="1:26" x14ac:dyDescent="0.3">
      <c r="A103" s="133"/>
      <c r="B103" s="133"/>
      <c r="C103" s="133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</row>
    <row r="104" spans="1:26" ht="15" thickBot="1" x14ac:dyDescent="0.3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72" t="str">
        <f>CONCATENATE(Arkusz18!C2," - ",Arkusz18!B2," r.")</f>
        <v>01.01.2024 - 30.06.2024 r.</v>
      </c>
      <c r="M104" s="72"/>
      <c r="N104" s="72"/>
      <c r="O104" s="72"/>
      <c r="P104" s="72"/>
      <c r="Q104" s="72"/>
      <c r="R104" s="72"/>
      <c r="S104" s="72"/>
      <c r="T104" s="72"/>
      <c r="U104" s="72"/>
      <c r="V104" s="72"/>
    </row>
    <row r="105" spans="1:26" ht="145.94999999999999" customHeight="1" x14ac:dyDescent="0.3">
      <c r="C105" s="217" t="s">
        <v>2</v>
      </c>
      <c r="D105" s="218"/>
      <c r="E105" s="218"/>
      <c r="F105" s="218"/>
      <c r="G105" s="218"/>
      <c r="H105" s="218"/>
      <c r="I105" s="218"/>
      <c r="J105" s="218"/>
      <c r="K105" s="218"/>
      <c r="L105" s="302" t="s">
        <v>79</v>
      </c>
      <c r="M105" s="302"/>
      <c r="N105" s="31" t="s">
        <v>12</v>
      </c>
      <c r="O105" s="31" t="s">
        <v>94</v>
      </c>
      <c r="P105" s="31" t="s">
        <v>84</v>
      </c>
      <c r="Q105" s="31" t="s">
        <v>53</v>
      </c>
      <c r="R105" s="31" t="s">
        <v>39</v>
      </c>
      <c r="S105" s="31" t="s">
        <v>4</v>
      </c>
      <c r="T105" s="31" t="s">
        <v>42</v>
      </c>
      <c r="U105" s="31" t="s">
        <v>83</v>
      </c>
      <c r="V105" s="302" t="s">
        <v>78</v>
      </c>
      <c r="W105" s="303"/>
      <c r="Y105" s="3"/>
      <c r="Z105" s="6"/>
    </row>
    <row r="106" spans="1:26" x14ac:dyDescent="0.3">
      <c r="C106" s="176" t="s">
        <v>34</v>
      </c>
      <c r="D106" s="177"/>
      <c r="E106" s="177"/>
      <c r="F106" s="177"/>
      <c r="G106" s="177"/>
      <c r="H106" s="177"/>
      <c r="I106" s="177"/>
      <c r="J106" s="177"/>
      <c r="K106" s="177"/>
      <c r="L106" s="112">
        <f>Arkusz13!C2</f>
        <v>11911</v>
      </c>
      <c r="M106" s="112"/>
      <c r="N106" s="32">
        <f>Arkusz13!C18</f>
        <v>4338</v>
      </c>
      <c r="O106" s="32">
        <v>3228</v>
      </c>
      <c r="P106" s="32">
        <f>Arkusz13!C50</f>
        <v>1934</v>
      </c>
      <c r="Q106" s="32">
        <f>Arkusz13!C66</f>
        <v>141</v>
      </c>
      <c r="R106" s="32">
        <f>Arkusz13!C82</f>
        <v>0</v>
      </c>
      <c r="S106" s="32">
        <f>Arkusz13!C98</f>
        <v>0</v>
      </c>
      <c r="T106" s="32">
        <f>Arkusz13!C114</f>
        <v>0</v>
      </c>
      <c r="U106" s="32">
        <f>Arkusz13!C130-SUM(N106:T106)</f>
        <v>1199</v>
      </c>
      <c r="V106" s="172">
        <f t="shared" ref="V106:V120" si="3">SUM(N106:U106)</f>
        <v>10840</v>
      </c>
      <c r="W106" s="173"/>
      <c r="Y106" s="3"/>
      <c r="Z106" s="6"/>
    </row>
    <row r="107" spans="1:26" x14ac:dyDescent="0.3">
      <c r="C107" s="174" t="s">
        <v>35</v>
      </c>
      <c r="D107" s="175"/>
      <c r="E107" s="175"/>
      <c r="F107" s="175"/>
      <c r="G107" s="175"/>
      <c r="H107" s="175"/>
      <c r="I107" s="175"/>
      <c r="J107" s="175"/>
      <c r="K107" s="175"/>
      <c r="L107" s="112">
        <f>Arkusz13!C3</f>
        <v>664</v>
      </c>
      <c r="M107" s="112"/>
      <c r="N107" s="32">
        <f>Arkusz13!C19</f>
        <v>246</v>
      </c>
      <c r="O107" s="32">
        <f>Arkusz13!C35</f>
        <v>224</v>
      </c>
      <c r="P107" s="32">
        <f>Arkusz13!C51</f>
        <v>122</v>
      </c>
      <c r="Q107" s="32">
        <f>Arkusz13!C67</f>
        <v>28</v>
      </c>
      <c r="R107" s="32">
        <f>Arkusz13!C83</f>
        <v>0</v>
      </c>
      <c r="S107" s="32">
        <f>Arkusz13!C99</f>
        <v>0</v>
      </c>
      <c r="T107" s="32">
        <f>Arkusz13!C115</f>
        <v>0</v>
      </c>
      <c r="U107" s="32">
        <f>Arkusz13!C131-SUM(N107:T107)</f>
        <v>79</v>
      </c>
      <c r="V107" s="172">
        <f t="shared" si="3"/>
        <v>699</v>
      </c>
      <c r="W107" s="173"/>
      <c r="Y107" s="3"/>
      <c r="Z107" s="6"/>
    </row>
    <row r="108" spans="1:26" x14ac:dyDescent="0.3">
      <c r="C108" s="176" t="s">
        <v>36</v>
      </c>
      <c r="D108" s="177"/>
      <c r="E108" s="177"/>
      <c r="F108" s="177"/>
      <c r="G108" s="177"/>
      <c r="H108" s="177"/>
      <c r="I108" s="177"/>
      <c r="J108" s="177"/>
      <c r="K108" s="177"/>
      <c r="L108" s="112">
        <f>Arkusz13!C4</f>
        <v>325</v>
      </c>
      <c r="M108" s="112"/>
      <c r="N108" s="32">
        <f>Arkusz13!C20</f>
        <v>154</v>
      </c>
      <c r="O108" s="32">
        <f>Arkusz13!C36</f>
        <v>52</v>
      </c>
      <c r="P108" s="32">
        <f>Arkusz13!C52</f>
        <v>36</v>
      </c>
      <c r="Q108" s="32">
        <f>Arkusz13!C68</f>
        <v>22</v>
      </c>
      <c r="R108" s="32">
        <f>Arkusz13!C84</f>
        <v>0</v>
      </c>
      <c r="S108" s="32">
        <f>Arkusz13!C100</f>
        <v>0</v>
      </c>
      <c r="T108" s="32">
        <f>Arkusz13!C116</f>
        <v>0</v>
      </c>
      <c r="U108" s="32">
        <f>Arkusz13!C132-SUM(N108:T108)</f>
        <v>62</v>
      </c>
      <c r="V108" s="172">
        <f t="shared" si="3"/>
        <v>326</v>
      </c>
      <c r="W108" s="173"/>
      <c r="Y108" s="3"/>
      <c r="Z108" s="6"/>
    </row>
    <row r="109" spans="1:26" x14ac:dyDescent="0.3">
      <c r="C109" s="174" t="s">
        <v>37</v>
      </c>
      <c r="D109" s="175"/>
      <c r="E109" s="175"/>
      <c r="F109" s="175"/>
      <c r="G109" s="175"/>
      <c r="H109" s="175"/>
      <c r="I109" s="175"/>
      <c r="J109" s="175"/>
      <c r="K109" s="175"/>
      <c r="L109" s="112">
        <f>Arkusz13!C5</f>
        <v>22</v>
      </c>
      <c r="M109" s="112"/>
      <c r="N109" s="32">
        <f>Arkusz13!C21</f>
        <v>0</v>
      </c>
      <c r="O109" s="32">
        <f>Arkusz13!C37</f>
        <v>1</v>
      </c>
      <c r="P109" s="32">
        <f>Arkusz13!C53</f>
        <v>1</v>
      </c>
      <c r="Q109" s="32">
        <f>Arkusz13!C69</f>
        <v>2</v>
      </c>
      <c r="R109" s="32">
        <f>Arkusz13!C85</f>
        <v>0</v>
      </c>
      <c r="S109" s="32">
        <f>Arkusz13!C101</f>
        <v>0</v>
      </c>
      <c r="T109" s="32">
        <f>Arkusz13!C117</f>
        <v>0</v>
      </c>
      <c r="U109" s="32">
        <f>Arkusz13!C133-SUM(N109:T109)</f>
        <v>2</v>
      </c>
      <c r="V109" s="172">
        <f t="shared" si="3"/>
        <v>6</v>
      </c>
      <c r="W109" s="173"/>
      <c r="Y109" s="3"/>
      <c r="Z109" s="6"/>
    </row>
    <row r="110" spans="1:26" x14ac:dyDescent="0.3">
      <c r="C110" s="176" t="s">
        <v>38</v>
      </c>
      <c r="D110" s="177"/>
      <c r="E110" s="177"/>
      <c r="F110" s="177"/>
      <c r="G110" s="177"/>
      <c r="H110" s="177"/>
      <c r="I110" s="177"/>
      <c r="J110" s="177"/>
      <c r="K110" s="177"/>
      <c r="L110" s="112">
        <f>Arkusz13!C6</f>
        <v>1</v>
      </c>
      <c r="M110" s="112"/>
      <c r="N110" s="32">
        <f>Arkusz13!C22</f>
        <v>0</v>
      </c>
      <c r="O110" s="32">
        <f>Arkusz13!C38</f>
        <v>3</v>
      </c>
      <c r="P110" s="32">
        <f>Arkusz13!C54</f>
        <v>0</v>
      </c>
      <c r="Q110" s="32">
        <f>Arkusz13!C70</f>
        <v>0</v>
      </c>
      <c r="R110" s="32">
        <f>Arkusz13!C86</f>
        <v>0</v>
      </c>
      <c r="S110" s="32">
        <f>Arkusz13!C102</f>
        <v>0</v>
      </c>
      <c r="T110" s="32">
        <f>Arkusz13!C118</f>
        <v>0</v>
      </c>
      <c r="U110" s="32">
        <f>Arkusz13!C134-SUM(N110:T110)</f>
        <v>0</v>
      </c>
      <c r="V110" s="172">
        <f t="shared" si="3"/>
        <v>3</v>
      </c>
      <c r="W110" s="173"/>
      <c r="Y110" s="3"/>
      <c r="Z110" s="6"/>
    </row>
    <row r="111" spans="1:26" x14ac:dyDescent="0.3">
      <c r="C111" s="174" t="s">
        <v>46</v>
      </c>
      <c r="D111" s="175"/>
      <c r="E111" s="175"/>
      <c r="F111" s="175"/>
      <c r="G111" s="175"/>
      <c r="H111" s="175"/>
      <c r="I111" s="175"/>
      <c r="J111" s="175"/>
      <c r="K111" s="175"/>
      <c r="L111" s="112">
        <f>Arkusz13!C7</f>
        <v>6</v>
      </c>
      <c r="M111" s="112"/>
      <c r="N111" s="32">
        <f>Arkusz13!C23</f>
        <v>2</v>
      </c>
      <c r="O111" s="32">
        <f>Arkusz13!C39</f>
        <v>1</v>
      </c>
      <c r="P111" s="32">
        <f>Arkusz13!C55</f>
        <v>0</v>
      </c>
      <c r="Q111" s="32">
        <f>Arkusz13!C71</f>
        <v>2</v>
      </c>
      <c r="R111" s="32">
        <f>Arkusz13!C87</f>
        <v>0</v>
      </c>
      <c r="S111" s="32">
        <f>Arkusz13!C103</f>
        <v>0</v>
      </c>
      <c r="T111" s="32">
        <f>Arkusz13!C119</f>
        <v>0</v>
      </c>
      <c r="U111" s="32">
        <f>Arkusz13!C135-SUM(N111:T111)</f>
        <v>3</v>
      </c>
      <c r="V111" s="172">
        <f t="shared" si="3"/>
        <v>8</v>
      </c>
      <c r="W111" s="173"/>
      <c r="Y111" s="3"/>
      <c r="Z111" s="6"/>
    </row>
    <row r="112" spans="1:26" x14ac:dyDescent="0.3">
      <c r="C112" s="176" t="s">
        <v>47</v>
      </c>
      <c r="D112" s="177"/>
      <c r="E112" s="177"/>
      <c r="F112" s="177"/>
      <c r="G112" s="177"/>
      <c r="H112" s="177"/>
      <c r="I112" s="177"/>
      <c r="J112" s="177"/>
      <c r="K112" s="177"/>
      <c r="L112" s="112">
        <f>Arkusz13!C8</f>
        <v>4</v>
      </c>
      <c r="M112" s="112"/>
      <c r="N112" s="32">
        <f>Arkusz13!C24</f>
        <v>0</v>
      </c>
      <c r="O112" s="32">
        <f>Arkusz13!C40</f>
        <v>0</v>
      </c>
      <c r="P112" s="32">
        <f>Arkusz13!C56</f>
        <v>0</v>
      </c>
      <c r="Q112" s="32">
        <f>Arkusz13!C72</f>
        <v>0</v>
      </c>
      <c r="R112" s="32">
        <f>Arkusz13!C88</f>
        <v>0</v>
      </c>
      <c r="S112" s="32">
        <f>Arkusz13!C104</f>
        <v>0</v>
      </c>
      <c r="T112" s="32">
        <f>Arkusz13!C120</f>
        <v>0</v>
      </c>
      <c r="U112" s="32">
        <f>Arkusz13!C136-SUM(N112:T112)</f>
        <v>1</v>
      </c>
      <c r="V112" s="172">
        <f t="shared" si="3"/>
        <v>1</v>
      </c>
      <c r="W112" s="173"/>
      <c r="Y112" s="3"/>
      <c r="Z112" s="6"/>
    </row>
    <row r="113" spans="1:26" x14ac:dyDescent="0.3">
      <c r="C113" s="174" t="s">
        <v>4</v>
      </c>
      <c r="D113" s="175"/>
      <c r="E113" s="175"/>
      <c r="F113" s="175"/>
      <c r="G113" s="175"/>
      <c r="H113" s="175"/>
      <c r="I113" s="175"/>
      <c r="J113" s="175"/>
      <c r="K113" s="175"/>
      <c r="L113" s="112">
        <f>Arkusz13!C9</f>
        <v>0</v>
      </c>
      <c r="M113" s="112"/>
      <c r="N113" s="32">
        <f>Arkusz13!C25</f>
        <v>1</v>
      </c>
      <c r="O113" s="32">
        <f>Arkusz13!C41</f>
        <v>0</v>
      </c>
      <c r="P113" s="32">
        <f>Arkusz13!C57</f>
        <v>0</v>
      </c>
      <c r="Q113" s="32">
        <f>Arkusz13!C73</f>
        <v>0</v>
      </c>
      <c r="R113" s="32">
        <f>Arkusz13!C89</f>
        <v>0</v>
      </c>
      <c r="S113" s="32">
        <f>Arkusz13!C105</f>
        <v>0</v>
      </c>
      <c r="T113" s="32">
        <f>Arkusz13!C121</f>
        <v>0</v>
      </c>
      <c r="U113" s="32">
        <f>Arkusz13!C137-SUM(N113:T113)</f>
        <v>0</v>
      </c>
      <c r="V113" s="172">
        <f t="shared" si="3"/>
        <v>1</v>
      </c>
      <c r="W113" s="173"/>
      <c r="Y113" s="3"/>
      <c r="Z113" s="6"/>
    </row>
    <row r="114" spans="1:26" x14ac:dyDescent="0.3">
      <c r="C114" s="176" t="s">
        <v>39</v>
      </c>
      <c r="D114" s="177"/>
      <c r="E114" s="177"/>
      <c r="F114" s="177"/>
      <c r="G114" s="177"/>
      <c r="H114" s="177"/>
      <c r="I114" s="177"/>
      <c r="J114" s="177"/>
      <c r="K114" s="177"/>
      <c r="L114" s="112">
        <f>Arkusz13!C10</f>
        <v>21</v>
      </c>
      <c r="M114" s="112"/>
      <c r="N114" s="32">
        <f>Arkusz13!C26</f>
        <v>4</v>
      </c>
      <c r="O114" s="32">
        <f>Arkusz13!C42</f>
        <v>0</v>
      </c>
      <c r="P114" s="32">
        <f>Arkusz13!C58</f>
        <v>2</v>
      </c>
      <c r="Q114" s="32">
        <f>Arkusz13!C74</f>
        <v>0</v>
      </c>
      <c r="R114" s="32">
        <f>Arkusz13!C90</f>
        <v>0</v>
      </c>
      <c r="S114" s="32">
        <f>Arkusz13!C106</f>
        <v>0</v>
      </c>
      <c r="T114" s="32">
        <f>Arkusz13!C122</f>
        <v>0</v>
      </c>
      <c r="U114" s="32">
        <f>Arkusz13!C138-SUM(N114:T114)</f>
        <v>0</v>
      </c>
      <c r="V114" s="172">
        <f t="shared" si="3"/>
        <v>6</v>
      </c>
      <c r="W114" s="173"/>
      <c r="Y114" s="3"/>
      <c r="Z114" s="6"/>
    </row>
    <row r="115" spans="1:26" x14ac:dyDescent="0.3">
      <c r="C115" s="174" t="s">
        <v>40</v>
      </c>
      <c r="D115" s="175"/>
      <c r="E115" s="175"/>
      <c r="F115" s="175"/>
      <c r="G115" s="175"/>
      <c r="H115" s="175"/>
      <c r="I115" s="175"/>
      <c r="J115" s="175"/>
      <c r="K115" s="175"/>
      <c r="L115" s="112">
        <f>Arkusz13!C11</f>
        <v>1</v>
      </c>
      <c r="M115" s="112"/>
      <c r="N115" s="32">
        <f>Arkusz13!C27</f>
        <v>2</v>
      </c>
      <c r="O115" s="32">
        <f>Arkusz13!C43</f>
        <v>0</v>
      </c>
      <c r="P115" s="32">
        <f>Arkusz13!C59</f>
        <v>0</v>
      </c>
      <c r="Q115" s="32">
        <f>Arkusz13!C75</f>
        <v>0</v>
      </c>
      <c r="R115" s="32">
        <f>Arkusz13!C91</f>
        <v>0</v>
      </c>
      <c r="S115" s="32">
        <f>Arkusz13!C107</f>
        <v>0</v>
      </c>
      <c r="T115" s="32">
        <f>Arkusz13!C123</f>
        <v>0</v>
      </c>
      <c r="U115" s="32">
        <f>Arkusz13!C139-SUM(N115:T115)</f>
        <v>1</v>
      </c>
      <c r="V115" s="172">
        <f t="shared" si="3"/>
        <v>3</v>
      </c>
      <c r="W115" s="173"/>
      <c r="Y115" s="3"/>
      <c r="Z115" s="6"/>
    </row>
    <row r="116" spans="1:26" x14ac:dyDescent="0.3">
      <c r="C116" s="176" t="s">
        <v>41</v>
      </c>
      <c r="D116" s="177"/>
      <c r="E116" s="177"/>
      <c r="F116" s="177"/>
      <c r="G116" s="177"/>
      <c r="H116" s="177"/>
      <c r="I116" s="177"/>
      <c r="J116" s="177"/>
      <c r="K116" s="177"/>
      <c r="L116" s="112">
        <v>18</v>
      </c>
      <c r="M116" s="112"/>
      <c r="N116" s="32">
        <f>Arkusz13!C28</f>
        <v>173</v>
      </c>
      <c r="O116" s="32">
        <f>Arkusz13!C44</f>
        <v>0</v>
      </c>
      <c r="P116" s="32">
        <f>Arkusz13!C60</f>
        <v>6</v>
      </c>
      <c r="Q116" s="32">
        <f>Arkusz13!C76</f>
        <v>71</v>
      </c>
      <c r="R116" s="32">
        <f>Arkusz13!C92</f>
        <v>25</v>
      </c>
      <c r="S116" s="32">
        <f>Arkusz13!C108</f>
        <v>0</v>
      </c>
      <c r="T116" s="32">
        <f>Arkusz13!C124</f>
        <v>69</v>
      </c>
      <c r="U116" s="32">
        <f>Arkusz13!C140-SUM(N116:T116)</f>
        <v>104</v>
      </c>
      <c r="V116" s="172">
        <f t="shared" si="3"/>
        <v>448</v>
      </c>
      <c r="W116" s="173"/>
      <c r="Y116" s="3"/>
      <c r="Z116" s="6"/>
    </row>
    <row r="117" spans="1:26" x14ac:dyDescent="0.3">
      <c r="C117" s="176" t="s">
        <v>11</v>
      </c>
      <c r="D117" s="177"/>
      <c r="E117" s="177"/>
      <c r="F117" s="177"/>
      <c r="G117" s="177"/>
      <c r="H117" s="177"/>
      <c r="I117" s="177"/>
      <c r="J117" s="177"/>
      <c r="K117" s="177"/>
      <c r="L117" s="112">
        <f>Arkusz13!C14</f>
        <v>19</v>
      </c>
      <c r="M117" s="112"/>
      <c r="N117" s="32">
        <f>Arkusz13!C30</f>
        <v>14</v>
      </c>
      <c r="O117" s="32">
        <f>Arkusz13!C46</f>
        <v>0</v>
      </c>
      <c r="P117" s="32">
        <f>Arkusz13!C62</f>
        <v>0</v>
      </c>
      <c r="Q117" s="32">
        <f>Arkusz13!C78</f>
        <v>0</v>
      </c>
      <c r="R117" s="32">
        <f>Arkusz13!C94</f>
        <v>0</v>
      </c>
      <c r="S117" s="32">
        <f>Arkusz13!C110</f>
        <v>0</v>
      </c>
      <c r="T117" s="32">
        <f>Arkusz13!C126</f>
        <v>0</v>
      </c>
      <c r="U117" s="32">
        <f>Arkusz13!C142-SUM(N117:T117)</f>
        <v>3</v>
      </c>
      <c r="V117" s="172">
        <f t="shared" si="3"/>
        <v>17</v>
      </c>
      <c r="W117" s="173"/>
      <c r="Y117" s="3"/>
      <c r="Z117" s="6"/>
    </row>
    <row r="118" spans="1:26" x14ac:dyDescent="0.3">
      <c r="C118" s="174" t="s">
        <v>43</v>
      </c>
      <c r="D118" s="175"/>
      <c r="E118" s="175"/>
      <c r="F118" s="175"/>
      <c r="G118" s="175"/>
      <c r="H118" s="175"/>
      <c r="I118" s="175"/>
      <c r="J118" s="175"/>
      <c r="K118" s="175"/>
      <c r="L118" s="112">
        <f>Arkusz13!C15</f>
        <v>19</v>
      </c>
      <c r="M118" s="112"/>
      <c r="N118" s="32">
        <f>Arkusz13!C31</f>
        <v>1</v>
      </c>
      <c r="O118" s="32">
        <f>Arkusz13!C47</f>
        <v>0</v>
      </c>
      <c r="P118" s="32">
        <f>Arkusz13!C63</f>
        <v>1</v>
      </c>
      <c r="Q118" s="32">
        <f>Arkusz13!C79</f>
        <v>1</v>
      </c>
      <c r="R118" s="32">
        <f>Arkusz13!C95</f>
        <v>0</v>
      </c>
      <c r="S118" s="32">
        <f>Arkusz13!C111</f>
        <v>0</v>
      </c>
      <c r="T118" s="32">
        <f>Arkusz13!C127</f>
        <v>0</v>
      </c>
      <c r="U118" s="32">
        <f>Arkusz13!C143-SUM(N118:T118)</f>
        <v>11</v>
      </c>
      <c r="V118" s="172">
        <f t="shared" si="3"/>
        <v>14</v>
      </c>
      <c r="W118" s="173"/>
      <c r="Y118" s="3"/>
      <c r="Z118" s="6"/>
    </row>
    <row r="119" spans="1:26" x14ac:dyDescent="0.3">
      <c r="C119" s="176" t="s">
        <v>44</v>
      </c>
      <c r="D119" s="177"/>
      <c r="E119" s="177"/>
      <c r="F119" s="177"/>
      <c r="G119" s="177"/>
      <c r="H119" s="177"/>
      <c r="I119" s="177"/>
      <c r="J119" s="177"/>
      <c r="K119" s="177"/>
      <c r="L119" s="112">
        <f>Arkusz13!C16</f>
        <v>1</v>
      </c>
      <c r="M119" s="112"/>
      <c r="N119" s="32">
        <f>Arkusz13!C32</f>
        <v>0</v>
      </c>
      <c r="O119" s="32">
        <f>Arkusz13!C48</f>
        <v>0</v>
      </c>
      <c r="P119" s="32">
        <f>Arkusz13!C64</f>
        <v>0</v>
      </c>
      <c r="Q119" s="32">
        <f>Arkusz13!C80</f>
        <v>0</v>
      </c>
      <c r="R119" s="32">
        <f>Arkusz13!C96</f>
        <v>0</v>
      </c>
      <c r="S119" s="32">
        <f>Arkusz13!C112</f>
        <v>0</v>
      </c>
      <c r="T119" s="32">
        <f>Arkusz13!C128</f>
        <v>0</v>
      </c>
      <c r="U119" s="32">
        <f>Arkusz13!C144-SUM(N119:T119)</f>
        <v>1</v>
      </c>
      <c r="V119" s="172">
        <f t="shared" si="3"/>
        <v>1</v>
      </c>
      <c r="W119" s="173"/>
      <c r="Y119" s="3"/>
      <c r="Z119" s="6"/>
    </row>
    <row r="120" spans="1:26" ht="15" thickBot="1" x14ac:dyDescent="0.35">
      <c r="C120" s="300" t="s">
        <v>45</v>
      </c>
      <c r="D120" s="301"/>
      <c r="E120" s="301"/>
      <c r="F120" s="301"/>
      <c r="G120" s="301"/>
      <c r="H120" s="301"/>
      <c r="I120" s="301"/>
      <c r="J120" s="301"/>
      <c r="K120" s="301"/>
      <c r="L120" s="112">
        <f>Arkusz13!C17</f>
        <v>3</v>
      </c>
      <c r="M120" s="112"/>
      <c r="N120" s="32">
        <f>Arkusz13!C33</f>
        <v>1</v>
      </c>
      <c r="O120" s="32">
        <f>Arkusz13!C49</f>
        <v>0</v>
      </c>
      <c r="P120" s="32">
        <f>Arkusz13!C65</f>
        <v>0</v>
      </c>
      <c r="Q120" s="32">
        <f>Arkusz13!C81</f>
        <v>0</v>
      </c>
      <c r="R120" s="32">
        <f>Arkusz13!C97</f>
        <v>0</v>
      </c>
      <c r="S120" s="32">
        <f>Arkusz13!C113</f>
        <v>0</v>
      </c>
      <c r="T120" s="32">
        <f>Arkusz13!C129</f>
        <v>0</v>
      </c>
      <c r="U120" s="32">
        <f>Arkusz13!C145-SUM(N120:T120)</f>
        <v>4</v>
      </c>
      <c r="V120" s="172">
        <f t="shared" si="3"/>
        <v>5</v>
      </c>
      <c r="W120" s="173"/>
      <c r="Y120" s="3"/>
      <c r="Z120" s="6"/>
    </row>
    <row r="121" spans="1:26" ht="15" thickBot="1" x14ac:dyDescent="0.35">
      <c r="C121" s="275" t="s">
        <v>1</v>
      </c>
      <c r="D121" s="276"/>
      <c r="E121" s="276"/>
      <c r="F121" s="276"/>
      <c r="G121" s="276"/>
      <c r="H121" s="276"/>
      <c r="I121" s="276"/>
      <c r="J121" s="276"/>
      <c r="K121" s="276"/>
      <c r="L121" s="268">
        <f>SUM(L106:L120)</f>
        <v>13015</v>
      </c>
      <c r="M121" s="268"/>
      <c r="N121" s="33">
        <f t="shared" ref="N121:V121" si="4">SUM(N106:N120)</f>
        <v>4936</v>
      </c>
      <c r="O121" s="33">
        <f t="shared" si="4"/>
        <v>3509</v>
      </c>
      <c r="P121" s="33">
        <f t="shared" si="4"/>
        <v>2102</v>
      </c>
      <c r="Q121" s="33">
        <f t="shared" si="4"/>
        <v>267</v>
      </c>
      <c r="R121" s="33">
        <f t="shared" si="4"/>
        <v>25</v>
      </c>
      <c r="S121" s="33">
        <f t="shared" si="4"/>
        <v>0</v>
      </c>
      <c r="T121" s="33">
        <f t="shared" si="4"/>
        <v>69</v>
      </c>
      <c r="U121" s="33">
        <f t="shared" si="4"/>
        <v>1470</v>
      </c>
      <c r="V121" s="268">
        <f t="shared" si="4"/>
        <v>12378</v>
      </c>
      <c r="W121" s="307"/>
      <c r="Y121" s="3"/>
      <c r="Z121" s="6"/>
    </row>
    <row r="122" spans="1:26" x14ac:dyDescent="0.3">
      <c r="A122" s="34"/>
      <c r="B122" s="34"/>
      <c r="C122" s="34"/>
      <c r="D122" s="34"/>
      <c r="E122" s="34"/>
      <c r="F122" s="34"/>
      <c r="G122" s="34"/>
      <c r="H122" s="34"/>
      <c r="I122" s="34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</row>
    <row r="146" spans="1:25" ht="15" thickBot="1" x14ac:dyDescent="0.35"/>
    <row r="147" spans="1:25" ht="31.5" customHeight="1" x14ac:dyDescent="0.3">
      <c r="D147" s="266" t="s">
        <v>2</v>
      </c>
      <c r="E147" s="267"/>
      <c r="F147" s="267"/>
      <c r="G147" s="267"/>
      <c r="H147" s="267"/>
      <c r="I147" s="267"/>
      <c r="J147" s="267"/>
      <c r="K147" s="267"/>
      <c r="L147" s="267" t="s">
        <v>3</v>
      </c>
      <c r="M147" s="267"/>
      <c r="N147" s="127" t="s">
        <v>86</v>
      </c>
      <c r="O147" s="127"/>
      <c r="P147" s="127"/>
      <c r="Q147" s="304" t="s">
        <v>87</v>
      </c>
      <c r="R147" s="305"/>
      <c r="S147" s="306"/>
    </row>
    <row r="148" spans="1:25" ht="15" thickBot="1" x14ac:dyDescent="0.35">
      <c r="D148" s="227" t="s">
        <v>85</v>
      </c>
      <c r="E148" s="228"/>
      <c r="F148" s="228"/>
      <c r="G148" s="228"/>
      <c r="H148" s="228"/>
      <c r="I148" s="228"/>
      <c r="J148" s="228"/>
      <c r="K148" s="228"/>
      <c r="L148" s="226">
        <f>Arkusz14!B2</f>
        <v>6</v>
      </c>
      <c r="M148" s="226"/>
      <c r="N148" s="226">
        <f>Arkusz14!B3</f>
        <v>5</v>
      </c>
      <c r="O148" s="226"/>
      <c r="P148" s="226"/>
      <c r="Q148" s="277">
        <f>Arkusz14!B4</f>
        <v>0</v>
      </c>
      <c r="R148" s="278"/>
      <c r="S148" s="279"/>
    </row>
    <row r="149" spans="1:25" x14ac:dyDescent="0.3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</row>
    <row r="150" spans="1:25" x14ac:dyDescent="0.3">
      <c r="A150" s="132"/>
      <c r="B150" s="132"/>
      <c r="C150" s="132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132"/>
      <c r="Q150" s="132"/>
      <c r="R150" s="132"/>
      <c r="S150" s="132"/>
      <c r="T150" s="132"/>
      <c r="U150" s="132"/>
      <c r="V150" s="132"/>
      <c r="W150" s="132"/>
      <c r="X150" s="132"/>
      <c r="Y150" s="132"/>
    </row>
    <row r="151" spans="1:25" x14ac:dyDescent="0.3">
      <c r="A151" s="132"/>
      <c r="B151" s="132"/>
      <c r="C151" s="132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132"/>
      <c r="Q151" s="132"/>
      <c r="R151" s="132"/>
      <c r="S151" s="132"/>
      <c r="T151" s="132"/>
      <c r="U151" s="132"/>
      <c r="V151" s="132"/>
      <c r="W151" s="132"/>
      <c r="X151" s="132"/>
      <c r="Y151" s="132"/>
    </row>
    <row r="152" spans="1:25" x14ac:dyDescent="0.3">
      <c r="A152" s="132"/>
      <c r="B152" s="132"/>
      <c r="C152" s="132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2"/>
      <c r="Q152" s="132"/>
      <c r="R152" s="132"/>
      <c r="S152" s="132"/>
      <c r="T152" s="132"/>
      <c r="U152" s="132"/>
      <c r="V152" s="132"/>
      <c r="W152" s="132"/>
      <c r="X152" s="132"/>
      <c r="Y152" s="132"/>
    </row>
    <row r="153" spans="1:25" s="53" customFormat="1" x14ac:dyDescent="0.3">
      <c r="A153" s="132"/>
      <c r="B153" s="132"/>
      <c r="C153" s="132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2"/>
      <c r="Q153" s="132"/>
      <c r="R153" s="132"/>
      <c r="S153" s="132"/>
      <c r="T153" s="132"/>
      <c r="U153" s="132"/>
      <c r="V153" s="132"/>
      <c r="W153" s="132"/>
      <c r="X153" s="132"/>
      <c r="Y153" s="132"/>
    </row>
    <row r="154" spans="1:25" s="53" customFormat="1" x14ac:dyDescent="0.3">
      <c r="A154" s="132"/>
      <c r="B154" s="132"/>
      <c r="C154" s="132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132"/>
      <c r="Q154" s="132"/>
      <c r="R154" s="132"/>
      <c r="S154" s="132"/>
      <c r="T154" s="132"/>
      <c r="U154" s="132"/>
      <c r="V154" s="132"/>
      <c r="W154" s="132"/>
      <c r="X154" s="132"/>
      <c r="Y154" s="132"/>
    </row>
    <row r="155" spans="1:25" s="53" customFormat="1" x14ac:dyDescent="0.3">
      <c r="A155" s="132"/>
      <c r="B155" s="132"/>
      <c r="C155" s="132"/>
      <c r="D155" s="132"/>
      <c r="E155" s="132"/>
      <c r="F155" s="132"/>
      <c r="G155" s="132"/>
      <c r="H155" s="132"/>
      <c r="I155" s="132"/>
      <c r="J155" s="132"/>
      <c r="K155" s="132"/>
      <c r="L155" s="132"/>
      <c r="M155" s="132"/>
      <c r="N155" s="132"/>
      <c r="O155" s="132"/>
      <c r="P155" s="132"/>
      <c r="Q155" s="132"/>
      <c r="R155" s="132"/>
      <c r="S155" s="132"/>
      <c r="T155" s="132"/>
      <c r="U155" s="132"/>
      <c r="V155" s="132"/>
      <c r="W155" s="132"/>
      <c r="X155" s="132"/>
      <c r="Y155" s="132"/>
    </row>
    <row r="156" spans="1:25" s="53" customFormat="1" x14ac:dyDescent="0.3">
      <c r="A156" s="132"/>
      <c r="B156" s="132"/>
      <c r="C156" s="132"/>
      <c r="D156" s="132"/>
      <c r="E156" s="132"/>
      <c r="F156" s="132"/>
      <c r="G156" s="132"/>
      <c r="H156" s="132"/>
      <c r="I156" s="132"/>
      <c r="J156" s="132"/>
      <c r="K156" s="132"/>
      <c r="L156" s="132"/>
      <c r="M156" s="132"/>
      <c r="N156" s="132"/>
      <c r="O156" s="132"/>
      <c r="P156" s="132"/>
      <c r="Q156" s="132"/>
      <c r="R156" s="132"/>
      <c r="S156" s="132"/>
      <c r="T156" s="132"/>
      <c r="U156" s="132"/>
      <c r="V156" s="132"/>
      <c r="W156" s="132"/>
      <c r="X156" s="132"/>
      <c r="Y156" s="132"/>
    </row>
    <row r="157" spans="1:25" s="53" customFormat="1" x14ac:dyDescent="0.3">
      <c r="A157" s="132"/>
      <c r="B157" s="132"/>
      <c r="C157" s="132"/>
      <c r="D157" s="132"/>
      <c r="E157" s="132"/>
      <c r="F157" s="132"/>
      <c r="G157" s="132"/>
      <c r="H157" s="132"/>
      <c r="I157" s="132"/>
      <c r="J157" s="132"/>
      <c r="K157" s="132"/>
      <c r="L157" s="132"/>
      <c r="M157" s="132"/>
      <c r="N157" s="132"/>
      <c r="O157" s="132"/>
      <c r="P157" s="132"/>
      <c r="Q157" s="132"/>
      <c r="R157" s="132"/>
      <c r="S157" s="132"/>
      <c r="T157" s="132"/>
      <c r="U157" s="132"/>
      <c r="V157" s="132"/>
      <c r="W157" s="132"/>
      <c r="X157" s="132"/>
      <c r="Y157" s="132"/>
    </row>
    <row r="159" spans="1:25" x14ac:dyDescent="0.3">
      <c r="A159" s="133" t="s">
        <v>141</v>
      </c>
      <c r="B159" s="133"/>
      <c r="C159" s="133"/>
      <c r="D159" s="133"/>
      <c r="E159" s="133"/>
      <c r="F159" s="133"/>
      <c r="G159" s="133"/>
      <c r="H159" s="133"/>
      <c r="I159" s="133"/>
      <c r="J159" s="133"/>
      <c r="K159" s="133"/>
      <c r="L159" s="133"/>
      <c r="M159" s="133"/>
      <c r="N159" s="133"/>
      <c r="O159" s="133"/>
      <c r="P159" s="133"/>
      <c r="Q159" s="133"/>
      <c r="R159" s="133"/>
      <c r="S159" s="133"/>
      <c r="T159" s="133"/>
      <c r="U159" s="133"/>
    </row>
    <row r="160" spans="1:25" ht="15" thickBot="1" x14ac:dyDescent="0.35"/>
    <row r="161" spans="1:25" x14ac:dyDescent="0.3">
      <c r="G161" s="217" t="s">
        <v>23</v>
      </c>
      <c r="H161" s="218"/>
      <c r="I161" s="218"/>
      <c r="J161" s="218"/>
      <c r="K161" s="86" t="s">
        <v>8</v>
      </c>
      <c r="L161" s="180"/>
    </row>
    <row r="162" spans="1:25" x14ac:dyDescent="0.3">
      <c r="G162" s="282" t="s">
        <v>13</v>
      </c>
      <c r="H162" s="283"/>
      <c r="I162" s="283"/>
      <c r="J162" s="283"/>
      <c r="K162" s="172">
        <v>507</v>
      </c>
      <c r="L162" s="173"/>
    </row>
    <row r="163" spans="1:25" x14ac:dyDescent="0.3">
      <c r="G163" s="284" t="s">
        <v>14</v>
      </c>
      <c r="H163" s="285"/>
      <c r="I163" s="285"/>
      <c r="J163" s="285"/>
      <c r="K163" s="172">
        <v>717</v>
      </c>
      <c r="L163" s="173"/>
    </row>
    <row r="164" spans="1:25" x14ac:dyDescent="0.3">
      <c r="G164" s="282" t="s">
        <v>15</v>
      </c>
      <c r="H164" s="283"/>
      <c r="I164" s="283"/>
      <c r="J164" s="283"/>
      <c r="K164" s="172">
        <v>92</v>
      </c>
      <c r="L164" s="173"/>
    </row>
    <row r="165" spans="1:25" x14ac:dyDescent="0.3">
      <c r="G165" s="284" t="s">
        <v>80</v>
      </c>
      <c r="H165" s="285"/>
      <c r="I165" s="285"/>
      <c r="J165" s="285"/>
      <c r="K165" s="172">
        <v>701</v>
      </c>
      <c r="L165" s="173"/>
    </row>
    <row r="166" spans="1:25" x14ac:dyDescent="0.3">
      <c r="G166" s="282" t="s">
        <v>81</v>
      </c>
      <c r="H166" s="283"/>
      <c r="I166" s="283"/>
      <c r="J166" s="283"/>
      <c r="K166" s="172">
        <v>0</v>
      </c>
      <c r="L166" s="173"/>
    </row>
    <row r="167" spans="1:25" x14ac:dyDescent="0.3">
      <c r="G167" s="224" t="s">
        <v>91</v>
      </c>
      <c r="H167" s="225"/>
      <c r="I167" s="225"/>
      <c r="J167" s="225"/>
      <c r="K167" s="172">
        <v>12</v>
      </c>
      <c r="L167" s="173"/>
    </row>
    <row r="168" spans="1:25" x14ac:dyDescent="0.3">
      <c r="G168" s="280" t="s">
        <v>16</v>
      </c>
      <c r="H168" s="281"/>
      <c r="I168" s="281"/>
      <c r="J168" s="281"/>
      <c r="K168" s="172">
        <v>38</v>
      </c>
      <c r="L168" s="173"/>
    </row>
    <row r="169" spans="1:25" x14ac:dyDescent="0.3">
      <c r="G169" s="224" t="s">
        <v>17</v>
      </c>
      <c r="H169" s="225"/>
      <c r="I169" s="225"/>
      <c r="J169" s="225"/>
      <c r="K169" s="172">
        <v>115</v>
      </c>
      <c r="L169" s="173"/>
    </row>
    <row r="170" spans="1:25" x14ac:dyDescent="0.3">
      <c r="G170" s="280" t="s">
        <v>18</v>
      </c>
      <c r="H170" s="281"/>
      <c r="I170" s="281"/>
      <c r="J170" s="281"/>
      <c r="K170" s="172">
        <v>101</v>
      </c>
      <c r="L170" s="173"/>
    </row>
    <row r="171" spans="1:25" x14ac:dyDescent="0.3">
      <c r="G171" s="224" t="s">
        <v>19</v>
      </c>
      <c r="H171" s="225"/>
      <c r="I171" s="225"/>
      <c r="J171" s="225"/>
      <c r="K171" s="172">
        <v>30</v>
      </c>
      <c r="L171" s="173"/>
    </row>
    <row r="172" spans="1:25" ht="15" thickBot="1" x14ac:dyDescent="0.35">
      <c r="G172" s="290" t="s">
        <v>82</v>
      </c>
      <c r="H172" s="291"/>
      <c r="I172" s="291"/>
      <c r="J172" s="291"/>
      <c r="K172" s="172" t="s">
        <v>170</v>
      </c>
      <c r="L172" s="173"/>
    </row>
    <row r="173" spans="1:25" ht="15" thickBot="1" x14ac:dyDescent="0.35">
      <c r="G173" s="308" t="s">
        <v>1</v>
      </c>
      <c r="H173" s="309"/>
      <c r="I173" s="309"/>
      <c r="J173" s="309"/>
      <c r="K173" s="94">
        <f>SUM(K162:L171)</f>
        <v>2313</v>
      </c>
      <c r="L173" s="95"/>
    </row>
    <row r="175" spans="1:25" x14ac:dyDescent="0.3">
      <c r="A175" s="132"/>
      <c r="B175" s="132"/>
      <c r="C175" s="132"/>
      <c r="D175" s="132"/>
      <c r="E175" s="132"/>
      <c r="F175" s="132"/>
      <c r="G175" s="132"/>
      <c r="H175" s="132"/>
      <c r="I175" s="132"/>
      <c r="J175" s="132"/>
      <c r="K175" s="132"/>
      <c r="L175" s="132"/>
      <c r="M175" s="132"/>
      <c r="N175" s="132"/>
      <c r="O175" s="132"/>
      <c r="P175" s="132"/>
      <c r="Q175" s="132"/>
      <c r="R175" s="132"/>
      <c r="S175" s="132"/>
      <c r="T175" s="132"/>
      <c r="U175" s="132"/>
      <c r="V175" s="132"/>
      <c r="W175" s="132"/>
      <c r="X175" s="132"/>
      <c r="Y175" s="132"/>
    </row>
    <row r="176" spans="1:25" x14ac:dyDescent="0.3">
      <c r="A176" s="132"/>
      <c r="B176" s="132"/>
      <c r="C176" s="132"/>
      <c r="D176" s="132"/>
      <c r="E176" s="132"/>
      <c r="F176" s="132"/>
      <c r="G176" s="132"/>
      <c r="H176" s="132"/>
      <c r="I176" s="132"/>
      <c r="J176" s="132"/>
      <c r="K176" s="132"/>
      <c r="L176" s="132"/>
      <c r="M176" s="132"/>
      <c r="N176" s="132"/>
      <c r="O176" s="132"/>
      <c r="P176" s="132"/>
      <c r="Q176" s="132"/>
      <c r="R176" s="132"/>
      <c r="S176" s="132"/>
      <c r="T176" s="132"/>
      <c r="U176" s="132"/>
      <c r="V176" s="132"/>
      <c r="W176" s="132"/>
      <c r="X176" s="132"/>
      <c r="Y176" s="132"/>
    </row>
    <row r="177" spans="1:25" x14ac:dyDescent="0.3">
      <c r="A177" s="132"/>
      <c r="B177" s="132"/>
      <c r="C177" s="132"/>
      <c r="D177" s="132"/>
      <c r="E177" s="132"/>
      <c r="F177" s="132"/>
      <c r="G177" s="132"/>
      <c r="H177" s="132"/>
      <c r="I177" s="132"/>
      <c r="J177" s="132"/>
      <c r="K177" s="132"/>
      <c r="L177" s="132"/>
      <c r="M177" s="132"/>
      <c r="N177" s="132"/>
      <c r="O177" s="132"/>
      <c r="P177" s="132"/>
      <c r="Q177" s="132"/>
      <c r="R177" s="132"/>
      <c r="S177" s="132"/>
      <c r="T177" s="132"/>
      <c r="U177" s="132"/>
      <c r="V177" s="132"/>
      <c r="W177" s="132"/>
      <c r="X177" s="132"/>
      <c r="Y177" s="132"/>
    </row>
    <row r="180" spans="1:25" x14ac:dyDescent="0.3">
      <c r="A180" s="10" t="s">
        <v>142</v>
      </c>
      <c r="B180" s="10"/>
      <c r="C180" s="10"/>
      <c r="D180" s="10"/>
      <c r="E180" s="10"/>
      <c r="F180" s="10"/>
    </row>
    <row r="181" spans="1:25" ht="15" thickBot="1" x14ac:dyDescent="0.35"/>
    <row r="182" spans="1:25" x14ac:dyDescent="0.3">
      <c r="D182" s="85" t="s">
        <v>28</v>
      </c>
      <c r="E182" s="86"/>
      <c r="F182" s="86"/>
      <c r="G182" s="86"/>
      <c r="H182" s="86" t="s">
        <v>3</v>
      </c>
      <c r="I182" s="86"/>
      <c r="J182" s="86"/>
      <c r="K182" s="86" t="s">
        <v>22</v>
      </c>
      <c r="L182" s="86"/>
      <c r="M182" s="180"/>
    </row>
    <row r="183" spans="1:25" x14ac:dyDescent="0.3">
      <c r="D183" s="181" t="s">
        <v>20</v>
      </c>
      <c r="E183" s="182"/>
      <c r="F183" s="182"/>
      <c r="G183" s="182"/>
      <c r="H183" s="172">
        <v>75021</v>
      </c>
      <c r="I183" s="172"/>
      <c r="J183" s="172"/>
      <c r="K183" s="172">
        <v>79864</v>
      </c>
      <c r="L183" s="172"/>
      <c r="M183" s="173"/>
    </row>
    <row r="184" spans="1:25" x14ac:dyDescent="0.3">
      <c r="D184" s="183" t="s">
        <v>138</v>
      </c>
      <c r="E184" s="184"/>
      <c r="F184" s="184"/>
      <c r="G184" s="184"/>
      <c r="H184" s="172">
        <v>6795</v>
      </c>
      <c r="I184" s="172"/>
      <c r="J184" s="172"/>
      <c r="K184" s="172">
        <v>7176</v>
      </c>
      <c r="L184" s="172"/>
      <c r="M184" s="173"/>
    </row>
    <row r="185" spans="1:25" ht="15" thickBot="1" x14ac:dyDescent="0.35">
      <c r="D185" s="294" t="s">
        <v>21</v>
      </c>
      <c r="E185" s="295"/>
      <c r="F185" s="295"/>
      <c r="G185" s="295"/>
      <c r="H185" s="172">
        <v>3747</v>
      </c>
      <c r="I185" s="172"/>
      <c r="J185" s="172"/>
      <c r="K185" s="172">
        <v>3580</v>
      </c>
      <c r="L185" s="172"/>
      <c r="M185" s="173"/>
    </row>
    <row r="186" spans="1:25" ht="15" thickBot="1" x14ac:dyDescent="0.35">
      <c r="D186" s="292" t="s">
        <v>1</v>
      </c>
      <c r="E186" s="293"/>
      <c r="F186" s="293"/>
      <c r="G186" s="293"/>
      <c r="H186" s="94">
        <f>SUM(H183:H185)</f>
        <v>85563</v>
      </c>
      <c r="I186" s="94"/>
      <c r="J186" s="94"/>
      <c r="K186" s="94">
        <f>SUM(K183:K185)</f>
        <v>90620</v>
      </c>
      <c r="L186" s="94"/>
      <c r="M186" s="94"/>
    </row>
    <row r="187" spans="1:25" x14ac:dyDescent="0.3">
      <c r="D187" s="36"/>
      <c r="E187" s="36"/>
      <c r="F187" s="36"/>
      <c r="G187" s="36"/>
      <c r="H187" s="37"/>
      <c r="I187" s="37"/>
      <c r="J187" s="37"/>
      <c r="K187" s="37"/>
      <c r="L187" s="37"/>
      <c r="M187" s="37"/>
    </row>
    <row r="188" spans="1:25" x14ac:dyDescent="0.3">
      <c r="D188" s="36"/>
      <c r="E188" s="36"/>
      <c r="F188" s="36"/>
      <c r="G188" s="36"/>
      <c r="H188" s="37"/>
      <c r="I188" s="37"/>
      <c r="J188" s="37"/>
      <c r="K188" s="37"/>
      <c r="L188" s="37"/>
      <c r="M188" s="37"/>
    </row>
    <row r="189" spans="1:25" x14ac:dyDescent="0.3">
      <c r="D189" s="36"/>
      <c r="E189" s="36"/>
      <c r="F189" s="36"/>
      <c r="G189" s="36"/>
      <c r="H189" s="37"/>
      <c r="I189" s="37"/>
      <c r="J189" s="37"/>
      <c r="K189" s="37"/>
      <c r="L189" s="37"/>
      <c r="M189" s="37"/>
    </row>
    <row r="190" spans="1:25" x14ac:dyDescent="0.3">
      <c r="D190" s="38"/>
      <c r="E190" s="38"/>
      <c r="F190" s="38"/>
      <c r="G190" s="38"/>
      <c r="H190" s="38"/>
      <c r="I190" s="38"/>
      <c r="J190" s="38"/>
      <c r="K190" s="38"/>
      <c r="L190" s="38"/>
      <c r="M190" s="38"/>
    </row>
    <row r="191" spans="1:25" x14ac:dyDescent="0.3">
      <c r="D191" s="38"/>
      <c r="E191" s="38"/>
      <c r="F191" s="38"/>
      <c r="G191" s="38"/>
      <c r="H191" s="38"/>
      <c r="I191" s="38"/>
      <c r="J191" s="38"/>
      <c r="K191" s="38"/>
      <c r="L191" s="38"/>
      <c r="M191" s="38"/>
    </row>
    <row r="192" spans="1:25" x14ac:dyDescent="0.3">
      <c r="D192" s="38"/>
      <c r="E192" s="38"/>
      <c r="F192" s="38"/>
      <c r="G192" s="38"/>
      <c r="H192" s="38"/>
      <c r="I192" s="38"/>
      <c r="J192" s="38"/>
      <c r="K192" s="38"/>
      <c r="L192" s="38"/>
      <c r="M192" s="38"/>
    </row>
    <row r="193" spans="1:29" x14ac:dyDescent="0.3">
      <c r="D193" s="38"/>
      <c r="E193" s="38"/>
      <c r="F193" s="38"/>
      <c r="G193" s="38"/>
      <c r="H193" s="38"/>
      <c r="I193" s="38"/>
      <c r="J193" s="38"/>
      <c r="K193" s="38"/>
      <c r="L193" s="38"/>
      <c r="M193" s="38"/>
    </row>
    <row r="194" spans="1:29" x14ac:dyDescent="0.3">
      <c r="D194" s="38"/>
      <c r="E194" s="38"/>
      <c r="F194" s="38"/>
      <c r="G194" s="38"/>
      <c r="H194" s="38"/>
      <c r="I194" s="38"/>
      <c r="J194" s="38"/>
      <c r="K194" s="38"/>
      <c r="L194" s="38"/>
      <c r="M194" s="38"/>
    </row>
    <row r="195" spans="1:29" x14ac:dyDescent="0.3">
      <c r="D195" s="38"/>
      <c r="E195" s="38"/>
      <c r="F195" s="38"/>
      <c r="G195" s="38"/>
      <c r="H195" s="38"/>
      <c r="I195" s="38"/>
      <c r="J195" s="38"/>
      <c r="K195" s="38"/>
      <c r="L195" s="38"/>
      <c r="M195" s="38"/>
    </row>
    <row r="196" spans="1:29" x14ac:dyDescent="0.3">
      <c r="D196" s="38"/>
      <c r="E196" s="38"/>
      <c r="F196" s="38"/>
      <c r="G196" s="38"/>
      <c r="H196" s="38"/>
      <c r="I196" s="38"/>
      <c r="J196" s="38"/>
      <c r="K196" s="38"/>
      <c r="L196" s="38"/>
      <c r="M196" s="38"/>
    </row>
    <row r="197" spans="1:29" x14ac:dyDescent="0.3">
      <c r="D197" s="38"/>
      <c r="E197" s="38"/>
      <c r="F197" s="38"/>
      <c r="G197" s="38"/>
      <c r="H197" s="38"/>
      <c r="I197" s="38"/>
      <c r="J197" s="38"/>
      <c r="K197" s="38"/>
      <c r="L197" s="38"/>
      <c r="M197" s="38"/>
    </row>
    <row r="198" spans="1:29" x14ac:dyDescent="0.3">
      <c r="D198" s="38"/>
      <c r="E198" s="38"/>
      <c r="F198" s="38"/>
      <c r="G198" s="38"/>
      <c r="H198" s="38"/>
      <c r="I198" s="38"/>
      <c r="J198" s="38"/>
      <c r="K198" s="38"/>
      <c r="L198" s="38"/>
      <c r="M198" s="38"/>
    </row>
    <row r="199" spans="1:29" x14ac:dyDescent="0.3"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AC199" s="25"/>
    </row>
    <row r="200" spans="1:29" x14ac:dyDescent="0.3">
      <c r="D200" s="38"/>
      <c r="E200" s="38"/>
      <c r="F200" s="38"/>
      <c r="G200" s="38"/>
      <c r="H200" s="38"/>
      <c r="I200" s="38"/>
      <c r="J200" s="38"/>
      <c r="K200" s="38"/>
      <c r="L200" s="38"/>
      <c r="M200" s="38"/>
    </row>
    <row r="201" spans="1:29" x14ac:dyDescent="0.3">
      <c r="D201" s="38"/>
      <c r="E201" s="38"/>
      <c r="F201" s="38"/>
      <c r="G201" s="38"/>
      <c r="H201" s="38"/>
      <c r="I201" s="38"/>
      <c r="J201" s="38"/>
      <c r="K201" s="38"/>
      <c r="L201" s="38"/>
      <c r="M201" s="38"/>
    </row>
    <row r="202" spans="1:29" x14ac:dyDescent="0.3">
      <c r="D202" s="38"/>
      <c r="E202" s="38"/>
      <c r="F202" s="38"/>
      <c r="G202" s="38"/>
      <c r="H202" s="38"/>
      <c r="I202" s="38"/>
      <c r="J202" s="38"/>
      <c r="K202" s="38"/>
      <c r="L202" s="38"/>
      <c r="M202" s="38"/>
    </row>
    <row r="205" spans="1:29" x14ac:dyDescent="0.3">
      <c r="A205" s="132"/>
      <c r="B205" s="132"/>
      <c r="C205" s="132"/>
      <c r="D205" s="132"/>
      <c r="E205" s="132"/>
      <c r="F205" s="132"/>
      <c r="G205" s="132"/>
      <c r="H205" s="132"/>
      <c r="I205" s="132"/>
      <c r="J205" s="132"/>
      <c r="K205" s="132"/>
      <c r="L205" s="132"/>
      <c r="M205" s="132"/>
      <c r="N205" s="132"/>
      <c r="O205" s="132"/>
      <c r="P205" s="132"/>
      <c r="Q205" s="132"/>
      <c r="R205" s="132"/>
      <c r="S205" s="132"/>
      <c r="T205" s="132"/>
      <c r="U205" s="132"/>
      <c r="V205" s="132"/>
      <c r="W205" s="132"/>
      <c r="X205" s="132"/>
      <c r="Y205" s="132"/>
    </row>
    <row r="206" spans="1:29" x14ac:dyDescent="0.3">
      <c r="A206" s="132"/>
      <c r="B206" s="132"/>
      <c r="C206" s="132"/>
      <c r="D206" s="132"/>
      <c r="E206" s="132"/>
      <c r="F206" s="132"/>
      <c r="G206" s="132"/>
      <c r="H206" s="132"/>
      <c r="I206" s="132"/>
      <c r="J206" s="132"/>
      <c r="K206" s="132"/>
      <c r="L206" s="132"/>
      <c r="M206" s="132"/>
      <c r="N206" s="132"/>
      <c r="O206" s="132"/>
      <c r="P206" s="132"/>
      <c r="Q206" s="132"/>
      <c r="R206" s="132"/>
      <c r="S206" s="132"/>
      <c r="T206" s="132"/>
      <c r="U206" s="132"/>
      <c r="V206" s="132"/>
      <c r="W206" s="132"/>
      <c r="X206" s="132"/>
      <c r="Y206" s="132"/>
    </row>
    <row r="207" spans="1:29" x14ac:dyDescent="0.3">
      <c r="A207" s="132"/>
      <c r="B207" s="132"/>
      <c r="C207" s="132"/>
      <c r="D207" s="132"/>
      <c r="E207" s="132"/>
      <c r="F207" s="132"/>
      <c r="G207" s="132"/>
      <c r="H207" s="132"/>
      <c r="I207" s="132"/>
      <c r="J207" s="132"/>
      <c r="K207" s="132"/>
      <c r="L207" s="132"/>
      <c r="M207" s="132"/>
      <c r="N207" s="132"/>
      <c r="O207" s="132"/>
      <c r="P207" s="132"/>
      <c r="Q207" s="132"/>
      <c r="R207" s="132"/>
      <c r="S207" s="132"/>
      <c r="T207" s="132"/>
      <c r="U207" s="132"/>
      <c r="V207" s="132"/>
      <c r="W207" s="132"/>
      <c r="X207" s="132"/>
      <c r="Y207" s="132"/>
    </row>
    <row r="208" spans="1:29" x14ac:dyDescent="0.3">
      <c r="A208" s="132"/>
      <c r="B208" s="132"/>
      <c r="C208" s="132"/>
      <c r="D208" s="132"/>
      <c r="E208" s="132"/>
      <c r="F208" s="132"/>
      <c r="G208" s="132"/>
      <c r="H208" s="132"/>
      <c r="I208" s="132"/>
      <c r="J208" s="132"/>
      <c r="K208" s="132"/>
      <c r="L208" s="132"/>
      <c r="M208" s="132"/>
      <c r="N208" s="132"/>
      <c r="O208" s="132"/>
      <c r="P208" s="132"/>
      <c r="Q208" s="132"/>
      <c r="R208" s="132"/>
      <c r="S208" s="132"/>
      <c r="T208" s="132"/>
      <c r="U208" s="132"/>
      <c r="V208" s="132"/>
      <c r="W208" s="132"/>
      <c r="X208" s="132"/>
      <c r="Y208" s="132"/>
    </row>
    <row r="209" spans="1:25" x14ac:dyDescent="0.3">
      <c r="A209" s="132"/>
      <c r="B209" s="132"/>
      <c r="C209" s="132"/>
      <c r="D209" s="132"/>
      <c r="E209" s="132"/>
      <c r="F209" s="132"/>
      <c r="G209" s="132"/>
      <c r="H209" s="132"/>
      <c r="I209" s="132"/>
      <c r="J209" s="132"/>
      <c r="K209" s="132"/>
      <c r="L209" s="132"/>
      <c r="M209" s="132"/>
      <c r="N209" s="132"/>
      <c r="O209" s="132"/>
      <c r="P209" s="132"/>
      <c r="Q209" s="132"/>
      <c r="R209" s="132"/>
      <c r="S209" s="132"/>
      <c r="T209" s="132"/>
      <c r="U209" s="132"/>
      <c r="V209" s="132"/>
      <c r="W209" s="132"/>
      <c r="X209" s="132"/>
      <c r="Y209" s="132"/>
    </row>
    <row r="210" spans="1:25" x14ac:dyDescent="0.3">
      <c r="A210" s="132"/>
      <c r="B210" s="132"/>
      <c r="C210" s="132"/>
      <c r="D210" s="132"/>
      <c r="E210" s="132"/>
      <c r="F210" s="132"/>
      <c r="G210" s="132"/>
      <c r="H210" s="132"/>
      <c r="I210" s="132"/>
      <c r="J210" s="132"/>
      <c r="K210" s="132"/>
      <c r="L210" s="132"/>
      <c r="M210" s="132"/>
      <c r="N210" s="132"/>
      <c r="O210" s="132"/>
      <c r="P210" s="132"/>
      <c r="Q210" s="132"/>
      <c r="R210" s="132"/>
      <c r="S210" s="132"/>
      <c r="T210" s="132"/>
      <c r="U210" s="132"/>
      <c r="V210" s="132"/>
      <c r="W210" s="132"/>
      <c r="X210" s="132"/>
      <c r="Y210" s="132"/>
    </row>
    <row r="213" spans="1:25" x14ac:dyDescent="0.3">
      <c r="A213" s="10" t="s">
        <v>143</v>
      </c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25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25" ht="15" thickBot="1" x14ac:dyDescent="0.35">
      <c r="A215" s="10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25" x14ac:dyDescent="0.3">
      <c r="D216" s="286" t="s">
        <v>49</v>
      </c>
      <c r="E216" s="287"/>
      <c r="F216" s="287"/>
      <c r="G216" s="148" t="str">
        <f>CONCATENATE(Arkusz18!A2," - ",Arkusz18!B2," r.")</f>
        <v>01.06.2024 - 30.06.2024 r.</v>
      </c>
      <c r="H216" s="148"/>
      <c r="I216" s="148"/>
      <c r="J216" s="148"/>
      <c r="K216" s="148"/>
      <c r="L216" s="148"/>
      <c r="M216" s="148"/>
      <c r="N216" s="148"/>
      <c r="O216" s="148"/>
      <c r="P216" s="148"/>
      <c r="Q216" s="148"/>
      <c r="R216" s="149"/>
    </row>
    <row r="217" spans="1:25" ht="31.5" customHeight="1" x14ac:dyDescent="0.3">
      <c r="D217" s="288"/>
      <c r="E217" s="289"/>
      <c r="F217" s="289"/>
      <c r="G217" s="153" t="s">
        <v>65</v>
      </c>
      <c r="H217" s="153"/>
      <c r="I217" s="153"/>
      <c r="J217" s="153" t="s">
        <v>90</v>
      </c>
      <c r="K217" s="153"/>
      <c r="L217" s="153"/>
      <c r="M217" s="153" t="s">
        <v>64</v>
      </c>
      <c r="N217" s="153"/>
      <c r="O217" s="153"/>
      <c r="P217" s="153" t="s">
        <v>89</v>
      </c>
      <c r="Q217" s="153"/>
      <c r="R217" s="165"/>
    </row>
    <row r="218" spans="1:25" x14ac:dyDescent="0.3">
      <c r="D218" s="150" t="s">
        <v>88</v>
      </c>
      <c r="E218" s="151"/>
      <c r="F218" s="151"/>
      <c r="G218" s="152">
        <f>Arkusz16!A2</f>
        <v>0</v>
      </c>
      <c r="H218" s="152"/>
      <c r="I218" s="152"/>
      <c r="J218" s="152">
        <f>Arkusz16!A3</f>
        <v>0</v>
      </c>
      <c r="K218" s="152"/>
      <c r="L218" s="152"/>
      <c r="M218" s="152">
        <f>Arkusz16!A4</f>
        <v>0</v>
      </c>
      <c r="N218" s="152"/>
      <c r="O218" s="152"/>
      <c r="P218" s="152">
        <f>Arkusz16!A5</f>
        <v>0</v>
      </c>
      <c r="Q218" s="152"/>
      <c r="R218" s="152"/>
    </row>
    <row r="219" spans="1:25" x14ac:dyDescent="0.3">
      <c r="D219" s="139" t="s">
        <v>51</v>
      </c>
      <c r="E219" s="140"/>
      <c r="F219" s="140"/>
      <c r="G219" s="141">
        <f>Arkusz16!A6</f>
        <v>126</v>
      </c>
      <c r="H219" s="141"/>
      <c r="I219" s="141"/>
      <c r="J219" s="142">
        <f>Arkusz16!A7</f>
        <v>0</v>
      </c>
      <c r="K219" s="143"/>
      <c r="L219" s="144"/>
      <c r="M219" s="142">
        <f>Arkusz16!A8</f>
        <v>0</v>
      </c>
      <c r="N219" s="143"/>
      <c r="O219" s="144"/>
      <c r="P219" s="142">
        <f>Arkusz16!A9</f>
        <v>0</v>
      </c>
      <c r="Q219" s="143"/>
      <c r="R219" s="144"/>
    </row>
    <row r="220" spans="1:25" ht="15" thickBot="1" x14ac:dyDescent="0.35">
      <c r="D220" s="270" t="s">
        <v>52</v>
      </c>
      <c r="E220" s="271"/>
      <c r="F220" s="271"/>
      <c r="G220" s="167">
        <f>Arkusz16!A10</f>
        <v>0</v>
      </c>
      <c r="H220" s="167"/>
      <c r="I220" s="167"/>
      <c r="J220" s="167">
        <f>Arkusz16!A11</f>
        <v>0</v>
      </c>
      <c r="K220" s="167"/>
      <c r="L220" s="167"/>
      <c r="M220" s="167">
        <f>Arkusz16!A12</f>
        <v>0</v>
      </c>
      <c r="N220" s="167"/>
      <c r="O220" s="167"/>
      <c r="P220" s="167">
        <f>Arkusz16!A13</f>
        <v>0</v>
      </c>
      <c r="Q220" s="167"/>
      <c r="R220" s="167"/>
    </row>
    <row r="221" spans="1:25" ht="15" thickBot="1" x14ac:dyDescent="0.35">
      <c r="D221" s="154" t="s">
        <v>50</v>
      </c>
      <c r="E221" s="155"/>
      <c r="F221" s="155"/>
      <c r="G221" s="147">
        <f>SUM(G218:I220)</f>
        <v>126</v>
      </c>
      <c r="H221" s="147"/>
      <c r="I221" s="147"/>
      <c r="J221" s="147">
        <f t="shared" ref="J221" si="5">SUM(J218:L220)</f>
        <v>0</v>
      </c>
      <c r="K221" s="147"/>
      <c r="L221" s="147"/>
      <c r="M221" s="147">
        <f t="shared" ref="M221" si="6">SUM(M218:O220)</f>
        <v>0</v>
      </c>
      <c r="N221" s="147"/>
      <c r="O221" s="147"/>
      <c r="P221" s="147">
        <f t="shared" ref="P221" si="7">SUM(P218:R220)</f>
        <v>0</v>
      </c>
      <c r="Q221" s="147"/>
      <c r="R221" s="166"/>
    </row>
    <row r="222" spans="1:25" x14ac:dyDescent="0.3">
      <c r="A222" s="39"/>
      <c r="B222" s="39"/>
      <c r="C222" s="39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</row>
    <row r="224" spans="1:25" ht="15" thickBot="1" x14ac:dyDescent="0.35"/>
    <row r="225" spans="1:25" x14ac:dyDescent="0.3">
      <c r="D225" s="286" t="s">
        <v>49</v>
      </c>
      <c r="E225" s="287"/>
      <c r="F225" s="287"/>
      <c r="G225" s="148" t="str">
        <f>CONCATENATE(Arkusz18!C2," - ",Arkusz18!B2," r.")</f>
        <v>01.01.2024 - 30.06.2024 r.</v>
      </c>
      <c r="H225" s="148"/>
      <c r="I225" s="148"/>
      <c r="J225" s="148"/>
      <c r="K225" s="148"/>
      <c r="L225" s="148"/>
      <c r="M225" s="148"/>
      <c r="N225" s="148"/>
      <c r="O225" s="148"/>
      <c r="P225" s="148"/>
      <c r="Q225" s="148"/>
      <c r="R225" s="149"/>
    </row>
    <row r="226" spans="1:25" ht="32.25" customHeight="1" x14ac:dyDescent="0.3">
      <c r="D226" s="288"/>
      <c r="E226" s="289"/>
      <c r="F226" s="289"/>
      <c r="G226" s="153" t="s">
        <v>65</v>
      </c>
      <c r="H226" s="153"/>
      <c r="I226" s="153"/>
      <c r="J226" s="153" t="s">
        <v>90</v>
      </c>
      <c r="K226" s="153"/>
      <c r="L226" s="153"/>
      <c r="M226" s="153" t="s">
        <v>64</v>
      </c>
      <c r="N226" s="153"/>
      <c r="O226" s="153"/>
      <c r="P226" s="153" t="s">
        <v>89</v>
      </c>
      <c r="Q226" s="153"/>
      <c r="R226" s="165"/>
    </row>
    <row r="227" spans="1:25" x14ac:dyDescent="0.3">
      <c r="D227" s="150" t="s">
        <v>88</v>
      </c>
      <c r="E227" s="151"/>
      <c r="F227" s="151"/>
      <c r="G227" s="152">
        <f>Arkusz17!A2</f>
        <v>0</v>
      </c>
      <c r="H227" s="152"/>
      <c r="I227" s="152"/>
      <c r="J227" s="152">
        <f>Arkusz17!A3</f>
        <v>0</v>
      </c>
      <c r="K227" s="152"/>
      <c r="L227" s="152"/>
      <c r="M227" s="152">
        <f>Arkusz17!A4</f>
        <v>0</v>
      </c>
      <c r="N227" s="152"/>
      <c r="O227" s="152"/>
      <c r="P227" s="152">
        <f>Arkusz17!A5</f>
        <v>0</v>
      </c>
      <c r="Q227" s="152"/>
      <c r="R227" s="152"/>
    </row>
    <row r="228" spans="1:25" x14ac:dyDescent="0.3">
      <c r="D228" s="139" t="s">
        <v>51</v>
      </c>
      <c r="E228" s="140"/>
      <c r="F228" s="140"/>
      <c r="G228" s="141">
        <f>Arkusz17!A6</f>
        <v>1559</v>
      </c>
      <c r="H228" s="141"/>
      <c r="I228" s="141"/>
      <c r="J228" s="141">
        <f>Arkusz17!A7</f>
        <v>5</v>
      </c>
      <c r="K228" s="141"/>
      <c r="L228" s="141"/>
      <c r="M228" s="141">
        <f>Arkusz17!A8</f>
        <v>0</v>
      </c>
      <c r="N228" s="141"/>
      <c r="O228" s="141"/>
      <c r="P228" s="141">
        <f>Arkusz17!A9</f>
        <v>0</v>
      </c>
      <c r="Q228" s="141"/>
      <c r="R228" s="141"/>
    </row>
    <row r="229" spans="1:25" ht="15" thickBot="1" x14ac:dyDescent="0.35">
      <c r="D229" s="270" t="s">
        <v>52</v>
      </c>
      <c r="E229" s="271"/>
      <c r="F229" s="271"/>
      <c r="G229" s="167">
        <f>Arkusz17!A10</f>
        <v>0</v>
      </c>
      <c r="H229" s="167"/>
      <c r="I229" s="167"/>
      <c r="J229" s="167">
        <f>Arkusz17!A11</f>
        <v>0</v>
      </c>
      <c r="K229" s="167"/>
      <c r="L229" s="167"/>
      <c r="M229" s="167">
        <f>Arkusz17!A12</f>
        <v>0</v>
      </c>
      <c r="N229" s="167"/>
      <c r="O229" s="167"/>
      <c r="P229" s="167">
        <f>Arkusz17!A13</f>
        <v>0</v>
      </c>
      <c r="Q229" s="167"/>
      <c r="R229" s="167"/>
    </row>
    <row r="230" spans="1:25" ht="15" thickBot="1" x14ac:dyDescent="0.35">
      <c r="D230" s="154" t="s">
        <v>50</v>
      </c>
      <c r="E230" s="155"/>
      <c r="F230" s="155"/>
      <c r="G230" s="147">
        <f>SUM(G227:I229)</f>
        <v>1559</v>
      </c>
      <c r="H230" s="147"/>
      <c r="I230" s="147"/>
      <c r="J230" s="147">
        <f t="shared" ref="J230" si="8">SUM(J227:L229)</f>
        <v>5</v>
      </c>
      <c r="K230" s="147"/>
      <c r="L230" s="147"/>
      <c r="M230" s="147">
        <f t="shared" ref="M230" si="9">SUM(M227:O229)</f>
        <v>0</v>
      </c>
      <c r="N230" s="147"/>
      <c r="O230" s="147"/>
      <c r="P230" s="147">
        <f t="shared" ref="P230" si="10">SUM(P227:R229)</f>
        <v>0</v>
      </c>
      <c r="Q230" s="147"/>
      <c r="R230" s="166"/>
    </row>
    <row r="233" spans="1:25" x14ac:dyDescent="0.3">
      <c r="A233" s="132"/>
      <c r="B233" s="132"/>
      <c r="C233" s="132"/>
      <c r="D233" s="132"/>
      <c r="E233" s="132"/>
      <c r="F233" s="132"/>
      <c r="G233" s="132"/>
      <c r="H233" s="132"/>
      <c r="I233" s="132"/>
      <c r="J233" s="132"/>
      <c r="K233" s="132"/>
      <c r="L233" s="132"/>
      <c r="M233" s="132"/>
      <c r="N233" s="132"/>
      <c r="O233" s="132"/>
      <c r="P233" s="132"/>
      <c r="Q233" s="132"/>
      <c r="R233" s="132"/>
      <c r="S233" s="132"/>
      <c r="T233" s="132"/>
      <c r="U233" s="132"/>
      <c r="V233" s="132"/>
      <c r="W233" s="132"/>
      <c r="X233" s="132"/>
      <c r="Y233" s="132"/>
    </row>
    <row r="234" spans="1:25" x14ac:dyDescent="0.3">
      <c r="A234" s="132"/>
      <c r="B234" s="132"/>
      <c r="C234" s="132"/>
      <c r="D234" s="132"/>
      <c r="E234" s="132"/>
      <c r="F234" s="132"/>
      <c r="G234" s="132"/>
      <c r="H234" s="132"/>
      <c r="I234" s="132"/>
      <c r="J234" s="132"/>
      <c r="K234" s="132"/>
      <c r="L234" s="132"/>
      <c r="M234" s="132"/>
      <c r="N234" s="132"/>
      <c r="O234" s="132"/>
      <c r="P234" s="132"/>
      <c r="Q234" s="132"/>
      <c r="R234" s="132"/>
      <c r="S234" s="132"/>
      <c r="T234" s="132"/>
      <c r="U234" s="132"/>
      <c r="V234" s="132"/>
      <c r="W234" s="132"/>
      <c r="X234" s="132"/>
      <c r="Y234" s="132"/>
    </row>
    <row r="235" spans="1:25" x14ac:dyDescent="0.3">
      <c r="A235" s="132"/>
      <c r="B235" s="132"/>
      <c r="C235" s="132"/>
      <c r="D235" s="132"/>
      <c r="E235" s="132"/>
      <c r="F235" s="132"/>
      <c r="G235" s="132"/>
      <c r="H235" s="132"/>
      <c r="I235" s="132"/>
      <c r="J235" s="132"/>
      <c r="K235" s="132"/>
      <c r="L235" s="132"/>
      <c r="M235" s="132"/>
      <c r="N235" s="132"/>
      <c r="O235" s="132"/>
      <c r="P235" s="132"/>
      <c r="Q235" s="132"/>
      <c r="R235" s="132"/>
      <c r="S235" s="132"/>
      <c r="T235" s="132"/>
      <c r="U235" s="132"/>
      <c r="V235" s="132"/>
      <c r="W235" s="132"/>
      <c r="X235" s="132"/>
      <c r="Y235" s="132"/>
    </row>
    <row r="238" spans="1:25" ht="18" x14ac:dyDescent="0.3">
      <c r="A238" s="8" t="s">
        <v>67</v>
      </c>
      <c r="F238" s="9"/>
    </row>
    <row r="239" spans="1:25" x14ac:dyDescent="0.3">
      <c r="F239" s="9"/>
    </row>
    <row r="240" spans="1:25" x14ac:dyDescent="0.3">
      <c r="A240" s="243" t="s">
        <v>144</v>
      </c>
      <c r="B240" s="243"/>
      <c r="C240" s="243"/>
      <c r="D240" s="243"/>
      <c r="E240" s="243"/>
      <c r="F240" s="243"/>
      <c r="G240" s="243"/>
      <c r="H240" s="243"/>
      <c r="I240" s="243"/>
      <c r="J240" s="243"/>
      <c r="K240" s="243"/>
      <c r="L240" s="243"/>
      <c r="M240" s="243"/>
      <c r="N240" s="243"/>
      <c r="O240" s="243"/>
      <c r="P240" s="243"/>
      <c r="Q240" s="243"/>
      <c r="R240" s="243"/>
      <c r="S240" s="243"/>
      <c r="T240" s="243"/>
      <c r="U240" s="243"/>
    </row>
    <row r="241" spans="1:22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</row>
    <row r="242" spans="1:22" ht="15" thickBot="1" x14ac:dyDescent="0.3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</row>
    <row r="243" spans="1:22" x14ac:dyDescent="0.3">
      <c r="C243" s="161" t="s">
        <v>0</v>
      </c>
      <c r="D243" s="162"/>
      <c r="E243" s="162"/>
      <c r="F243" s="162"/>
      <c r="G243" s="157" t="str">
        <f>CONCATENATE(Arkusz18!A2," - ",Arkusz18!B2," r.")</f>
        <v>01.06.2024 - 30.06.2024 r.</v>
      </c>
      <c r="H243" s="158"/>
      <c r="I243" s="158"/>
      <c r="J243" s="158"/>
      <c r="K243" s="158"/>
      <c r="L243" s="158"/>
      <c r="M243" s="158"/>
      <c r="N243" s="158"/>
      <c r="O243" s="158"/>
      <c r="P243" s="158"/>
      <c r="Q243" s="158"/>
      <c r="R243" s="158"/>
      <c r="S243" s="158"/>
      <c r="T243" s="158"/>
      <c r="U243" s="158"/>
      <c r="V243" s="159"/>
    </row>
    <row r="244" spans="1:22" x14ac:dyDescent="0.3">
      <c r="C244" s="163"/>
      <c r="D244" s="164"/>
      <c r="E244" s="164"/>
      <c r="F244" s="164"/>
      <c r="G244" s="114" t="s">
        <v>31</v>
      </c>
      <c r="H244" s="118"/>
      <c r="I244" s="118"/>
      <c r="J244" s="156"/>
      <c r="K244" s="114" t="s">
        <v>32</v>
      </c>
      <c r="L244" s="118"/>
      <c r="M244" s="118"/>
      <c r="N244" s="156"/>
      <c r="O244" s="114" t="s">
        <v>103</v>
      </c>
      <c r="P244" s="118"/>
      <c r="Q244" s="118"/>
      <c r="R244" s="156"/>
      <c r="S244" s="114" t="s">
        <v>55</v>
      </c>
      <c r="T244" s="118"/>
      <c r="U244" s="118"/>
      <c r="V244" s="115"/>
    </row>
    <row r="245" spans="1:22" x14ac:dyDescent="0.3">
      <c r="C245" s="163"/>
      <c r="D245" s="164"/>
      <c r="E245" s="164"/>
      <c r="F245" s="164"/>
      <c r="G245" s="116" t="s">
        <v>30</v>
      </c>
      <c r="H245" s="117"/>
      <c r="I245" s="114" t="s">
        <v>10</v>
      </c>
      <c r="J245" s="156"/>
      <c r="K245" s="116" t="s">
        <v>33</v>
      </c>
      <c r="L245" s="117"/>
      <c r="M245" s="114" t="s">
        <v>10</v>
      </c>
      <c r="N245" s="156"/>
      <c r="O245" s="116" t="s">
        <v>30</v>
      </c>
      <c r="P245" s="117"/>
      <c r="Q245" s="114" t="s">
        <v>10</v>
      </c>
      <c r="R245" s="156"/>
      <c r="S245" s="116" t="s">
        <v>30</v>
      </c>
      <c r="T245" s="117"/>
      <c r="U245" s="114" t="s">
        <v>10</v>
      </c>
      <c r="V245" s="115"/>
    </row>
    <row r="246" spans="1:22" x14ac:dyDescent="0.3">
      <c r="C246" s="145" t="str">
        <f>Arkusz2!B2</f>
        <v>UKRAINA</v>
      </c>
      <c r="D246" s="146"/>
      <c r="E246" s="146"/>
      <c r="F246" s="146"/>
      <c r="G246" s="92">
        <f>Arkusz2!F2</f>
        <v>323</v>
      </c>
      <c r="H246" s="93"/>
      <c r="I246" s="92">
        <f>Arkusz2!F8</f>
        <v>428</v>
      </c>
      <c r="J246" s="93"/>
      <c r="K246" s="92">
        <f>SUM(Arkusz2!F14,-G246)</f>
        <v>51</v>
      </c>
      <c r="L246" s="93"/>
      <c r="M246" s="92">
        <f>SUM(Arkusz2!F20,-I246)</f>
        <v>154</v>
      </c>
      <c r="N246" s="93"/>
      <c r="O246" s="92">
        <f>Arkusz2!F26</f>
        <v>0</v>
      </c>
      <c r="P246" s="93"/>
      <c r="Q246" s="92">
        <f>Arkusz2!F32</f>
        <v>0</v>
      </c>
      <c r="R246" s="93"/>
      <c r="S246" s="92">
        <f>SUM(Arkusz2!F14,O246)</f>
        <v>374</v>
      </c>
      <c r="T246" s="93"/>
      <c r="U246" s="92">
        <f>SUM(Arkusz2!F20,Q246)</f>
        <v>582</v>
      </c>
      <c r="V246" s="119"/>
    </row>
    <row r="247" spans="1:22" x14ac:dyDescent="0.3">
      <c r="C247" s="79" t="str">
        <f>Arkusz2!B3</f>
        <v>BIAŁORUŚ</v>
      </c>
      <c r="D247" s="80"/>
      <c r="E247" s="80"/>
      <c r="F247" s="80"/>
      <c r="G247" s="108">
        <f>Arkusz2!F3</f>
        <v>225</v>
      </c>
      <c r="H247" s="109"/>
      <c r="I247" s="108">
        <f>Arkusz2!F9</f>
        <v>294</v>
      </c>
      <c r="J247" s="109"/>
      <c r="K247" s="108">
        <f>SUM(Arkusz2!F15,-G247)</f>
        <v>8</v>
      </c>
      <c r="L247" s="109"/>
      <c r="M247" s="108">
        <f>SUM(Arkusz2!F21,-I247)</f>
        <v>47</v>
      </c>
      <c r="N247" s="109"/>
      <c r="O247" s="108">
        <f>Arkusz2!F27</f>
        <v>1</v>
      </c>
      <c r="P247" s="109"/>
      <c r="Q247" s="108">
        <f>Arkusz2!F33</f>
        <v>1</v>
      </c>
      <c r="R247" s="109"/>
      <c r="S247" s="108">
        <f>SUM(Arkusz2!F15,O247)</f>
        <v>234</v>
      </c>
      <c r="T247" s="109"/>
      <c r="U247" s="108">
        <f>SUM(Arkusz2!F21,Q247)</f>
        <v>342</v>
      </c>
      <c r="V247" s="160"/>
    </row>
    <row r="248" spans="1:22" x14ac:dyDescent="0.3">
      <c r="C248" s="145" t="str">
        <f>Arkusz2!B4</f>
        <v>ERYTREA</v>
      </c>
      <c r="D248" s="146"/>
      <c r="E248" s="146"/>
      <c r="F248" s="146"/>
      <c r="G248" s="92">
        <f>Arkusz2!F4</f>
        <v>154</v>
      </c>
      <c r="H248" s="93"/>
      <c r="I248" s="92">
        <f>Arkusz2!F10</f>
        <v>154</v>
      </c>
      <c r="J248" s="93"/>
      <c r="K248" s="92">
        <f>SUM(Arkusz2!F16,-G248)</f>
        <v>1</v>
      </c>
      <c r="L248" s="93"/>
      <c r="M248" s="92">
        <f>SUM(Arkusz2!F22,-I248)</f>
        <v>2</v>
      </c>
      <c r="N248" s="93"/>
      <c r="O248" s="92">
        <f>Arkusz2!F28</f>
        <v>0</v>
      </c>
      <c r="P248" s="93"/>
      <c r="Q248" s="92">
        <f>Arkusz2!F34</f>
        <v>0</v>
      </c>
      <c r="R248" s="93"/>
      <c r="S248" s="92">
        <f>SUM(Arkusz2!F16,O248)</f>
        <v>155</v>
      </c>
      <c r="T248" s="93"/>
      <c r="U248" s="92">
        <f>SUM(Arkusz2!F22,Q248)</f>
        <v>156</v>
      </c>
      <c r="V248" s="119"/>
    </row>
    <row r="249" spans="1:22" x14ac:dyDescent="0.3">
      <c r="C249" s="79" t="str">
        <f>Arkusz2!B5</f>
        <v>ETIOPIA</v>
      </c>
      <c r="D249" s="80"/>
      <c r="E249" s="80"/>
      <c r="F249" s="80"/>
      <c r="G249" s="108">
        <f>Arkusz2!F5</f>
        <v>105</v>
      </c>
      <c r="H249" s="109"/>
      <c r="I249" s="108">
        <f>Arkusz2!F11</f>
        <v>106</v>
      </c>
      <c r="J249" s="109"/>
      <c r="K249" s="108">
        <f>SUM(Arkusz2!F17,-G249)</f>
        <v>3</v>
      </c>
      <c r="L249" s="109"/>
      <c r="M249" s="108">
        <f>SUM(Arkusz2!F23,-I249)</f>
        <v>4</v>
      </c>
      <c r="N249" s="109"/>
      <c r="O249" s="108">
        <f>Arkusz2!F29</f>
        <v>0</v>
      </c>
      <c r="P249" s="109"/>
      <c r="Q249" s="108">
        <f>Arkusz2!F35</f>
        <v>0</v>
      </c>
      <c r="R249" s="109"/>
      <c r="S249" s="108">
        <f>SUM(Arkusz2!F17,O249)</f>
        <v>108</v>
      </c>
      <c r="T249" s="109"/>
      <c r="U249" s="108">
        <f>SUM(Arkusz2!F23,Q249)</f>
        <v>110</v>
      </c>
      <c r="V249" s="160"/>
    </row>
    <row r="250" spans="1:22" x14ac:dyDescent="0.3">
      <c r="C250" s="145" t="str">
        <f>Arkusz2!B6</f>
        <v>SYRIA</v>
      </c>
      <c r="D250" s="146"/>
      <c r="E250" s="146"/>
      <c r="F250" s="146"/>
      <c r="G250" s="92">
        <f>Arkusz2!F6</f>
        <v>102</v>
      </c>
      <c r="H250" s="93"/>
      <c r="I250" s="92">
        <f>Arkusz2!F12</f>
        <v>103</v>
      </c>
      <c r="J250" s="93"/>
      <c r="K250" s="92">
        <f>SUM(Arkusz2!F18,-G250)</f>
        <v>4</v>
      </c>
      <c r="L250" s="93"/>
      <c r="M250" s="92">
        <f>SUM(Arkusz2!F24,-I250)</f>
        <v>5</v>
      </c>
      <c r="N250" s="93"/>
      <c r="O250" s="92">
        <f>Arkusz2!F30</f>
        <v>1</v>
      </c>
      <c r="P250" s="93"/>
      <c r="Q250" s="92">
        <f>Arkusz2!F36</f>
        <v>1</v>
      </c>
      <c r="R250" s="93"/>
      <c r="S250" s="92">
        <f>SUM(Arkusz2!F18,O250)</f>
        <v>107</v>
      </c>
      <c r="T250" s="93"/>
      <c r="U250" s="92">
        <f>SUM(Arkusz2!F24,Q250)</f>
        <v>109</v>
      </c>
      <c r="V250" s="119"/>
    </row>
    <row r="251" spans="1:22" ht="15" thickBot="1" x14ac:dyDescent="0.35">
      <c r="C251" s="170" t="str">
        <f>Arkusz2!B7</f>
        <v>Pozostałe</v>
      </c>
      <c r="D251" s="171"/>
      <c r="E251" s="171"/>
      <c r="F251" s="171"/>
      <c r="G251" s="198">
        <f>Arkusz2!F7</f>
        <v>371</v>
      </c>
      <c r="H251" s="199"/>
      <c r="I251" s="198">
        <f>Arkusz2!F13</f>
        <v>415</v>
      </c>
      <c r="J251" s="199"/>
      <c r="K251" s="198">
        <f>SUM(Arkusz2!F19,-G251)</f>
        <v>38</v>
      </c>
      <c r="L251" s="199"/>
      <c r="M251" s="198">
        <f>SUM(Arkusz2!F25,-I251)</f>
        <v>76</v>
      </c>
      <c r="N251" s="199"/>
      <c r="O251" s="198">
        <f>Arkusz2!F31</f>
        <v>3</v>
      </c>
      <c r="P251" s="199"/>
      <c r="Q251" s="198">
        <f>Arkusz2!F37</f>
        <v>3</v>
      </c>
      <c r="R251" s="199"/>
      <c r="S251" s="198">
        <f>SUM(Arkusz2!F19,O251)</f>
        <v>412</v>
      </c>
      <c r="T251" s="199"/>
      <c r="U251" s="198">
        <f>SUM(Arkusz2!F25,Q251)</f>
        <v>494</v>
      </c>
      <c r="V251" s="246"/>
    </row>
    <row r="252" spans="1:22" ht="15" thickBot="1" x14ac:dyDescent="0.35">
      <c r="C252" s="168" t="s">
        <v>1</v>
      </c>
      <c r="D252" s="169"/>
      <c r="E252" s="169"/>
      <c r="F252" s="169"/>
      <c r="G252" s="178">
        <f>SUM(G246:G251)</f>
        <v>1280</v>
      </c>
      <c r="H252" s="179"/>
      <c r="I252" s="178">
        <f>SUM(I246:I251)</f>
        <v>1500</v>
      </c>
      <c r="J252" s="179"/>
      <c r="K252" s="178">
        <f>SUM(K246:K251)</f>
        <v>105</v>
      </c>
      <c r="L252" s="179"/>
      <c r="M252" s="178">
        <f>SUM(M246:M251)</f>
        <v>288</v>
      </c>
      <c r="N252" s="179"/>
      <c r="O252" s="178">
        <f>SUM(O246:O251)</f>
        <v>5</v>
      </c>
      <c r="P252" s="179"/>
      <c r="Q252" s="178">
        <f>SUM(Q246:Q251)</f>
        <v>5</v>
      </c>
      <c r="R252" s="179"/>
      <c r="S252" s="178">
        <f>SUM(S246:S251)</f>
        <v>1390</v>
      </c>
      <c r="T252" s="179"/>
      <c r="U252" s="178">
        <f>SUM(U246:U251)</f>
        <v>1793</v>
      </c>
      <c r="V252" s="245"/>
    </row>
    <row r="256" spans="1:22" x14ac:dyDescent="0.3">
      <c r="M256" s="11"/>
      <c r="N256" s="11"/>
      <c r="O256" s="11"/>
      <c r="P256" s="11"/>
      <c r="Q256" s="11"/>
      <c r="R256" s="11"/>
      <c r="S256" s="11"/>
    </row>
    <row r="257" spans="1:19" x14ac:dyDescent="0.3">
      <c r="M257" s="11"/>
      <c r="N257" s="11"/>
      <c r="O257" s="11"/>
      <c r="P257" s="11"/>
      <c r="Q257" s="11"/>
      <c r="R257" s="11"/>
      <c r="S257" s="11"/>
    </row>
    <row r="258" spans="1:19" x14ac:dyDescent="0.3">
      <c r="M258" s="11"/>
      <c r="N258" s="11"/>
      <c r="O258" s="11"/>
      <c r="P258" s="11"/>
      <c r="Q258" s="11"/>
      <c r="R258" s="11"/>
      <c r="S258" s="11"/>
    </row>
    <row r="259" spans="1:19" x14ac:dyDescent="0.3">
      <c r="M259" s="11"/>
      <c r="N259" s="11"/>
      <c r="O259" s="11"/>
      <c r="P259" s="11"/>
      <c r="Q259" s="11"/>
      <c r="R259" s="11"/>
      <c r="S259" s="11"/>
    </row>
    <row r="260" spans="1:19" x14ac:dyDescent="0.3">
      <c r="M260" s="11"/>
      <c r="N260" s="11"/>
      <c r="O260" s="11"/>
      <c r="P260" s="11"/>
      <c r="Q260" s="11"/>
      <c r="R260" s="11"/>
      <c r="S260" s="11"/>
    </row>
    <row r="261" spans="1:19" x14ac:dyDescent="0.3">
      <c r="M261" s="11"/>
      <c r="N261" s="11"/>
      <c r="O261" s="11"/>
      <c r="P261" s="11"/>
      <c r="Q261" s="11"/>
      <c r="R261" s="11"/>
      <c r="S261" s="11"/>
    </row>
    <row r="262" spans="1:19" x14ac:dyDescent="0.3">
      <c r="M262" s="11"/>
      <c r="N262" s="11"/>
      <c r="O262" s="11"/>
      <c r="P262" s="11"/>
      <c r="Q262" s="11"/>
      <c r="R262" s="11"/>
      <c r="S262" s="11"/>
    </row>
    <row r="263" spans="1:19" x14ac:dyDescent="0.3">
      <c r="M263" s="11"/>
      <c r="N263" s="11"/>
      <c r="O263" s="11"/>
      <c r="P263" s="11"/>
      <c r="Q263" s="11"/>
      <c r="R263" s="11"/>
      <c r="S263" s="11"/>
    </row>
    <row r="264" spans="1:19" x14ac:dyDescent="0.3">
      <c r="D264" s="200"/>
      <c r="E264" s="200"/>
    </row>
    <row r="268" spans="1:19" x14ac:dyDescent="0.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</row>
    <row r="274" spans="1:26" ht="15" thickBot="1" x14ac:dyDescent="0.35"/>
    <row r="275" spans="1:26" x14ac:dyDescent="0.3">
      <c r="C275" s="161" t="s">
        <v>0</v>
      </c>
      <c r="D275" s="162"/>
      <c r="E275" s="162"/>
      <c r="F275" s="162"/>
      <c r="G275" s="211" t="str">
        <f>CONCATENATE(Arkusz18!C2," - ",Arkusz18!B2," r.")</f>
        <v>01.01.2024 - 30.06.2024 r.</v>
      </c>
      <c r="H275" s="211"/>
      <c r="I275" s="211"/>
      <c r="J275" s="211"/>
      <c r="K275" s="211"/>
      <c r="L275" s="211"/>
      <c r="M275" s="211"/>
      <c r="N275" s="211"/>
      <c r="O275" s="211"/>
      <c r="P275" s="211"/>
      <c r="Q275" s="211"/>
      <c r="R275" s="211"/>
      <c r="S275" s="211"/>
      <c r="T275" s="211"/>
      <c r="U275" s="211"/>
      <c r="V275" s="212"/>
      <c r="Y275" s="54"/>
      <c r="Z275" s="47"/>
    </row>
    <row r="276" spans="1:26" x14ac:dyDescent="0.3">
      <c r="C276" s="163"/>
      <c r="D276" s="164"/>
      <c r="E276" s="164"/>
      <c r="F276" s="164"/>
      <c r="G276" s="164" t="s">
        <v>31</v>
      </c>
      <c r="H276" s="164"/>
      <c r="I276" s="164"/>
      <c r="J276" s="164"/>
      <c r="K276" s="164" t="s">
        <v>32</v>
      </c>
      <c r="L276" s="164"/>
      <c r="M276" s="164"/>
      <c r="N276" s="164"/>
      <c r="O276" s="164" t="s">
        <v>135</v>
      </c>
      <c r="P276" s="164"/>
      <c r="Q276" s="164"/>
      <c r="R276" s="164"/>
      <c r="S276" s="164" t="s">
        <v>55</v>
      </c>
      <c r="T276" s="164"/>
      <c r="U276" s="164"/>
      <c r="V276" s="244"/>
      <c r="Y276" s="54"/>
      <c r="Z276" s="47"/>
    </row>
    <row r="277" spans="1:26" x14ac:dyDescent="0.3">
      <c r="C277" s="163"/>
      <c r="D277" s="164"/>
      <c r="E277" s="164"/>
      <c r="F277" s="164"/>
      <c r="G277" s="229" t="s">
        <v>30</v>
      </c>
      <c r="H277" s="229"/>
      <c r="I277" s="164" t="s">
        <v>10</v>
      </c>
      <c r="J277" s="164"/>
      <c r="K277" s="229" t="s">
        <v>33</v>
      </c>
      <c r="L277" s="229"/>
      <c r="M277" s="164" t="s">
        <v>10</v>
      </c>
      <c r="N277" s="164"/>
      <c r="O277" s="229" t="s">
        <v>30</v>
      </c>
      <c r="P277" s="229"/>
      <c r="Q277" s="164" t="s">
        <v>10</v>
      </c>
      <c r="R277" s="164"/>
      <c r="S277" s="229" t="s">
        <v>30</v>
      </c>
      <c r="T277" s="229"/>
      <c r="U277" s="164" t="s">
        <v>10</v>
      </c>
      <c r="V277" s="244"/>
      <c r="Y277" s="54"/>
      <c r="Z277" s="47"/>
    </row>
    <row r="278" spans="1:26" x14ac:dyDescent="0.3">
      <c r="C278" s="145" t="str">
        <f>Arkusz3!B2</f>
        <v>UKRAINA</v>
      </c>
      <c r="D278" s="146"/>
      <c r="E278" s="146"/>
      <c r="F278" s="146"/>
      <c r="G278" s="128">
        <f>Arkusz3!F2</f>
        <v>1674</v>
      </c>
      <c r="H278" s="128"/>
      <c r="I278" s="128">
        <f>Arkusz3!F8</f>
        <v>2352</v>
      </c>
      <c r="J278" s="128"/>
      <c r="K278" s="128">
        <f>SUM(Arkusz3!F14,-G278)</f>
        <v>75</v>
      </c>
      <c r="L278" s="128"/>
      <c r="M278" s="128">
        <f>SUM(Arkusz3!F20,-I278)</f>
        <v>302</v>
      </c>
      <c r="N278" s="128"/>
      <c r="O278" s="128">
        <f>Arkusz3!F26</f>
        <v>1</v>
      </c>
      <c r="P278" s="128"/>
      <c r="Q278" s="128">
        <f>Arkusz3!F32</f>
        <v>1</v>
      </c>
      <c r="R278" s="128"/>
      <c r="S278" s="128">
        <f>SUM(Arkusz3!F14,O278)</f>
        <v>1750</v>
      </c>
      <c r="T278" s="128"/>
      <c r="U278" s="128">
        <f>SUM(Arkusz3!F20,Q278)</f>
        <v>2655</v>
      </c>
      <c r="V278" s="241"/>
      <c r="Y278" s="54"/>
      <c r="Z278" s="47"/>
    </row>
    <row r="279" spans="1:26" x14ac:dyDescent="0.3">
      <c r="C279" s="79" t="str">
        <f>Arkusz3!B3</f>
        <v>BIAŁORUŚ</v>
      </c>
      <c r="D279" s="80"/>
      <c r="E279" s="80"/>
      <c r="F279" s="80"/>
      <c r="G279" s="240">
        <f>Arkusz3!F3</f>
        <v>1449</v>
      </c>
      <c r="H279" s="240"/>
      <c r="I279" s="240">
        <f>Arkusz3!F9</f>
        <v>1835</v>
      </c>
      <c r="J279" s="240"/>
      <c r="K279" s="240">
        <f>SUM(Arkusz3!F15,-G279)</f>
        <v>23</v>
      </c>
      <c r="L279" s="240"/>
      <c r="M279" s="240">
        <f>SUM(Arkusz3!F21,-I279)</f>
        <v>112</v>
      </c>
      <c r="N279" s="240"/>
      <c r="O279" s="240">
        <f>Arkusz3!F27</f>
        <v>5</v>
      </c>
      <c r="P279" s="240"/>
      <c r="Q279" s="240">
        <f>Arkusz3!F33</f>
        <v>5</v>
      </c>
      <c r="R279" s="240"/>
      <c r="S279" s="240">
        <f>SUM(Arkusz3!F15,O279)</f>
        <v>1477</v>
      </c>
      <c r="T279" s="240"/>
      <c r="U279" s="240">
        <f>SUM(Arkusz3!F21,Q279)</f>
        <v>1952</v>
      </c>
      <c r="V279" s="247"/>
      <c r="Y279" s="54"/>
      <c r="Z279" s="47"/>
    </row>
    <row r="280" spans="1:26" x14ac:dyDescent="0.3">
      <c r="C280" s="145" t="str">
        <f>Arkusz3!B4</f>
        <v>ROSJA</v>
      </c>
      <c r="D280" s="146"/>
      <c r="E280" s="146"/>
      <c r="F280" s="146"/>
      <c r="G280" s="128">
        <f>Arkusz3!F4</f>
        <v>178</v>
      </c>
      <c r="H280" s="128"/>
      <c r="I280" s="128">
        <f>Arkusz3!F10</f>
        <v>280</v>
      </c>
      <c r="J280" s="128"/>
      <c r="K280" s="128">
        <f>SUM(Arkusz3!F16,-G280)</f>
        <v>145</v>
      </c>
      <c r="L280" s="128"/>
      <c r="M280" s="128">
        <f>SUM(Arkusz3!F22,-I280)</f>
        <v>232</v>
      </c>
      <c r="N280" s="128"/>
      <c r="O280" s="128">
        <f>Arkusz3!F28</f>
        <v>15</v>
      </c>
      <c r="P280" s="128"/>
      <c r="Q280" s="128">
        <f>Arkusz3!F34</f>
        <v>35</v>
      </c>
      <c r="R280" s="128"/>
      <c r="S280" s="128">
        <f>SUM(Arkusz3!F16,O280)</f>
        <v>338</v>
      </c>
      <c r="T280" s="128"/>
      <c r="U280" s="128">
        <f>SUM(Arkusz3!F22,Q280)</f>
        <v>547</v>
      </c>
      <c r="V280" s="241"/>
      <c r="Y280" s="54"/>
      <c r="Z280" s="47"/>
    </row>
    <row r="281" spans="1:26" x14ac:dyDescent="0.3">
      <c r="C281" s="79" t="str">
        <f>Arkusz3!B5</f>
        <v>SOMALIA</v>
      </c>
      <c r="D281" s="80"/>
      <c r="E281" s="80"/>
      <c r="F281" s="80"/>
      <c r="G281" s="240">
        <f>Arkusz3!F5</f>
        <v>310</v>
      </c>
      <c r="H281" s="240"/>
      <c r="I281" s="240">
        <v>312</v>
      </c>
      <c r="J281" s="240"/>
      <c r="K281" s="240">
        <f>SUM(Arkusz3!F17,-G281)</f>
        <v>17</v>
      </c>
      <c r="L281" s="240"/>
      <c r="M281" s="240">
        <v>35</v>
      </c>
      <c r="N281" s="240"/>
      <c r="O281" s="240">
        <f>Arkusz3!F29</f>
        <v>0</v>
      </c>
      <c r="P281" s="240"/>
      <c r="Q281" s="240">
        <f>Arkusz3!F35</f>
        <v>0</v>
      </c>
      <c r="R281" s="240"/>
      <c r="S281" s="240">
        <f>SUM(Arkusz3!F17,O281)</f>
        <v>327</v>
      </c>
      <c r="T281" s="240"/>
      <c r="U281" s="240">
        <v>347</v>
      </c>
      <c r="V281" s="247"/>
      <c r="Y281" s="54"/>
      <c r="Z281" s="47"/>
    </row>
    <row r="282" spans="1:26" x14ac:dyDescent="0.3">
      <c r="C282" s="145" t="str">
        <f>Arkusz3!B6</f>
        <v>SYRIA</v>
      </c>
      <c r="D282" s="146"/>
      <c r="E282" s="146"/>
      <c r="F282" s="146"/>
      <c r="G282" s="128">
        <f>Arkusz3!F6</f>
        <v>289</v>
      </c>
      <c r="H282" s="128"/>
      <c r="I282" s="128">
        <v>303</v>
      </c>
      <c r="J282" s="128"/>
      <c r="K282" s="128">
        <f>SUM(Arkusz3!F18,-G282)</f>
        <v>10</v>
      </c>
      <c r="L282" s="128"/>
      <c r="M282" s="128">
        <v>16</v>
      </c>
      <c r="N282" s="128"/>
      <c r="O282" s="128">
        <f>Arkusz3!F30</f>
        <v>9</v>
      </c>
      <c r="P282" s="128"/>
      <c r="Q282" s="128">
        <f>Arkusz3!F36</f>
        <v>9</v>
      </c>
      <c r="R282" s="128"/>
      <c r="S282" s="128">
        <f>SUM(Arkusz3!F18,O282)</f>
        <v>308</v>
      </c>
      <c r="T282" s="128"/>
      <c r="U282" s="128">
        <v>328</v>
      </c>
      <c r="V282" s="241"/>
    </row>
    <row r="283" spans="1:26" ht="15" thickBot="1" x14ac:dyDescent="0.35">
      <c r="C283" s="170" t="str">
        <f>Arkusz3!B7</f>
        <v>Pozostałe</v>
      </c>
      <c r="D283" s="171"/>
      <c r="E283" s="171"/>
      <c r="F283" s="171"/>
      <c r="G283" s="239">
        <f>Arkusz3!F7</f>
        <v>1487</v>
      </c>
      <c r="H283" s="239"/>
      <c r="I283" s="239">
        <v>1633</v>
      </c>
      <c r="J283" s="239"/>
      <c r="K283" s="239">
        <f>SUM(Arkusz3!F19,-G283)</f>
        <v>142</v>
      </c>
      <c r="L283" s="239"/>
      <c r="M283" s="239">
        <v>225</v>
      </c>
      <c r="N283" s="239"/>
      <c r="O283" s="239">
        <f>Arkusz3!F31</f>
        <v>25</v>
      </c>
      <c r="P283" s="239"/>
      <c r="Q283" s="239">
        <f>Arkusz3!F37</f>
        <v>29</v>
      </c>
      <c r="R283" s="239"/>
      <c r="S283" s="239">
        <f>SUM(Arkusz3!F19,O283)</f>
        <v>1654</v>
      </c>
      <c r="T283" s="239"/>
      <c r="U283" s="239">
        <v>1887</v>
      </c>
      <c r="V283" s="250"/>
      <c r="Y283" s="54"/>
    </row>
    <row r="284" spans="1:26" x14ac:dyDescent="0.3">
      <c r="C284" s="201" t="s">
        <v>1</v>
      </c>
      <c r="D284" s="202"/>
      <c r="E284" s="202"/>
      <c r="F284" s="202"/>
      <c r="G284" s="129">
        <f>SUM(G278:G283)</f>
        <v>5387</v>
      </c>
      <c r="H284" s="129"/>
      <c r="I284" s="129">
        <f>SUM(I278:I283)</f>
        <v>6715</v>
      </c>
      <c r="J284" s="129"/>
      <c r="K284" s="129">
        <f>SUM(K278:K283)</f>
        <v>412</v>
      </c>
      <c r="L284" s="129"/>
      <c r="M284" s="129">
        <f>SUM(M278:M283)</f>
        <v>922</v>
      </c>
      <c r="N284" s="129"/>
      <c r="O284" s="129">
        <f>SUM(O278:O283)</f>
        <v>55</v>
      </c>
      <c r="P284" s="129"/>
      <c r="Q284" s="129">
        <f>SUM(Q278:Q283)</f>
        <v>79</v>
      </c>
      <c r="R284" s="129"/>
      <c r="S284" s="129">
        <f>SUM(S278:S283)</f>
        <v>5854</v>
      </c>
      <c r="T284" s="129"/>
      <c r="U284" s="129">
        <f>SUM(U278:U283)</f>
        <v>7716</v>
      </c>
      <c r="V284" s="130"/>
    </row>
    <row r="285" spans="1:26" x14ac:dyDescent="0.3">
      <c r="A285" s="4"/>
      <c r="B285" s="12"/>
      <c r="C285" s="13"/>
      <c r="D285" s="13"/>
      <c r="E285" s="13"/>
      <c r="F285" s="13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2"/>
    </row>
    <row r="286" spans="1:26" x14ac:dyDescent="0.3">
      <c r="A286" s="203" t="s">
        <v>137</v>
      </c>
      <c r="B286" s="203"/>
      <c r="C286" s="203"/>
      <c r="D286" s="203"/>
      <c r="E286" s="203"/>
      <c r="F286" s="203"/>
      <c r="G286" s="203"/>
      <c r="H286" s="203"/>
      <c r="I286" s="203"/>
      <c r="J286" s="203"/>
      <c r="K286" s="203"/>
      <c r="L286" s="203"/>
      <c r="M286" s="203"/>
      <c r="N286" s="203"/>
      <c r="O286" s="203"/>
      <c r="P286" s="203"/>
      <c r="Q286" s="203"/>
      <c r="R286" s="203"/>
      <c r="S286" s="203"/>
      <c r="T286" s="203"/>
      <c r="U286" s="203"/>
      <c r="V286" s="203"/>
      <c r="W286" s="203"/>
      <c r="X286" s="203"/>
      <c r="Y286" s="203"/>
      <c r="Z286" s="203"/>
    </row>
    <row r="287" spans="1:26" x14ac:dyDescent="0.3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6"/>
      <c r="Z287" s="15"/>
    </row>
    <row r="291" spans="4:26" x14ac:dyDescent="0.3">
      <c r="M291" s="11"/>
      <c r="N291" s="11"/>
      <c r="O291" s="11"/>
      <c r="P291" s="11"/>
      <c r="Q291" s="11"/>
      <c r="R291" s="11"/>
      <c r="S291" s="11"/>
    </row>
    <row r="292" spans="4:26" x14ac:dyDescent="0.3">
      <c r="M292" s="11"/>
      <c r="N292" s="11"/>
      <c r="O292" s="11"/>
      <c r="P292" s="11"/>
      <c r="Q292" s="11"/>
      <c r="R292" s="11"/>
      <c r="S292" s="11"/>
    </row>
    <row r="293" spans="4:26" x14ac:dyDescent="0.3">
      <c r="M293" s="11"/>
      <c r="N293" s="11"/>
      <c r="O293" s="11"/>
      <c r="P293" s="11"/>
      <c r="Q293" s="11"/>
      <c r="R293" s="11"/>
      <c r="S293" s="11"/>
    </row>
    <row r="294" spans="4:26" x14ac:dyDescent="0.3">
      <c r="M294" s="11"/>
      <c r="N294" s="11"/>
      <c r="O294" s="11"/>
      <c r="P294" s="11"/>
      <c r="Q294" s="11"/>
      <c r="R294" s="11"/>
      <c r="S294" s="11"/>
    </row>
    <row r="295" spans="4:26" x14ac:dyDescent="0.3">
      <c r="M295" s="11"/>
      <c r="N295" s="11"/>
      <c r="O295" s="11"/>
      <c r="P295" s="11"/>
      <c r="Q295" s="11"/>
      <c r="R295" s="11"/>
      <c r="S295" s="11"/>
    </row>
    <row r="296" spans="4:26" x14ac:dyDescent="0.3">
      <c r="M296" s="11"/>
      <c r="N296" s="11"/>
      <c r="O296" s="11"/>
      <c r="P296" s="11"/>
      <c r="Q296" s="11"/>
      <c r="R296" s="11"/>
      <c r="S296" s="11"/>
    </row>
    <row r="297" spans="4:26" x14ac:dyDescent="0.3">
      <c r="M297" s="11"/>
      <c r="N297" s="11"/>
      <c r="O297" s="11"/>
      <c r="P297" s="11"/>
      <c r="Q297" s="11"/>
      <c r="R297" s="11"/>
      <c r="S297" s="11"/>
    </row>
    <row r="298" spans="4:26" x14ac:dyDescent="0.3">
      <c r="M298" s="11"/>
      <c r="N298" s="11"/>
      <c r="O298" s="11"/>
      <c r="P298" s="11"/>
      <c r="Q298" s="11"/>
      <c r="R298" s="11"/>
      <c r="S298" s="11"/>
    </row>
    <row r="299" spans="4:26" x14ac:dyDescent="0.3">
      <c r="D299" s="200"/>
      <c r="E299" s="200"/>
    </row>
    <row r="304" spans="4:26" x14ac:dyDescent="0.3">
      <c r="V304" s="17"/>
      <c r="W304" s="17"/>
      <c r="X304" s="17"/>
      <c r="Y304" s="18"/>
      <c r="Z304" s="17"/>
    </row>
    <row r="305" spans="1:26" x14ac:dyDescent="0.3">
      <c r="V305" s="17"/>
      <c r="W305" s="17"/>
      <c r="X305" s="17"/>
      <c r="Y305" s="18"/>
      <c r="Z305" s="17"/>
    </row>
    <row r="306" spans="1:26" x14ac:dyDescent="0.3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7"/>
      <c r="W306" s="17"/>
      <c r="X306" s="17"/>
      <c r="Y306" s="18"/>
      <c r="Z306" s="17"/>
    </row>
    <row r="307" spans="1:26" x14ac:dyDescent="0.3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7"/>
      <c r="W307" s="17"/>
      <c r="X307" s="17"/>
      <c r="Y307" s="18"/>
      <c r="Z307" s="17"/>
    </row>
    <row r="308" spans="1:26" x14ac:dyDescent="0.3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7"/>
      <c r="W308" s="17"/>
      <c r="X308" s="17"/>
      <c r="Y308" s="18"/>
      <c r="Z308" s="17"/>
    </row>
    <row r="309" spans="1:26" x14ac:dyDescent="0.3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7"/>
      <c r="W309" s="17"/>
      <c r="X309" s="17"/>
      <c r="Y309" s="18"/>
      <c r="Z309" s="17"/>
    </row>
    <row r="310" spans="1:26" x14ac:dyDescent="0.3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7"/>
      <c r="W310" s="17"/>
      <c r="X310" s="17"/>
      <c r="Y310" s="18"/>
      <c r="Z310" s="17"/>
    </row>
    <row r="311" spans="1:26" x14ac:dyDescent="0.3">
      <c r="A311" s="242"/>
      <c r="B311" s="242"/>
      <c r="C311" s="242"/>
      <c r="D311" s="242"/>
      <c r="E311" s="242"/>
      <c r="F311" s="242"/>
      <c r="G311" s="242"/>
      <c r="H311" s="242"/>
      <c r="I311" s="242"/>
      <c r="J311" s="242"/>
      <c r="K311" s="242"/>
      <c r="L311" s="242"/>
      <c r="M311" s="242"/>
      <c r="N311" s="242"/>
      <c r="O311" s="242"/>
      <c r="P311" s="242"/>
      <c r="Q311" s="242"/>
      <c r="R311" s="242"/>
      <c r="S311" s="242"/>
      <c r="T311" s="242"/>
      <c r="U311" s="242"/>
      <c r="V311" s="242"/>
      <c r="W311" s="242"/>
      <c r="X311" s="242"/>
      <c r="Y311" s="242"/>
    </row>
    <row r="312" spans="1:26" x14ac:dyDescent="0.3">
      <c r="A312" s="242"/>
      <c r="B312" s="242"/>
      <c r="C312" s="242"/>
      <c r="D312" s="242"/>
      <c r="E312" s="242"/>
      <c r="F312" s="242"/>
      <c r="G312" s="242"/>
      <c r="H312" s="242"/>
      <c r="I312" s="242"/>
      <c r="J312" s="242"/>
      <c r="K312" s="242"/>
      <c r="L312" s="242"/>
      <c r="M312" s="242"/>
      <c r="N312" s="242"/>
      <c r="O312" s="242"/>
      <c r="P312" s="242"/>
      <c r="Q312" s="242"/>
      <c r="R312" s="242"/>
      <c r="S312" s="242"/>
      <c r="T312" s="242"/>
      <c r="U312" s="242"/>
      <c r="V312" s="242"/>
      <c r="W312" s="242"/>
      <c r="X312" s="242"/>
      <c r="Y312" s="242"/>
    </row>
    <row r="313" spans="1:26" x14ac:dyDescent="0.3">
      <c r="A313" s="242"/>
      <c r="B313" s="242"/>
      <c r="C313" s="242"/>
      <c r="D313" s="242"/>
      <c r="E313" s="242"/>
      <c r="F313" s="242"/>
      <c r="G313" s="242"/>
      <c r="H313" s="242"/>
      <c r="I313" s="242"/>
      <c r="J313" s="242"/>
      <c r="K313" s="242"/>
      <c r="L313" s="242"/>
      <c r="M313" s="242"/>
      <c r="N313" s="242"/>
      <c r="O313" s="242"/>
      <c r="P313" s="242"/>
      <c r="Q313" s="242"/>
      <c r="R313" s="242"/>
      <c r="S313" s="242"/>
      <c r="T313" s="242"/>
      <c r="U313" s="242"/>
      <c r="V313" s="242"/>
      <c r="W313" s="242"/>
      <c r="X313" s="242"/>
      <c r="Y313" s="242"/>
    </row>
    <row r="314" spans="1:26" x14ac:dyDescent="0.3">
      <c r="A314" s="242"/>
      <c r="B314" s="242"/>
      <c r="C314" s="242"/>
      <c r="D314" s="242"/>
      <c r="E314" s="242"/>
      <c r="F314" s="242"/>
      <c r="G314" s="242"/>
      <c r="H314" s="242"/>
      <c r="I314" s="242"/>
      <c r="J314" s="242"/>
      <c r="K314" s="242"/>
      <c r="L314" s="242"/>
      <c r="M314" s="242"/>
      <c r="N314" s="242"/>
      <c r="O314" s="242"/>
      <c r="P314" s="242"/>
      <c r="Q314" s="242"/>
      <c r="R314" s="242"/>
      <c r="S314" s="242"/>
      <c r="T314" s="242"/>
      <c r="U314" s="242"/>
      <c r="V314" s="242"/>
      <c r="W314" s="242"/>
      <c r="X314" s="242"/>
      <c r="Y314" s="242"/>
    </row>
    <row r="315" spans="1:26" x14ac:dyDescent="0.3">
      <c r="A315" s="242"/>
      <c r="B315" s="242"/>
      <c r="C315" s="242"/>
      <c r="D315" s="242"/>
      <c r="E315" s="242"/>
      <c r="F315" s="242"/>
      <c r="G315" s="242"/>
      <c r="H315" s="242"/>
      <c r="I315" s="242"/>
      <c r="J315" s="242"/>
      <c r="K315" s="242"/>
      <c r="L315" s="242"/>
      <c r="M315" s="242"/>
      <c r="N315" s="242"/>
      <c r="O315" s="242"/>
      <c r="P315" s="242"/>
      <c r="Q315" s="242"/>
      <c r="R315" s="242"/>
      <c r="S315" s="242"/>
      <c r="T315" s="242"/>
      <c r="U315" s="242"/>
      <c r="V315" s="242"/>
      <c r="W315" s="242"/>
      <c r="X315" s="242"/>
      <c r="Y315" s="242"/>
    </row>
    <row r="316" spans="1:26" x14ac:dyDescent="0.3">
      <c r="A316" s="242"/>
      <c r="B316" s="242"/>
      <c r="C316" s="242"/>
      <c r="D316" s="242"/>
      <c r="E316" s="242"/>
      <c r="F316" s="242"/>
      <c r="G316" s="242"/>
      <c r="H316" s="242"/>
      <c r="I316" s="242"/>
      <c r="J316" s="242"/>
      <c r="K316" s="242"/>
      <c r="L316" s="242"/>
      <c r="M316" s="242"/>
      <c r="N316" s="242"/>
      <c r="O316" s="242"/>
      <c r="P316" s="242"/>
      <c r="Q316" s="242"/>
      <c r="R316" s="242"/>
      <c r="S316" s="242"/>
      <c r="T316" s="242"/>
      <c r="U316" s="242"/>
      <c r="V316" s="242"/>
      <c r="W316" s="242"/>
      <c r="X316" s="242"/>
      <c r="Y316" s="242"/>
    </row>
    <row r="317" spans="1:26" s="56" customFormat="1" x14ac:dyDescent="0.3">
      <c r="A317" s="242"/>
      <c r="B317" s="242"/>
      <c r="C317" s="242"/>
      <c r="D317" s="242"/>
      <c r="E317" s="242"/>
      <c r="F317" s="242"/>
      <c r="G317" s="242"/>
      <c r="H317" s="242"/>
      <c r="I317" s="242"/>
      <c r="J317" s="242"/>
      <c r="K317" s="242"/>
      <c r="L317" s="242"/>
      <c r="M317" s="242"/>
      <c r="N317" s="242"/>
      <c r="O317" s="242"/>
      <c r="P317" s="242"/>
      <c r="Q317" s="242"/>
      <c r="R317" s="242"/>
      <c r="S317" s="242"/>
      <c r="T317" s="242"/>
      <c r="U317" s="242"/>
      <c r="V317" s="242"/>
      <c r="W317" s="242"/>
      <c r="X317" s="242"/>
      <c r="Y317" s="242"/>
    </row>
    <row r="318" spans="1:26" x14ac:dyDescent="0.3">
      <c r="A318" s="242"/>
      <c r="B318" s="242"/>
      <c r="C318" s="242"/>
      <c r="D318" s="242"/>
      <c r="E318" s="242"/>
      <c r="F318" s="242"/>
      <c r="G318" s="242"/>
      <c r="H318" s="242"/>
      <c r="I318" s="242"/>
      <c r="J318" s="242"/>
      <c r="K318" s="242"/>
      <c r="L318" s="242"/>
      <c r="M318" s="242"/>
      <c r="N318" s="242"/>
      <c r="O318" s="242"/>
      <c r="P318" s="242"/>
      <c r="Q318" s="242"/>
      <c r="R318" s="242"/>
      <c r="S318" s="242"/>
      <c r="T318" s="242"/>
      <c r="U318" s="242"/>
      <c r="V318" s="242"/>
      <c r="W318" s="242"/>
      <c r="X318" s="242"/>
      <c r="Y318" s="242"/>
    </row>
    <row r="323" spans="1:21" x14ac:dyDescent="0.3">
      <c r="A323" s="133" t="s">
        <v>145</v>
      </c>
      <c r="B323" s="133"/>
      <c r="C323" s="133"/>
      <c r="D323" s="133"/>
      <c r="E323" s="133"/>
      <c r="F323" s="133"/>
      <c r="G323" s="133"/>
      <c r="H323" s="133"/>
      <c r="I323" s="133"/>
      <c r="J323" s="133"/>
      <c r="K323" s="133"/>
      <c r="L323" s="133"/>
      <c r="M323" s="133"/>
      <c r="N323" s="133"/>
      <c r="O323" s="133"/>
      <c r="P323" s="133"/>
      <c r="Q323" s="133"/>
      <c r="R323" s="133"/>
      <c r="S323" s="133"/>
      <c r="T323" s="133"/>
      <c r="U323" s="133"/>
    </row>
    <row r="324" spans="1:21" x14ac:dyDescent="0.3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</row>
    <row r="326" spans="1:21" ht="15" thickBot="1" x14ac:dyDescent="0.35"/>
    <row r="327" spans="1:21" x14ac:dyDescent="0.3">
      <c r="A327" s="236" t="str">
        <f>CONCATENATE(Arkusz18!C2," - ",Arkusz18!B2," r.")</f>
        <v>01.01.2024 - 30.06.2024 r.</v>
      </c>
      <c r="B327" s="237"/>
      <c r="C327" s="237"/>
      <c r="D327" s="237"/>
      <c r="E327" s="237"/>
      <c r="F327" s="237"/>
      <c r="G327" s="237"/>
      <c r="H327" s="237"/>
      <c r="I327" s="238"/>
      <c r="M327" s="236" t="str">
        <f>CONCATENATE(Arkusz18!C2," - ",Arkusz18!B2," r.")</f>
        <v>01.01.2024 - 30.06.2024 r.</v>
      </c>
      <c r="N327" s="237"/>
      <c r="O327" s="237"/>
      <c r="P327" s="237"/>
      <c r="Q327" s="237"/>
      <c r="R327" s="237"/>
      <c r="S327" s="237"/>
      <c r="T327" s="237"/>
      <c r="U327" s="238"/>
    </row>
    <row r="328" spans="1:21" ht="52.5" customHeight="1" x14ac:dyDescent="0.3">
      <c r="A328" s="230" t="s">
        <v>56</v>
      </c>
      <c r="B328" s="231"/>
      <c r="C328" s="232"/>
      <c r="D328" s="194" t="s">
        <v>57</v>
      </c>
      <c r="E328" s="195"/>
      <c r="F328" s="194" t="s">
        <v>58</v>
      </c>
      <c r="G328" s="195"/>
      <c r="H328" s="194" t="s">
        <v>54</v>
      </c>
      <c r="I328" s="251"/>
      <c r="M328" s="230" t="s">
        <v>56</v>
      </c>
      <c r="N328" s="231"/>
      <c r="O328" s="232"/>
      <c r="P328" s="194" t="s">
        <v>59</v>
      </c>
      <c r="Q328" s="195"/>
      <c r="R328" s="194" t="s">
        <v>58</v>
      </c>
      <c r="S328" s="195"/>
      <c r="T328" s="194" t="s">
        <v>54</v>
      </c>
      <c r="U328" s="251"/>
    </row>
    <row r="329" spans="1:21" x14ac:dyDescent="0.3">
      <c r="A329" s="233"/>
      <c r="B329" s="234"/>
      <c r="C329" s="235"/>
      <c r="D329" s="196"/>
      <c r="E329" s="197"/>
      <c r="F329" s="196"/>
      <c r="G329" s="197"/>
      <c r="H329" s="196"/>
      <c r="I329" s="252"/>
      <c r="M329" s="233"/>
      <c r="N329" s="234"/>
      <c r="O329" s="235"/>
      <c r="P329" s="196"/>
      <c r="Q329" s="197"/>
      <c r="R329" s="196"/>
      <c r="S329" s="197"/>
      <c r="T329" s="196"/>
      <c r="U329" s="252"/>
    </row>
    <row r="330" spans="1:21" x14ac:dyDescent="0.3">
      <c r="A330" s="121" t="str">
        <f>Arkusz4!B2</f>
        <v>NIEMCY</v>
      </c>
      <c r="B330" s="122"/>
      <c r="C330" s="122"/>
      <c r="D330" s="111">
        <f>Arkusz4!C2</f>
        <v>936</v>
      </c>
      <c r="E330" s="111"/>
      <c r="F330" s="111">
        <f>Arkusz4!D2</f>
        <v>769</v>
      </c>
      <c r="G330" s="111"/>
      <c r="H330" s="111">
        <f>Arkusz4!E2</f>
        <v>126</v>
      </c>
      <c r="I330" s="111"/>
      <c r="M330" s="121" t="str">
        <f>Arkusz5!B2</f>
        <v>NIEMCY</v>
      </c>
      <c r="N330" s="122"/>
      <c r="O330" s="122"/>
      <c r="P330" s="123">
        <f>Arkusz5!C2</f>
        <v>46</v>
      </c>
      <c r="Q330" s="123"/>
      <c r="R330" s="123">
        <f>Arkusz5!D2</f>
        <v>37</v>
      </c>
      <c r="S330" s="123"/>
      <c r="T330" s="123">
        <f>Arkusz5!E2</f>
        <v>16</v>
      </c>
      <c r="U330" s="204"/>
    </row>
    <row r="331" spans="1:21" x14ac:dyDescent="0.3">
      <c r="A331" s="135" t="str">
        <f>Arkusz4!B3</f>
        <v>FRANCJA</v>
      </c>
      <c r="B331" s="136"/>
      <c r="C331" s="136"/>
      <c r="D331" s="107">
        <f>Arkusz4!C3</f>
        <v>165</v>
      </c>
      <c r="E331" s="107"/>
      <c r="F331" s="107">
        <f>Arkusz4!D3</f>
        <v>130</v>
      </c>
      <c r="G331" s="107"/>
      <c r="H331" s="107">
        <f>Arkusz4!E3</f>
        <v>15</v>
      </c>
      <c r="I331" s="107"/>
      <c r="M331" s="135" t="str">
        <f>Arkusz5!B3</f>
        <v>RUMUNIA</v>
      </c>
      <c r="N331" s="136"/>
      <c r="O331" s="136"/>
      <c r="P331" s="120">
        <f>Arkusz5!C3</f>
        <v>14</v>
      </c>
      <c r="Q331" s="120"/>
      <c r="R331" s="120">
        <f>Arkusz5!D3</f>
        <v>13</v>
      </c>
      <c r="S331" s="120"/>
      <c r="T331" s="120">
        <f>Arkusz5!E3</f>
        <v>11</v>
      </c>
      <c r="U331" s="205"/>
    </row>
    <row r="332" spans="1:21" x14ac:dyDescent="0.3">
      <c r="A332" s="121" t="str">
        <f>Arkusz4!B4</f>
        <v>BELGIA</v>
      </c>
      <c r="B332" s="122"/>
      <c r="C332" s="122"/>
      <c r="D332" s="111">
        <f>Arkusz4!C4</f>
        <v>145</v>
      </c>
      <c r="E332" s="111"/>
      <c r="F332" s="111">
        <f>Arkusz4!D4</f>
        <v>116</v>
      </c>
      <c r="G332" s="111"/>
      <c r="H332" s="111">
        <f>Arkusz4!E4</f>
        <v>5</v>
      </c>
      <c r="I332" s="111"/>
      <c r="M332" s="121" t="str">
        <f>Arkusz5!B4</f>
        <v>ŁOTWA</v>
      </c>
      <c r="N332" s="122"/>
      <c r="O332" s="122"/>
      <c r="P332" s="123">
        <f>Arkusz5!C4</f>
        <v>12</v>
      </c>
      <c r="Q332" s="123"/>
      <c r="R332" s="123">
        <f>Arkusz5!D4</f>
        <v>15</v>
      </c>
      <c r="S332" s="123"/>
      <c r="T332" s="123">
        <f>Arkusz5!E4</f>
        <v>13</v>
      </c>
      <c r="U332" s="204"/>
    </row>
    <row r="333" spans="1:21" x14ac:dyDescent="0.3">
      <c r="A333" s="135" t="str">
        <f>Arkusz4!B5</f>
        <v>NORWEGIA</v>
      </c>
      <c r="B333" s="136"/>
      <c r="C333" s="136"/>
      <c r="D333" s="107">
        <f>Arkusz4!C5</f>
        <v>129</v>
      </c>
      <c r="E333" s="107"/>
      <c r="F333" s="107">
        <f>Arkusz4!D5</f>
        <v>120</v>
      </c>
      <c r="G333" s="107"/>
      <c r="H333" s="107">
        <f>Arkusz4!E5</f>
        <v>134</v>
      </c>
      <c r="I333" s="107"/>
      <c r="M333" s="135" t="str">
        <f>Arkusz5!B5</f>
        <v>AUSTRIA</v>
      </c>
      <c r="N333" s="136"/>
      <c r="O333" s="136"/>
      <c r="P333" s="120">
        <f>Arkusz5!C5</f>
        <v>7</v>
      </c>
      <c r="Q333" s="120"/>
      <c r="R333" s="120">
        <f>Arkusz5!D5</f>
        <v>7</v>
      </c>
      <c r="S333" s="120"/>
      <c r="T333" s="120">
        <f>Arkusz5!E5</f>
        <v>5</v>
      </c>
      <c r="U333" s="205"/>
    </row>
    <row r="334" spans="1:21" x14ac:dyDescent="0.3">
      <c r="A334" s="121" t="str">
        <f>Arkusz4!B6</f>
        <v>NIDERLANDY</v>
      </c>
      <c r="B334" s="122"/>
      <c r="C334" s="122"/>
      <c r="D334" s="111">
        <f>Arkusz4!C6</f>
        <v>79</v>
      </c>
      <c r="E334" s="111"/>
      <c r="F334" s="111">
        <f>Arkusz4!D6</f>
        <v>67</v>
      </c>
      <c r="G334" s="111"/>
      <c r="H334" s="111">
        <f>Arkusz4!E6</f>
        <v>4</v>
      </c>
      <c r="I334" s="111"/>
      <c r="M334" s="121" t="str">
        <f>Arkusz5!B6</f>
        <v>FRANCJA</v>
      </c>
      <c r="N334" s="122"/>
      <c r="O334" s="122"/>
      <c r="P334" s="123">
        <f>Arkusz5!C6</f>
        <v>6</v>
      </c>
      <c r="Q334" s="123"/>
      <c r="R334" s="123">
        <f>Arkusz5!D6</f>
        <v>2</v>
      </c>
      <c r="S334" s="123"/>
      <c r="T334" s="123">
        <f>Arkusz5!E6</f>
        <v>2</v>
      </c>
      <c r="U334" s="204"/>
    </row>
    <row r="335" spans="1:21" ht="15" thickBot="1" x14ac:dyDescent="0.35">
      <c r="A335" s="213" t="str">
        <f>Arkusz4!B7</f>
        <v>Pozostałe</v>
      </c>
      <c r="B335" s="214"/>
      <c r="C335" s="214"/>
      <c r="D335" s="110">
        <f>Arkusz4!C7</f>
        <v>277</v>
      </c>
      <c r="E335" s="110"/>
      <c r="F335" s="110">
        <f>Arkusz4!D7</f>
        <v>230</v>
      </c>
      <c r="G335" s="110"/>
      <c r="H335" s="110">
        <f>Arkusz4!E7</f>
        <v>85</v>
      </c>
      <c r="I335" s="110"/>
      <c r="M335" s="213" t="str">
        <f>Arkusz5!B7</f>
        <v>Pozostałe</v>
      </c>
      <c r="N335" s="214"/>
      <c r="O335" s="214"/>
      <c r="P335" s="131">
        <f>Arkusz5!C7</f>
        <v>45</v>
      </c>
      <c r="Q335" s="131"/>
      <c r="R335" s="131">
        <f>Arkusz5!D7</f>
        <v>34</v>
      </c>
      <c r="S335" s="131"/>
      <c r="T335" s="131">
        <f>Arkusz5!E7</f>
        <v>13</v>
      </c>
      <c r="U335" s="134"/>
    </row>
    <row r="336" spans="1:21" ht="15" thickBot="1" x14ac:dyDescent="0.35">
      <c r="A336" s="215" t="s">
        <v>69</v>
      </c>
      <c r="B336" s="216"/>
      <c r="C336" s="216"/>
      <c r="D336" s="94">
        <f>SUM(D330:E335)</f>
        <v>1731</v>
      </c>
      <c r="E336" s="94"/>
      <c r="F336" s="94">
        <f>SUM(F330:G335)</f>
        <v>1432</v>
      </c>
      <c r="G336" s="94"/>
      <c r="H336" s="94">
        <f>SUM(H330:I335)</f>
        <v>369</v>
      </c>
      <c r="I336" s="95"/>
      <c r="M336" s="215" t="s">
        <v>69</v>
      </c>
      <c r="N336" s="216"/>
      <c r="O336" s="216"/>
      <c r="P336" s="209">
        <f>SUM(P330:Q335)</f>
        <v>130</v>
      </c>
      <c r="Q336" s="209"/>
      <c r="R336" s="209">
        <f t="shared" ref="R336" si="11">SUM(R330:S335)</f>
        <v>108</v>
      </c>
      <c r="S336" s="209"/>
      <c r="T336" s="209">
        <f>SUM(T330:U335)</f>
        <v>60</v>
      </c>
      <c r="U336" s="210"/>
    </row>
    <row r="338" spans="1:26" x14ac:dyDescent="0.3">
      <c r="A338" s="132"/>
      <c r="B338" s="132"/>
      <c r="C338" s="132"/>
      <c r="D338" s="132"/>
      <c r="E338" s="132"/>
      <c r="F338" s="132"/>
      <c r="G338" s="132"/>
      <c r="H338" s="132"/>
      <c r="I338" s="132"/>
      <c r="J338" s="132"/>
      <c r="K338" s="132"/>
      <c r="L338" s="132"/>
      <c r="M338" s="132"/>
      <c r="N338" s="132"/>
      <c r="O338" s="132"/>
      <c r="P338" s="132"/>
      <c r="Q338" s="132"/>
      <c r="R338" s="132"/>
      <c r="S338" s="132"/>
      <c r="T338" s="132"/>
      <c r="U338" s="132"/>
      <c r="V338" s="132"/>
      <c r="W338" s="132"/>
      <c r="X338" s="132"/>
      <c r="Y338" s="132"/>
    </row>
    <row r="339" spans="1:26" x14ac:dyDescent="0.3">
      <c r="A339" s="132"/>
      <c r="B339" s="132"/>
      <c r="C339" s="132"/>
      <c r="D339" s="132"/>
      <c r="E339" s="132"/>
      <c r="F339" s="132"/>
      <c r="G339" s="132"/>
      <c r="H339" s="132"/>
      <c r="I339" s="132"/>
      <c r="J339" s="132"/>
      <c r="K339" s="132"/>
      <c r="L339" s="132"/>
      <c r="M339" s="132"/>
      <c r="N339" s="132"/>
      <c r="O339" s="132"/>
      <c r="P339" s="132"/>
      <c r="Q339" s="132"/>
      <c r="R339" s="132"/>
      <c r="S339" s="132"/>
      <c r="T339" s="132"/>
      <c r="U339" s="132"/>
      <c r="V339" s="132"/>
      <c r="W339" s="132"/>
      <c r="X339" s="132"/>
      <c r="Y339" s="132"/>
    </row>
    <row r="340" spans="1:26" x14ac:dyDescent="0.3">
      <c r="A340" s="132"/>
      <c r="B340" s="132"/>
      <c r="C340" s="132"/>
      <c r="D340" s="132"/>
      <c r="E340" s="132"/>
      <c r="F340" s="132"/>
      <c r="G340" s="132"/>
      <c r="H340" s="132"/>
      <c r="I340" s="132"/>
      <c r="J340" s="132"/>
      <c r="K340" s="132"/>
      <c r="L340" s="132"/>
      <c r="M340" s="132"/>
      <c r="N340" s="132"/>
      <c r="O340" s="132"/>
      <c r="P340" s="132"/>
      <c r="Q340" s="132"/>
      <c r="R340" s="132"/>
      <c r="S340" s="132"/>
      <c r="T340" s="132"/>
      <c r="U340" s="132"/>
      <c r="V340" s="132"/>
      <c r="W340" s="132"/>
      <c r="X340" s="132"/>
      <c r="Y340" s="132"/>
    </row>
    <row r="341" spans="1:26" x14ac:dyDescent="0.3">
      <c r="A341" s="132"/>
      <c r="B341" s="132"/>
      <c r="C341" s="132"/>
      <c r="D341" s="132"/>
      <c r="E341" s="132"/>
      <c r="F341" s="132"/>
      <c r="G341" s="132"/>
      <c r="H341" s="132"/>
      <c r="I341" s="132"/>
      <c r="J341" s="132"/>
      <c r="K341" s="132"/>
      <c r="L341" s="132"/>
      <c r="M341" s="132"/>
      <c r="N341" s="132"/>
      <c r="O341" s="132"/>
      <c r="P341" s="132"/>
      <c r="Q341" s="132"/>
      <c r="R341" s="132"/>
      <c r="S341" s="132"/>
      <c r="T341" s="132"/>
      <c r="U341" s="132"/>
      <c r="V341" s="132"/>
      <c r="W341" s="132"/>
      <c r="X341" s="132"/>
      <c r="Y341" s="132"/>
    </row>
    <row r="342" spans="1:26" x14ac:dyDescent="0.3">
      <c r="A342" s="132"/>
      <c r="B342" s="132"/>
      <c r="C342" s="132"/>
      <c r="D342" s="132"/>
      <c r="E342" s="132"/>
      <c r="F342" s="132"/>
      <c r="G342" s="132"/>
      <c r="H342" s="132"/>
      <c r="I342" s="132"/>
      <c r="J342" s="132"/>
      <c r="K342" s="132"/>
      <c r="L342" s="132"/>
      <c r="M342" s="132"/>
      <c r="N342" s="132"/>
      <c r="O342" s="132"/>
      <c r="P342" s="132"/>
      <c r="Q342" s="132"/>
      <c r="R342" s="132"/>
      <c r="S342" s="132"/>
      <c r="T342" s="132"/>
      <c r="U342" s="132"/>
      <c r="V342" s="132"/>
      <c r="W342" s="132"/>
      <c r="X342" s="132"/>
      <c r="Y342" s="132"/>
    </row>
    <row r="344" spans="1:26" x14ac:dyDescent="0.3">
      <c r="A344" s="203" t="s">
        <v>68</v>
      </c>
      <c r="B344" s="203"/>
      <c r="C344" s="203"/>
      <c r="D344" s="203"/>
      <c r="E344" s="203"/>
      <c r="F344" s="203"/>
      <c r="G344" s="203"/>
      <c r="H344" s="203"/>
      <c r="I344" s="203"/>
      <c r="J344" s="203"/>
      <c r="K344" s="203"/>
      <c r="L344" s="203"/>
      <c r="M344" s="203"/>
      <c r="N344" s="203"/>
      <c r="O344" s="203"/>
      <c r="P344" s="203"/>
      <c r="Q344" s="203"/>
      <c r="R344" s="203"/>
      <c r="S344" s="203"/>
      <c r="T344" s="203"/>
      <c r="U344" s="203"/>
      <c r="V344" s="203"/>
      <c r="W344" s="203"/>
      <c r="X344" s="203"/>
      <c r="Y344" s="203"/>
      <c r="Z344" s="203"/>
    </row>
    <row r="345" spans="1:26" x14ac:dyDescent="0.3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</row>
    <row r="346" spans="1:26" x14ac:dyDescent="0.3">
      <c r="A346" s="133" t="s">
        <v>146</v>
      </c>
      <c r="B346" s="133"/>
      <c r="C346" s="133"/>
      <c r="D346" s="133"/>
      <c r="E346" s="133"/>
      <c r="F346" s="133"/>
      <c r="G346" s="133"/>
      <c r="H346" s="133"/>
      <c r="I346" s="133"/>
      <c r="J346" s="133"/>
      <c r="K346" s="133"/>
      <c r="L346" s="133"/>
      <c r="M346" s="133"/>
      <c r="N346" s="133"/>
      <c r="O346" s="133"/>
      <c r="P346" s="133"/>
      <c r="Q346" s="133"/>
      <c r="R346" s="133"/>
      <c r="S346" s="133"/>
      <c r="T346" s="133"/>
      <c r="U346" s="133"/>
    </row>
    <row r="347" spans="1:26" x14ac:dyDescent="0.3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</row>
    <row r="348" spans="1:26" ht="15" thickBot="1" x14ac:dyDescent="0.3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</row>
    <row r="349" spans="1:26" x14ac:dyDescent="0.3">
      <c r="C349" s="126" t="s">
        <v>0</v>
      </c>
      <c r="D349" s="127"/>
      <c r="E349" s="127"/>
      <c r="F349" s="127"/>
      <c r="G349" s="211" t="str">
        <f>CONCATENATE(Arkusz18!A2," - ",Arkusz18!B2," r.")</f>
        <v>01.06.2024 - 30.06.2024 r.</v>
      </c>
      <c r="H349" s="211"/>
      <c r="I349" s="211"/>
      <c r="J349" s="211"/>
      <c r="K349" s="211"/>
      <c r="L349" s="211"/>
      <c r="M349" s="211"/>
      <c r="N349" s="211"/>
      <c r="O349" s="211"/>
      <c r="P349" s="211"/>
      <c r="Q349" s="211"/>
      <c r="R349" s="211"/>
      <c r="S349" s="211"/>
      <c r="T349" s="211"/>
      <c r="U349" s="212"/>
    </row>
    <row r="350" spans="1:26" ht="73.5" customHeight="1" x14ac:dyDescent="0.3">
      <c r="C350" s="192"/>
      <c r="D350" s="193"/>
      <c r="E350" s="193"/>
      <c r="F350" s="193"/>
      <c r="G350" s="96" t="s">
        <v>60</v>
      </c>
      <c r="H350" s="97"/>
      <c r="I350" s="98"/>
      <c r="J350" s="96" t="s">
        <v>61</v>
      </c>
      <c r="K350" s="97"/>
      <c r="L350" s="98"/>
      <c r="M350" s="96" t="s">
        <v>62</v>
      </c>
      <c r="N350" s="97"/>
      <c r="O350" s="98"/>
      <c r="P350" s="96" t="s">
        <v>71</v>
      </c>
      <c r="Q350" s="97"/>
      <c r="R350" s="98"/>
      <c r="S350" s="96" t="s">
        <v>63</v>
      </c>
      <c r="T350" s="97"/>
      <c r="U350" s="208"/>
    </row>
    <row r="351" spans="1:26" x14ac:dyDescent="0.3">
      <c r="C351" s="187" t="str">
        <f>Arkusz6!B2</f>
        <v>UKRAINA</v>
      </c>
      <c r="D351" s="188"/>
      <c r="E351" s="188"/>
      <c r="F351" s="188"/>
      <c r="G351" s="111">
        <f>Arkusz6!C2</f>
        <v>0</v>
      </c>
      <c r="H351" s="111"/>
      <c r="I351" s="111"/>
      <c r="J351" s="111">
        <f>Arkusz6!D2</f>
        <v>257</v>
      </c>
      <c r="K351" s="111"/>
      <c r="L351" s="111"/>
      <c r="M351" s="111">
        <f>Arkusz6!E2</f>
        <v>0</v>
      </c>
      <c r="N351" s="111"/>
      <c r="O351" s="111"/>
      <c r="P351" s="111">
        <f>Arkusz6!F2</f>
        <v>9</v>
      </c>
      <c r="Q351" s="111"/>
      <c r="R351" s="111"/>
      <c r="S351" s="111">
        <f>Arkusz6!G2</f>
        <v>7</v>
      </c>
      <c r="T351" s="111"/>
      <c r="U351" s="111"/>
    </row>
    <row r="352" spans="1:26" x14ac:dyDescent="0.3">
      <c r="C352" s="137" t="str">
        <f>Arkusz6!B3</f>
        <v>BIAŁORUŚ</v>
      </c>
      <c r="D352" s="138"/>
      <c r="E352" s="138"/>
      <c r="F352" s="138"/>
      <c r="G352" s="107">
        <f>Arkusz6!C3</f>
        <v>17</v>
      </c>
      <c r="H352" s="107"/>
      <c r="I352" s="107"/>
      <c r="J352" s="107">
        <f>Arkusz6!D3</f>
        <v>121</v>
      </c>
      <c r="K352" s="107"/>
      <c r="L352" s="107"/>
      <c r="M352" s="107">
        <f>Arkusz6!E3</f>
        <v>0</v>
      </c>
      <c r="N352" s="107"/>
      <c r="O352" s="107"/>
      <c r="P352" s="107">
        <f>Arkusz6!F3</f>
        <v>9</v>
      </c>
      <c r="Q352" s="107"/>
      <c r="R352" s="107"/>
      <c r="S352" s="107">
        <f>Arkusz6!G3</f>
        <v>7</v>
      </c>
      <c r="T352" s="107"/>
      <c r="U352" s="107"/>
    </row>
    <row r="353" spans="3:21" x14ac:dyDescent="0.3">
      <c r="C353" s="187" t="str">
        <f>Arkusz6!B4</f>
        <v>ROSJA</v>
      </c>
      <c r="D353" s="188"/>
      <c r="E353" s="188"/>
      <c r="F353" s="188"/>
      <c r="G353" s="111">
        <f>Arkusz6!C4</f>
        <v>16</v>
      </c>
      <c r="H353" s="111"/>
      <c r="I353" s="111"/>
      <c r="J353" s="111">
        <f>Arkusz6!D4</f>
        <v>12</v>
      </c>
      <c r="K353" s="111"/>
      <c r="L353" s="111"/>
      <c r="M353" s="111">
        <f>Arkusz6!E4</f>
        <v>0</v>
      </c>
      <c r="N353" s="111"/>
      <c r="O353" s="111"/>
      <c r="P353" s="111">
        <f>Arkusz6!F4</f>
        <v>41</v>
      </c>
      <c r="Q353" s="111"/>
      <c r="R353" s="111"/>
      <c r="S353" s="111">
        <f>Arkusz6!G4</f>
        <v>21</v>
      </c>
      <c r="T353" s="111"/>
      <c r="U353" s="111"/>
    </row>
    <row r="354" spans="3:21" x14ac:dyDescent="0.3">
      <c r="C354" s="137" t="str">
        <f>Arkusz6!B5</f>
        <v>SYRIA</v>
      </c>
      <c r="D354" s="138"/>
      <c r="E354" s="138"/>
      <c r="F354" s="138"/>
      <c r="G354" s="107">
        <f>Arkusz6!C5</f>
        <v>1</v>
      </c>
      <c r="H354" s="107"/>
      <c r="I354" s="107"/>
      <c r="J354" s="107">
        <f>Arkusz6!D5</f>
        <v>0</v>
      </c>
      <c r="K354" s="107"/>
      <c r="L354" s="107"/>
      <c r="M354" s="107">
        <f>Arkusz6!E5</f>
        <v>0</v>
      </c>
      <c r="N354" s="107"/>
      <c r="O354" s="107"/>
      <c r="P354" s="107">
        <f>Arkusz6!F5</f>
        <v>0</v>
      </c>
      <c r="Q354" s="107"/>
      <c r="R354" s="107"/>
      <c r="S354" s="107">
        <f>Arkusz6!G5</f>
        <v>60</v>
      </c>
      <c r="T354" s="107"/>
      <c r="U354" s="107"/>
    </row>
    <row r="355" spans="3:21" x14ac:dyDescent="0.3">
      <c r="C355" s="187" t="str">
        <f>Arkusz6!B6</f>
        <v>JEMEN</v>
      </c>
      <c r="D355" s="188"/>
      <c r="E355" s="188"/>
      <c r="F355" s="188"/>
      <c r="G355" s="111">
        <f>Arkusz6!C6</f>
        <v>0</v>
      </c>
      <c r="H355" s="111"/>
      <c r="I355" s="111"/>
      <c r="J355" s="111">
        <f>Arkusz6!D6</f>
        <v>0</v>
      </c>
      <c r="K355" s="111"/>
      <c r="L355" s="111"/>
      <c r="M355" s="111">
        <f>Arkusz6!E6</f>
        <v>0</v>
      </c>
      <c r="N355" s="111"/>
      <c r="O355" s="111"/>
      <c r="P355" s="111">
        <f>Arkusz6!F6</f>
        <v>1</v>
      </c>
      <c r="Q355" s="111"/>
      <c r="R355" s="111"/>
      <c r="S355" s="111">
        <f>Arkusz6!G6</f>
        <v>35</v>
      </c>
      <c r="T355" s="111"/>
      <c r="U355" s="111"/>
    </row>
    <row r="356" spans="3:21" ht="15" thickBot="1" x14ac:dyDescent="0.35">
      <c r="C356" s="206" t="str">
        <f>Arkusz6!B7</f>
        <v>Pozostałe</v>
      </c>
      <c r="D356" s="207"/>
      <c r="E356" s="207"/>
      <c r="F356" s="207"/>
      <c r="G356" s="110">
        <f>Arkusz6!C7</f>
        <v>19</v>
      </c>
      <c r="H356" s="110"/>
      <c r="I356" s="110"/>
      <c r="J356" s="110">
        <f>Arkusz6!D7</f>
        <v>9</v>
      </c>
      <c r="K356" s="110"/>
      <c r="L356" s="110"/>
      <c r="M356" s="110">
        <f>Arkusz6!E7</f>
        <v>0</v>
      </c>
      <c r="N356" s="110"/>
      <c r="O356" s="110"/>
      <c r="P356" s="110">
        <f>Arkusz6!F7</f>
        <v>63</v>
      </c>
      <c r="Q356" s="110"/>
      <c r="R356" s="110"/>
      <c r="S356" s="110">
        <f>Arkusz6!G7</f>
        <v>118</v>
      </c>
      <c r="T356" s="110"/>
      <c r="U356" s="110"/>
    </row>
    <row r="357" spans="3:21" ht="15" thickBot="1" x14ac:dyDescent="0.35">
      <c r="C357" s="190" t="s">
        <v>1</v>
      </c>
      <c r="D357" s="191"/>
      <c r="E357" s="191"/>
      <c r="F357" s="191"/>
      <c r="G357" s="94">
        <f>SUM(G351:I356)</f>
        <v>53</v>
      </c>
      <c r="H357" s="94"/>
      <c r="I357" s="94"/>
      <c r="J357" s="94">
        <f t="shared" ref="J357" si="12">SUM(J351:L356)</f>
        <v>399</v>
      </c>
      <c r="K357" s="94"/>
      <c r="L357" s="94"/>
      <c r="M357" s="94">
        <f t="shared" ref="M357" si="13">SUM(M351:O356)</f>
        <v>0</v>
      </c>
      <c r="N357" s="94"/>
      <c r="O357" s="94"/>
      <c r="P357" s="94">
        <f t="shared" ref="P357" si="14">SUM(P351:R356)</f>
        <v>123</v>
      </c>
      <c r="Q357" s="94"/>
      <c r="R357" s="94"/>
      <c r="S357" s="94">
        <f>SUM(S351:U356)</f>
        <v>248</v>
      </c>
      <c r="T357" s="94"/>
      <c r="U357" s="95"/>
    </row>
    <row r="360" spans="3:21" ht="15" thickBot="1" x14ac:dyDescent="0.35"/>
    <row r="361" spans="3:21" x14ac:dyDescent="0.3">
      <c r="C361" s="126" t="s">
        <v>0</v>
      </c>
      <c r="D361" s="127"/>
      <c r="E361" s="127"/>
      <c r="F361" s="127"/>
      <c r="G361" s="211" t="str">
        <f>CONCATENATE(Arkusz18!C2," - ",Arkusz18!B2," r.")</f>
        <v>01.01.2024 - 30.06.2024 r.</v>
      </c>
      <c r="H361" s="211"/>
      <c r="I361" s="211"/>
      <c r="J361" s="211"/>
      <c r="K361" s="211"/>
      <c r="L361" s="211"/>
      <c r="M361" s="211"/>
      <c r="N361" s="211"/>
      <c r="O361" s="211"/>
      <c r="P361" s="211"/>
      <c r="Q361" s="211"/>
      <c r="R361" s="211"/>
      <c r="S361" s="211"/>
      <c r="T361" s="211"/>
      <c r="U361" s="212"/>
    </row>
    <row r="362" spans="3:21" ht="71.25" customHeight="1" x14ac:dyDescent="0.3">
      <c r="C362" s="192"/>
      <c r="D362" s="193"/>
      <c r="E362" s="193"/>
      <c r="F362" s="193"/>
      <c r="G362" s="96" t="s">
        <v>60</v>
      </c>
      <c r="H362" s="97"/>
      <c r="I362" s="98"/>
      <c r="J362" s="96" t="s">
        <v>61</v>
      </c>
      <c r="K362" s="97"/>
      <c r="L362" s="98"/>
      <c r="M362" s="96" t="s">
        <v>62</v>
      </c>
      <c r="N362" s="97"/>
      <c r="O362" s="98"/>
      <c r="P362" s="96" t="s">
        <v>71</v>
      </c>
      <c r="Q362" s="97"/>
      <c r="R362" s="98"/>
      <c r="S362" s="96" t="s">
        <v>63</v>
      </c>
      <c r="T362" s="97"/>
      <c r="U362" s="208"/>
    </row>
    <row r="363" spans="3:21" x14ac:dyDescent="0.3">
      <c r="C363" s="187" t="str">
        <f>Arkusz7!B2</f>
        <v>BIAŁORUŚ</v>
      </c>
      <c r="D363" s="188"/>
      <c r="E363" s="188"/>
      <c r="F363" s="188"/>
      <c r="G363" s="111">
        <f>Arkusz7!C2</f>
        <v>124</v>
      </c>
      <c r="H363" s="111"/>
      <c r="I363" s="111"/>
      <c r="J363" s="111">
        <v>1307</v>
      </c>
      <c r="K363" s="111"/>
      <c r="L363" s="111"/>
      <c r="M363" s="111">
        <f>Arkusz7!E2</f>
        <v>0</v>
      </c>
      <c r="N363" s="111"/>
      <c r="O363" s="111"/>
      <c r="P363" s="111">
        <f>Arkusz7!F2</f>
        <v>54</v>
      </c>
      <c r="Q363" s="111"/>
      <c r="R363" s="111"/>
      <c r="S363" s="111">
        <f>Arkusz7!G2</f>
        <v>31</v>
      </c>
      <c r="T363" s="111"/>
      <c r="U363" s="111"/>
    </row>
    <row r="364" spans="3:21" x14ac:dyDescent="0.3">
      <c r="C364" s="137" t="str">
        <f>Arkusz7!B3</f>
        <v>UKRAINA</v>
      </c>
      <c r="D364" s="138"/>
      <c r="E364" s="138"/>
      <c r="F364" s="138"/>
      <c r="G364" s="107">
        <f>Arkusz7!C3</f>
        <v>2</v>
      </c>
      <c r="H364" s="107"/>
      <c r="I364" s="107"/>
      <c r="J364" s="107">
        <v>1246</v>
      </c>
      <c r="K364" s="107"/>
      <c r="L364" s="107"/>
      <c r="M364" s="107">
        <f>Arkusz7!E3</f>
        <v>0</v>
      </c>
      <c r="N364" s="107"/>
      <c r="O364" s="107"/>
      <c r="P364" s="107">
        <v>33</v>
      </c>
      <c r="Q364" s="107"/>
      <c r="R364" s="107"/>
      <c r="S364" s="107">
        <f>Arkusz7!G3</f>
        <v>59</v>
      </c>
      <c r="T364" s="107"/>
      <c r="U364" s="107"/>
    </row>
    <row r="365" spans="3:21" x14ac:dyDescent="0.3">
      <c r="C365" s="187" t="str">
        <f>Arkusz7!B4</f>
        <v>ROSJA</v>
      </c>
      <c r="D365" s="188"/>
      <c r="E365" s="188"/>
      <c r="F365" s="188"/>
      <c r="G365" s="111">
        <f>Arkusz7!C4</f>
        <v>67</v>
      </c>
      <c r="H365" s="111"/>
      <c r="I365" s="111"/>
      <c r="J365" s="111">
        <f>Arkusz7!D4</f>
        <v>50</v>
      </c>
      <c r="K365" s="111"/>
      <c r="L365" s="111"/>
      <c r="M365" s="111">
        <f>Arkusz7!E4</f>
        <v>0</v>
      </c>
      <c r="N365" s="111"/>
      <c r="O365" s="111"/>
      <c r="P365" s="111">
        <f>Arkusz7!F4</f>
        <v>322</v>
      </c>
      <c r="Q365" s="111"/>
      <c r="R365" s="111"/>
      <c r="S365" s="111">
        <f>Arkusz7!G4</f>
        <v>219</v>
      </c>
      <c r="T365" s="111"/>
      <c r="U365" s="111"/>
    </row>
    <row r="366" spans="3:21" x14ac:dyDescent="0.3">
      <c r="C366" s="137" t="str">
        <f>Arkusz7!B5</f>
        <v>SYRIA</v>
      </c>
      <c r="D366" s="138"/>
      <c r="E366" s="138"/>
      <c r="F366" s="138"/>
      <c r="G366" s="107">
        <f>Arkusz7!C5</f>
        <v>10</v>
      </c>
      <c r="H366" s="107"/>
      <c r="I366" s="107"/>
      <c r="J366" s="107">
        <f>Arkusz7!D5</f>
        <v>7</v>
      </c>
      <c r="K366" s="107"/>
      <c r="L366" s="107"/>
      <c r="M366" s="107">
        <f>Arkusz7!E5</f>
        <v>0</v>
      </c>
      <c r="N366" s="107"/>
      <c r="O366" s="107"/>
      <c r="P366" s="107">
        <f>Arkusz7!F5</f>
        <v>2</v>
      </c>
      <c r="Q366" s="107"/>
      <c r="R366" s="107"/>
      <c r="S366" s="107">
        <f>Arkusz7!G5</f>
        <v>114</v>
      </c>
      <c r="T366" s="107"/>
      <c r="U366" s="107"/>
    </row>
    <row r="367" spans="3:21" x14ac:dyDescent="0.3">
      <c r="C367" s="187" t="str">
        <f>Arkusz7!B6</f>
        <v>AFGANISTAN</v>
      </c>
      <c r="D367" s="188"/>
      <c r="E367" s="188"/>
      <c r="F367" s="188"/>
      <c r="G367" s="111">
        <f>Arkusz7!C6</f>
        <v>27</v>
      </c>
      <c r="H367" s="111"/>
      <c r="I367" s="111"/>
      <c r="J367" s="111">
        <f>Arkusz7!D6</f>
        <v>18</v>
      </c>
      <c r="K367" s="111"/>
      <c r="L367" s="111"/>
      <c r="M367" s="111">
        <f>Arkusz7!E6</f>
        <v>0</v>
      </c>
      <c r="N367" s="111"/>
      <c r="O367" s="111"/>
      <c r="P367" s="111">
        <f>Arkusz7!F6</f>
        <v>1</v>
      </c>
      <c r="Q367" s="111"/>
      <c r="R367" s="111"/>
      <c r="S367" s="111">
        <f>Arkusz7!G6</f>
        <v>82</v>
      </c>
      <c r="T367" s="111"/>
      <c r="U367" s="111"/>
    </row>
    <row r="368" spans="3:21" ht="15" thickBot="1" x14ac:dyDescent="0.35">
      <c r="C368" s="206" t="str">
        <f>Arkusz7!B7</f>
        <v>Pozostałe</v>
      </c>
      <c r="D368" s="207"/>
      <c r="E368" s="207"/>
      <c r="F368" s="207"/>
      <c r="G368" s="110">
        <f>Arkusz7!C7</f>
        <v>55</v>
      </c>
      <c r="H368" s="110"/>
      <c r="I368" s="110"/>
      <c r="J368" s="110">
        <f>Arkusz7!D7</f>
        <v>59</v>
      </c>
      <c r="K368" s="110"/>
      <c r="L368" s="110"/>
      <c r="M368" s="110">
        <f>Arkusz7!E7</f>
        <v>0</v>
      </c>
      <c r="N368" s="110"/>
      <c r="O368" s="110"/>
      <c r="P368" s="110">
        <f>Arkusz7!F7</f>
        <v>352</v>
      </c>
      <c r="Q368" s="110"/>
      <c r="R368" s="110"/>
      <c r="S368" s="110">
        <v>442</v>
      </c>
      <c r="T368" s="110"/>
      <c r="U368" s="110"/>
    </row>
    <row r="369" spans="1:25" ht="15" thickBot="1" x14ac:dyDescent="0.35">
      <c r="C369" s="190" t="s">
        <v>1</v>
      </c>
      <c r="D369" s="191"/>
      <c r="E369" s="191"/>
      <c r="F369" s="191"/>
      <c r="G369" s="94">
        <f>SUM(G363:I368)</f>
        <v>285</v>
      </c>
      <c r="H369" s="94"/>
      <c r="I369" s="94"/>
      <c r="J369" s="94">
        <f t="shared" ref="J369" si="15">SUM(J363:L368)</f>
        <v>2687</v>
      </c>
      <c r="K369" s="94"/>
      <c r="L369" s="94"/>
      <c r="M369" s="94">
        <f t="shared" ref="M369" si="16">SUM(M363:O368)</f>
        <v>0</v>
      </c>
      <c r="N369" s="94"/>
      <c r="O369" s="94"/>
      <c r="P369" s="94">
        <f t="shared" ref="P369" si="17">SUM(P363:R368)</f>
        <v>764</v>
      </c>
      <c r="Q369" s="94"/>
      <c r="R369" s="94"/>
      <c r="S369" s="94">
        <f>SUM(S363:U368)</f>
        <v>947</v>
      </c>
      <c r="T369" s="94"/>
      <c r="U369" s="95"/>
      <c r="X369" s="55"/>
    </row>
    <row r="372" spans="1:25" x14ac:dyDescent="0.3">
      <c r="A372" s="132"/>
      <c r="B372" s="132"/>
      <c r="C372" s="132"/>
      <c r="D372" s="132"/>
      <c r="E372" s="132"/>
      <c r="F372" s="132"/>
      <c r="G372" s="132"/>
      <c r="H372" s="132"/>
      <c r="I372" s="132"/>
      <c r="J372" s="132"/>
      <c r="K372" s="132"/>
      <c r="L372" s="132"/>
      <c r="M372" s="132"/>
      <c r="N372" s="132"/>
      <c r="O372" s="132"/>
      <c r="P372" s="132"/>
      <c r="Q372" s="132"/>
      <c r="R372" s="132"/>
      <c r="S372" s="132"/>
      <c r="T372" s="132"/>
      <c r="U372" s="132"/>
      <c r="V372" s="132"/>
      <c r="W372" s="132"/>
      <c r="X372" s="132"/>
      <c r="Y372" s="132"/>
    </row>
    <row r="373" spans="1:25" x14ac:dyDescent="0.3">
      <c r="A373" s="132"/>
      <c r="B373" s="132"/>
      <c r="C373" s="132"/>
      <c r="D373" s="132"/>
      <c r="E373" s="132"/>
      <c r="F373" s="132"/>
      <c r="G373" s="132"/>
      <c r="H373" s="132"/>
      <c r="I373" s="132"/>
      <c r="J373" s="132"/>
      <c r="K373" s="132"/>
      <c r="L373" s="132"/>
      <c r="M373" s="132"/>
      <c r="N373" s="132"/>
      <c r="O373" s="132"/>
      <c r="P373" s="132"/>
      <c r="Q373" s="132"/>
      <c r="R373" s="132"/>
      <c r="S373" s="132"/>
      <c r="T373" s="132"/>
      <c r="U373" s="132"/>
      <c r="V373" s="132"/>
      <c r="W373" s="132"/>
      <c r="X373" s="132"/>
      <c r="Y373" s="132"/>
    </row>
    <row r="374" spans="1:25" x14ac:dyDescent="0.3">
      <c r="A374" s="132"/>
      <c r="B374" s="132"/>
      <c r="C374" s="132"/>
      <c r="D374" s="132"/>
      <c r="E374" s="132"/>
      <c r="F374" s="132"/>
      <c r="G374" s="132"/>
      <c r="H374" s="132"/>
      <c r="I374" s="132"/>
      <c r="J374" s="132"/>
      <c r="K374" s="132"/>
      <c r="L374" s="132"/>
      <c r="M374" s="132"/>
      <c r="N374" s="132"/>
      <c r="O374" s="132"/>
      <c r="P374" s="132"/>
      <c r="Q374" s="132"/>
      <c r="R374" s="132"/>
      <c r="S374" s="132"/>
      <c r="T374" s="132"/>
      <c r="U374" s="132"/>
      <c r="V374" s="132"/>
      <c r="W374" s="132"/>
      <c r="X374" s="132"/>
      <c r="Y374" s="132"/>
    </row>
    <row r="375" spans="1:25" x14ac:dyDescent="0.3">
      <c r="A375" s="132"/>
      <c r="B375" s="132"/>
      <c r="C375" s="132"/>
      <c r="D375" s="132"/>
      <c r="E375" s="132"/>
      <c r="F375" s="132"/>
      <c r="G375" s="132"/>
      <c r="H375" s="132"/>
      <c r="I375" s="132"/>
      <c r="J375" s="132"/>
      <c r="K375" s="132"/>
      <c r="L375" s="132"/>
      <c r="M375" s="132"/>
      <c r="N375" s="132"/>
      <c r="O375" s="132"/>
      <c r="P375" s="132"/>
      <c r="Q375" s="132"/>
      <c r="R375" s="132"/>
      <c r="S375" s="132"/>
      <c r="T375" s="132"/>
      <c r="U375" s="132"/>
      <c r="V375" s="132"/>
      <c r="W375" s="132"/>
      <c r="X375" s="132"/>
      <c r="Y375" s="132"/>
    </row>
    <row r="376" spans="1:25" x14ac:dyDescent="0.3">
      <c r="A376" s="132"/>
      <c r="B376" s="132"/>
      <c r="C376" s="132"/>
      <c r="D376" s="132"/>
      <c r="E376" s="132"/>
      <c r="F376" s="132"/>
      <c r="G376" s="132"/>
      <c r="H376" s="132"/>
      <c r="I376" s="132"/>
      <c r="J376" s="132"/>
      <c r="K376" s="132"/>
      <c r="L376" s="132"/>
      <c r="M376" s="132"/>
      <c r="N376" s="132"/>
      <c r="O376" s="132"/>
      <c r="P376" s="132"/>
      <c r="Q376" s="132"/>
      <c r="R376" s="132"/>
      <c r="S376" s="132"/>
      <c r="T376" s="132"/>
      <c r="U376" s="132"/>
      <c r="V376" s="132"/>
      <c r="W376" s="132"/>
      <c r="X376" s="132"/>
      <c r="Y376" s="132"/>
    </row>
    <row r="377" spans="1:25" x14ac:dyDescent="0.3">
      <c r="A377" s="132"/>
      <c r="B377" s="132"/>
      <c r="C377" s="132"/>
      <c r="D377" s="132"/>
      <c r="E377" s="132"/>
      <c r="F377" s="132"/>
      <c r="G377" s="132"/>
      <c r="H377" s="132"/>
      <c r="I377" s="132"/>
      <c r="J377" s="132"/>
      <c r="K377" s="132"/>
      <c r="L377" s="132"/>
      <c r="M377" s="132"/>
      <c r="N377" s="132"/>
      <c r="O377" s="132"/>
      <c r="P377" s="132"/>
      <c r="Q377" s="132"/>
      <c r="R377" s="132"/>
      <c r="S377" s="132"/>
      <c r="T377" s="132"/>
      <c r="U377" s="132"/>
      <c r="V377" s="132"/>
      <c r="W377" s="132"/>
      <c r="X377" s="132"/>
      <c r="Y377" s="132"/>
    </row>
    <row r="378" spans="1:25" x14ac:dyDescent="0.3">
      <c r="A378" s="132"/>
      <c r="B378" s="132"/>
      <c r="C378" s="132"/>
      <c r="D378" s="132"/>
      <c r="E378" s="132"/>
      <c r="F378" s="132"/>
      <c r="G378" s="132"/>
      <c r="H378" s="132"/>
      <c r="I378" s="132"/>
      <c r="J378" s="132"/>
      <c r="K378" s="132"/>
      <c r="L378" s="132"/>
      <c r="M378" s="132"/>
      <c r="N378" s="132"/>
      <c r="O378" s="132"/>
      <c r="P378" s="132"/>
      <c r="Q378" s="132"/>
      <c r="R378" s="132"/>
      <c r="S378" s="132"/>
      <c r="T378" s="132"/>
      <c r="U378" s="132"/>
      <c r="V378" s="132"/>
      <c r="W378" s="132"/>
      <c r="X378" s="132"/>
      <c r="Y378" s="132"/>
    </row>
    <row r="379" spans="1:25" x14ac:dyDescent="0.3">
      <c r="A379" s="132"/>
      <c r="B379" s="132"/>
      <c r="C379" s="132"/>
      <c r="D379" s="132"/>
      <c r="E379" s="132"/>
      <c r="F379" s="132"/>
      <c r="G379" s="132"/>
      <c r="H379" s="132"/>
      <c r="I379" s="132"/>
      <c r="J379" s="132"/>
      <c r="K379" s="132"/>
      <c r="L379" s="132"/>
      <c r="M379" s="132"/>
      <c r="N379" s="132"/>
      <c r="O379" s="132"/>
      <c r="P379" s="132"/>
      <c r="Q379" s="132"/>
      <c r="R379" s="132"/>
      <c r="S379" s="132"/>
      <c r="T379" s="132"/>
      <c r="U379" s="132"/>
      <c r="V379" s="132"/>
      <c r="W379" s="132"/>
      <c r="X379" s="132"/>
      <c r="Y379" s="132"/>
    </row>
    <row r="380" spans="1:25" x14ac:dyDescent="0.3">
      <c r="A380" s="132"/>
      <c r="B380" s="132"/>
      <c r="C380" s="132"/>
      <c r="D380" s="132"/>
      <c r="E380" s="132"/>
      <c r="F380" s="132"/>
      <c r="G380" s="132"/>
      <c r="H380" s="132"/>
      <c r="I380" s="132"/>
      <c r="J380" s="132"/>
      <c r="K380" s="132"/>
      <c r="L380" s="132"/>
      <c r="M380" s="132"/>
      <c r="N380" s="132"/>
      <c r="O380" s="132"/>
      <c r="P380" s="132"/>
      <c r="Q380" s="132"/>
      <c r="R380" s="132"/>
      <c r="S380" s="132"/>
      <c r="T380" s="132"/>
      <c r="U380" s="132"/>
      <c r="V380" s="132"/>
      <c r="W380" s="132"/>
      <c r="X380" s="132"/>
      <c r="Y380" s="132"/>
    </row>
    <row r="384" spans="1:25" x14ac:dyDescent="0.3">
      <c r="A384" s="133" t="s">
        <v>147</v>
      </c>
      <c r="B384" s="133"/>
      <c r="C384" s="133"/>
      <c r="D384" s="133"/>
      <c r="E384" s="133"/>
      <c r="F384" s="133"/>
      <c r="G384" s="133"/>
      <c r="H384" s="133"/>
      <c r="I384" s="133"/>
      <c r="J384" s="133"/>
      <c r="K384" s="133"/>
      <c r="L384" s="133"/>
      <c r="M384" s="133"/>
      <c r="N384" s="133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</row>
    <row r="385" spans="1:25" x14ac:dyDescent="0.3">
      <c r="A385" s="133"/>
      <c r="B385" s="133"/>
      <c r="C385" s="133"/>
      <c r="D385" s="133"/>
      <c r="E385" s="133"/>
      <c r="F385" s="133"/>
      <c r="G385" s="133"/>
      <c r="H385" s="133"/>
      <c r="I385" s="133"/>
      <c r="J385" s="133"/>
      <c r="K385" s="133"/>
      <c r="L385" s="133"/>
      <c r="M385" s="133"/>
      <c r="N385" s="133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</row>
    <row r="386" spans="1:25" x14ac:dyDescent="0.3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</row>
    <row r="387" spans="1:25" ht="15" thickBot="1" x14ac:dyDescent="0.35"/>
    <row r="388" spans="1:25" ht="30" customHeight="1" x14ac:dyDescent="0.3">
      <c r="B388" s="126" t="s">
        <v>9</v>
      </c>
      <c r="C388" s="127"/>
      <c r="D388" s="127"/>
      <c r="E388" s="127"/>
      <c r="F388" s="127"/>
      <c r="G388" s="127"/>
      <c r="H388" s="127"/>
      <c r="I388" s="127"/>
      <c r="J388" s="254" t="str">
        <f>Arkusz8!C6</f>
        <v>27.05.2024 - 02.06.2024</v>
      </c>
      <c r="K388" s="254"/>
      <c r="L388" s="254"/>
      <c r="M388" s="254" t="str">
        <f>Arkusz8!C10</f>
        <v>03.06.2024 - 09.06.2024</v>
      </c>
      <c r="N388" s="254"/>
      <c r="O388" s="254"/>
      <c r="P388" s="254" t="str">
        <f>Arkusz8!C9</f>
        <v>10.06.2024 - 16.06.2024</v>
      </c>
      <c r="Q388" s="254"/>
      <c r="R388" s="254"/>
      <c r="S388" s="254" t="str">
        <f>Arkusz8!C8</f>
        <v>17.06.2024 - 23.06.2024</v>
      </c>
      <c r="T388" s="254"/>
      <c r="U388" s="254"/>
      <c r="V388" s="254" t="str">
        <f>Arkusz8!C7</f>
        <v>24.06.2024 - 30.06.2024</v>
      </c>
      <c r="W388" s="254"/>
      <c r="X388" s="255"/>
    </row>
    <row r="389" spans="1:25" x14ac:dyDescent="0.3">
      <c r="B389" s="124" t="s">
        <v>29</v>
      </c>
      <c r="C389" s="125"/>
      <c r="D389" s="125"/>
      <c r="E389" s="125"/>
      <c r="F389" s="125"/>
      <c r="G389" s="125"/>
      <c r="H389" s="125"/>
      <c r="I389" s="125"/>
      <c r="J389" s="189">
        <f>Arkusz8!A6</f>
        <v>841</v>
      </c>
      <c r="K389" s="189"/>
      <c r="L389" s="189"/>
      <c r="M389" s="189">
        <f>Arkusz8!A5</f>
        <v>954</v>
      </c>
      <c r="N389" s="189"/>
      <c r="O389" s="189"/>
      <c r="P389" s="189">
        <f>Arkusz8!A4</f>
        <v>989</v>
      </c>
      <c r="Q389" s="189"/>
      <c r="R389" s="189"/>
      <c r="S389" s="189">
        <f>Arkusz8!A3</f>
        <v>965</v>
      </c>
      <c r="T389" s="189"/>
      <c r="U389" s="189"/>
      <c r="V389" s="189">
        <f>Arkusz8!A2</f>
        <v>942</v>
      </c>
      <c r="W389" s="189"/>
      <c r="X389" s="189"/>
    </row>
    <row r="390" spans="1:25" x14ac:dyDescent="0.3">
      <c r="B390" s="185" t="s">
        <v>5</v>
      </c>
      <c r="C390" s="186"/>
      <c r="D390" s="186"/>
      <c r="E390" s="186"/>
      <c r="F390" s="186"/>
      <c r="G390" s="186"/>
      <c r="H390" s="186"/>
      <c r="I390" s="186"/>
      <c r="J390" s="111">
        <f>Arkusz8!A11</f>
        <v>5005</v>
      </c>
      <c r="K390" s="111"/>
      <c r="L390" s="111"/>
      <c r="M390" s="111">
        <f>Arkusz8!A10</f>
        <v>5015</v>
      </c>
      <c r="N390" s="111"/>
      <c r="O390" s="111"/>
      <c r="P390" s="111">
        <f>Arkusz8!A9</f>
        <v>5045</v>
      </c>
      <c r="Q390" s="111"/>
      <c r="R390" s="111"/>
      <c r="S390" s="111">
        <f>Arkusz8!A8</f>
        <v>5014</v>
      </c>
      <c r="T390" s="111"/>
      <c r="U390" s="111"/>
      <c r="V390" s="111">
        <f>Arkusz8!A7</f>
        <v>4993</v>
      </c>
      <c r="W390" s="111"/>
      <c r="X390" s="111"/>
    </row>
    <row r="391" spans="1:25" x14ac:dyDescent="0.3">
      <c r="B391" s="124" t="s">
        <v>6</v>
      </c>
      <c r="C391" s="125"/>
      <c r="D391" s="125"/>
      <c r="E391" s="125"/>
      <c r="F391" s="125"/>
      <c r="G391" s="125"/>
      <c r="H391" s="125"/>
      <c r="I391" s="125"/>
      <c r="J391" s="189">
        <f>Arkusz8!A16</f>
        <v>208</v>
      </c>
      <c r="K391" s="189"/>
      <c r="L391" s="189"/>
      <c r="M391" s="189">
        <f>Arkusz8!A15</f>
        <v>238</v>
      </c>
      <c r="N391" s="189"/>
      <c r="O391" s="189"/>
      <c r="P391" s="189">
        <f>Arkusz8!A14</f>
        <v>274</v>
      </c>
      <c r="Q391" s="189"/>
      <c r="R391" s="189"/>
      <c r="S391" s="189">
        <f>Arkusz8!A13</f>
        <v>313</v>
      </c>
      <c r="T391" s="189"/>
      <c r="U391" s="189"/>
      <c r="V391" s="189">
        <f>Arkusz8!A12</f>
        <v>317</v>
      </c>
      <c r="W391" s="189"/>
      <c r="X391" s="189"/>
    </row>
    <row r="392" spans="1:25" x14ac:dyDescent="0.3">
      <c r="B392" s="248" t="s">
        <v>7</v>
      </c>
      <c r="C392" s="249"/>
      <c r="D392" s="249"/>
      <c r="E392" s="249"/>
      <c r="F392" s="249"/>
      <c r="G392" s="249"/>
      <c r="H392" s="249"/>
      <c r="I392" s="249"/>
      <c r="J392" s="111">
        <f>Arkusz8!A21</f>
        <v>230</v>
      </c>
      <c r="K392" s="111"/>
      <c r="L392" s="111"/>
      <c r="M392" s="111">
        <f>Arkusz8!A20</f>
        <v>353</v>
      </c>
      <c r="N392" s="111"/>
      <c r="O392" s="111"/>
      <c r="P392" s="111">
        <f>Arkusz8!A19</f>
        <v>335</v>
      </c>
      <c r="Q392" s="111"/>
      <c r="R392" s="111"/>
      <c r="S392" s="111">
        <f>Arkusz8!A18</f>
        <v>257</v>
      </c>
      <c r="T392" s="111"/>
      <c r="U392" s="111"/>
      <c r="V392" s="111">
        <f>Arkusz8!A17</f>
        <v>245</v>
      </c>
      <c r="W392" s="111"/>
      <c r="X392" s="111"/>
    </row>
    <row r="393" spans="1:25" ht="15" thickBot="1" x14ac:dyDescent="0.35">
      <c r="B393" s="273" t="s">
        <v>92</v>
      </c>
      <c r="C393" s="274"/>
      <c r="D393" s="274"/>
      <c r="E393" s="274"/>
      <c r="F393" s="274"/>
      <c r="G393" s="274"/>
      <c r="H393" s="274"/>
      <c r="I393" s="274"/>
      <c r="J393" s="253">
        <f>Arkusz8!A26</f>
        <v>0</v>
      </c>
      <c r="K393" s="253"/>
      <c r="L393" s="253"/>
      <c r="M393" s="253">
        <f>Arkusz8!A25</f>
        <v>0</v>
      </c>
      <c r="N393" s="253"/>
      <c r="O393" s="253"/>
      <c r="P393" s="253">
        <f>Arkusz8!A24</f>
        <v>0</v>
      </c>
      <c r="Q393" s="253"/>
      <c r="R393" s="253"/>
      <c r="S393" s="253">
        <f>Arkusz8!A23</f>
        <v>0</v>
      </c>
      <c r="T393" s="253"/>
      <c r="U393" s="253"/>
      <c r="V393" s="253">
        <f>Arkusz8!A22</f>
        <v>0</v>
      </c>
      <c r="W393" s="253"/>
      <c r="X393" s="253"/>
    </row>
    <row r="394" spans="1:25" ht="15" thickBot="1" x14ac:dyDescent="0.35">
      <c r="B394" s="257" t="s">
        <v>93</v>
      </c>
      <c r="C394" s="258"/>
      <c r="D394" s="258"/>
      <c r="E394" s="258"/>
      <c r="F394" s="258"/>
      <c r="G394" s="258"/>
      <c r="H394" s="258"/>
      <c r="I394" s="258"/>
      <c r="J394" s="256">
        <f>SUM(J389,J390,J393)</f>
        <v>5846</v>
      </c>
      <c r="K394" s="256"/>
      <c r="L394" s="256"/>
      <c r="M394" s="256">
        <f>SUM(M389,M390,M393)</f>
        <v>5969</v>
      </c>
      <c r="N394" s="256"/>
      <c r="O394" s="256"/>
      <c r="P394" s="256">
        <f>SUM(P389,P390,P393)</f>
        <v>6034</v>
      </c>
      <c r="Q394" s="256"/>
      <c r="R394" s="256"/>
      <c r="S394" s="256">
        <f>SUM(S389,S390,S393)</f>
        <v>5979</v>
      </c>
      <c r="T394" s="256"/>
      <c r="U394" s="256"/>
      <c r="V394" s="256">
        <f>SUM(V389,V390,V393)</f>
        <v>5935</v>
      </c>
      <c r="W394" s="256"/>
      <c r="X394" s="272"/>
    </row>
    <row r="395" spans="1:25" x14ac:dyDescent="0.3">
      <c r="B395" s="22"/>
      <c r="C395" s="22"/>
      <c r="D395" s="22"/>
      <c r="E395" s="22"/>
      <c r="F395" s="22"/>
      <c r="G395" s="22"/>
      <c r="H395" s="22"/>
      <c r="I395" s="22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</row>
    <row r="396" spans="1:25" x14ac:dyDescent="0.3">
      <c r="B396" s="22"/>
      <c r="C396" s="22"/>
      <c r="D396" s="22"/>
      <c r="E396" s="22"/>
      <c r="F396" s="22"/>
      <c r="G396" s="22"/>
      <c r="H396" s="22"/>
      <c r="I396" s="22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</row>
    <row r="397" spans="1:25" x14ac:dyDescent="0.3">
      <c r="B397" s="22"/>
      <c r="C397" s="22"/>
      <c r="D397" s="22"/>
      <c r="E397" s="22"/>
      <c r="F397" s="22"/>
      <c r="G397" s="22"/>
      <c r="H397" s="22"/>
      <c r="I397" s="22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</row>
    <row r="398" spans="1:25" x14ac:dyDescent="0.3">
      <c r="B398" s="22"/>
      <c r="C398" s="22"/>
      <c r="D398" s="22"/>
      <c r="E398" s="22"/>
      <c r="F398" s="22"/>
      <c r="G398" s="22"/>
      <c r="H398" s="22"/>
      <c r="I398" s="22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</row>
    <row r="399" spans="1:25" x14ac:dyDescent="0.3">
      <c r="B399" s="22"/>
      <c r="C399" s="22"/>
      <c r="D399" s="22"/>
      <c r="E399" s="22"/>
      <c r="F399" s="22"/>
      <c r="G399" s="22"/>
      <c r="H399" s="22"/>
      <c r="I399" s="22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</row>
    <row r="400" spans="1:25" x14ac:dyDescent="0.3">
      <c r="B400" s="22"/>
      <c r="C400" s="22"/>
      <c r="D400" s="22"/>
      <c r="E400" s="22"/>
      <c r="F400" s="22"/>
      <c r="G400" s="22"/>
      <c r="H400" s="22"/>
      <c r="I400" s="22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</row>
    <row r="415" spans="1:2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1:2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1:25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spans="1:25" x14ac:dyDescent="0.3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</row>
    <row r="419" spans="1:25" x14ac:dyDescent="0.3">
      <c r="A419" s="132"/>
      <c r="B419" s="132"/>
      <c r="C419" s="132"/>
      <c r="D419" s="132"/>
      <c r="E419" s="132"/>
      <c r="F419" s="132"/>
      <c r="G419" s="132"/>
      <c r="H419" s="132"/>
      <c r="I419" s="132"/>
      <c r="J419" s="132"/>
      <c r="K419" s="132"/>
      <c r="L419" s="132"/>
      <c r="M419" s="132"/>
      <c r="N419" s="132"/>
      <c r="O419" s="132"/>
      <c r="P419" s="132"/>
      <c r="Q419" s="132"/>
      <c r="R419" s="132"/>
      <c r="S419" s="132"/>
      <c r="T419" s="132"/>
      <c r="U419" s="132"/>
      <c r="V419" s="132"/>
      <c r="W419" s="132"/>
      <c r="X419" s="132"/>
      <c r="Y419" s="132"/>
    </row>
    <row r="420" spans="1:25" x14ac:dyDescent="0.3">
      <c r="A420" s="132"/>
      <c r="B420" s="132"/>
      <c r="C420" s="132"/>
      <c r="D420" s="132"/>
      <c r="E420" s="132"/>
      <c r="F420" s="132"/>
      <c r="G420" s="132"/>
      <c r="H420" s="132"/>
      <c r="I420" s="132"/>
      <c r="J420" s="132"/>
      <c r="K420" s="132"/>
      <c r="L420" s="132"/>
      <c r="M420" s="132"/>
      <c r="N420" s="132"/>
      <c r="O420" s="132"/>
      <c r="P420" s="132"/>
      <c r="Q420" s="132"/>
      <c r="R420" s="132"/>
      <c r="S420" s="132"/>
      <c r="T420" s="132"/>
      <c r="U420" s="132"/>
      <c r="V420" s="132"/>
      <c r="W420" s="132"/>
      <c r="X420" s="132"/>
      <c r="Y420" s="132"/>
    </row>
    <row r="421" spans="1:25" x14ac:dyDescent="0.3">
      <c r="A421" s="132"/>
      <c r="B421" s="132"/>
      <c r="C421" s="132"/>
      <c r="D421" s="132"/>
      <c r="E421" s="132"/>
      <c r="F421" s="132"/>
      <c r="G421" s="132"/>
      <c r="H421" s="132"/>
      <c r="I421" s="132"/>
      <c r="J421" s="132"/>
      <c r="K421" s="132"/>
      <c r="L421" s="132"/>
      <c r="M421" s="132"/>
      <c r="N421" s="132"/>
      <c r="O421" s="132"/>
      <c r="P421" s="132"/>
      <c r="Q421" s="132"/>
      <c r="R421" s="132"/>
      <c r="S421" s="132"/>
      <c r="T421" s="132"/>
      <c r="U421" s="132"/>
      <c r="V421" s="132"/>
      <c r="W421" s="132"/>
      <c r="X421" s="132"/>
      <c r="Y421" s="132"/>
    </row>
    <row r="422" spans="1:25" s="56" customFormat="1" x14ac:dyDescent="0.3">
      <c r="A422" s="132"/>
      <c r="B422" s="132"/>
      <c r="C422" s="132"/>
      <c r="D422" s="132"/>
      <c r="E422" s="132"/>
      <c r="F422" s="132"/>
      <c r="G422" s="132"/>
      <c r="H422" s="132"/>
      <c r="I422" s="132"/>
      <c r="J422" s="132"/>
      <c r="K422" s="132"/>
      <c r="L422" s="132"/>
      <c r="M422" s="132"/>
      <c r="N422" s="132"/>
      <c r="O422" s="132"/>
      <c r="P422" s="132"/>
      <c r="Q422" s="132"/>
      <c r="R422" s="132"/>
      <c r="S422" s="132"/>
      <c r="T422" s="132"/>
      <c r="U422" s="132"/>
      <c r="V422" s="132"/>
      <c r="W422" s="132"/>
      <c r="X422" s="132"/>
      <c r="Y422" s="132"/>
    </row>
    <row r="423" spans="1:25" x14ac:dyDescent="0.3">
      <c r="A423" s="132"/>
      <c r="B423" s="132"/>
      <c r="C423" s="132"/>
      <c r="D423" s="132"/>
      <c r="E423" s="132"/>
      <c r="F423" s="132"/>
      <c r="G423" s="132"/>
      <c r="H423" s="132"/>
      <c r="I423" s="132"/>
      <c r="J423" s="132"/>
      <c r="K423" s="132"/>
      <c r="L423" s="132"/>
      <c r="M423" s="132"/>
      <c r="N423" s="132"/>
      <c r="O423" s="132"/>
      <c r="P423" s="132"/>
      <c r="Q423" s="132"/>
      <c r="R423" s="132"/>
      <c r="S423" s="132"/>
      <c r="T423" s="132"/>
      <c r="U423" s="132"/>
      <c r="V423" s="132"/>
      <c r="W423" s="132"/>
      <c r="X423" s="132"/>
      <c r="Y423" s="132"/>
    </row>
    <row r="426" spans="1:25" x14ac:dyDescent="0.3">
      <c r="A426" s="40" t="s">
        <v>48</v>
      </c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R426" s="41"/>
      <c r="S426" s="41"/>
      <c r="T426" s="41"/>
    </row>
    <row r="427" spans="1:25" x14ac:dyDescent="0.3">
      <c r="P427" s="42"/>
      <c r="Q427" s="42"/>
      <c r="R427" s="41"/>
      <c r="S427" s="41"/>
      <c r="T427" s="41"/>
      <c r="U427" s="42"/>
    </row>
    <row r="428" spans="1:25" x14ac:dyDescent="0.3"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</row>
    <row r="429" spans="1:25" x14ac:dyDescent="0.3">
      <c r="A429" s="132"/>
      <c r="B429" s="132"/>
      <c r="C429" s="132"/>
      <c r="D429" s="132"/>
      <c r="E429" s="132"/>
      <c r="F429" s="132"/>
      <c r="G429" s="132"/>
      <c r="H429" s="132"/>
      <c r="I429" s="132"/>
      <c r="J429" s="132"/>
      <c r="K429" s="132"/>
      <c r="L429" s="132"/>
      <c r="M429" s="132"/>
      <c r="N429" s="132"/>
      <c r="O429" s="132"/>
      <c r="P429" s="132"/>
      <c r="Q429" s="132"/>
      <c r="R429" s="132"/>
      <c r="S429" s="132"/>
      <c r="T429" s="132"/>
      <c r="U429" s="132"/>
      <c r="V429" s="132"/>
      <c r="W429" s="132"/>
      <c r="X429" s="132"/>
      <c r="Y429" s="132"/>
    </row>
    <row r="430" spans="1:25" x14ac:dyDescent="0.3">
      <c r="A430" s="132"/>
      <c r="B430" s="132"/>
      <c r="C430" s="132"/>
      <c r="D430" s="132"/>
      <c r="E430" s="132"/>
      <c r="F430" s="132"/>
      <c r="G430" s="132"/>
      <c r="H430" s="132"/>
      <c r="I430" s="132"/>
      <c r="J430" s="132"/>
      <c r="K430" s="132"/>
      <c r="L430" s="132"/>
      <c r="M430" s="132"/>
      <c r="N430" s="132"/>
      <c r="O430" s="132"/>
      <c r="P430" s="132"/>
      <c r="Q430" s="132"/>
      <c r="R430" s="132"/>
      <c r="S430" s="132"/>
      <c r="T430" s="132"/>
      <c r="U430" s="132"/>
      <c r="V430" s="132"/>
      <c r="W430" s="132"/>
      <c r="X430" s="132"/>
      <c r="Y430" s="132"/>
    </row>
    <row r="431" spans="1:25" x14ac:dyDescent="0.3">
      <c r="A431" s="132"/>
      <c r="B431" s="132"/>
      <c r="C431" s="132"/>
      <c r="D431" s="132"/>
      <c r="E431" s="132"/>
      <c r="F431" s="132"/>
      <c r="G431" s="132"/>
      <c r="H431" s="132"/>
      <c r="I431" s="132"/>
      <c r="J431" s="132"/>
      <c r="K431" s="132"/>
      <c r="L431" s="132"/>
      <c r="M431" s="132"/>
      <c r="N431" s="132"/>
      <c r="O431" s="132"/>
      <c r="P431" s="132"/>
      <c r="Q431" s="132"/>
      <c r="R431" s="132"/>
      <c r="S431" s="132"/>
      <c r="T431" s="132"/>
      <c r="U431" s="132"/>
      <c r="V431" s="132"/>
      <c r="W431" s="132"/>
      <c r="X431" s="132"/>
      <c r="Y431" s="132"/>
    </row>
    <row r="432" spans="1:25" x14ac:dyDescent="0.3">
      <c r="A432" s="132"/>
      <c r="B432" s="132"/>
      <c r="C432" s="132"/>
      <c r="D432" s="132"/>
      <c r="E432" s="132"/>
      <c r="F432" s="132"/>
      <c r="G432" s="132"/>
      <c r="H432" s="132"/>
      <c r="I432" s="132"/>
      <c r="J432" s="132"/>
      <c r="K432" s="132"/>
      <c r="L432" s="132"/>
      <c r="M432" s="132"/>
      <c r="N432" s="132"/>
      <c r="O432" s="132"/>
      <c r="P432" s="132"/>
      <c r="Q432" s="132"/>
      <c r="R432" s="132"/>
      <c r="S432" s="132"/>
      <c r="T432" s="132"/>
      <c r="U432" s="132"/>
      <c r="V432" s="132"/>
      <c r="W432" s="132"/>
      <c r="X432" s="132"/>
      <c r="Y432" s="132"/>
    </row>
    <row r="433" spans="1:25" x14ac:dyDescent="0.3">
      <c r="A433" s="132"/>
      <c r="B433" s="132"/>
      <c r="C433" s="132"/>
      <c r="D433" s="132"/>
      <c r="E433" s="132"/>
      <c r="F433" s="132"/>
      <c r="G433" s="132"/>
      <c r="H433" s="132"/>
      <c r="I433" s="132"/>
      <c r="J433" s="132"/>
      <c r="K433" s="132"/>
      <c r="L433" s="132"/>
      <c r="M433" s="132"/>
      <c r="N433" s="132"/>
      <c r="O433" s="132"/>
      <c r="P433" s="132"/>
      <c r="Q433" s="132"/>
      <c r="R433" s="132"/>
      <c r="S433" s="132"/>
      <c r="T433" s="132"/>
      <c r="U433" s="132"/>
      <c r="V433" s="132"/>
      <c r="W433" s="132"/>
      <c r="X433" s="132"/>
      <c r="Y433" s="132"/>
    </row>
    <row r="434" spans="1:25" x14ac:dyDescent="0.3">
      <c r="A434" s="132"/>
      <c r="B434" s="132"/>
      <c r="C434" s="132"/>
      <c r="D434" s="132"/>
      <c r="E434" s="132"/>
      <c r="F434" s="132"/>
      <c r="G434" s="132"/>
      <c r="H434" s="132"/>
      <c r="I434" s="132"/>
      <c r="J434" s="132"/>
      <c r="K434" s="132"/>
      <c r="L434" s="132"/>
      <c r="M434" s="132"/>
      <c r="N434" s="132"/>
      <c r="O434" s="132"/>
      <c r="P434" s="132"/>
      <c r="Q434" s="132"/>
      <c r="R434" s="132"/>
      <c r="S434" s="132"/>
      <c r="T434" s="132"/>
      <c r="U434" s="132"/>
      <c r="V434" s="132"/>
      <c r="W434" s="132"/>
      <c r="X434" s="132"/>
      <c r="Y434" s="132"/>
    </row>
    <row r="435" spans="1:25" x14ac:dyDescent="0.3">
      <c r="A435" s="132"/>
      <c r="B435" s="132"/>
      <c r="C435" s="132"/>
      <c r="D435" s="132"/>
      <c r="E435" s="132"/>
      <c r="F435" s="132"/>
      <c r="G435" s="132"/>
      <c r="H435" s="132"/>
      <c r="I435" s="132"/>
      <c r="J435" s="132"/>
      <c r="K435" s="132"/>
      <c r="L435" s="132"/>
      <c r="M435" s="132"/>
      <c r="N435" s="132"/>
      <c r="O435" s="132"/>
      <c r="P435" s="132"/>
      <c r="Q435" s="132"/>
      <c r="R435" s="132"/>
      <c r="S435" s="132"/>
      <c r="T435" s="132"/>
      <c r="U435" s="132"/>
      <c r="V435" s="132"/>
      <c r="W435" s="132"/>
      <c r="X435" s="132"/>
      <c r="Y435" s="132"/>
    </row>
    <row r="436" spans="1:25" x14ac:dyDescent="0.3">
      <c r="A436" s="132"/>
      <c r="B436" s="132"/>
      <c r="C436" s="132"/>
      <c r="D436" s="132"/>
      <c r="E436" s="132"/>
      <c r="F436" s="132"/>
      <c r="G436" s="132"/>
      <c r="H436" s="132"/>
      <c r="I436" s="132"/>
      <c r="J436" s="132"/>
      <c r="K436" s="132"/>
      <c r="L436" s="132"/>
      <c r="M436" s="132"/>
      <c r="N436" s="132"/>
      <c r="O436" s="132"/>
      <c r="P436" s="132"/>
      <c r="Q436" s="132"/>
      <c r="R436" s="132"/>
      <c r="S436" s="132"/>
      <c r="T436" s="132"/>
      <c r="U436" s="132"/>
      <c r="V436" s="132"/>
      <c r="W436" s="132"/>
      <c r="X436" s="132"/>
      <c r="Y436" s="132"/>
    </row>
    <row r="437" spans="1:25" x14ac:dyDescent="0.3">
      <c r="A437" s="132"/>
      <c r="B437" s="132"/>
      <c r="C437" s="132"/>
      <c r="D437" s="132"/>
      <c r="E437" s="132"/>
      <c r="F437" s="132"/>
      <c r="G437" s="132"/>
      <c r="H437" s="132"/>
      <c r="I437" s="132"/>
      <c r="J437" s="132"/>
      <c r="K437" s="132"/>
      <c r="L437" s="132"/>
      <c r="M437" s="132"/>
      <c r="N437" s="132"/>
      <c r="O437" s="132"/>
      <c r="P437" s="132"/>
      <c r="Q437" s="132"/>
      <c r="R437" s="132"/>
      <c r="S437" s="132"/>
      <c r="T437" s="132"/>
      <c r="U437" s="132"/>
      <c r="V437" s="132"/>
      <c r="W437" s="132"/>
      <c r="X437" s="132"/>
      <c r="Y437" s="132"/>
    </row>
    <row r="438" spans="1:25" x14ac:dyDescent="0.3">
      <c r="A438" s="132"/>
      <c r="B438" s="132"/>
      <c r="C438" s="132"/>
      <c r="D438" s="132"/>
      <c r="E438" s="132"/>
      <c r="F438" s="132"/>
      <c r="G438" s="132"/>
      <c r="H438" s="132"/>
      <c r="I438" s="132"/>
      <c r="J438" s="132"/>
      <c r="K438" s="132"/>
      <c r="L438" s="132"/>
      <c r="M438" s="132"/>
      <c r="N438" s="132"/>
      <c r="O438" s="132"/>
      <c r="P438" s="132"/>
      <c r="Q438" s="132"/>
      <c r="R438" s="132"/>
      <c r="S438" s="132"/>
      <c r="T438" s="132"/>
      <c r="U438" s="132"/>
      <c r="V438" s="132"/>
      <c r="W438" s="132"/>
      <c r="X438" s="132"/>
      <c r="Y438" s="132"/>
    </row>
    <row r="439" spans="1:25" x14ac:dyDescent="0.3">
      <c r="A439" s="132"/>
      <c r="B439" s="132"/>
      <c r="C439" s="132"/>
      <c r="D439" s="132"/>
      <c r="E439" s="132"/>
      <c r="F439" s="132"/>
      <c r="G439" s="132"/>
      <c r="H439" s="132"/>
      <c r="I439" s="132"/>
      <c r="J439" s="132"/>
      <c r="K439" s="132"/>
      <c r="L439" s="132"/>
      <c r="M439" s="132"/>
      <c r="N439" s="132"/>
      <c r="O439" s="132"/>
      <c r="P439" s="132"/>
      <c r="Q439" s="132"/>
      <c r="R439" s="132"/>
      <c r="S439" s="132"/>
      <c r="T439" s="132"/>
      <c r="U439" s="132"/>
      <c r="V439" s="132"/>
      <c r="W439" s="132"/>
      <c r="X439" s="132"/>
      <c r="Y439" s="132"/>
    </row>
    <row r="440" spans="1:25" x14ac:dyDescent="0.3">
      <c r="A440" s="132"/>
      <c r="B440" s="132"/>
      <c r="C440" s="132"/>
      <c r="D440" s="132"/>
      <c r="E440" s="132"/>
      <c r="F440" s="132"/>
      <c r="G440" s="132"/>
      <c r="H440" s="132"/>
      <c r="I440" s="132"/>
      <c r="J440" s="132"/>
      <c r="K440" s="132"/>
      <c r="L440" s="132"/>
      <c r="M440" s="132"/>
      <c r="N440" s="132"/>
      <c r="O440" s="132"/>
      <c r="P440" s="132"/>
      <c r="Q440" s="132"/>
      <c r="R440" s="132"/>
      <c r="S440" s="132"/>
      <c r="T440" s="132"/>
      <c r="U440" s="132"/>
      <c r="V440" s="132"/>
      <c r="W440" s="132"/>
      <c r="X440" s="132"/>
      <c r="Y440" s="132"/>
    </row>
    <row r="441" spans="1:25" x14ac:dyDescent="0.3">
      <c r="A441" s="132"/>
      <c r="B441" s="132"/>
      <c r="C441" s="132"/>
      <c r="D441" s="132"/>
      <c r="E441" s="132"/>
      <c r="F441" s="132"/>
      <c r="G441" s="132"/>
      <c r="H441" s="132"/>
      <c r="I441" s="132"/>
      <c r="J441" s="132"/>
      <c r="K441" s="132"/>
      <c r="L441" s="132"/>
      <c r="M441" s="132"/>
      <c r="N441" s="132"/>
      <c r="O441" s="132"/>
      <c r="P441" s="132"/>
      <c r="Q441" s="132"/>
      <c r="R441" s="132"/>
      <c r="S441" s="132"/>
      <c r="T441" s="132"/>
      <c r="U441" s="132"/>
      <c r="V441" s="132"/>
      <c r="W441" s="132"/>
      <c r="X441" s="132"/>
      <c r="Y441" s="132"/>
    </row>
    <row r="442" spans="1:25" x14ac:dyDescent="0.3">
      <c r="A442" s="132"/>
      <c r="B442" s="132"/>
      <c r="C442" s="132"/>
      <c r="D442" s="132"/>
      <c r="E442" s="132"/>
      <c r="F442" s="132"/>
      <c r="G442" s="132"/>
      <c r="H442" s="132"/>
      <c r="I442" s="132"/>
      <c r="J442" s="132"/>
      <c r="K442" s="132"/>
      <c r="L442" s="132"/>
      <c r="M442" s="132"/>
      <c r="N442" s="132"/>
      <c r="O442" s="132"/>
      <c r="P442" s="132"/>
      <c r="Q442" s="132"/>
      <c r="R442" s="132"/>
      <c r="S442" s="132"/>
      <c r="T442" s="132"/>
      <c r="U442" s="132"/>
      <c r="V442" s="132"/>
      <c r="W442" s="132"/>
      <c r="X442" s="132"/>
      <c r="Y442" s="132"/>
    </row>
    <row r="443" spans="1:25" x14ac:dyDescent="0.3">
      <c r="A443" s="132"/>
      <c r="B443" s="132"/>
      <c r="C443" s="132"/>
      <c r="D443" s="132"/>
      <c r="E443" s="132"/>
      <c r="F443" s="132"/>
      <c r="G443" s="132"/>
      <c r="H443" s="132"/>
      <c r="I443" s="132"/>
      <c r="J443" s="132"/>
      <c r="K443" s="132"/>
      <c r="L443" s="132"/>
      <c r="M443" s="132"/>
      <c r="N443" s="132"/>
      <c r="O443" s="132"/>
      <c r="P443" s="132"/>
      <c r="Q443" s="132"/>
      <c r="R443" s="132"/>
      <c r="S443" s="132"/>
      <c r="T443" s="132"/>
      <c r="U443" s="132"/>
      <c r="V443" s="132"/>
      <c r="W443" s="132"/>
      <c r="X443" s="132"/>
      <c r="Y443" s="132"/>
    </row>
    <row r="444" spans="1:25" x14ac:dyDescent="0.3">
      <c r="A444" s="132"/>
      <c r="B444" s="132"/>
      <c r="C444" s="132"/>
      <c r="D444" s="132"/>
      <c r="E444" s="132"/>
      <c r="F444" s="132"/>
      <c r="G444" s="132"/>
      <c r="H444" s="132"/>
      <c r="I444" s="132"/>
      <c r="J444" s="132"/>
      <c r="K444" s="132"/>
      <c r="L444" s="132"/>
      <c r="M444" s="132"/>
      <c r="N444" s="132"/>
      <c r="O444" s="132"/>
      <c r="P444" s="132"/>
      <c r="Q444" s="132"/>
      <c r="R444" s="132"/>
      <c r="S444" s="132"/>
      <c r="T444" s="132"/>
      <c r="U444" s="132"/>
      <c r="V444" s="132"/>
      <c r="W444" s="132"/>
      <c r="X444" s="132"/>
      <c r="Y444" s="132"/>
    </row>
    <row r="445" spans="1:25" x14ac:dyDescent="0.3">
      <c r="A445" s="132"/>
      <c r="B445" s="132"/>
      <c r="C445" s="132"/>
      <c r="D445" s="132"/>
      <c r="E445" s="132"/>
      <c r="F445" s="132"/>
      <c r="G445" s="132"/>
      <c r="H445" s="132"/>
      <c r="I445" s="132"/>
      <c r="J445" s="132"/>
      <c r="K445" s="132"/>
      <c r="L445" s="132"/>
      <c r="M445" s="132"/>
      <c r="N445" s="132"/>
      <c r="O445" s="132"/>
      <c r="P445" s="132"/>
      <c r="Q445" s="132"/>
      <c r="R445" s="132"/>
      <c r="S445" s="132"/>
      <c r="T445" s="132"/>
      <c r="U445" s="132"/>
      <c r="V445" s="132"/>
      <c r="W445" s="132"/>
      <c r="X445" s="132"/>
      <c r="Y445" s="132"/>
    </row>
    <row r="446" spans="1:25" x14ac:dyDescent="0.3">
      <c r="A446" s="132"/>
      <c r="B446" s="132"/>
      <c r="C446" s="132"/>
      <c r="D446" s="132"/>
      <c r="E446" s="132"/>
      <c r="F446" s="132"/>
      <c r="G446" s="132"/>
      <c r="H446" s="132"/>
      <c r="I446" s="132"/>
      <c r="J446" s="132"/>
      <c r="K446" s="132"/>
      <c r="L446" s="132"/>
      <c r="M446" s="132"/>
      <c r="N446" s="132"/>
      <c r="O446" s="132"/>
      <c r="P446" s="132"/>
      <c r="Q446" s="132"/>
      <c r="R446" s="132"/>
      <c r="S446" s="132"/>
      <c r="T446" s="132"/>
      <c r="U446" s="132"/>
      <c r="V446" s="132"/>
      <c r="W446" s="132"/>
      <c r="X446" s="132"/>
      <c r="Y446" s="132"/>
    </row>
    <row r="447" spans="1:25" x14ac:dyDescent="0.3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</row>
    <row r="448" spans="1:25" x14ac:dyDescent="0.3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</row>
    <row r="449" spans="1:24" x14ac:dyDescent="0.3">
      <c r="P449" s="44"/>
      <c r="Q449" s="44"/>
      <c r="R449" s="43"/>
      <c r="S449" s="43"/>
      <c r="T449" s="43"/>
      <c r="U449" s="44"/>
    </row>
    <row r="450" spans="1:24" x14ac:dyDescent="0.3">
      <c r="A450" s="45" t="s">
        <v>171</v>
      </c>
      <c r="B450" s="45"/>
      <c r="C450" s="45"/>
      <c r="D450" s="45"/>
      <c r="E450" s="45"/>
      <c r="F450" s="45"/>
      <c r="G450" s="45"/>
      <c r="H450" s="45"/>
      <c r="I450" s="45"/>
      <c r="N450" s="44"/>
      <c r="O450" s="44"/>
      <c r="P450" s="46"/>
      <c r="Q450" s="46"/>
      <c r="R450" s="43"/>
      <c r="S450" s="43"/>
      <c r="T450" s="43"/>
    </row>
    <row r="451" spans="1:24" x14ac:dyDescent="0.3">
      <c r="M451" s="47"/>
      <c r="N451" s="47"/>
      <c r="R451" s="43"/>
      <c r="S451" s="43"/>
      <c r="T451" s="43"/>
    </row>
    <row r="452" spans="1:24" x14ac:dyDescent="0.3">
      <c r="R452" s="43"/>
      <c r="S452" s="43"/>
      <c r="T452" s="43"/>
    </row>
    <row r="453" spans="1:24" x14ac:dyDescent="0.3">
      <c r="D453" s="7"/>
      <c r="E453" s="7"/>
      <c r="P453" s="47"/>
      <c r="Q453" s="47"/>
      <c r="R453" s="43"/>
      <c r="S453" s="43"/>
      <c r="T453" s="43"/>
      <c r="U453" s="47"/>
    </row>
    <row r="454" spans="1:24" x14ac:dyDescent="0.3">
      <c r="A454" s="48"/>
      <c r="B454" s="48"/>
      <c r="C454" s="48"/>
      <c r="D454" s="49"/>
      <c r="E454" s="49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U454" s="47"/>
    </row>
    <row r="455" spans="1:24" ht="17.25" customHeight="1" x14ac:dyDescent="0.3">
      <c r="A455" s="269"/>
      <c r="B455" s="269"/>
      <c r="C455" s="269"/>
      <c r="D455" s="49"/>
      <c r="E455" s="49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3"/>
      <c r="Q455" s="43"/>
      <c r="R455" s="50"/>
      <c r="U455" s="43"/>
    </row>
    <row r="456" spans="1:24" x14ac:dyDescent="0.3">
      <c r="A456" s="57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</row>
    <row r="457" spans="1:24" x14ac:dyDescent="0.3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U457" s="43"/>
    </row>
    <row r="458" spans="1:24" x14ac:dyDescent="0.3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U458" s="43"/>
    </row>
  </sheetData>
  <sheetProtection formatCells="0" insertColumns="0" insertRows="0" deleteColumns="0" deleteRows="0"/>
  <mergeCells count="626">
    <mergeCell ref="A372:Y380"/>
    <mergeCell ref="A419:Y423"/>
    <mergeCell ref="A91:Y99"/>
    <mergeCell ref="A150:Y157"/>
    <mergeCell ref="C120:K120"/>
    <mergeCell ref="L108:M108"/>
    <mergeCell ref="L109:M109"/>
    <mergeCell ref="V105:W105"/>
    <mergeCell ref="L105:M105"/>
    <mergeCell ref="L106:M106"/>
    <mergeCell ref="A102:U103"/>
    <mergeCell ref="V114:W114"/>
    <mergeCell ref="V115:W115"/>
    <mergeCell ref="V116:W116"/>
    <mergeCell ref="V117:W117"/>
    <mergeCell ref="C119:K119"/>
    <mergeCell ref="Q147:S147"/>
    <mergeCell ref="K169:L169"/>
    <mergeCell ref="K168:L168"/>
    <mergeCell ref="C118:K118"/>
    <mergeCell ref="V121:W121"/>
    <mergeCell ref="V118:W118"/>
    <mergeCell ref="A175:Y177"/>
    <mergeCell ref="G173:J173"/>
    <mergeCell ref="M24:N24"/>
    <mergeCell ref="O24:P24"/>
    <mergeCell ref="Q24:R24"/>
    <mergeCell ref="Q25:R25"/>
    <mergeCell ref="E5:Q8"/>
    <mergeCell ref="E9:Q9"/>
    <mergeCell ref="Q23:R23"/>
    <mergeCell ref="K22:L23"/>
    <mergeCell ref="K24:L24"/>
    <mergeCell ref="O23:P23"/>
    <mergeCell ref="M26:N26"/>
    <mergeCell ref="M25:N25"/>
    <mergeCell ref="O25:P25"/>
    <mergeCell ref="G61:J61"/>
    <mergeCell ref="V113:W113"/>
    <mergeCell ref="V106:W106"/>
    <mergeCell ref="V107:W107"/>
    <mergeCell ref="V108:W108"/>
    <mergeCell ref="V109:W109"/>
    <mergeCell ref="V110:W110"/>
    <mergeCell ref="V111:W111"/>
    <mergeCell ref="V112:W112"/>
    <mergeCell ref="L113:M113"/>
    <mergeCell ref="L107:M107"/>
    <mergeCell ref="K27:L27"/>
    <mergeCell ref="M27:N27"/>
    <mergeCell ref="O27:P27"/>
    <mergeCell ref="Q27:R27"/>
    <mergeCell ref="G27:J27"/>
    <mergeCell ref="L110:M110"/>
    <mergeCell ref="L111:M111"/>
    <mergeCell ref="L112:M112"/>
    <mergeCell ref="K173:L173"/>
    <mergeCell ref="G170:J170"/>
    <mergeCell ref="V119:W119"/>
    <mergeCell ref="V120:W120"/>
    <mergeCell ref="P221:R221"/>
    <mergeCell ref="D225:F226"/>
    <mergeCell ref="G226:I226"/>
    <mergeCell ref="J226:L226"/>
    <mergeCell ref="H182:J182"/>
    <mergeCell ref="G172:J172"/>
    <mergeCell ref="D186:G186"/>
    <mergeCell ref="K186:M186"/>
    <mergeCell ref="H185:J185"/>
    <mergeCell ref="H186:J186"/>
    <mergeCell ref="D216:F217"/>
    <mergeCell ref="G216:R216"/>
    <mergeCell ref="G217:I217"/>
    <mergeCell ref="J217:L217"/>
    <mergeCell ref="M217:O217"/>
    <mergeCell ref="P217:R217"/>
    <mergeCell ref="D185:G185"/>
    <mergeCell ref="K185:M185"/>
    <mergeCell ref="A205:Y210"/>
    <mergeCell ref="G162:J162"/>
    <mergeCell ref="K164:L164"/>
    <mergeCell ref="K161:L161"/>
    <mergeCell ref="C121:K121"/>
    <mergeCell ref="L147:M147"/>
    <mergeCell ref="Q148:S148"/>
    <mergeCell ref="G169:J169"/>
    <mergeCell ref="G168:J168"/>
    <mergeCell ref="G166:J166"/>
    <mergeCell ref="G165:J165"/>
    <mergeCell ref="G164:J164"/>
    <mergeCell ref="G163:J163"/>
    <mergeCell ref="A455:C455"/>
    <mergeCell ref="D229:F229"/>
    <mergeCell ref="G229:I229"/>
    <mergeCell ref="J229:L229"/>
    <mergeCell ref="D220:F220"/>
    <mergeCell ref="G220:I220"/>
    <mergeCell ref="J220:L220"/>
    <mergeCell ref="A233:Y235"/>
    <mergeCell ref="A429:Y446"/>
    <mergeCell ref="V394:X394"/>
    <mergeCell ref="P394:R394"/>
    <mergeCell ref="J390:L390"/>
    <mergeCell ref="M390:O390"/>
    <mergeCell ref="J356:L356"/>
    <mergeCell ref="M356:O356"/>
    <mergeCell ref="C368:F368"/>
    <mergeCell ref="G368:I368"/>
    <mergeCell ref="G369:I369"/>
    <mergeCell ref="C357:F357"/>
    <mergeCell ref="C361:F362"/>
    <mergeCell ref="P388:R388"/>
    <mergeCell ref="B393:I393"/>
    <mergeCell ref="M220:O220"/>
    <mergeCell ref="P220:R220"/>
    <mergeCell ref="K280:L280"/>
    <mergeCell ref="I284:J284"/>
    <mergeCell ref="K284:L284"/>
    <mergeCell ref="M284:N284"/>
    <mergeCell ref="O284:P284"/>
    <mergeCell ref="Q282:R282"/>
    <mergeCell ref="M278:N278"/>
    <mergeCell ref="G280:H280"/>
    <mergeCell ref="G281:H281"/>
    <mergeCell ref="G283:H283"/>
    <mergeCell ref="Q279:R279"/>
    <mergeCell ref="O280:P280"/>
    <mergeCell ref="Q280:R280"/>
    <mergeCell ref="O281:P281"/>
    <mergeCell ref="Q281:R281"/>
    <mergeCell ref="O283:P283"/>
    <mergeCell ref="Q283:R283"/>
    <mergeCell ref="O279:P279"/>
    <mergeCell ref="M281:N281"/>
    <mergeCell ref="O252:P252"/>
    <mergeCell ref="Q252:R252"/>
    <mergeCell ref="I251:J251"/>
    <mergeCell ref="M251:N251"/>
    <mergeCell ref="O251:P251"/>
    <mergeCell ref="Q251:R251"/>
    <mergeCell ref="L114:M114"/>
    <mergeCell ref="L115:M115"/>
    <mergeCell ref="L116:M116"/>
    <mergeCell ref="L117:M117"/>
    <mergeCell ref="L118:M118"/>
    <mergeCell ref="L119:M119"/>
    <mergeCell ref="L120:M120"/>
    <mergeCell ref="K170:L170"/>
    <mergeCell ref="G171:J171"/>
    <mergeCell ref="K171:L171"/>
    <mergeCell ref="A159:U159"/>
    <mergeCell ref="K162:L162"/>
    <mergeCell ref="K163:L163"/>
    <mergeCell ref="D147:K147"/>
    <mergeCell ref="K166:L166"/>
    <mergeCell ref="K165:L165"/>
    <mergeCell ref="L121:M121"/>
    <mergeCell ref="C250:F250"/>
    <mergeCell ref="J394:L394"/>
    <mergeCell ref="M394:O394"/>
    <mergeCell ref="S394:U394"/>
    <mergeCell ref="B394:I394"/>
    <mergeCell ref="M22:R22"/>
    <mergeCell ref="M23:N23"/>
    <mergeCell ref="K25:L25"/>
    <mergeCell ref="G25:J25"/>
    <mergeCell ref="G24:J24"/>
    <mergeCell ref="G22:J23"/>
    <mergeCell ref="K61:L61"/>
    <mergeCell ref="O61:P61"/>
    <mergeCell ref="Q61:R61"/>
    <mergeCell ref="M61:N61"/>
    <mergeCell ref="G59:J59"/>
    <mergeCell ref="K59:L59"/>
    <mergeCell ref="M59:N59"/>
    <mergeCell ref="O59:P59"/>
    <mergeCell ref="Q59:R59"/>
    <mergeCell ref="G60:J60"/>
    <mergeCell ref="K60:L60"/>
    <mergeCell ref="M60:N60"/>
    <mergeCell ref="Q60:R60"/>
    <mergeCell ref="O60:P60"/>
    <mergeCell ref="M393:O393"/>
    <mergeCell ref="P393:R393"/>
    <mergeCell ref="J388:L388"/>
    <mergeCell ref="V390:X390"/>
    <mergeCell ref="J391:L391"/>
    <mergeCell ref="S391:U391"/>
    <mergeCell ref="V393:X393"/>
    <mergeCell ref="J392:L392"/>
    <mergeCell ref="M392:O392"/>
    <mergeCell ref="P392:R392"/>
    <mergeCell ref="S392:U392"/>
    <mergeCell ref="M388:O388"/>
    <mergeCell ref="P390:R390"/>
    <mergeCell ref="M391:O391"/>
    <mergeCell ref="P391:R391"/>
    <mergeCell ref="V391:X391"/>
    <mergeCell ref="V388:X388"/>
    <mergeCell ref="J389:L389"/>
    <mergeCell ref="S388:U388"/>
    <mergeCell ref="V389:X389"/>
    <mergeCell ref="S393:U393"/>
    <mergeCell ref="J393:L393"/>
    <mergeCell ref="U279:V279"/>
    <mergeCell ref="S280:T280"/>
    <mergeCell ref="U280:V280"/>
    <mergeCell ref="U282:V282"/>
    <mergeCell ref="S282:T282"/>
    <mergeCell ref="U281:V281"/>
    <mergeCell ref="S281:T281"/>
    <mergeCell ref="V392:X392"/>
    <mergeCell ref="B392:I392"/>
    <mergeCell ref="S365:U365"/>
    <mergeCell ref="S389:U389"/>
    <mergeCell ref="U283:V283"/>
    <mergeCell ref="S283:T283"/>
    <mergeCell ref="Q284:R284"/>
    <mergeCell ref="G284:H284"/>
    <mergeCell ref="M327:U327"/>
    <mergeCell ref="T328:U329"/>
    <mergeCell ref="P328:Q329"/>
    <mergeCell ref="R328:S329"/>
    <mergeCell ref="D330:E330"/>
    <mergeCell ref="F330:G330"/>
    <mergeCell ref="H328:I329"/>
    <mergeCell ref="H330:I330"/>
    <mergeCell ref="G279:H279"/>
    <mergeCell ref="O276:R276"/>
    <mergeCell ref="O278:P278"/>
    <mergeCell ref="Q278:R278"/>
    <mergeCell ref="K283:L283"/>
    <mergeCell ref="A240:U240"/>
    <mergeCell ref="M283:N283"/>
    <mergeCell ref="G275:V275"/>
    <mergeCell ref="S276:V276"/>
    <mergeCell ref="S277:T277"/>
    <mergeCell ref="U277:V277"/>
    <mergeCell ref="K244:N244"/>
    <mergeCell ref="M277:N277"/>
    <mergeCell ref="U252:V252"/>
    <mergeCell ref="S252:T252"/>
    <mergeCell ref="D264:E264"/>
    <mergeCell ref="G252:H252"/>
    <mergeCell ref="M252:N252"/>
    <mergeCell ref="G282:H282"/>
    <mergeCell ref="I282:J282"/>
    <mergeCell ref="I278:J278"/>
    <mergeCell ref="I280:J280"/>
    <mergeCell ref="U251:V251"/>
    <mergeCell ref="S251:T251"/>
    <mergeCell ref="G251:H251"/>
    <mergeCell ref="C275:F277"/>
    <mergeCell ref="I246:J246"/>
    <mergeCell ref="K249:L249"/>
    <mergeCell ref="A323:U323"/>
    <mergeCell ref="G276:J276"/>
    <mergeCell ref="K276:N276"/>
    <mergeCell ref="I283:J283"/>
    <mergeCell ref="K277:L277"/>
    <mergeCell ref="K278:L278"/>
    <mergeCell ref="K279:L279"/>
    <mergeCell ref="K281:L281"/>
    <mergeCell ref="I277:J277"/>
    <mergeCell ref="I279:J279"/>
    <mergeCell ref="S278:T278"/>
    <mergeCell ref="U278:V278"/>
    <mergeCell ref="I281:J281"/>
    <mergeCell ref="G277:H277"/>
    <mergeCell ref="G278:H278"/>
    <mergeCell ref="K282:L282"/>
    <mergeCell ref="S284:T284"/>
    <mergeCell ref="S279:T279"/>
    <mergeCell ref="A311:Y318"/>
    <mergeCell ref="M279:N279"/>
    <mergeCell ref="M280:N280"/>
    <mergeCell ref="O277:P277"/>
    <mergeCell ref="Q277:R277"/>
    <mergeCell ref="M328:O329"/>
    <mergeCell ref="D336:E336"/>
    <mergeCell ref="F336:G336"/>
    <mergeCell ref="H336:I336"/>
    <mergeCell ref="M336:O336"/>
    <mergeCell ref="A328:C329"/>
    <mergeCell ref="G250:H250"/>
    <mergeCell ref="I250:J250"/>
    <mergeCell ref="K250:L250"/>
    <mergeCell ref="H331:I331"/>
    <mergeCell ref="H332:I332"/>
    <mergeCell ref="H333:I333"/>
    <mergeCell ref="H334:I334"/>
    <mergeCell ref="H335:I335"/>
    <mergeCell ref="A327:I327"/>
    <mergeCell ref="D333:E333"/>
    <mergeCell ref="D331:E331"/>
    <mergeCell ref="F331:G331"/>
    <mergeCell ref="D334:E334"/>
    <mergeCell ref="F334:G334"/>
    <mergeCell ref="F332:G332"/>
    <mergeCell ref="D335:E335"/>
    <mergeCell ref="F335:G335"/>
    <mergeCell ref="D332:E332"/>
    <mergeCell ref="G161:J161"/>
    <mergeCell ref="O26:P26"/>
    <mergeCell ref="Q26:R26"/>
    <mergeCell ref="K26:L26"/>
    <mergeCell ref="A18:U20"/>
    <mergeCell ref="G58:J58"/>
    <mergeCell ref="K58:L58"/>
    <mergeCell ref="G88:N88"/>
    <mergeCell ref="G167:J167"/>
    <mergeCell ref="K167:L167"/>
    <mergeCell ref="G87:N87"/>
    <mergeCell ref="O87:P87"/>
    <mergeCell ref="C105:K105"/>
    <mergeCell ref="C106:K106"/>
    <mergeCell ref="C107:K107"/>
    <mergeCell ref="C108:K108"/>
    <mergeCell ref="C109:K109"/>
    <mergeCell ref="C110:K110"/>
    <mergeCell ref="N147:P147"/>
    <mergeCell ref="L148:M148"/>
    <mergeCell ref="N148:P148"/>
    <mergeCell ref="D148:K148"/>
    <mergeCell ref="C364:F364"/>
    <mergeCell ref="M334:O334"/>
    <mergeCell ref="M333:O333"/>
    <mergeCell ref="A335:C335"/>
    <mergeCell ref="A334:C334"/>
    <mergeCell ref="A333:C333"/>
    <mergeCell ref="A336:C336"/>
    <mergeCell ref="G351:I351"/>
    <mergeCell ref="G355:I355"/>
    <mergeCell ref="J352:L352"/>
    <mergeCell ref="M353:O353"/>
    <mergeCell ref="G357:I357"/>
    <mergeCell ref="J357:L357"/>
    <mergeCell ref="M357:O357"/>
    <mergeCell ref="G354:I354"/>
    <mergeCell ref="M335:O335"/>
    <mergeCell ref="C363:F363"/>
    <mergeCell ref="G361:U361"/>
    <mergeCell ref="G362:I362"/>
    <mergeCell ref="J362:L362"/>
    <mergeCell ref="M362:O362"/>
    <mergeCell ref="J353:L353"/>
    <mergeCell ref="C354:F354"/>
    <mergeCell ref="S362:U362"/>
    <mergeCell ref="T331:U331"/>
    <mergeCell ref="S350:U350"/>
    <mergeCell ref="S353:U353"/>
    <mergeCell ref="S357:U357"/>
    <mergeCell ref="J351:L351"/>
    <mergeCell ref="S356:U356"/>
    <mergeCell ref="P353:R353"/>
    <mergeCell ref="P334:Q334"/>
    <mergeCell ref="P330:Q330"/>
    <mergeCell ref="M330:O330"/>
    <mergeCell ref="T330:U330"/>
    <mergeCell ref="P336:Q336"/>
    <mergeCell ref="R336:S336"/>
    <mergeCell ref="T336:U336"/>
    <mergeCell ref="R330:S330"/>
    <mergeCell ref="G349:U349"/>
    <mergeCell ref="M351:O351"/>
    <mergeCell ref="P351:R351"/>
    <mergeCell ref="S351:U351"/>
    <mergeCell ref="G350:I350"/>
    <mergeCell ref="P333:Q333"/>
    <mergeCell ref="R333:S333"/>
    <mergeCell ref="M350:O350"/>
    <mergeCell ref="P357:R357"/>
    <mergeCell ref="P352:R352"/>
    <mergeCell ref="M363:O363"/>
    <mergeCell ref="J363:L363"/>
    <mergeCell ref="S363:U363"/>
    <mergeCell ref="C353:F353"/>
    <mergeCell ref="G353:I353"/>
    <mergeCell ref="P362:R362"/>
    <mergeCell ref="C355:F355"/>
    <mergeCell ref="C356:F356"/>
    <mergeCell ref="G356:I356"/>
    <mergeCell ref="G352:I352"/>
    <mergeCell ref="M354:O354"/>
    <mergeCell ref="M352:O352"/>
    <mergeCell ref="J355:L355"/>
    <mergeCell ref="M355:O355"/>
    <mergeCell ref="P363:R363"/>
    <mergeCell ref="P356:R356"/>
    <mergeCell ref="P355:R355"/>
    <mergeCell ref="P354:R354"/>
    <mergeCell ref="G363:I363"/>
    <mergeCell ref="C351:F351"/>
    <mergeCell ref="F333:G333"/>
    <mergeCell ref="A330:C330"/>
    <mergeCell ref="C349:F350"/>
    <mergeCell ref="D328:E329"/>
    <mergeCell ref="K251:L251"/>
    <mergeCell ref="D299:E299"/>
    <mergeCell ref="F328:G329"/>
    <mergeCell ref="A331:C331"/>
    <mergeCell ref="K252:L252"/>
    <mergeCell ref="C278:F278"/>
    <mergeCell ref="C279:F279"/>
    <mergeCell ref="C280:F280"/>
    <mergeCell ref="C281:F281"/>
    <mergeCell ref="C282:F282"/>
    <mergeCell ref="C283:F283"/>
    <mergeCell ref="C284:F284"/>
    <mergeCell ref="A286:Z286"/>
    <mergeCell ref="A344:Z344"/>
    <mergeCell ref="R332:S332"/>
    <mergeCell ref="T332:U332"/>
    <mergeCell ref="T333:U333"/>
    <mergeCell ref="T334:U334"/>
    <mergeCell ref="J350:L350"/>
    <mergeCell ref="M365:O365"/>
    <mergeCell ref="P365:R365"/>
    <mergeCell ref="B390:I390"/>
    <mergeCell ref="B391:I391"/>
    <mergeCell ref="C367:F367"/>
    <mergeCell ref="G367:I367"/>
    <mergeCell ref="J367:L367"/>
    <mergeCell ref="M389:O389"/>
    <mergeCell ref="P389:R389"/>
    <mergeCell ref="A384:Y385"/>
    <mergeCell ref="J369:L369"/>
    <mergeCell ref="J368:L368"/>
    <mergeCell ref="P366:R366"/>
    <mergeCell ref="G366:I366"/>
    <mergeCell ref="J366:L366"/>
    <mergeCell ref="M366:O366"/>
    <mergeCell ref="C369:F369"/>
    <mergeCell ref="C365:F365"/>
    <mergeCell ref="S367:U367"/>
    <mergeCell ref="S368:U368"/>
    <mergeCell ref="S390:U390"/>
    <mergeCell ref="C366:F366"/>
    <mergeCell ref="P369:R369"/>
    <mergeCell ref="M368:O368"/>
    <mergeCell ref="C252:F252"/>
    <mergeCell ref="C249:F249"/>
    <mergeCell ref="C251:F251"/>
    <mergeCell ref="K172:L172"/>
    <mergeCell ref="C111:K111"/>
    <mergeCell ref="C112:K112"/>
    <mergeCell ref="C113:K113"/>
    <mergeCell ref="C114:K114"/>
    <mergeCell ref="C115:K115"/>
    <mergeCell ref="C116:K116"/>
    <mergeCell ref="C117:K117"/>
    <mergeCell ref="I252:J252"/>
    <mergeCell ref="G245:H245"/>
    <mergeCell ref="I245:J245"/>
    <mergeCell ref="K245:L245"/>
    <mergeCell ref="D182:G182"/>
    <mergeCell ref="K182:M182"/>
    <mergeCell ref="D183:G183"/>
    <mergeCell ref="K183:M183"/>
    <mergeCell ref="D184:G184"/>
    <mergeCell ref="K184:M184"/>
    <mergeCell ref="H184:J184"/>
    <mergeCell ref="H183:J183"/>
    <mergeCell ref="D218:F218"/>
    <mergeCell ref="C243:F245"/>
    <mergeCell ref="C246:F246"/>
    <mergeCell ref="O244:R244"/>
    <mergeCell ref="M245:N245"/>
    <mergeCell ref="O245:P245"/>
    <mergeCell ref="Q245:R245"/>
    <mergeCell ref="P226:R226"/>
    <mergeCell ref="P230:R230"/>
    <mergeCell ref="D228:F228"/>
    <mergeCell ref="G228:I228"/>
    <mergeCell ref="J228:L228"/>
    <mergeCell ref="M230:O230"/>
    <mergeCell ref="M228:O228"/>
    <mergeCell ref="M229:O229"/>
    <mergeCell ref="P228:R228"/>
    <mergeCell ref="P229:R229"/>
    <mergeCell ref="D230:F230"/>
    <mergeCell ref="G246:H246"/>
    <mergeCell ref="P218:R218"/>
    <mergeCell ref="G218:I218"/>
    <mergeCell ref="J218:L218"/>
    <mergeCell ref="M218:O218"/>
    <mergeCell ref="G230:I230"/>
    <mergeCell ref="U249:V249"/>
    <mergeCell ref="S249:T249"/>
    <mergeCell ref="Q249:R249"/>
    <mergeCell ref="O249:P249"/>
    <mergeCell ref="M249:N249"/>
    <mergeCell ref="U247:V247"/>
    <mergeCell ref="S247:T247"/>
    <mergeCell ref="Q247:R247"/>
    <mergeCell ref="O247:P247"/>
    <mergeCell ref="M247:N247"/>
    <mergeCell ref="K247:L247"/>
    <mergeCell ref="I247:J247"/>
    <mergeCell ref="G247:H247"/>
    <mergeCell ref="U246:V246"/>
    <mergeCell ref="S246:T246"/>
    <mergeCell ref="Q246:R246"/>
    <mergeCell ref="O246:P246"/>
    <mergeCell ref="M246:N246"/>
    <mergeCell ref="K246:L246"/>
    <mergeCell ref="D219:F219"/>
    <mergeCell ref="G219:I219"/>
    <mergeCell ref="J219:L219"/>
    <mergeCell ref="M219:O219"/>
    <mergeCell ref="P219:R219"/>
    <mergeCell ref="C247:F247"/>
    <mergeCell ref="C248:F248"/>
    <mergeCell ref="J230:L230"/>
    <mergeCell ref="G225:R225"/>
    <mergeCell ref="D227:F227"/>
    <mergeCell ref="G227:I227"/>
    <mergeCell ref="J227:L227"/>
    <mergeCell ref="M227:O227"/>
    <mergeCell ref="P227:R227"/>
    <mergeCell ref="M226:O226"/>
    <mergeCell ref="D221:F221"/>
    <mergeCell ref="G221:I221"/>
    <mergeCell ref="J221:L221"/>
    <mergeCell ref="M221:O221"/>
    <mergeCell ref="K248:L248"/>
    <mergeCell ref="I248:J248"/>
    <mergeCell ref="G248:H248"/>
    <mergeCell ref="G244:J244"/>
    <mergeCell ref="G243:V243"/>
    <mergeCell ref="B389:I389"/>
    <mergeCell ref="B388:I388"/>
    <mergeCell ref="O282:P282"/>
    <mergeCell ref="M282:N282"/>
    <mergeCell ref="U284:V284"/>
    <mergeCell ref="S355:U355"/>
    <mergeCell ref="S352:U352"/>
    <mergeCell ref="R334:S334"/>
    <mergeCell ref="P335:Q335"/>
    <mergeCell ref="R335:S335"/>
    <mergeCell ref="A338:Y342"/>
    <mergeCell ref="S354:U354"/>
    <mergeCell ref="A332:C332"/>
    <mergeCell ref="A346:U346"/>
    <mergeCell ref="T335:U335"/>
    <mergeCell ref="M331:O331"/>
    <mergeCell ref="P331:Q331"/>
    <mergeCell ref="C352:F352"/>
    <mergeCell ref="J354:L354"/>
    <mergeCell ref="G365:I365"/>
    <mergeCell ref="J365:L365"/>
    <mergeCell ref="J364:L364"/>
    <mergeCell ref="M364:O364"/>
    <mergeCell ref="P367:R367"/>
    <mergeCell ref="I249:J249"/>
    <mergeCell ref="G249:H249"/>
    <mergeCell ref="P364:R364"/>
    <mergeCell ref="S364:U364"/>
    <mergeCell ref="S366:U366"/>
    <mergeCell ref="P368:R368"/>
    <mergeCell ref="M367:O367"/>
    <mergeCell ref="M58:N58"/>
    <mergeCell ref="O58:P58"/>
    <mergeCell ref="Q58:R58"/>
    <mergeCell ref="U245:V245"/>
    <mergeCell ref="S245:T245"/>
    <mergeCell ref="S244:V244"/>
    <mergeCell ref="U248:V248"/>
    <mergeCell ref="S248:T248"/>
    <mergeCell ref="Q248:R248"/>
    <mergeCell ref="O248:P248"/>
    <mergeCell ref="M248:N248"/>
    <mergeCell ref="R331:S331"/>
    <mergeCell ref="M332:O332"/>
    <mergeCell ref="P332:Q332"/>
    <mergeCell ref="U250:V250"/>
    <mergeCell ref="S250:T250"/>
    <mergeCell ref="Q250:R250"/>
    <mergeCell ref="O250:P250"/>
    <mergeCell ref="M250:N250"/>
    <mergeCell ref="S369:U369"/>
    <mergeCell ref="P350:R350"/>
    <mergeCell ref="G26:J26"/>
    <mergeCell ref="O51:P51"/>
    <mergeCell ref="O52:P52"/>
    <mergeCell ref="G50:N50"/>
    <mergeCell ref="G51:N51"/>
    <mergeCell ref="G49:N49"/>
    <mergeCell ref="G52:N52"/>
    <mergeCell ref="O48:P48"/>
    <mergeCell ref="O49:P49"/>
    <mergeCell ref="O50:P50"/>
    <mergeCell ref="G48:N48"/>
    <mergeCell ref="Q46:R47"/>
    <mergeCell ref="Q48:R48"/>
    <mergeCell ref="Q49:R49"/>
    <mergeCell ref="M369:O369"/>
    <mergeCell ref="O57:P57"/>
    <mergeCell ref="Q57:R57"/>
    <mergeCell ref="G46:N47"/>
    <mergeCell ref="O46:P47"/>
    <mergeCell ref="G364:I364"/>
    <mergeCell ref="A456:X456"/>
    <mergeCell ref="Q50:R50"/>
    <mergeCell ref="Q51:R51"/>
    <mergeCell ref="Q52:R52"/>
    <mergeCell ref="Q85:R85"/>
    <mergeCell ref="Q86:R86"/>
    <mergeCell ref="Q87:R87"/>
    <mergeCell ref="Q88:R88"/>
    <mergeCell ref="Q82:R83"/>
    <mergeCell ref="Q84:R84"/>
    <mergeCell ref="L104:V104"/>
    <mergeCell ref="O88:P88"/>
    <mergeCell ref="G82:N83"/>
    <mergeCell ref="O82:P83"/>
    <mergeCell ref="G84:N84"/>
    <mergeCell ref="O84:P84"/>
    <mergeCell ref="G85:N85"/>
    <mergeCell ref="O85:P85"/>
    <mergeCell ref="G86:N86"/>
    <mergeCell ref="O86:P86"/>
    <mergeCell ref="G56:J57"/>
    <mergeCell ref="K56:L57"/>
    <mergeCell ref="M56:R56"/>
    <mergeCell ref="M57:N57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8"/>
  <dimension ref="A1:D13"/>
  <sheetViews>
    <sheetView workbookViewId="0"/>
  </sheetViews>
  <sheetFormatPr defaultRowHeight="14.4" x14ac:dyDescent="0.3"/>
  <cols>
    <col min="1" max="1" width="8.5546875" bestFit="1" customWidth="1"/>
    <col min="2" max="2" width="11.5546875" bestFit="1" customWidth="1"/>
    <col min="3" max="3" width="24.5546875" bestFit="1" customWidth="1"/>
    <col min="4" max="4" width="5.33203125" bestFit="1" customWidth="1"/>
  </cols>
  <sheetData>
    <row r="1" spans="1:4" x14ac:dyDescent="0.3">
      <c r="A1" t="s">
        <v>100</v>
      </c>
      <c r="B1" t="s">
        <v>118</v>
      </c>
      <c r="C1" t="s">
        <v>110</v>
      </c>
      <c r="D1" t="s">
        <v>95</v>
      </c>
    </row>
    <row r="2" spans="1:4" x14ac:dyDescent="0.3">
      <c r="A2">
        <v>0</v>
      </c>
      <c r="B2" t="s">
        <v>88</v>
      </c>
      <c r="C2" t="s">
        <v>65</v>
      </c>
      <c r="D2">
        <v>1</v>
      </c>
    </row>
    <row r="3" spans="1:4" x14ac:dyDescent="0.3">
      <c r="A3">
        <v>0</v>
      </c>
      <c r="B3" t="s">
        <v>88</v>
      </c>
      <c r="C3" t="s">
        <v>90</v>
      </c>
      <c r="D3">
        <v>2</v>
      </c>
    </row>
    <row r="4" spans="1:4" x14ac:dyDescent="0.3">
      <c r="A4">
        <v>0</v>
      </c>
      <c r="B4" t="s">
        <v>88</v>
      </c>
      <c r="C4" t="s">
        <v>64</v>
      </c>
      <c r="D4">
        <v>3</v>
      </c>
    </row>
    <row r="5" spans="1:4" x14ac:dyDescent="0.3">
      <c r="A5">
        <v>0</v>
      </c>
      <c r="B5" t="s">
        <v>88</v>
      </c>
      <c r="C5" t="s">
        <v>89</v>
      </c>
      <c r="D5">
        <v>4</v>
      </c>
    </row>
    <row r="6" spans="1:4" x14ac:dyDescent="0.3">
      <c r="A6">
        <v>1559</v>
      </c>
      <c r="B6" t="s">
        <v>51</v>
      </c>
      <c r="C6" t="s">
        <v>65</v>
      </c>
      <c r="D6">
        <v>1</v>
      </c>
    </row>
    <row r="7" spans="1:4" x14ac:dyDescent="0.3">
      <c r="A7">
        <v>5</v>
      </c>
      <c r="B7" t="s">
        <v>51</v>
      </c>
      <c r="C7" t="s">
        <v>90</v>
      </c>
      <c r="D7">
        <v>2</v>
      </c>
    </row>
    <row r="8" spans="1:4" x14ac:dyDescent="0.3">
      <c r="A8">
        <v>0</v>
      </c>
      <c r="B8" t="s">
        <v>51</v>
      </c>
      <c r="C8" t="s">
        <v>64</v>
      </c>
      <c r="D8">
        <v>3</v>
      </c>
    </row>
    <row r="9" spans="1:4" x14ac:dyDescent="0.3">
      <c r="A9">
        <v>0</v>
      </c>
      <c r="B9" t="s">
        <v>51</v>
      </c>
      <c r="C9" t="s">
        <v>89</v>
      </c>
      <c r="D9">
        <v>4</v>
      </c>
    </row>
    <row r="10" spans="1:4" x14ac:dyDescent="0.3">
      <c r="A10">
        <v>0</v>
      </c>
      <c r="B10" t="s">
        <v>52</v>
      </c>
      <c r="C10" t="s">
        <v>65</v>
      </c>
      <c r="D10">
        <v>1</v>
      </c>
    </row>
    <row r="11" spans="1:4" x14ac:dyDescent="0.3">
      <c r="A11">
        <v>0</v>
      </c>
      <c r="B11" t="s">
        <v>52</v>
      </c>
      <c r="C11" t="s">
        <v>90</v>
      </c>
      <c r="D11">
        <v>2</v>
      </c>
    </row>
    <row r="12" spans="1:4" x14ac:dyDescent="0.3">
      <c r="A12">
        <v>0</v>
      </c>
      <c r="B12" t="s">
        <v>52</v>
      </c>
      <c r="C12" t="s">
        <v>64</v>
      </c>
      <c r="D12">
        <v>3</v>
      </c>
    </row>
    <row r="13" spans="1:4" x14ac:dyDescent="0.3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9"/>
  <dimension ref="A1:G7"/>
  <sheetViews>
    <sheetView workbookViewId="0"/>
  </sheetViews>
  <sheetFormatPr defaultRowHeight="14.4" x14ac:dyDescent="0.3"/>
  <cols>
    <col min="1" max="1" width="5.33203125" bestFit="1" customWidth="1"/>
    <col min="2" max="2" width="14.5546875" bestFit="1" customWidth="1"/>
    <col min="3" max="3" width="17.44140625" bestFit="1" customWidth="1"/>
    <col min="4" max="4" width="23.6640625" bestFit="1" customWidth="1"/>
    <col min="5" max="5" width="19.109375" bestFit="1" customWidth="1"/>
    <col min="6" max="6" width="13.33203125" bestFit="1" customWidth="1"/>
    <col min="7" max="7" width="13.109375" bestFit="1" customWidth="1"/>
  </cols>
  <sheetData>
    <row r="1" spans="1:7" x14ac:dyDescent="0.3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3">
      <c r="A2">
        <v>1</v>
      </c>
      <c r="B2" t="s">
        <v>122</v>
      </c>
      <c r="C2">
        <v>0</v>
      </c>
      <c r="D2">
        <v>257</v>
      </c>
      <c r="E2">
        <v>0</v>
      </c>
      <c r="F2">
        <v>9</v>
      </c>
      <c r="G2">
        <v>7</v>
      </c>
    </row>
    <row r="3" spans="1:7" x14ac:dyDescent="0.3">
      <c r="A3">
        <v>2</v>
      </c>
      <c r="B3" t="s">
        <v>151</v>
      </c>
      <c r="C3">
        <v>17</v>
      </c>
      <c r="D3">
        <v>121</v>
      </c>
      <c r="E3">
        <v>0</v>
      </c>
      <c r="F3">
        <v>9</v>
      </c>
      <c r="G3">
        <v>7</v>
      </c>
    </row>
    <row r="4" spans="1:7" x14ac:dyDescent="0.3">
      <c r="A4">
        <v>3</v>
      </c>
      <c r="B4" t="s">
        <v>123</v>
      </c>
      <c r="C4">
        <v>16</v>
      </c>
      <c r="D4">
        <v>12</v>
      </c>
      <c r="E4">
        <v>0</v>
      </c>
      <c r="F4">
        <v>41</v>
      </c>
      <c r="G4">
        <v>21</v>
      </c>
    </row>
    <row r="5" spans="1:7" x14ac:dyDescent="0.3">
      <c r="A5">
        <v>4</v>
      </c>
      <c r="B5" t="s">
        <v>154</v>
      </c>
      <c r="C5">
        <v>1</v>
      </c>
      <c r="D5">
        <v>0</v>
      </c>
      <c r="E5">
        <v>0</v>
      </c>
      <c r="F5">
        <v>0</v>
      </c>
      <c r="G5">
        <v>60</v>
      </c>
    </row>
    <row r="6" spans="1:7" x14ac:dyDescent="0.3">
      <c r="A6">
        <v>5</v>
      </c>
      <c r="B6" t="s">
        <v>160</v>
      </c>
      <c r="C6">
        <v>0</v>
      </c>
      <c r="D6">
        <v>0</v>
      </c>
      <c r="E6">
        <v>0</v>
      </c>
      <c r="F6">
        <v>1</v>
      </c>
      <c r="G6">
        <v>35</v>
      </c>
    </row>
    <row r="7" spans="1:7" x14ac:dyDescent="0.3">
      <c r="A7">
        <v>6</v>
      </c>
      <c r="B7" t="s">
        <v>102</v>
      </c>
      <c r="C7">
        <v>19</v>
      </c>
      <c r="D7">
        <v>9</v>
      </c>
      <c r="E7">
        <v>0</v>
      </c>
      <c r="F7">
        <v>63</v>
      </c>
      <c r="G7">
        <v>118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0"/>
  <dimension ref="A1:G7"/>
  <sheetViews>
    <sheetView workbookViewId="0"/>
  </sheetViews>
  <sheetFormatPr defaultRowHeight="14.4" x14ac:dyDescent="0.3"/>
  <cols>
    <col min="1" max="1" width="5.33203125" bestFit="1" customWidth="1"/>
    <col min="2" max="2" width="14.5546875" bestFit="1" customWidth="1"/>
    <col min="3" max="3" width="17.44140625" bestFit="1" customWidth="1"/>
    <col min="4" max="4" width="23.6640625" bestFit="1" customWidth="1"/>
    <col min="5" max="5" width="19.109375" bestFit="1" customWidth="1"/>
    <col min="6" max="6" width="13.33203125" bestFit="1" customWidth="1"/>
    <col min="7" max="7" width="13.109375" bestFit="1" customWidth="1"/>
  </cols>
  <sheetData>
    <row r="1" spans="1:7" x14ac:dyDescent="0.3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3">
      <c r="A2">
        <v>1</v>
      </c>
      <c r="B2" t="s">
        <v>151</v>
      </c>
      <c r="C2">
        <v>124</v>
      </c>
      <c r="D2">
        <v>1308</v>
      </c>
      <c r="E2">
        <v>0</v>
      </c>
      <c r="F2">
        <v>54</v>
      </c>
      <c r="G2">
        <v>31</v>
      </c>
    </row>
    <row r="3" spans="1:7" x14ac:dyDescent="0.3">
      <c r="A3">
        <v>2</v>
      </c>
      <c r="B3" t="s">
        <v>122</v>
      </c>
      <c r="C3">
        <v>2</v>
      </c>
      <c r="D3">
        <v>1248</v>
      </c>
      <c r="E3">
        <v>0</v>
      </c>
      <c r="F3">
        <v>34</v>
      </c>
      <c r="G3">
        <v>59</v>
      </c>
    </row>
    <row r="4" spans="1:7" x14ac:dyDescent="0.3">
      <c r="A4">
        <v>3</v>
      </c>
      <c r="B4" t="s">
        <v>123</v>
      </c>
      <c r="C4">
        <v>67</v>
      </c>
      <c r="D4">
        <v>50</v>
      </c>
      <c r="E4">
        <v>0</v>
      </c>
      <c r="F4">
        <v>322</v>
      </c>
      <c r="G4">
        <v>219</v>
      </c>
    </row>
    <row r="5" spans="1:7" x14ac:dyDescent="0.3">
      <c r="A5">
        <v>4</v>
      </c>
      <c r="B5" t="s">
        <v>154</v>
      </c>
      <c r="C5">
        <v>10</v>
      </c>
      <c r="D5">
        <v>7</v>
      </c>
      <c r="E5">
        <v>0</v>
      </c>
      <c r="F5">
        <v>2</v>
      </c>
      <c r="G5">
        <v>114</v>
      </c>
    </row>
    <row r="6" spans="1:7" x14ac:dyDescent="0.3">
      <c r="A6">
        <v>5</v>
      </c>
      <c r="B6" t="s">
        <v>161</v>
      </c>
      <c r="C6">
        <v>27</v>
      </c>
      <c r="D6">
        <v>18</v>
      </c>
      <c r="E6">
        <v>0</v>
      </c>
      <c r="F6">
        <v>1</v>
      </c>
      <c r="G6">
        <v>82</v>
      </c>
    </row>
    <row r="7" spans="1:7" x14ac:dyDescent="0.3">
      <c r="A7">
        <v>6</v>
      </c>
      <c r="B7" t="s">
        <v>102</v>
      </c>
      <c r="C7">
        <v>55</v>
      </c>
      <c r="D7">
        <v>59</v>
      </c>
      <c r="E7">
        <v>0</v>
      </c>
      <c r="F7">
        <v>352</v>
      </c>
      <c r="G7">
        <v>441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1"/>
  <dimension ref="A1:C26"/>
  <sheetViews>
    <sheetView workbookViewId="0"/>
  </sheetViews>
  <sheetFormatPr defaultRowHeight="14.4" x14ac:dyDescent="0.3"/>
  <cols>
    <col min="1" max="1" width="7.33203125" bestFit="1" customWidth="1"/>
    <col min="2" max="2" width="26.6640625" bestFit="1" customWidth="1"/>
    <col min="3" max="3" width="21.109375" bestFit="1" customWidth="1"/>
  </cols>
  <sheetData>
    <row r="1" spans="1:3" x14ac:dyDescent="0.3">
      <c r="A1" t="s">
        <v>106</v>
      </c>
      <c r="B1" t="s">
        <v>9</v>
      </c>
      <c r="C1" t="s">
        <v>107</v>
      </c>
    </row>
    <row r="2" spans="1:3" x14ac:dyDescent="0.3">
      <c r="A2">
        <v>942</v>
      </c>
      <c r="B2" t="s">
        <v>108</v>
      </c>
      <c r="C2" t="s">
        <v>162</v>
      </c>
    </row>
    <row r="3" spans="1:3" x14ac:dyDescent="0.3">
      <c r="A3">
        <v>965</v>
      </c>
      <c r="B3" t="s">
        <v>108</v>
      </c>
      <c r="C3" t="s">
        <v>163</v>
      </c>
    </row>
    <row r="4" spans="1:3" x14ac:dyDescent="0.3">
      <c r="A4">
        <v>989</v>
      </c>
      <c r="B4" t="s">
        <v>108</v>
      </c>
      <c r="C4" t="s">
        <v>164</v>
      </c>
    </row>
    <row r="5" spans="1:3" x14ac:dyDescent="0.3">
      <c r="A5">
        <v>954</v>
      </c>
      <c r="B5" t="s">
        <v>108</v>
      </c>
      <c r="C5" t="s">
        <v>165</v>
      </c>
    </row>
    <row r="6" spans="1:3" x14ac:dyDescent="0.3">
      <c r="A6">
        <v>841</v>
      </c>
      <c r="B6" t="s">
        <v>108</v>
      </c>
      <c r="C6" t="s">
        <v>166</v>
      </c>
    </row>
    <row r="7" spans="1:3" x14ac:dyDescent="0.3">
      <c r="A7">
        <v>4993</v>
      </c>
      <c r="B7" t="s">
        <v>5</v>
      </c>
      <c r="C7" t="s">
        <v>162</v>
      </c>
    </row>
    <row r="8" spans="1:3" x14ac:dyDescent="0.3">
      <c r="A8">
        <v>5014</v>
      </c>
      <c r="B8" t="s">
        <v>5</v>
      </c>
      <c r="C8" t="s">
        <v>163</v>
      </c>
    </row>
    <row r="9" spans="1:3" x14ac:dyDescent="0.3">
      <c r="A9">
        <v>5045</v>
      </c>
      <c r="B9" t="s">
        <v>5</v>
      </c>
      <c r="C9" t="s">
        <v>164</v>
      </c>
    </row>
    <row r="10" spans="1:3" x14ac:dyDescent="0.3">
      <c r="A10">
        <v>5015</v>
      </c>
      <c r="B10" t="s">
        <v>5</v>
      </c>
      <c r="C10" t="s">
        <v>165</v>
      </c>
    </row>
    <row r="11" spans="1:3" x14ac:dyDescent="0.3">
      <c r="A11">
        <v>5005</v>
      </c>
      <c r="B11" t="s">
        <v>5</v>
      </c>
      <c r="C11" t="s">
        <v>166</v>
      </c>
    </row>
    <row r="12" spans="1:3" x14ac:dyDescent="0.3">
      <c r="A12">
        <v>317</v>
      </c>
      <c r="B12" t="s">
        <v>6</v>
      </c>
      <c r="C12" t="s">
        <v>162</v>
      </c>
    </row>
    <row r="13" spans="1:3" x14ac:dyDescent="0.3">
      <c r="A13">
        <v>313</v>
      </c>
      <c r="B13" t="s">
        <v>6</v>
      </c>
      <c r="C13" t="s">
        <v>163</v>
      </c>
    </row>
    <row r="14" spans="1:3" x14ac:dyDescent="0.3">
      <c r="A14">
        <v>274</v>
      </c>
      <c r="B14" t="s">
        <v>6</v>
      </c>
      <c r="C14" t="s">
        <v>164</v>
      </c>
    </row>
    <row r="15" spans="1:3" x14ac:dyDescent="0.3">
      <c r="A15">
        <v>238</v>
      </c>
      <c r="B15" t="s">
        <v>6</v>
      </c>
      <c r="C15" t="s">
        <v>165</v>
      </c>
    </row>
    <row r="16" spans="1:3" x14ac:dyDescent="0.3">
      <c r="A16">
        <v>208</v>
      </c>
      <c r="B16" t="s">
        <v>6</v>
      </c>
      <c r="C16" t="s">
        <v>166</v>
      </c>
    </row>
    <row r="17" spans="1:3" x14ac:dyDescent="0.3">
      <c r="A17">
        <v>245</v>
      </c>
      <c r="B17" t="s">
        <v>7</v>
      </c>
      <c r="C17" t="s">
        <v>162</v>
      </c>
    </row>
    <row r="18" spans="1:3" x14ac:dyDescent="0.3">
      <c r="A18">
        <v>257</v>
      </c>
      <c r="B18" t="s">
        <v>7</v>
      </c>
      <c r="C18" t="s">
        <v>163</v>
      </c>
    </row>
    <row r="19" spans="1:3" x14ac:dyDescent="0.3">
      <c r="A19">
        <v>335</v>
      </c>
      <c r="B19" t="s">
        <v>7</v>
      </c>
      <c r="C19" t="s">
        <v>164</v>
      </c>
    </row>
    <row r="20" spans="1:3" x14ac:dyDescent="0.3">
      <c r="A20">
        <v>353</v>
      </c>
      <c r="B20" t="s">
        <v>7</v>
      </c>
      <c r="C20" t="s">
        <v>165</v>
      </c>
    </row>
    <row r="21" spans="1:3" x14ac:dyDescent="0.3">
      <c r="A21" s="2">
        <v>230</v>
      </c>
      <c r="B21" s="2" t="s">
        <v>7</v>
      </c>
      <c r="C21" s="2" t="s">
        <v>166</v>
      </c>
    </row>
    <row r="22" spans="1:3" x14ac:dyDescent="0.3">
      <c r="A22" s="2">
        <v>0</v>
      </c>
      <c r="B22" s="2" t="s">
        <v>133</v>
      </c>
      <c r="C22" s="2" t="s">
        <v>162</v>
      </c>
    </row>
    <row r="23" spans="1:3" x14ac:dyDescent="0.3">
      <c r="A23" s="2">
        <v>0</v>
      </c>
      <c r="B23" s="2" t="s">
        <v>133</v>
      </c>
      <c r="C23" s="2" t="s">
        <v>163</v>
      </c>
    </row>
    <row r="24" spans="1:3" x14ac:dyDescent="0.3">
      <c r="A24" s="2">
        <v>0</v>
      </c>
      <c r="B24" s="2" t="s">
        <v>133</v>
      </c>
      <c r="C24" s="2" t="s">
        <v>164</v>
      </c>
    </row>
    <row r="25" spans="1:3" x14ac:dyDescent="0.3">
      <c r="A25" s="2">
        <v>0</v>
      </c>
      <c r="B25" s="2" t="s">
        <v>133</v>
      </c>
      <c r="C25" s="2" t="s">
        <v>165</v>
      </c>
    </row>
    <row r="26" spans="1:3" x14ac:dyDescent="0.3">
      <c r="A26" s="2">
        <v>0</v>
      </c>
      <c r="B26" s="2" t="s">
        <v>133</v>
      </c>
      <c r="C26" s="2" t="s">
        <v>166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2"/>
  <dimension ref="A1:C13"/>
  <sheetViews>
    <sheetView workbookViewId="0">
      <selection activeCell="B8" sqref="B8"/>
    </sheetView>
  </sheetViews>
  <sheetFormatPr defaultRowHeight="14.4" x14ac:dyDescent="0.3"/>
  <cols>
    <col min="1" max="1" width="21.6640625" bestFit="1" customWidth="1"/>
    <col min="2" max="2" width="8.5546875" bestFit="1" customWidth="1"/>
    <col min="3" max="3" width="14.88671875" bestFit="1" customWidth="1"/>
  </cols>
  <sheetData>
    <row r="1" spans="1:3" x14ac:dyDescent="0.3">
      <c r="A1" t="s">
        <v>109</v>
      </c>
      <c r="B1" t="s">
        <v>100</v>
      </c>
      <c r="C1" t="s">
        <v>110</v>
      </c>
    </row>
    <row r="2" spans="1:3" x14ac:dyDescent="0.3">
      <c r="A2" t="s">
        <v>111</v>
      </c>
      <c r="B2">
        <v>2067</v>
      </c>
      <c r="C2" t="s">
        <v>34</v>
      </c>
    </row>
    <row r="3" spans="1:3" x14ac:dyDescent="0.3">
      <c r="A3" t="s">
        <v>112</v>
      </c>
      <c r="B3">
        <v>25198</v>
      </c>
      <c r="C3" t="s">
        <v>34</v>
      </c>
    </row>
    <row r="4" spans="1:3" x14ac:dyDescent="0.3">
      <c r="A4" t="s">
        <v>113</v>
      </c>
      <c r="B4">
        <v>976</v>
      </c>
      <c r="C4" t="s">
        <v>34</v>
      </c>
    </row>
    <row r="5" spans="1:3" x14ac:dyDescent="0.3">
      <c r="A5" t="s">
        <v>30</v>
      </c>
      <c r="B5">
        <v>41790</v>
      </c>
      <c r="C5" t="s">
        <v>34</v>
      </c>
    </row>
    <row r="6" spans="1:3" x14ac:dyDescent="0.3">
      <c r="A6" t="s">
        <v>111</v>
      </c>
      <c r="B6">
        <v>140</v>
      </c>
      <c r="C6" t="s">
        <v>24</v>
      </c>
    </row>
    <row r="7" spans="1:3" x14ac:dyDescent="0.3">
      <c r="A7" t="s">
        <v>112</v>
      </c>
      <c r="B7">
        <v>1392</v>
      </c>
      <c r="C7" t="s">
        <v>24</v>
      </c>
    </row>
    <row r="8" spans="1:3" x14ac:dyDescent="0.3">
      <c r="A8" t="s">
        <v>113</v>
      </c>
      <c r="B8">
        <v>133</v>
      </c>
      <c r="C8" t="s">
        <v>24</v>
      </c>
    </row>
    <row r="9" spans="1:3" x14ac:dyDescent="0.3">
      <c r="A9" t="s">
        <v>30</v>
      </c>
      <c r="B9">
        <v>2538</v>
      </c>
      <c r="C9" t="s">
        <v>24</v>
      </c>
    </row>
    <row r="10" spans="1:3" x14ac:dyDescent="0.3">
      <c r="A10" t="s">
        <v>111</v>
      </c>
      <c r="B10">
        <v>252</v>
      </c>
      <c r="C10" t="s">
        <v>35</v>
      </c>
    </row>
    <row r="11" spans="1:3" x14ac:dyDescent="0.3">
      <c r="A11" t="s">
        <v>112</v>
      </c>
      <c r="B11">
        <v>1688</v>
      </c>
      <c r="C11" t="s">
        <v>35</v>
      </c>
    </row>
    <row r="12" spans="1:3" x14ac:dyDescent="0.3">
      <c r="A12" t="s">
        <v>113</v>
      </c>
      <c r="B12">
        <v>142</v>
      </c>
      <c r="C12" t="s">
        <v>35</v>
      </c>
    </row>
    <row r="13" spans="1:3" x14ac:dyDescent="0.3">
      <c r="A13" t="s">
        <v>30</v>
      </c>
      <c r="B13">
        <v>2317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3"/>
  <dimension ref="A1:D9"/>
  <sheetViews>
    <sheetView workbookViewId="0">
      <selection activeCell="A8" sqref="A8"/>
    </sheetView>
  </sheetViews>
  <sheetFormatPr defaultRowHeight="14.4" x14ac:dyDescent="0.3"/>
  <cols>
    <col min="1" max="1" width="8.5546875" bestFit="1" customWidth="1"/>
    <col min="2" max="2" width="76.5546875" bestFit="1" customWidth="1"/>
    <col min="3" max="3" width="18.88671875" bestFit="1" customWidth="1"/>
    <col min="4" max="4" width="5.33203125" bestFit="1" customWidth="1"/>
  </cols>
  <sheetData>
    <row r="1" spans="1:4" x14ac:dyDescent="0.3">
      <c r="A1" t="s">
        <v>100</v>
      </c>
      <c r="B1" t="s">
        <v>110</v>
      </c>
      <c r="C1" t="s">
        <v>98</v>
      </c>
      <c r="D1" t="s">
        <v>95</v>
      </c>
    </row>
    <row r="2" spans="1:4" x14ac:dyDescent="0.3">
      <c r="A2">
        <v>338</v>
      </c>
      <c r="B2" t="s">
        <v>134</v>
      </c>
      <c r="C2" t="s">
        <v>3</v>
      </c>
      <c r="D2">
        <v>1</v>
      </c>
    </row>
    <row r="3" spans="1:4" x14ac:dyDescent="0.3">
      <c r="A3">
        <v>274</v>
      </c>
      <c r="B3" t="s">
        <v>134</v>
      </c>
      <c r="C3" t="s">
        <v>77</v>
      </c>
      <c r="D3">
        <v>1</v>
      </c>
    </row>
    <row r="4" spans="1:4" x14ac:dyDescent="0.3">
      <c r="A4">
        <v>50</v>
      </c>
      <c r="B4" t="s">
        <v>167</v>
      </c>
      <c r="C4" t="s">
        <v>3</v>
      </c>
      <c r="D4">
        <v>2</v>
      </c>
    </row>
    <row r="5" spans="1:4" x14ac:dyDescent="0.3">
      <c r="A5">
        <v>36</v>
      </c>
      <c r="B5" t="s">
        <v>167</v>
      </c>
      <c r="C5" t="s">
        <v>77</v>
      </c>
      <c r="D5">
        <v>2</v>
      </c>
    </row>
    <row r="6" spans="1:4" x14ac:dyDescent="0.3">
      <c r="A6">
        <v>0</v>
      </c>
      <c r="B6" t="s">
        <v>168</v>
      </c>
      <c r="C6" t="s">
        <v>3</v>
      </c>
      <c r="D6">
        <v>3</v>
      </c>
    </row>
    <row r="7" spans="1:4" x14ac:dyDescent="0.3">
      <c r="A7">
        <v>3</v>
      </c>
      <c r="B7" t="s">
        <v>168</v>
      </c>
      <c r="C7" t="s">
        <v>77</v>
      </c>
      <c r="D7">
        <v>3</v>
      </c>
    </row>
    <row r="8" spans="1:4" x14ac:dyDescent="0.3">
      <c r="A8">
        <v>14</v>
      </c>
      <c r="B8" t="s">
        <v>169</v>
      </c>
      <c r="C8" t="s">
        <v>3</v>
      </c>
      <c r="D8">
        <v>4</v>
      </c>
    </row>
    <row r="9" spans="1:4" x14ac:dyDescent="0.3">
      <c r="A9">
        <v>4</v>
      </c>
      <c r="B9" t="s">
        <v>169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4"/>
  <dimension ref="A1:C13"/>
  <sheetViews>
    <sheetView workbookViewId="0"/>
  </sheetViews>
  <sheetFormatPr defaultRowHeight="14.4" x14ac:dyDescent="0.3"/>
  <cols>
    <col min="1" max="1" width="21.6640625" bestFit="1" customWidth="1"/>
    <col min="2" max="2" width="8.5546875" bestFit="1" customWidth="1"/>
    <col min="3" max="3" width="14.88671875" bestFit="1" customWidth="1"/>
  </cols>
  <sheetData>
    <row r="1" spans="1:3" x14ac:dyDescent="0.3">
      <c r="A1" t="s">
        <v>109</v>
      </c>
      <c r="B1" t="s">
        <v>100</v>
      </c>
      <c r="C1" t="s">
        <v>110</v>
      </c>
    </row>
    <row r="2" spans="1:3" x14ac:dyDescent="0.3">
      <c r="A2" t="s">
        <v>111</v>
      </c>
      <c r="B2">
        <v>14019</v>
      </c>
      <c r="C2" t="s">
        <v>34</v>
      </c>
    </row>
    <row r="3" spans="1:3" x14ac:dyDescent="0.3">
      <c r="A3" t="s">
        <v>112</v>
      </c>
      <c r="B3">
        <v>154915</v>
      </c>
      <c r="C3" t="s">
        <v>34</v>
      </c>
    </row>
    <row r="4" spans="1:3" x14ac:dyDescent="0.3">
      <c r="A4" t="s">
        <v>113</v>
      </c>
      <c r="B4">
        <v>5965</v>
      </c>
      <c r="C4" t="s">
        <v>34</v>
      </c>
    </row>
    <row r="5" spans="1:3" x14ac:dyDescent="0.3">
      <c r="A5" t="s">
        <v>30</v>
      </c>
      <c r="B5">
        <v>268466</v>
      </c>
      <c r="C5" t="s">
        <v>34</v>
      </c>
    </row>
    <row r="6" spans="1:3" x14ac:dyDescent="0.3">
      <c r="A6" t="s">
        <v>111</v>
      </c>
      <c r="B6">
        <v>791</v>
      </c>
      <c r="C6" t="s">
        <v>24</v>
      </c>
    </row>
    <row r="7" spans="1:3" x14ac:dyDescent="0.3">
      <c r="A7" t="s">
        <v>112</v>
      </c>
      <c r="B7">
        <v>7781</v>
      </c>
      <c r="C7" t="s">
        <v>24</v>
      </c>
    </row>
    <row r="8" spans="1:3" x14ac:dyDescent="0.3">
      <c r="A8" t="s">
        <v>113</v>
      </c>
      <c r="B8">
        <v>740</v>
      </c>
      <c r="C8" t="s">
        <v>24</v>
      </c>
    </row>
    <row r="9" spans="1:3" x14ac:dyDescent="0.3">
      <c r="A9" t="s">
        <v>30</v>
      </c>
      <c r="B9">
        <v>13690</v>
      </c>
      <c r="C9" t="s">
        <v>24</v>
      </c>
    </row>
    <row r="10" spans="1:3" x14ac:dyDescent="0.3">
      <c r="A10" t="s">
        <v>111</v>
      </c>
      <c r="B10">
        <v>1533</v>
      </c>
      <c r="C10" t="s">
        <v>35</v>
      </c>
    </row>
    <row r="11" spans="1:3" x14ac:dyDescent="0.3">
      <c r="A11" t="s">
        <v>112</v>
      </c>
      <c r="B11">
        <v>11611</v>
      </c>
      <c r="C11" t="s">
        <v>35</v>
      </c>
    </row>
    <row r="12" spans="1:3" x14ac:dyDescent="0.3">
      <c r="A12" t="s">
        <v>113</v>
      </c>
      <c r="B12">
        <v>789</v>
      </c>
      <c r="C12" t="s">
        <v>35</v>
      </c>
    </row>
    <row r="13" spans="1:3" x14ac:dyDescent="0.3">
      <c r="A13" t="s">
        <v>30</v>
      </c>
      <c r="B13">
        <v>14174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5"/>
  <dimension ref="A1:D9"/>
  <sheetViews>
    <sheetView workbookViewId="0"/>
  </sheetViews>
  <sheetFormatPr defaultRowHeight="14.4" x14ac:dyDescent="0.3"/>
  <cols>
    <col min="1" max="1" width="8.5546875" bestFit="1" customWidth="1"/>
    <col min="2" max="2" width="76.5546875" bestFit="1" customWidth="1"/>
    <col min="3" max="3" width="18.88671875" bestFit="1" customWidth="1"/>
    <col min="4" max="4" width="5.33203125" bestFit="1" customWidth="1"/>
  </cols>
  <sheetData>
    <row r="1" spans="1:4" x14ac:dyDescent="0.3">
      <c r="A1" t="s">
        <v>100</v>
      </c>
      <c r="B1" t="s">
        <v>110</v>
      </c>
      <c r="C1" t="s">
        <v>98</v>
      </c>
      <c r="D1" t="s">
        <v>95</v>
      </c>
    </row>
    <row r="2" spans="1:4" x14ac:dyDescent="0.3">
      <c r="A2">
        <v>2249</v>
      </c>
      <c r="B2" t="s">
        <v>134</v>
      </c>
      <c r="C2" t="s">
        <v>3</v>
      </c>
      <c r="D2">
        <v>1</v>
      </c>
    </row>
    <row r="3" spans="1:4" x14ac:dyDescent="0.3">
      <c r="A3">
        <v>1936</v>
      </c>
      <c r="B3" t="s">
        <v>134</v>
      </c>
      <c r="C3" t="s">
        <v>77</v>
      </c>
      <c r="D3">
        <v>1</v>
      </c>
    </row>
    <row r="4" spans="1:4" x14ac:dyDescent="0.3">
      <c r="A4">
        <v>279</v>
      </c>
      <c r="B4" t="s">
        <v>167</v>
      </c>
      <c r="C4" t="s">
        <v>3</v>
      </c>
      <c r="D4">
        <v>2</v>
      </c>
    </row>
    <row r="5" spans="1:4" x14ac:dyDescent="0.3">
      <c r="A5">
        <v>242</v>
      </c>
      <c r="B5" t="s">
        <v>167</v>
      </c>
      <c r="C5" t="s">
        <v>77</v>
      </c>
      <c r="D5">
        <v>2</v>
      </c>
    </row>
    <row r="6" spans="1:4" x14ac:dyDescent="0.3">
      <c r="A6">
        <v>0</v>
      </c>
      <c r="B6" t="s">
        <v>168</v>
      </c>
      <c r="C6" t="s">
        <v>3</v>
      </c>
      <c r="D6">
        <v>3</v>
      </c>
    </row>
    <row r="7" spans="1:4" x14ac:dyDescent="0.3">
      <c r="A7">
        <v>8</v>
      </c>
      <c r="B7" t="s">
        <v>168</v>
      </c>
      <c r="C7" t="s">
        <v>77</v>
      </c>
      <c r="D7">
        <v>3</v>
      </c>
    </row>
    <row r="8" spans="1:4" x14ac:dyDescent="0.3">
      <c r="A8">
        <v>50</v>
      </c>
      <c r="B8" t="s">
        <v>169</v>
      </c>
      <c r="C8" t="s">
        <v>3</v>
      </c>
      <c r="D8">
        <v>4</v>
      </c>
    </row>
    <row r="9" spans="1:4" x14ac:dyDescent="0.3">
      <c r="A9">
        <v>21</v>
      </c>
      <c r="B9" t="s">
        <v>169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usz16"/>
  <dimension ref="A1:E145"/>
  <sheetViews>
    <sheetView topLeftCell="A105" workbookViewId="0">
      <selection activeCell="C124" sqref="C124"/>
    </sheetView>
  </sheetViews>
  <sheetFormatPr defaultRowHeight="14.4" x14ac:dyDescent="0.3"/>
  <cols>
    <col min="1" max="1" width="5.33203125" bestFit="1" customWidth="1"/>
    <col min="2" max="2" width="41.109375" bestFit="1" customWidth="1"/>
    <col min="3" max="3" width="8.5546875" bestFit="1" customWidth="1"/>
    <col min="4" max="4" width="41.33203125" bestFit="1" customWidth="1"/>
    <col min="5" max="5" width="10" bestFit="1" customWidth="1"/>
  </cols>
  <sheetData>
    <row r="1" spans="1:5" x14ac:dyDescent="0.3">
      <c r="A1" t="s">
        <v>95</v>
      </c>
      <c r="B1" t="s">
        <v>2</v>
      </c>
      <c r="C1" t="s">
        <v>100</v>
      </c>
      <c r="D1" t="s">
        <v>110</v>
      </c>
      <c r="E1" t="s">
        <v>114</v>
      </c>
    </row>
    <row r="2" spans="1:5" x14ac:dyDescent="0.3">
      <c r="A2">
        <v>1</v>
      </c>
      <c r="B2" t="s">
        <v>34</v>
      </c>
      <c r="C2">
        <v>11911</v>
      </c>
      <c r="D2" t="s">
        <v>115</v>
      </c>
      <c r="E2">
        <v>1</v>
      </c>
    </row>
    <row r="3" spans="1:5" x14ac:dyDescent="0.3">
      <c r="A3">
        <v>2</v>
      </c>
      <c r="B3" t="s">
        <v>35</v>
      </c>
      <c r="C3">
        <v>664</v>
      </c>
      <c r="D3" t="s">
        <v>115</v>
      </c>
      <c r="E3">
        <v>1</v>
      </c>
    </row>
    <row r="4" spans="1:5" x14ac:dyDescent="0.3">
      <c r="A4">
        <v>3</v>
      </c>
      <c r="B4" t="s">
        <v>36</v>
      </c>
      <c r="C4">
        <v>325</v>
      </c>
      <c r="D4" t="s">
        <v>115</v>
      </c>
      <c r="E4">
        <v>1</v>
      </c>
    </row>
    <row r="5" spans="1:5" x14ac:dyDescent="0.3">
      <c r="A5">
        <v>4</v>
      </c>
      <c r="B5" t="s">
        <v>37</v>
      </c>
      <c r="C5">
        <v>22</v>
      </c>
      <c r="D5" t="s">
        <v>115</v>
      </c>
      <c r="E5">
        <v>1</v>
      </c>
    </row>
    <row r="6" spans="1:5" x14ac:dyDescent="0.3">
      <c r="A6">
        <v>5</v>
      </c>
      <c r="B6" t="s">
        <v>38</v>
      </c>
      <c r="C6">
        <v>1</v>
      </c>
      <c r="D6" t="s">
        <v>115</v>
      </c>
      <c r="E6">
        <v>1</v>
      </c>
    </row>
    <row r="7" spans="1:5" x14ac:dyDescent="0.3">
      <c r="A7">
        <v>6</v>
      </c>
      <c r="B7" t="s">
        <v>46</v>
      </c>
      <c r="C7">
        <v>6</v>
      </c>
      <c r="D7" t="s">
        <v>115</v>
      </c>
      <c r="E7">
        <v>1</v>
      </c>
    </row>
    <row r="8" spans="1:5" x14ac:dyDescent="0.3">
      <c r="A8">
        <v>7</v>
      </c>
      <c r="B8" t="s">
        <v>116</v>
      </c>
      <c r="C8">
        <v>4</v>
      </c>
      <c r="D8" t="s">
        <v>115</v>
      </c>
      <c r="E8">
        <v>1</v>
      </c>
    </row>
    <row r="9" spans="1:5" x14ac:dyDescent="0.3">
      <c r="A9">
        <v>8</v>
      </c>
      <c r="B9" t="s">
        <v>4</v>
      </c>
      <c r="C9">
        <v>0</v>
      </c>
      <c r="D9" t="s">
        <v>115</v>
      </c>
      <c r="E9">
        <v>1</v>
      </c>
    </row>
    <row r="10" spans="1:5" x14ac:dyDescent="0.3">
      <c r="A10">
        <v>9</v>
      </c>
      <c r="B10" t="s">
        <v>39</v>
      </c>
      <c r="C10">
        <v>21</v>
      </c>
      <c r="D10" t="s">
        <v>115</v>
      </c>
      <c r="E10">
        <v>1</v>
      </c>
    </row>
    <row r="11" spans="1:5" x14ac:dyDescent="0.3">
      <c r="A11">
        <v>10</v>
      </c>
      <c r="B11" t="s">
        <v>40</v>
      </c>
      <c r="C11">
        <v>1</v>
      </c>
      <c r="D11" t="s">
        <v>115</v>
      </c>
      <c r="E11">
        <v>1</v>
      </c>
    </row>
    <row r="12" spans="1:5" x14ac:dyDescent="0.3">
      <c r="A12">
        <v>11</v>
      </c>
      <c r="B12" t="s">
        <v>41</v>
      </c>
      <c r="C12">
        <v>717</v>
      </c>
      <c r="D12" t="s">
        <v>115</v>
      </c>
      <c r="E12">
        <v>1</v>
      </c>
    </row>
    <row r="13" spans="1:5" x14ac:dyDescent="0.3">
      <c r="A13">
        <v>12</v>
      </c>
      <c r="B13" t="s">
        <v>42</v>
      </c>
      <c r="C13">
        <v>0</v>
      </c>
      <c r="D13" t="s">
        <v>115</v>
      </c>
      <c r="E13">
        <v>1</v>
      </c>
    </row>
    <row r="14" spans="1:5" x14ac:dyDescent="0.3">
      <c r="A14">
        <v>13</v>
      </c>
      <c r="B14" t="s">
        <v>11</v>
      </c>
      <c r="C14">
        <v>19</v>
      </c>
      <c r="D14" t="s">
        <v>115</v>
      </c>
      <c r="E14">
        <v>1</v>
      </c>
    </row>
    <row r="15" spans="1:5" x14ac:dyDescent="0.3">
      <c r="A15">
        <v>14</v>
      </c>
      <c r="B15" t="s">
        <v>43</v>
      </c>
      <c r="C15">
        <v>19</v>
      </c>
      <c r="D15" t="s">
        <v>115</v>
      </c>
      <c r="E15">
        <v>1</v>
      </c>
    </row>
    <row r="16" spans="1:5" x14ac:dyDescent="0.3">
      <c r="A16">
        <v>15</v>
      </c>
      <c r="B16" t="s">
        <v>44</v>
      </c>
      <c r="C16">
        <v>1</v>
      </c>
      <c r="D16" t="s">
        <v>115</v>
      </c>
      <c r="E16">
        <v>1</v>
      </c>
    </row>
    <row r="17" spans="1:5" x14ac:dyDescent="0.3">
      <c r="A17">
        <v>16</v>
      </c>
      <c r="B17" t="s">
        <v>45</v>
      </c>
      <c r="C17">
        <v>3</v>
      </c>
      <c r="D17" t="s">
        <v>115</v>
      </c>
      <c r="E17">
        <v>1</v>
      </c>
    </row>
    <row r="18" spans="1:5" x14ac:dyDescent="0.3">
      <c r="A18">
        <v>1</v>
      </c>
      <c r="B18" t="s">
        <v>34</v>
      </c>
      <c r="C18">
        <v>4338</v>
      </c>
      <c r="D18" t="s">
        <v>12</v>
      </c>
      <c r="E18">
        <v>2</v>
      </c>
    </row>
    <row r="19" spans="1:5" x14ac:dyDescent="0.3">
      <c r="A19">
        <v>2</v>
      </c>
      <c r="B19" t="s">
        <v>35</v>
      </c>
      <c r="C19">
        <v>246</v>
      </c>
      <c r="D19" t="s">
        <v>12</v>
      </c>
      <c r="E19">
        <v>2</v>
      </c>
    </row>
    <row r="20" spans="1:5" x14ac:dyDescent="0.3">
      <c r="A20">
        <v>3</v>
      </c>
      <c r="B20" t="s">
        <v>36</v>
      </c>
      <c r="C20">
        <v>154</v>
      </c>
      <c r="D20" t="s">
        <v>12</v>
      </c>
      <c r="E20">
        <v>2</v>
      </c>
    </row>
    <row r="21" spans="1:5" x14ac:dyDescent="0.3">
      <c r="A21">
        <v>4</v>
      </c>
      <c r="B21" t="s">
        <v>37</v>
      </c>
      <c r="C21">
        <v>0</v>
      </c>
      <c r="D21" t="s">
        <v>12</v>
      </c>
      <c r="E21">
        <v>2</v>
      </c>
    </row>
    <row r="22" spans="1:5" x14ac:dyDescent="0.3">
      <c r="A22">
        <v>5</v>
      </c>
      <c r="B22" t="s">
        <v>38</v>
      </c>
      <c r="C22">
        <v>0</v>
      </c>
      <c r="D22" t="s">
        <v>12</v>
      </c>
      <c r="E22">
        <v>2</v>
      </c>
    </row>
    <row r="23" spans="1:5" x14ac:dyDescent="0.3">
      <c r="A23">
        <v>6</v>
      </c>
      <c r="B23" t="s">
        <v>46</v>
      </c>
      <c r="C23">
        <v>2</v>
      </c>
      <c r="D23" t="s">
        <v>12</v>
      </c>
      <c r="E23">
        <v>2</v>
      </c>
    </row>
    <row r="24" spans="1:5" x14ac:dyDescent="0.3">
      <c r="A24">
        <v>7</v>
      </c>
      <c r="B24" t="s">
        <v>116</v>
      </c>
      <c r="C24">
        <v>0</v>
      </c>
      <c r="D24" t="s">
        <v>12</v>
      </c>
      <c r="E24">
        <v>2</v>
      </c>
    </row>
    <row r="25" spans="1:5" x14ac:dyDescent="0.3">
      <c r="A25">
        <v>8</v>
      </c>
      <c r="B25" t="s">
        <v>4</v>
      </c>
      <c r="C25">
        <v>1</v>
      </c>
      <c r="D25" t="s">
        <v>12</v>
      </c>
      <c r="E25">
        <v>2</v>
      </c>
    </row>
    <row r="26" spans="1:5" x14ac:dyDescent="0.3">
      <c r="A26">
        <v>9</v>
      </c>
      <c r="B26" t="s">
        <v>39</v>
      </c>
      <c r="C26">
        <v>4</v>
      </c>
      <c r="D26" t="s">
        <v>12</v>
      </c>
      <c r="E26">
        <v>2</v>
      </c>
    </row>
    <row r="27" spans="1:5" x14ac:dyDescent="0.3">
      <c r="A27">
        <v>10</v>
      </c>
      <c r="B27" t="s">
        <v>40</v>
      </c>
      <c r="C27">
        <v>2</v>
      </c>
      <c r="D27" t="s">
        <v>12</v>
      </c>
      <c r="E27">
        <v>2</v>
      </c>
    </row>
    <row r="28" spans="1:5" x14ac:dyDescent="0.3">
      <c r="A28">
        <v>11</v>
      </c>
      <c r="B28" t="s">
        <v>41</v>
      </c>
      <c r="C28">
        <v>173</v>
      </c>
      <c r="D28" t="s">
        <v>12</v>
      </c>
      <c r="E28">
        <v>2</v>
      </c>
    </row>
    <row r="29" spans="1:5" x14ac:dyDescent="0.3">
      <c r="A29">
        <v>12</v>
      </c>
      <c r="B29" t="s">
        <v>42</v>
      </c>
      <c r="C29">
        <v>0</v>
      </c>
      <c r="D29" t="s">
        <v>12</v>
      </c>
      <c r="E29">
        <v>2</v>
      </c>
    </row>
    <row r="30" spans="1:5" x14ac:dyDescent="0.3">
      <c r="A30">
        <v>13</v>
      </c>
      <c r="B30" t="s">
        <v>11</v>
      </c>
      <c r="C30">
        <v>14</v>
      </c>
      <c r="D30" t="s">
        <v>12</v>
      </c>
      <c r="E30">
        <v>2</v>
      </c>
    </row>
    <row r="31" spans="1:5" x14ac:dyDescent="0.3">
      <c r="A31">
        <v>14</v>
      </c>
      <c r="B31" t="s">
        <v>43</v>
      </c>
      <c r="C31">
        <v>1</v>
      </c>
      <c r="D31" t="s">
        <v>12</v>
      </c>
      <c r="E31">
        <v>2</v>
      </c>
    </row>
    <row r="32" spans="1:5" x14ac:dyDescent="0.3">
      <c r="A32">
        <v>15</v>
      </c>
      <c r="B32" t="s">
        <v>44</v>
      </c>
      <c r="C32">
        <v>0</v>
      </c>
      <c r="D32" t="s">
        <v>12</v>
      </c>
      <c r="E32">
        <v>2</v>
      </c>
    </row>
    <row r="33" spans="1:5" x14ac:dyDescent="0.3">
      <c r="A33">
        <v>16</v>
      </c>
      <c r="B33" t="s">
        <v>45</v>
      </c>
      <c r="C33">
        <v>1</v>
      </c>
      <c r="D33" t="s">
        <v>12</v>
      </c>
      <c r="E33">
        <v>2</v>
      </c>
    </row>
    <row r="34" spans="1:5" x14ac:dyDescent="0.3">
      <c r="A34">
        <v>1</v>
      </c>
      <c r="B34" t="s">
        <v>34</v>
      </c>
      <c r="C34">
        <v>5640</v>
      </c>
      <c r="D34" t="s">
        <v>94</v>
      </c>
      <c r="E34">
        <v>3</v>
      </c>
    </row>
    <row r="35" spans="1:5" x14ac:dyDescent="0.3">
      <c r="A35">
        <v>2</v>
      </c>
      <c r="B35" t="s">
        <v>35</v>
      </c>
      <c r="C35">
        <v>224</v>
      </c>
      <c r="D35" t="s">
        <v>94</v>
      </c>
      <c r="E35">
        <v>3</v>
      </c>
    </row>
    <row r="36" spans="1:5" x14ac:dyDescent="0.3">
      <c r="A36">
        <v>3</v>
      </c>
      <c r="B36" t="s">
        <v>36</v>
      </c>
      <c r="C36">
        <v>52</v>
      </c>
      <c r="D36" t="s">
        <v>94</v>
      </c>
      <c r="E36">
        <v>3</v>
      </c>
    </row>
    <row r="37" spans="1:5" x14ac:dyDescent="0.3">
      <c r="A37">
        <v>4</v>
      </c>
      <c r="B37" t="s">
        <v>37</v>
      </c>
      <c r="C37">
        <v>1</v>
      </c>
      <c r="D37" t="s">
        <v>94</v>
      </c>
      <c r="E37">
        <v>3</v>
      </c>
    </row>
    <row r="38" spans="1:5" x14ac:dyDescent="0.3">
      <c r="A38">
        <v>5</v>
      </c>
      <c r="B38" t="s">
        <v>38</v>
      </c>
      <c r="C38">
        <v>3</v>
      </c>
      <c r="D38" t="s">
        <v>94</v>
      </c>
      <c r="E38">
        <v>3</v>
      </c>
    </row>
    <row r="39" spans="1:5" x14ac:dyDescent="0.3">
      <c r="A39">
        <v>6</v>
      </c>
      <c r="B39" t="s">
        <v>46</v>
      </c>
      <c r="C39">
        <v>1</v>
      </c>
      <c r="D39" t="s">
        <v>94</v>
      </c>
      <c r="E39">
        <v>3</v>
      </c>
    </row>
    <row r="40" spans="1:5" x14ac:dyDescent="0.3">
      <c r="A40">
        <v>7</v>
      </c>
      <c r="B40" t="s">
        <v>116</v>
      </c>
      <c r="C40">
        <v>0</v>
      </c>
      <c r="D40" t="s">
        <v>94</v>
      </c>
      <c r="E40">
        <v>3</v>
      </c>
    </row>
    <row r="41" spans="1:5" x14ac:dyDescent="0.3">
      <c r="A41">
        <v>8</v>
      </c>
      <c r="B41" t="s">
        <v>4</v>
      </c>
      <c r="C41">
        <v>0</v>
      </c>
      <c r="D41" t="s">
        <v>94</v>
      </c>
      <c r="E41">
        <v>3</v>
      </c>
    </row>
    <row r="42" spans="1:5" x14ac:dyDescent="0.3">
      <c r="A42">
        <v>9</v>
      </c>
      <c r="B42" t="s">
        <v>39</v>
      </c>
      <c r="C42">
        <v>0</v>
      </c>
      <c r="D42" t="s">
        <v>94</v>
      </c>
      <c r="E42">
        <v>3</v>
      </c>
    </row>
    <row r="43" spans="1:5" x14ac:dyDescent="0.3">
      <c r="A43">
        <v>10</v>
      </c>
      <c r="B43" t="s">
        <v>40</v>
      </c>
      <c r="C43">
        <v>0</v>
      </c>
      <c r="D43" t="s">
        <v>94</v>
      </c>
      <c r="E43">
        <v>3</v>
      </c>
    </row>
    <row r="44" spans="1:5" x14ac:dyDescent="0.3">
      <c r="A44">
        <v>11</v>
      </c>
      <c r="B44" t="s">
        <v>41</v>
      </c>
      <c r="C44">
        <v>0</v>
      </c>
      <c r="D44" t="s">
        <v>94</v>
      </c>
      <c r="E44">
        <v>3</v>
      </c>
    </row>
    <row r="45" spans="1:5" x14ac:dyDescent="0.3">
      <c r="A45">
        <v>12</v>
      </c>
      <c r="B45" t="s">
        <v>42</v>
      </c>
      <c r="C45">
        <v>0</v>
      </c>
      <c r="D45" t="s">
        <v>94</v>
      </c>
      <c r="E45">
        <v>3</v>
      </c>
    </row>
    <row r="46" spans="1:5" x14ac:dyDescent="0.3">
      <c r="A46">
        <v>13</v>
      </c>
      <c r="B46" t="s">
        <v>11</v>
      </c>
      <c r="C46">
        <v>0</v>
      </c>
      <c r="D46" t="s">
        <v>94</v>
      </c>
      <c r="E46">
        <v>3</v>
      </c>
    </row>
    <row r="47" spans="1:5" x14ac:dyDescent="0.3">
      <c r="A47">
        <v>14</v>
      </c>
      <c r="B47" t="s">
        <v>43</v>
      </c>
      <c r="C47">
        <v>0</v>
      </c>
      <c r="D47" t="s">
        <v>94</v>
      </c>
      <c r="E47">
        <v>3</v>
      </c>
    </row>
    <row r="48" spans="1:5" x14ac:dyDescent="0.3">
      <c r="A48">
        <v>15</v>
      </c>
      <c r="B48" t="s">
        <v>44</v>
      </c>
      <c r="C48">
        <v>0</v>
      </c>
      <c r="D48" t="s">
        <v>94</v>
      </c>
      <c r="E48">
        <v>3</v>
      </c>
    </row>
    <row r="49" spans="1:5" x14ac:dyDescent="0.3">
      <c r="A49">
        <v>16</v>
      </c>
      <c r="B49" t="s">
        <v>45</v>
      </c>
      <c r="C49">
        <v>0</v>
      </c>
      <c r="D49" t="s">
        <v>94</v>
      </c>
      <c r="E49">
        <v>3</v>
      </c>
    </row>
    <row r="50" spans="1:5" x14ac:dyDescent="0.3">
      <c r="A50">
        <v>1</v>
      </c>
      <c r="B50" t="s">
        <v>34</v>
      </c>
      <c r="C50">
        <v>1934</v>
      </c>
      <c r="D50" t="s">
        <v>84</v>
      </c>
      <c r="E50">
        <v>4</v>
      </c>
    </row>
    <row r="51" spans="1:5" x14ac:dyDescent="0.3">
      <c r="A51">
        <v>2</v>
      </c>
      <c r="B51" t="s">
        <v>35</v>
      </c>
      <c r="C51">
        <v>122</v>
      </c>
      <c r="D51" t="s">
        <v>84</v>
      </c>
      <c r="E51">
        <v>4</v>
      </c>
    </row>
    <row r="52" spans="1:5" x14ac:dyDescent="0.3">
      <c r="A52">
        <v>3</v>
      </c>
      <c r="B52" t="s">
        <v>36</v>
      </c>
      <c r="C52">
        <v>36</v>
      </c>
      <c r="D52" t="s">
        <v>84</v>
      </c>
      <c r="E52">
        <v>4</v>
      </c>
    </row>
    <row r="53" spans="1:5" x14ac:dyDescent="0.3">
      <c r="A53">
        <v>4</v>
      </c>
      <c r="B53" t="s">
        <v>37</v>
      </c>
      <c r="C53">
        <v>1</v>
      </c>
      <c r="D53" t="s">
        <v>84</v>
      </c>
      <c r="E53">
        <v>4</v>
      </c>
    </row>
    <row r="54" spans="1:5" x14ac:dyDescent="0.3">
      <c r="A54">
        <v>5</v>
      </c>
      <c r="B54" t="s">
        <v>38</v>
      </c>
      <c r="C54">
        <v>0</v>
      </c>
      <c r="D54" t="s">
        <v>84</v>
      </c>
      <c r="E54">
        <v>4</v>
      </c>
    </row>
    <row r="55" spans="1:5" x14ac:dyDescent="0.3">
      <c r="A55">
        <v>6</v>
      </c>
      <c r="B55" t="s">
        <v>46</v>
      </c>
      <c r="C55">
        <v>0</v>
      </c>
      <c r="D55" t="s">
        <v>84</v>
      </c>
      <c r="E55">
        <v>4</v>
      </c>
    </row>
    <row r="56" spans="1:5" x14ac:dyDescent="0.3">
      <c r="A56">
        <v>7</v>
      </c>
      <c r="B56" t="s">
        <v>116</v>
      </c>
      <c r="C56">
        <v>0</v>
      </c>
      <c r="D56" t="s">
        <v>84</v>
      </c>
      <c r="E56">
        <v>4</v>
      </c>
    </row>
    <row r="57" spans="1:5" x14ac:dyDescent="0.3">
      <c r="A57">
        <v>8</v>
      </c>
      <c r="B57" t="s">
        <v>4</v>
      </c>
      <c r="C57">
        <v>0</v>
      </c>
      <c r="D57" t="s">
        <v>84</v>
      </c>
      <c r="E57">
        <v>4</v>
      </c>
    </row>
    <row r="58" spans="1:5" x14ac:dyDescent="0.3">
      <c r="A58">
        <v>9</v>
      </c>
      <c r="B58" t="s">
        <v>39</v>
      </c>
      <c r="C58">
        <v>2</v>
      </c>
      <c r="D58" t="s">
        <v>84</v>
      </c>
      <c r="E58">
        <v>4</v>
      </c>
    </row>
    <row r="59" spans="1:5" x14ac:dyDescent="0.3">
      <c r="A59">
        <v>10</v>
      </c>
      <c r="B59" t="s">
        <v>40</v>
      </c>
      <c r="C59">
        <v>0</v>
      </c>
      <c r="D59" t="s">
        <v>84</v>
      </c>
      <c r="E59">
        <v>4</v>
      </c>
    </row>
    <row r="60" spans="1:5" x14ac:dyDescent="0.3">
      <c r="A60">
        <v>11</v>
      </c>
      <c r="B60" t="s">
        <v>41</v>
      </c>
      <c r="C60">
        <v>6</v>
      </c>
      <c r="D60" t="s">
        <v>84</v>
      </c>
      <c r="E60">
        <v>4</v>
      </c>
    </row>
    <row r="61" spans="1:5" x14ac:dyDescent="0.3">
      <c r="A61">
        <v>12</v>
      </c>
      <c r="B61" t="s">
        <v>42</v>
      </c>
      <c r="C61">
        <v>0</v>
      </c>
      <c r="D61" t="s">
        <v>84</v>
      </c>
      <c r="E61">
        <v>4</v>
      </c>
    </row>
    <row r="62" spans="1:5" x14ac:dyDescent="0.3">
      <c r="A62">
        <v>13</v>
      </c>
      <c r="B62" t="s">
        <v>11</v>
      </c>
      <c r="C62">
        <v>0</v>
      </c>
      <c r="D62" t="s">
        <v>84</v>
      </c>
      <c r="E62">
        <v>4</v>
      </c>
    </row>
    <row r="63" spans="1:5" x14ac:dyDescent="0.3">
      <c r="A63">
        <v>14</v>
      </c>
      <c r="B63" t="s">
        <v>43</v>
      </c>
      <c r="C63">
        <v>1</v>
      </c>
      <c r="D63" t="s">
        <v>84</v>
      </c>
      <c r="E63">
        <v>4</v>
      </c>
    </row>
    <row r="64" spans="1:5" x14ac:dyDescent="0.3">
      <c r="A64">
        <v>15</v>
      </c>
      <c r="B64" t="s">
        <v>44</v>
      </c>
      <c r="C64">
        <v>0</v>
      </c>
      <c r="D64" t="s">
        <v>84</v>
      </c>
      <c r="E64">
        <v>4</v>
      </c>
    </row>
    <row r="65" spans="1:5" x14ac:dyDescent="0.3">
      <c r="A65">
        <v>16</v>
      </c>
      <c r="B65" t="s">
        <v>45</v>
      </c>
      <c r="C65">
        <v>0</v>
      </c>
      <c r="D65" t="s">
        <v>84</v>
      </c>
      <c r="E65">
        <v>4</v>
      </c>
    </row>
    <row r="66" spans="1:5" x14ac:dyDescent="0.3">
      <c r="A66">
        <v>1</v>
      </c>
      <c r="B66" t="s">
        <v>34</v>
      </c>
      <c r="C66">
        <v>141</v>
      </c>
      <c r="D66" t="s">
        <v>117</v>
      </c>
      <c r="E66">
        <v>5</v>
      </c>
    </row>
    <row r="67" spans="1:5" x14ac:dyDescent="0.3">
      <c r="A67">
        <v>2</v>
      </c>
      <c r="B67" t="s">
        <v>35</v>
      </c>
      <c r="C67">
        <v>28</v>
      </c>
      <c r="D67" t="s">
        <v>117</v>
      </c>
      <c r="E67">
        <v>5</v>
      </c>
    </row>
    <row r="68" spans="1:5" x14ac:dyDescent="0.3">
      <c r="A68">
        <v>3</v>
      </c>
      <c r="B68" t="s">
        <v>36</v>
      </c>
      <c r="C68">
        <v>22</v>
      </c>
      <c r="D68" t="s">
        <v>117</v>
      </c>
      <c r="E68">
        <v>5</v>
      </c>
    </row>
    <row r="69" spans="1:5" x14ac:dyDescent="0.3">
      <c r="A69">
        <v>4</v>
      </c>
      <c r="B69" t="s">
        <v>37</v>
      </c>
      <c r="C69">
        <v>2</v>
      </c>
      <c r="D69" t="s">
        <v>117</v>
      </c>
      <c r="E69">
        <v>5</v>
      </c>
    </row>
    <row r="70" spans="1:5" x14ac:dyDescent="0.3">
      <c r="A70">
        <v>5</v>
      </c>
      <c r="B70" t="s">
        <v>38</v>
      </c>
      <c r="C70">
        <v>0</v>
      </c>
      <c r="D70" t="s">
        <v>117</v>
      </c>
      <c r="E70">
        <v>5</v>
      </c>
    </row>
    <row r="71" spans="1:5" x14ac:dyDescent="0.3">
      <c r="A71">
        <v>6</v>
      </c>
      <c r="B71" t="s">
        <v>46</v>
      </c>
      <c r="C71">
        <v>2</v>
      </c>
      <c r="D71" t="s">
        <v>117</v>
      </c>
      <c r="E71">
        <v>5</v>
      </c>
    </row>
    <row r="72" spans="1:5" x14ac:dyDescent="0.3">
      <c r="A72">
        <v>7</v>
      </c>
      <c r="B72" t="s">
        <v>116</v>
      </c>
      <c r="C72">
        <v>0</v>
      </c>
      <c r="D72" t="s">
        <v>117</v>
      </c>
      <c r="E72">
        <v>5</v>
      </c>
    </row>
    <row r="73" spans="1:5" x14ac:dyDescent="0.3">
      <c r="A73">
        <v>8</v>
      </c>
      <c r="B73" t="s">
        <v>4</v>
      </c>
      <c r="C73">
        <v>0</v>
      </c>
      <c r="D73" t="s">
        <v>117</v>
      </c>
      <c r="E73">
        <v>5</v>
      </c>
    </row>
    <row r="74" spans="1:5" x14ac:dyDescent="0.3">
      <c r="A74">
        <v>9</v>
      </c>
      <c r="B74" t="s">
        <v>39</v>
      </c>
      <c r="C74">
        <v>0</v>
      </c>
      <c r="D74" t="s">
        <v>117</v>
      </c>
      <c r="E74">
        <v>5</v>
      </c>
    </row>
    <row r="75" spans="1:5" x14ac:dyDescent="0.3">
      <c r="A75">
        <v>10</v>
      </c>
      <c r="B75" t="s">
        <v>40</v>
      </c>
      <c r="C75">
        <v>0</v>
      </c>
      <c r="D75" t="s">
        <v>117</v>
      </c>
      <c r="E75">
        <v>5</v>
      </c>
    </row>
    <row r="76" spans="1:5" x14ac:dyDescent="0.3">
      <c r="A76">
        <v>11</v>
      </c>
      <c r="B76" t="s">
        <v>41</v>
      </c>
      <c r="C76">
        <v>71</v>
      </c>
      <c r="D76" t="s">
        <v>117</v>
      </c>
      <c r="E76">
        <v>5</v>
      </c>
    </row>
    <row r="77" spans="1:5" x14ac:dyDescent="0.3">
      <c r="A77">
        <v>12</v>
      </c>
      <c r="B77" t="s">
        <v>42</v>
      </c>
      <c r="C77">
        <v>0</v>
      </c>
      <c r="D77" t="s">
        <v>117</v>
      </c>
      <c r="E77">
        <v>5</v>
      </c>
    </row>
    <row r="78" spans="1:5" x14ac:dyDescent="0.3">
      <c r="A78">
        <v>13</v>
      </c>
      <c r="B78" t="s">
        <v>11</v>
      </c>
      <c r="C78">
        <v>0</v>
      </c>
      <c r="D78" t="s">
        <v>117</v>
      </c>
      <c r="E78">
        <v>5</v>
      </c>
    </row>
    <row r="79" spans="1:5" x14ac:dyDescent="0.3">
      <c r="A79">
        <v>14</v>
      </c>
      <c r="B79" t="s">
        <v>43</v>
      </c>
      <c r="C79">
        <v>1</v>
      </c>
      <c r="D79" t="s">
        <v>117</v>
      </c>
      <c r="E79">
        <v>5</v>
      </c>
    </row>
    <row r="80" spans="1:5" x14ac:dyDescent="0.3">
      <c r="A80">
        <v>15</v>
      </c>
      <c r="B80" t="s">
        <v>44</v>
      </c>
      <c r="C80">
        <v>0</v>
      </c>
      <c r="D80" t="s">
        <v>117</v>
      </c>
      <c r="E80">
        <v>5</v>
      </c>
    </row>
    <row r="81" spans="1:5" x14ac:dyDescent="0.3">
      <c r="A81">
        <v>16</v>
      </c>
      <c r="B81" t="s">
        <v>45</v>
      </c>
      <c r="C81">
        <v>0</v>
      </c>
      <c r="D81" t="s">
        <v>117</v>
      </c>
      <c r="E81">
        <v>5</v>
      </c>
    </row>
    <row r="82" spans="1:5" x14ac:dyDescent="0.3">
      <c r="A82">
        <v>1</v>
      </c>
      <c r="B82" t="s">
        <v>34</v>
      </c>
      <c r="C82">
        <v>0</v>
      </c>
      <c r="D82" t="s">
        <v>39</v>
      </c>
      <c r="E82">
        <v>6</v>
      </c>
    </row>
    <row r="83" spans="1:5" x14ac:dyDescent="0.3">
      <c r="A83">
        <v>2</v>
      </c>
      <c r="B83" t="s">
        <v>35</v>
      </c>
      <c r="C83">
        <v>0</v>
      </c>
      <c r="D83" t="s">
        <v>39</v>
      </c>
      <c r="E83">
        <v>6</v>
      </c>
    </row>
    <row r="84" spans="1:5" x14ac:dyDescent="0.3">
      <c r="A84">
        <v>3</v>
      </c>
      <c r="B84" t="s">
        <v>36</v>
      </c>
      <c r="C84">
        <v>0</v>
      </c>
      <c r="D84" t="s">
        <v>39</v>
      </c>
      <c r="E84">
        <v>6</v>
      </c>
    </row>
    <row r="85" spans="1:5" x14ac:dyDescent="0.3">
      <c r="A85">
        <v>4</v>
      </c>
      <c r="B85" t="s">
        <v>37</v>
      </c>
      <c r="C85">
        <v>0</v>
      </c>
      <c r="D85" t="s">
        <v>39</v>
      </c>
      <c r="E85">
        <v>6</v>
      </c>
    </row>
    <row r="86" spans="1:5" x14ac:dyDescent="0.3">
      <c r="A86">
        <v>5</v>
      </c>
      <c r="B86" t="s">
        <v>38</v>
      </c>
      <c r="C86">
        <v>0</v>
      </c>
      <c r="D86" t="s">
        <v>39</v>
      </c>
      <c r="E86">
        <v>6</v>
      </c>
    </row>
    <row r="87" spans="1:5" x14ac:dyDescent="0.3">
      <c r="A87">
        <v>6</v>
      </c>
      <c r="B87" t="s">
        <v>46</v>
      </c>
      <c r="C87">
        <v>0</v>
      </c>
      <c r="D87" t="s">
        <v>39</v>
      </c>
      <c r="E87">
        <v>6</v>
      </c>
    </row>
    <row r="88" spans="1:5" x14ac:dyDescent="0.3">
      <c r="A88">
        <v>7</v>
      </c>
      <c r="B88" t="s">
        <v>116</v>
      </c>
      <c r="C88">
        <v>0</v>
      </c>
      <c r="D88" t="s">
        <v>39</v>
      </c>
      <c r="E88">
        <v>6</v>
      </c>
    </row>
    <row r="89" spans="1:5" x14ac:dyDescent="0.3">
      <c r="A89">
        <v>8</v>
      </c>
      <c r="B89" t="s">
        <v>4</v>
      </c>
      <c r="C89">
        <v>0</v>
      </c>
      <c r="D89" t="s">
        <v>39</v>
      </c>
      <c r="E89">
        <v>6</v>
      </c>
    </row>
    <row r="90" spans="1:5" x14ac:dyDescent="0.3">
      <c r="A90">
        <v>9</v>
      </c>
      <c r="B90" t="s">
        <v>39</v>
      </c>
      <c r="C90">
        <v>0</v>
      </c>
      <c r="D90" t="s">
        <v>39</v>
      </c>
      <c r="E90">
        <v>6</v>
      </c>
    </row>
    <row r="91" spans="1:5" x14ac:dyDescent="0.3">
      <c r="A91">
        <v>10</v>
      </c>
      <c r="B91" t="s">
        <v>40</v>
      </c>
      <c r="C91">
        <v>0</v>
      </c>
      <c r="D91" t="s">
        <v>39</v>
      </c>
      <c r="E91">
        <v>6</v>
      </c>
    </row>
    <row r="92" spans="1:5" x14ac:dyDescent="0.3">
      <c r="A92">
        <v>11</v>
      </c>
      <c r="B92" t="s">
        <v>41</v>
      </c>
      <c r="C92">
        <v>25</v>
      </c>
      <c r="D92" t="s">
        <v>39</v>
      </c>
      <c r="E92">
        <v>6</v>
      </c>
    </row>
    <row r="93" spans="1:5" x14ac:dyDescent="0.3">
      <c r="A93">
        <v>12</v>
      </c>
      <c r="B93" t="s">
        <v>42</v>
      </c>
      <c r="C93">
        <v>0</v>
      </c>
      <c r="D93" t="s">
        <v>39</v>
      </c>
      <c r="E93">
        <v>6</v>
      </c>
    </row>
    <row r="94" spans="1:5" x14ac:dyDescent="0.3">
      <c r="A94">
        <v>13</v>
      </c>
      <c r="B94" t="s">
        <v>11</v>
      </c>
      <c r="C94">
        <v>0</v>
      </c>
      <c r="D94" t="s">
        <v>39</v>
      </c>
      <c r="E94">
        <v>6</v>
      </c>
    </row>
    <row r="95" spans="1:5" x14ac:dyDescent="0.3">
      <c r="A95">
        <v>14</v>
      </c>
      <c r="B95" t="s">
        <v>43</v>
      </c>
      <c r="C95">
        <v>0</v>
      </c>
      <c r="D95" t="s">
        <v>39</v>
      </c>
      <c r="E95">
        <v>6</v>
      </c>
    </row>
    <row r="96" spans="1:5" x14ac:dyDescent="0.3">
      <c r="A96">
        <v>15</v>
      </c>
      <c r="B96" t="s">
        <v>44</v>
      </c>
      <c r="C96">
        <v>0</v>
      </c>
      <c r="D96" t="s">
        <v>39</v>
      </c>
      <c r="E96">
        <v>6</v>
      </c>
    </row>
    <row r="97" spans="1:5" x14ac:dyDescent="0.3">
      <c r="A97">
        <v>16</v>
      </c>
      <c r="B97" t="s">
        <v>45</v>
      </c>
      <c r="C97">
        <v>0</v>
      </c>
      <c r="D97" t="s">
        <v>39</v>
      </c>
      <c r="E97">
        <v>6</v>
      </c>
    </row>
    <row r="98" spans="1:5" x14ac:dyDescent="0.3">
      <c r="A98">
        <v>1</v>
      </c>
      <c r="B98" t="s">
        <v>34</v>
      </c>
      <c r="C98">
        <v>0</v>
      </c>
      <c r="D98" t="s">
        <v>4</v>
      </c>
      <c r="E98">
        <v>7</v>
      </c>
    </row>
    <row r="99" spans="1:5" x14ac:dyDescent="0.3">
      <c r="A99">
        <v>2</v>
      </c>
      <c r="B99" t="s">
        <v>35</v>
      </c>
      <c r="C99">
        <v>0</v>
      </c>
      <c r="D99" t="s">
        <v>4</v>
      </c>
      <c r="E99">
        <v>7</v>
      </c>
    </row>
    <row r="100" spans="1:5" x14ac:dyDescent="0.3">
      <c r="A100">
        <v>3</v>
      </c>
      <c r="B100" t="s">
        <v>36</v>
      </c>
      <c r="C100">
        <v>0</v>
      </c>
      <c r="D100" t="s">
        <v>4</v>
      </c>
      <c r="E100">
        <v>7</v>
      </c>
    </row>
    <row r="101" spans="1:5" x14ac:dyDescent="0.3">
      <c r="A101">
        <v>4</v>
      </c>
      <c r="B101" t="s">
        <v>37</v>
      </c>
      <c r="C101">
        <v>0</v>
      </c>
      <c r="D101" t="s">
        <v>4</v>
      </c>
      <c r="E101">
        <v>7</v>
      </c>
    </row>
    <row r="102" spans="1:5" x14ac:dyDescent="0.3">
      <c r="A102">
        <v>5</v>
      </c>
      <c r="B102" t="s">
        <v>38</v>
      </c>
      <c r="C102">
        <v>0</v>
      </c>
      <c r="D102" t="s">
        <v>4</v>
      </c>
      <c r="E102">
        <v>7</v>
      </c>
    </row>
    <row r="103" spans="1:5" x14ac:dyDescent="0.3">
      <c r="A103">
        <v>6</v>
      </c>
      <c r="B103" t="s">
        <v>46</v>
      </c>
      <c r="C103">
        <v>0</v>
      </c>
      <c r="D103" t="s">
        <v>4</v>
      </c>
      <c r="E103">
        <v>7</v>
      </c>
    </row>
    <row r="104" spans="1:5" x14ac:dyDescent="0.3">
      <c r="A104">
        <v>7</v>
      </c>
      <c r="B104" t="s">
        <v>116</v>
      </c>
      <c r="C104">
        <v>0</v>
      </c>
      <c r="D104" t="s">
        <v>4</v>
      </c>
      <c r="E104">
        <v>7</v>
      </c>
    </row>
    <row r="105" spans="1:5" x14ac:dyDescent="0.3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3">
      <c r="A106">
        <v>9</v>
      </c>
      <c r="B106" t="s">
        <v>39</v>
      </c>
      <c r="C106">
        <v>0</v>
      </c>
      <c r="D106" t="s">
        <v>4</v>
      </c>
      <c r="E106">
        <v>7</v>
      </c>
    </row>
    <row r="107" spans="1:5" x14ac:dyDescent="0.3">
      <c r="A107">
        <v>10</v>
      </c>
      <c r="B107" t="s">
        <v>40</v>
      </c>
      <c r="C107">
        <v>0</v>
      </c>
      <c r="D107" t="s">
        <v>4</v>
      </c>
      <c r="E107">
        <v>7</v>
      </c>
    </row>
    <row r="108" spans="1:5" x14ac:dyDescent="0.3">
      <c r="A108">
        <v>11</v>
      </c>
      <c r="B108" t="s">
        <v>41</v>
      </c>
      <c r="C108">
        <v>0</v>
      </c>
      <c r="D108" t="s">
        <v>4</v>
      </c>
      <c r="E108">
        <v>7</v>
      </c>
    </row>
    <row r="109" spans="1:5" x14ac:dyDescent="0.3">
      <c r="A109">
        <v>12</v>
      </c>
      <c r="B109" t="s">
        <v>42</v>
      </c>
      <c r="C109">
        <v>0</v>
      </c>
      <c r="D109" t="s">
        <v>4</v>
      </c>
      <c r="E109">
        <v>7</v>
      </c>
    </row>
    <row r="110" spans="1:5" x14ac:dyDescent="0.3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3">
      <c r="A111">
        <v>14</v>
      </c>
      <c r="B111" t="s">
        <v>43</v>
      </c>
      <c r="C111">
        <v>0</v>
      </c>
      <c r="D111" t="s">
        <v>4</v>
      </c>
      <c r="E111">
        <v>7</v>
      </c>
    </row>
    <row r="112" spans="1:5" x14ac:dyDescent="0.3">
      <c r="A112">
        <v>15</v>
      </c>
      <c r="B112" t="s">
        <v>44</v>
      </c>
      <c r="C112">
        <v>0</v>
      </c>
      <c r="D112" t="s">
        <v>4</v>
      </c>
      <c r="E112">
        <v>7</v>
      </c>
    </row>
    <row r="113" spans="1:5" x14ac:dyDescent="0.3">
      <c r="A113">
        <v>16</v>
      </c>
      <c r="B113" t="s">
        <v>45</v>
      </c>
      <c r="C113">
        <v>0</v>
      </c>
      <c r="D113" t="s">
        <v>4</v>
      </c>
      <c r="E113">
        <v>7</v>
      </c>
    </row>
    <row r="114" spans="1:5" x14ac:dyDescent="0.3">
      <c r="A114">
        <v>1</v>
      </c>
      <c r="B114" t="s">
        <v>34</v>
      </c>
      <c r="C114" s="2">
        <v>0</v>
      </c>
      <c r="D114" t="s">
        <v>42</v>
      </c>
      <c r="E114">
        <v>8</v>
      </c>
    </row>
    <row r="115" spans="1:5" x14ac:dyDescent="0.3">
      <c r="A115">
        <v>2</v>
      </c>
      <c r="B115" t="s">
        <v>35</v>
      </c>
      <c r="C115" s="2">
        <v>0</v>
      </c>
      <c r="D115" s="2" t="s">
        <v>42</v>
      </c>
      <c r="E115">
        <v>8</v>
      </c>
    </row>
    <row r="116" spans="1:5" x14ac:dyDescent="0.3">
      <c r="A116">
        <v>3</v>
      </c>
      <c r="B116" t="s">
        <v>36</v>
      </c>
      <c r="C116" s="2">
        <v>0</v>
      </c>
      <c r="D116" s="2" t="s">
        <v>42</v>
      </c>
      <c r="E116">
        <v>8</v>
      </c>
    </row>
    <row r="117" spans="1:5" x14ac:dyDescent="0.3">
      <c r="A117">
        <v>4</v>
      </c>
      <c r="B117" t="s">
        <v>37</v>
      </c>
      <c r="C117" s="2">
        <v>0</v>
      </c>
      <c r="D117" s="2" t="s">
        <v>42</v>
      </c>
      <c r="E117">
        <v>8</v>
      </c>
    </row>
    <row r="118" spans="1:5" x14ac:dyDescent="0.3">
      <c r="A118">
        <v>5</v>
      </c>
      <c r="B118" t="s">
        <v>38</v>
      </c>
      <c r="C118" s="2">
        <v>0</v>
      </c>
      <c r="D118" s="2" t="s">
        <v>42</v>
      </c>
      <c r="E118">
        <v>8</v>
      </c>
    </row>
    <row r="119" spans="1:5" x14ac:dyDescent="0.3">
      <c r="A119">
        <v>6</v>
      </c>
      <c r="B119" t="s">
        <v>46</v>
      </c>
      <c r="C119" s="2">
        <v>0</v>
      </c>
      <c r="D119" s="2" t="s">
        <v>42</v>
      </c>
      <c r="E119">
        <v>8</v>
      </c>
    </row>
    <row r="120" spans="1:5" x14ac:dyDescent="0.3">
      <c r="A120">
        <v>7</v>
      </c>
      <c r="B120" t="s">
        <v>116</v>
      </c>
      <c r="C120" s="2">
        <v>0</v>
      </c>
      <c r="D120" s="2" t="s">
        <v>42</v>
      </c>
      <c r="E120">
        <v>8</v>
      </c>
    </row>
    <row r="121" spans="1:5" x14ac:dyDescent="0.3">
      <c r="A121" s="2">
        <v>8</v>
      </c>
      <c r="B121" s="2" t="s">
        <v>4</v>
      </c>
      <c r="C121" s="2">
        <v>0</v>
      </c>
      <c r="D121" s="2" t="s">
        <v>42</v>
      </c>
      <c r="E121" s="2">
        <v>8</v>
      </c>
    </row>
    <row r="122" spans="1:5" x14ac:dyDescent="0.3">
      <c r="A122" s="2">
        <v>9</v>
      </c>
      <c r="B122" s="2" t="s">
        <v>39</v>
      </c>
      <c r="C122" s="2">
        <v>0</v>
      </c>
      <c r="D122" s="2" t="s">
        <v>42</v>
      </c>
      <c r="E122" s="2">
        <v>8</v>
      </c>
    </row>
    <row r="123" spans="1:5" x14ac:dyDescent="0.3">
      <c r="A123" s="2">
        <v>10</v>
      </c>
      <c r="B123" s="2" t="s">
        <v>40</v>
      </c>
      <c r="C123" s="2">
        <v>0</v>
      </c>
      <c r="D123" s="2" t="s">
        <v>42</v>
      </c>
      <c r="E123" s="2">
        <v>8</v>
      </c>
    </row>
    <row r="124" spans="1:5" x14ac:dyDescent="0.3">
      <c r="A124" s="2">
        <v>11</v>
      </c>
      <c r="B124" s="2" t="s">
        <v>41</v>
      </c>
      <c r="C124" s="2">
        <v>69</v>
      </c>
      <c r="D124" s="2" t="s">
        <v>42</v>
      </c>
      <c r="E124" s="2">
        <v>8</v>
      </c>
    </row>
    <row r="125" spans="1:5" x14ac:dyDescent="0.3">
      <c r="A125" s="2">
        <v>12</v>
      </c>
      <c r="B125" s="2" t="s">
        <v>42</v>
      </c>
      <c r="C125" s="2">
        <v>0</v>
      </c>
      <c r="D125" s="2" t="s">
        <v>42</v>
      </c>
      <c r="E125" s="2">
        <v>8</v>
      </c>
    </row>
    <row r="126" spans="1:5" x14ac:dyDescent="0.3">
      <c r="A126" s="2">
        <v>13</v>
      </c>
      <c r="B126" s="2" t="s">
        <v>11</v>
      </c>
      <c r="C126" s="2">
        <v>0</v>
      </c>
      <c r="D126" s="2" t="s">
        <v>42</v>
      </c>
      <c r="E126" s="2">
        <v>8</v>
      </c>
    </row>
    <row r="127" spans="1:5" x14ac:dyDescent="0.3">
      <c r="A127" s="2">
        <v>14</v>
      </c>
      <c r="B127" s="2" t="s">
        <v>43</v>
      </c>
      <c r="C127" s="2">
        <v>0</v>
      </c>
      <c r="D127" s="2" t="s">
        <v>42</v>
      </c>
      <c r="E127" s="2">
        <v>8</v>
      </c>
    </row>
    <row r="128" spans="1:5" x14ac:dyDescent="0.3">
      <c r="A128" s="2">
        <v>15</v>
      </c>
      <c r="B128" s="2" t="s">
        <v>44</v>
      </c>
      <c r="C128" s="2">
        <v>0</v>
      </c>
      <c r="D128" s="2" t="s">
        <v>42</v>
      </c>
      <c r="E128" s="2">
        <v>8</v>
      </c>
    </row>
    <row r="129" spans="1:5" x14ac:dyDescent="0.3">
      <c r="A129" s="2">
        <v>16</v>
      </c>
      <c r="B129" s="2" t="s">
        <v>45</v>
      </c>
      <c r="C129" s="2">
        <v>0</v>
      </c>
      <c r="D129" s="2" t="s">
        <v>42</v>
      </c>
      <c r="E129" s="2">
        <v>8</v>
      </c>
    </row>
    <row r="130" spans="1:5" x14ac:dyDescent="0.3">
      <c r="A130" s="2">
        <v>1</v>
      </c>
      <c r="B130" s="2" t="s">
        <v>34</v>
      </c>
      <c r="C130" s="2">
        <v>10840</v>
      </c>
      <c r="D130" s="2" t="s">
        <v>83</v>
      </c>
      <c r="E130" s="2">
        <v>9</v>
      </c>
    </row>
    <row r="131" spans="1:5" x14ac:dyDescent="0.3">
      <c r="A131" s="2">
        <v>2</v>
      </c>
      <c r="B131" s="2" t="s">
        <v>35</v>
      </c>
      <c r="C131" s="2">
        <v>699</v>
      </c>
      <c r="D131" s="2" t="s">
        <v>83</v>
      </c>
      <c r="E131" s="2">
        <v>9</v>
      </c>
    </row>
    <row r="132" spans="1:5" x14ac:dyDescent="0.3">
      <c r="A132" s="2">
        <v>3</v>
      </c>
      <c r="B132" s="2" t="s">
        <v>36</v>
      </c>
      <c r="C132" s="2">
        <v>326</v>
      </c>
      <c r="D132" s="2" t="s">
        <v>83</v>
      </c>
      <c r="E132" s="2">
        <v>9</v>
      </c>
    </row>
    <row r="133" spans="1:5" x14ac:dyDescent="0.3">
      <c r="A133" s="2">
        <v>4</v>
      </c>
      <c r="B133" s="2" t="s">
        <v>37</v>
      </c>
      <c r="C133" s="2">
        <v>6</v>
      </c>
      <c r="D133" s="2" t="s">
        <v>83</v>
      </c>
      <c r="E133" s="2">
        <v>9</v>
      </c>
    </row>
    <row r="134" spans="1:5" x14ac:dyDescent="0.3">
      <c r="A134" s="2">
        <v>5</v>
      </c>
      <c r="B134" s="2" t="s">
        <v>38</v>
      </c>
      <c r="C134" s="2">
        <v>3</v>
      </c>
      <c r="D134" s="2" t="s">
        <v>83</v>
      </c>
      <c r="E134" s="2">
        <v>9</v>
      </c>
    </row>
    <row r="135" spans="1:5" x14ac:dyDescent="0.3">
      <c r="A135" s="2">
        <v>6</v>
      </c>
      <c r="B135" s="2" t="s">
        <v>46</v>
      </c>
      <c r="C135" s="2">
        <v>8</v>
      </c>
      <c r="D135" s="2" t="s">
        <v>83</v>
      </c>
      <c r="E135" s="2">
        <v>9</v>
      </c>
    </row>
    <row r="136" spans="1:5" x14ac:dyDescent="0.3">
      <c r="A136" s="2">
        <v>7</v>
      </c>
      <c r="B136" s="2" t="s">
        <v>116</v>
      </c>
      <c r="C136" s="2">
        <v>1</v>
      </c>
      <c r="D136" s="2" t="s">
        <v>83</v>
      </c>
      <c r="E136" s="2">
        <v>9</v>
      </c>
    </row>
    <row r="137" spans="1:5" x14ac:dyDescent="0.3">
      <c r="A137" s="2">
        <v>8</v>
      </c>
      <c r="B137" s="2" t="s">
        <v>4</v>
      </c>
      <c r="C137" s="2">
        <v>1</v>
      </c>
      <c r="D137" s="2" t="s">
        <v>83</v>
      </c>
      <c r="E137" s="2">
        <v>9</v>
      </c>
    </row>
    <row r="138" spans="1:5" x14ac:dyDescent="0.3">
      <c r="A138" s="2">
        <v>9</v>
      </c>
      <c r="B138" s="2" t="s">
        <v>39</v>
      </c>
      <c r="C138" s="2">
        <v>6</v>
      </c>
      <c r="D138" s="2" t="s">
        <v>83</v>
      </c>
      <c r="E138" s="2">
        <v>9</v>
      </c>
    </row>
    <row r="139" spans="1:5" x14ac:dyDescent="0.3">
      <c r="A139" s="2">
        <v>10</v>
      </c>
      <c r="B139" s="2" t="s">
        <v>40</v>
      </c>
      <c r="C139" s="2">
        <v>3</v>
      </c>
      <c r="D139" s="2" t="s">
        <v>83</v>
      </c>
      <c r="E139" s="2">
        <v>9</v>
      </c>
    </row>
    <row r="140" spans="1:5" x14ac:dyDescent="0.3">
      <c r="A140" s="2">
        <v>11</v>
      </c>
      <c r="B140" s="2" t="s">
        <v>41</v>
      </c>
      <c r="C140" s="2">
        <v>448</v>
      </c>
      <c r="D140" s="2" t="s">
        <v>83</v>
      </c>
      <c r="E140" s="2">
        <v>9</v>
      </c>
    </row>
    <row r="141" spans="1:5" x14ac:dyDescent="0.3">
      <c r="A141" s="2">
        <v>12</v>
      </c>
      <c r="B141" s="2" t="s">
        <v>42</v>
      </c>
      <c r="C141" s="2">
        <v>0</v>
      </c>
      <c r="D141" s="2" t="s">
        <v>83</v>
      </c>
      <c r="E141" s="2">
        <v>9</v>
      </c>
    </row>
    <row r="142" spans="1:5" x14ac:dyDescent="0.3">
      <c r="A142" s="2">
        <v>13</v>
      </c>
      <c r="B142" s="2" t="s">
        <v>11</v>
      </c>
      <c r="C142" s="2">
        <v>17</v>
      </c>
      <c r="D142" s="2" t="s">
        <v>83</v>
      </c>
      <c r="E142" s="2">
        <v>9</v>
      </c>
    </row>
    <row r="143" spans="1:5" x14ac:dyDescent="0.3">
      <c r="A143" s="2">
        <v>14</v>
      </c>
      <c r="B143" s="2" t="s">
        <v>43</v>
      </c>
      <c r="C143" s="2">
        <v>14</v>
      </c>
      <c r="D143" s="2" t="s">
        <v>83</v>
      </c>
      <c r="E143" s="2">
        <v>9</v>
      </c>
    </row>
    <row r="144" spans="1:5" x14ac:dyDescent="0.3">
      <c r="A144" s="2">
        <v>15</v>
      </c>
      <c r="B144" s="2" t="s">
        <v>44</v>
      </c>
      <c r="C144" s="2">
        <v>1</v>
      </c>
      <c r="D144" s="2" t="s">
        <v>83</v>
      </c>
      <c r="E144" s="2">
        <v>9</v>
      </c>
    </row>
    <row r="145" spans="1:5" x14ac:dyDescent="0.3">
      <c r="A145" s="2">
        <v>16</v>
      </c>
      <c r="B145" s="2" t="s">
        <v>45</v>
      </c>
      <c r="C145" s="2">
        <v>5</v>
      </c>
      <c r="D145" s="2" t="s">
        <v>83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17"/>
  <dimension ref="A1:D4"/>
  <sheetViews>
    <sheetView workbookViewId="0"/>
  </sheetViews>
  <sheetFormatPr defaultRowHeight="14.4" x14ac:dyDescent="0.3"/>
  <cols>
    <col min="1" max="1" width="5.33203125" bestFit="1" customWidth="1"/>
    <col min="2" max="2" width="8.5546875" bestFit="1" customWidth="1"/>
    <col min="3" max="3" width="38.6640625" bestFit="1" customWidth="1"/>
    <col min="4" max="4" width="18.6640625" bestFit="1" customWidth="1"/>
  </cols>
  <sheetData>
    <row r="1" spans="1:4" x14ac:dyDescent="0.3">
      <c r="A1" t="s">
        <v>95</v>
      </c>
      <c r="B1" t="s">
        <v>100</v>
      </c>
      <c r="C1" t="s">
        <v>2</v>
      </c>
      <c r="D1" t="s">
        <v>110</v>
      </c>
    </row>
    <row r="2" spans="1:4" x14ac:dyDescent="0.3">
      <c r="A2">
        <v>1</v>
      </c>
      <c r="B2">
        <v>6</v>
      </c>
      <c r="C2" t="s">
        <v>85</v>
      </c>
      <c r="D2" t="s">
        <v>3</v>
      </c>
    </row>
    <row r="3" spans="1:4" x14ac:dyDescent="0.3">
      <c r="A3">
        <v>2</v>
      </c>
      <c r="B3">
        <v>5</v>
      </c>
      <c r="C3" t="s">
        <v>85</v>
      </c>
      <c r="D3" t="s">
        <v>86</v>
      </c>
    </row>
    <row r="4" spans="1:4" x14ac:dyDescent="0.3">
      <c r="A4">
        <v>3</v>
      </c>
      <c r="B4">
        <v>0</v>
      </c>
      <c r="C4" t="s">
        <v>85</v>
      </c>
      <c r="D4" t="s">
        <v>87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9"/>
  <dimension ref="A1:C12"/>
  <sheetViews>
    <sheetView workbookViewId="0"/>
  </sheetViews>
  <sheetFormatPr defaultRowHeight="14.4" x14ac:dyDescent="0.3"/>
  <cols>
    <col min="1" max="1" width="5.33203125" bestFit="1" customWidth="1"/>
    <col min="2" max="2" width="19.44140625" bestFit="1" customWidth="1"/>
    <col min="3" max="3" width="8.5546875" bestFit="1" customWidth="1"/>
  </cols>
  <sheetData>
    <row r="1" spans="1:3" x14ac:dyDescent="0.3">
      <c r="A1" t="s">
        <v>95</v>
      </c>
      <c r="B1" t="s">
        <v>131</v>
      </c>
      <c r="C1" t="s">
        <v>100</v>
      </c>
    </row>
    <row r="2" spans="1:3" x14ac:dyDescent="0.3">
      <c r="A2">
        <v>1</v>
      </c>
      <c r="B2" t="s">
        <v>13</v>
      </c>
      <c r="C2">
        <v>243</v>
      </c>
    </row>
    <row r="3" spans="1:3" x14ac:dyDescent="0.3">
      <c r="A3">
        <v>2</v>
      </c>
      <c r="B3" t="s">
        <v>14</v>
      </c>
      <c r="C3">
        <v>52</v>
      </c>
    </row>
    <row r="4" spans="1:3" x14ac:dyDescent="0.3">
      <c r="A4">
        <v>3</v>
      </c>
      <c r="B4" t="s">
        <v>15</v>
      </c>
      <c r="C4">
        <v>26</v>
      </c>
    </row>
    <row r="5" spans="1:3" x14ac:dyDescent="0.3">
      <c r="A5">
        <v>4</v>
      </c>
      <c r="B5" t="s">
        <v>80</v>
      </c>
      <c r="C5">
        <v>97</v>
      </c>
    </row>
    <row r="6" spans="1:3" x14ac:dyDescent="0.3">
      <c r="A6">
        <v>5</v>
      </c>
      <c r="B6" t="s">
        <v>81</v>
      </c>
      <c r="C6">
        <v>0</v>
      </c>
    </row>
    <row r="7" spans="1:3" x14ac:dyDescent="0.3">
      <c r="A7">
        <v>6</v>
      </c>
      <c r="B7" t="s">
        <v>132</v>
      </c>
      <c r="C7">
        <v>0</v>
      </c>
    </row>
    <row r="8" spans="1:3" x14ac:dyDescent="0.3">
      <c r="A8">
        <v>7</v>
      </c>
      <c r="B8" t="s">
        <v>16</v>
      </c>
      <c r="C8">
        <v>0</v>
      </c>
    </row>
    <row r="9" spans="1:3" x14ac:dyDescent="0.3">
      <c r="A9">
        <v>8</v>
      </c>
      <c r="B9" t="s">
        <v>17</v>
      </c>
      <c r="C9">
        <v>0</v>
      </c>
    </row>
    <row r="10" spans="1:3" x14ac:dyDescent="0.3">
      <c r="A10">
        <v>9</v>
      </c>
      <c r="B10" t="s">
        <v>18</v>
      </c>
      <c r="C10">
        <v>0</v>
      </c>
    </row>
    <row r="11" spans="1:3" x14ac:dyDescent="0.3">
      <c r="A11">
        <v>10</v>
      </c>
      <c r="B11" t="s">
        <v>19</v>
      </c>
      <c r="C11">
        <v>0</v>
      </c>
    </row>
    <row r="12" spans="1:3" x14ac:dyDescent="0.3">
      <c r="A12">
        <v>11</v>
      </c>
      <c r="B12" t="s">
        <v>82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8"/>
  <dimension ref="A1:D4"/>
  <sheetViews>
    <sheetView workbookViewId="0"/>
  </sheetViews>
  <sheetFormatPr defaultRowHeight="14.4" x14ac:dyDescent="0.3"/>
  <cols>
    <col min="1" max="1" width="5.33203125" bestFit="1" customWidth="1"/>
    <col min="2" max="2" width="14.5546875" bestFit="1" customWidth="1"/>
    <col min="3" max="3" width="10.5546875" bestFit="1" customWidth="1"/>
    <col min="4" max="4" width="10.109375" bestFit="1" customWidth="1"/>
  </cols>
  <sheetData>
    <row r="1" spans="1:4" x14ac:dyDescent="0.3">
      <c r="A1" t="s">
        <v>95</v>
      </c>
      <c r="B1" t="s">
        <v>127</v>
      </c>
      <c r="C1" t="s">
        <v>30</v>
      </c>
      <c r="D1" t="s">
        <v>128</v>
      </c>
    </row>
    <row r="2" spans="1:4" x14ac:dyDescent="0.3">
      <c r="A2">
        <v>1</v>
      </c>
      <c r="B2" t="s">
        <v>129</v>
      </c>
      <c r="C2">
        <v>0</v>
      </c>
      <c r="D2">
        <v>0</v>
      </c>
    </row>
    <row r="3" spans="1:4" x14ac:dyDescent="0.3">
      <c r="A3">
        <v>2</v>
      </c>
      <c r="B3" t="s">
        <v>130</v>
      </c>
      <c r="C3">
        <v>0</v>
      </c>
      <c r="D3">
        <v>0</v>
      </c>
    </row>
    <row r="4" spans="1:4" x14ac:dyDescent="0.3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/>
  <dimension ref="A1:G37"/>
  <sheetViews>
    <sheetView workbookViewId="0">
      <selection activeCell="G19" sqref="G19"/>
    </sheetView>
  </sheetViews>
  <sheetFormatPr defaultRowHeight="14.4" x14ac:dyDescent="0.3"/>
  <cols>
    <col min="1" max="1" width="5.33203125" bestFit="1" customWidth="1"/>
    <col min="2" max="2" width="19" bestFit="1" customWidth="1"/>
    <col min="3" max="3" width="14.5546875" bestFit="1" customWidth="1"/>
    <col min="4" max="4" width="8.109375" bestFit="1" customWidth="1"/>
    <col min="6" max="6" width="8.5546875" bestFit="1" customWidth="1"/>
    <col min="7" max="7" width="11.33203125" bestFit="1" customWidth="1"/>
  </cols>
  <sheetData>
    <row r="1" spans="1:7" x14ac:dyDescent="0.3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3">
      <c r="A2">
        <v>1</v>
      </c>
      <c r="B2" t="s">
        <v>122</v>
      </c>
      <c r="C2" t="s">
        <v>31</v>
      </c>
      <c r="D2" t="s">
        <v>30</v>
      </c>
      <c r="E2">
        <v>1</v>
      </c>
      <c r="F2">
        <v>323</v>
      </c>
      <c r="G2">
        <v>1</v>
      </c>
    </row>
    <row r="3" spans="1:7" x14ac:dyDescent="0.3">
      <c r="A3">
        <v>2</v>
      </c>
      <c r="B3" t="s">
        <v>151</v>
      </c>
      <c r="C3" t="s">
        <v>31</v>
      </c>
      <c r="D3" t="s">
        <v>30</v>
      </c>
      <c r="E3">
        <v>1</v>
      </c>
      <c r="F3">
        <v>225</v>
      </c>
      <c r="G3">
        <v>1</v>
      </c>
    </row>
    <row r="4" spans="1:7" x14ac:dyDescent="0.3">
      <c r="A4">
        <v>3</v>
      </c>
      <c r="B4" t="s">
        <v>152</v>
      </c>
      <c r="C4" t="s">
        <v>31</v>
      </c>
      <c r="D4" t="s">
        <v>30</v>
      </c>
      <c r="E4">
        <v>1</v>
      </c>
      <c r="F4">
        <v>154</v>
      </c>
      <c r="G4">
        <v>1</v>
      </c>
    </row>
    <row r="5" spans="1:7" x14ac:dyDescent="0.3">
      <c r="A5">
        <v>4</v>
      </c>
      <c r="B5" t="s">
        <v>153</v>
      </c>
      <c r="C5" t="s">
        <v>31</v>
      </c>
      <c r="D5" t="s">
        <v>30</v>
      </c>
      <c r="E5">
        <v>1</v>
      </c>
      <c r="F5">
        <v>105</v>
      </c>
      <c r="G5">
        <v>1</v>
      </c>
    </row>
    <row r="6" spans="1:7" x14ac:dyDescent="0.3">
      <c r="A6">
        <v>5</v>
      </c>
      <c r="B6" t="s">
        <v>154</v>
      </c>
      <c r="C6" t="s">
        <v>31</v>
      </c>
      <c r="D6" t="s">
        <v>30</v>
      </c>
      <c r="E6">
        <v>1</v>
      </c>
      <c r="F6">
        <v>102</v>
      </c>
      <c r="G6">
        <v>1</v>
      </c>
    </row>
    <row r="7" spans="1:7" x14ac:dyDescent="0.3">
      <c r="A7">
        <v>6</v>
      </c>
      <c r="B7" t="s">
        <v>102</v>
      </c>
      <c r="C7" t="s">
        <v>31</v>
      </c>
      <c r="D7" t="s">
        <v>30</v>
      </c>
      <c r="E7">
        <v>1</v>
      </c>
      <c r="F7">
        <v>371</v>
      </c>
      <c r="G7">
        <v>1</v>
      </c>
    </row>
    <row r="8" spans="1:7" x14ac:dyDescent="0.3">
      <c r="A8">
        <v>1</v>
      </c>
      <c r="B8" t="s">
        <v>122</v>
      </c>
      <c r="C8" t="s">
        <v>31</v>
      </c>
      <c r="D8" t="s">
        <v>10</v>
      </c>
      <c r="E8">
        <v>2</v>
      </c>
      <c r="F8">
        <v>428</v>
      </c>
      <c r="G8">
        <v>1</v>
      </c>
    </row>
    <row r="9" spans="1:7" x14ac:dyDescent="0.3">
      <c r="A9">
        <v>2</v>
      </c>
      <c r="B9" t="s">
        <v>151</v>
      </c>
      <c r="C9" t="s">
        <v>31</v>
      </c>
      <c r="D9" t="s">
        <v>10</v>
      </c>
      <c r="E9">
        <v>2</v>
      </c>
      <c r="F9">
        <v>294</v>
      </c>
      <c r="G9">
        <v>1</v>
      </c>
    </row>
    <row r="10" spans="1:7" x14ac:dyDescent="0.3">
      <c r="A10">
        <v>3</v>
      </c>
      <c r="B10" t="s">
        <v>152</v>
      </c>
      <c r="C10" t="s">
        <v>31</v>
      </c>
      <c r="D10" t="s">
        <v>10</v>
      </c>
      <c r="E10">
        <v>2</v>
      </c>
      <c r="F10">
        <v>154</v>
      </c>
      <c r="G10">
        <v>1</v>
      </c>
    </row>
    <row r="11" spans="1:7" x14ac:dyDescent="0.3">
      <c r="A11">
        <v>4</v>
      </c>
      <c r="B11" t="s">
        <v>153</v>
      </c>
      <c r="C11" t="s">
        <v>31</v>
      </c>
      <c r="D11" t="s">
        <v>10</v>
      </c>
      <c r="E11">
        <v>2</v>
      </c>
      <c r="F11">
        <v>106</v>
      </c>
      <c r="G11">
        <v>1</v>
      </c>
    </row>
    <row r="12" spans="1:7" x14ac:dyDescent="0.3">
      <c r="A12">
        <v>5</v>
      </c>
      <c r="B12" t="s">
        <v>154</v>
      </c>
      <c r="C12" t="s">
        <v>31</v>
      </c>
      <c r="D12" t="s">
        <v>10</v>
      </c>
      <c r="E12">
        <v>2</v>
      </c>
      <c r="F12">
        <v>103</v>
      </c>
      <c r="G12">
        <v>1</v>
      </c>
    </row>
    <row r="13" spans="1:7" x14ac:dyDescent="0.3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415</v>
      </c>
      <c r="G13">
        <v>1</v>
      </c>
    </row>
    <row r="14" spans="1:7" x14ac:dyDescent="0.3">
      <c r="A14">
        <v>1</v>
      </c>
      <c r="B14" t="s">
        <v>122</v>
      </c>
      <c r="C14" t="s">
        <v>55</v>
      </c>
      <c r="D14" t="s">
        <v>30</v>
      </c>
      <c r="E14">
        <v>1</v>
      </c>
      <c r="F14">
        <v>374</v>
      </c>
      <c r="G14">
        <v>2</v>
      </c>
    </row>
    <row r="15" spans="1:7" x14ac:dyDescent="0.3">
      <c r="A15">
        <v>2</v>
      </c>
      <c r="B15" t="s">
        <v>151</v>
      </c>
      <c r="C15" s="2" t="s">
        <v>55</v>
      </c>
      <c r="D15" t="s">
        <v>30</v>
      </c>
      <c r="E15">
        <v>1</v>
      </c>
      <c r="F15" s="2">
        <v>233</v>
      </c>
      <c r="G15">
        <v>2</v>
      </c>
    </row>
    <row r="16" spans="1:7" x14ac:dyDescent="0.3">
      <c r="A16">
        <v>3</v>
      </c>
      <c r="B16" t="s">
        <v>152</v>
      </c>
      <c r="C16" s="2" t="s">
        <v>55</v>
      </c>
      <c r="D16" t="s">
        <v>30</v>
      </c>
      <c r="E16">
        <v>1</v>
      </c>
      <c r="F16" s="2">
        <v>155</v>
      </c>
      <c r="G16">
        <v>2</v>
      </c>
    </row>
    <row r="17" spans="1:7" x14ac:dyDescent="0.3">
      <c r="A17">
        <v>4</v>
      </c>
      <c r="B17" t="s">
        <v>153</v>
      </c>
      <c r="C17" s="2" t="s">
        <v>55</v>
      </c>
      <c r="D17" t="s">
        <v>30</v>
      </c>
      <c r="E17">
        <v>1</v>
      </c>
      <c r="F17" s="2">
        <v>108</v>
      </c>
      <c r="G17">
        <v>2</v>
      </c>
    </row>
    <row r="18" spans="1:7" x14ac:dyDescent="0.3">
      <c r="A18">
        <v>5</v>
      </c>
      <c r="B18" t="s">
        <v>154</v>
      </c>
      <c r="C18" s="2" t="s">
        <v>55</v>
      </c>
      <c r="D18" t="s">
        <v>30</v>
      </c>
      <c r="E18">
        <v>1</v>
      </c>
      <c r="F18" s="2">
        <v>106</v>
      </c>
      <c r="G18">
        <v>2</v>
      </c>
    </row>
    <row r="19" spans="1:7" x14ac:dyDescent="0.3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409</v>
      </c>
      <c r="G19">
        <v>2</v>
      </c>
    </row>
    <row r="20" spans="1:7" x14ac:dyDescent="0.3">
      <c r="A20">
        <v>1</v>
      </c>
      <c r="B20" t="s">
        <v>122</v>
      </c>
      <c r="C20" s="2" t="s">
        <v>55</v>
      </c>
      <c r="D20" t="s">
        <v>10</v>
      </c>
      <c r="E20">
        <v>2</v>
      </c>
      <c r="F20" s="2">
        <v>582</v>
      </c>
      <c r="G20">
        <v>2</v>
      </c>
    </row>
    <row r="21" spans="1:7" x14ac:dyDescent="0.3">
      <c r="A21">
        <v>2</v>
      </c>
      <c r="B21" t="s">
        <v>151</v>
      </c>
      <c r="C21" s="2" t="s">
        <v>55</v>
      </c>
      <c r="D21" t="s">
        <v>10</v>
      </c>
      <c r="E21">
        <v>2</v>
      </c>
      <c r="F21" s="2">
        <v>341</v>
      </c>
      <c r="G21">
        <v>2</v>
      </c>
    </row>
    <row r="22" spans="1:7" x14ac:dyDescent="0.3">
      <c r="A22">
        <v>3</v>
      </c>
      <c r="B22" t="s">
        <v>152</v>
      </c>
      <c r="C22" s="2" t="s">
        <v>55</v>
      </c>
      <c r="D22" t="s">
        <v>10</v>
      </c>
      <c r="E22">
        <v>2</v>
      </c>
      <c r="F22" s="2">
        <v>156</v>
      </c>
      <c r="G22">
        <v>2</v>
      </c>
    </row>
    <row r="23" spans="1:7" x14ac:dyDescent="0.3">
      <c r="A23">
        <v>4</v>
      </c>
      <c r="B23" t="s">
        <v>153</v>
      </c>
      <c r="C23" s="2" t="s">
        <v>55</v>
      </c>
      <c r="D23" t="s">
        <v>10</v>
      </c>
      <c r="E23">
        <v>2</v>
      </c>
      <c r="F23" s="2">
        <v>110</v>
      </c>
      <c r="G23">
        <v>2</v>
      </c>
    </row>
    <row r="24" spans="1:7" x14ac:dyDescent="0.3">
      <c r="A24">
        <v>5</v>
      </c>
      <c r="B24" t="s">
        <v>154</v>
      </c>
      <c r="C24" s="2" t="s">
        <v>55</v>
      </c>
      <c r="D24" t="s">
        <v>10</v>
      </c>
      <c r="E24">
        <v>2</v>
      </c>
      <c r="F24" s="2">
        <v>108</v>
      </c>
      <c r="G24">
        <v>2</v>
      </c>
    </row>
    <row r="25" spans="1:7" x14ac:dyDescent="0.3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491</v>
      </c>
      <c r="G25">
        <v>2</v>
      </c>
    </row>
    <row r="26" spans="1:7" x14ac:dyDescent="0.3">
      <c r="A26">
        <v>1</v>
      </c>
      <c r="B26" t="s">
        <v>122</v>
      </c>
      <c r="C26" t="s">
        <v>103</v>
      </c>
      <c r="D26" t="s">
        <v>30</v>
      </c>
      <c r="E26">
        <v>1</v>
      </c>
      <c r="F26">
        <v>0</v>
      </c>
      <c r="G26">
        <v>3</v>
      </c>
    </row>
    <row r="27" spans="1:7" x14ac:dyDescent="0.3">
      <c r="A27">
        <v>2</v>
      </c>
      <c r="B27" t="s">
        <v>151</v>
      </c>
      <c r="C27" t="s">
        <v>103</v>
      </c>
      <c r="D27" t="s">
        <v>30</v>
      </c>
      <c r="E27">
        <v>1</v>
      </c>
      <c r="F27">
        <v>1</v>
      </c>
      <c r="G27">
        <v>3</v>
      </c>
    </row>
    <row r="28" spans="1:7" x14ac:dyDescent="0.3">
      <c r="A28">
        <v>3</v>
      </c>
      <c r="B28" t="s">
        <v>152</v>
      </c>
      <c r="C28" t="s">
        <v>103</v>
      </c>
      <c r="D28" t="s">
        <v>30</v>
      </c>
      <c r="E28">
        <v>1</v>
      </c>
      <c r="F28">
        <v>0</v>
      </c>
      <c r="G28">
        <v>3</v>
      </c>
    </row>
    <row r="29" spans="1:7" x14ac:dyDescent="0.3">
      <c r="A29">
        <v>4</v>
      </c>
      <c r="B29" t="s">
        <v>153</v>
      </c>
      <c r="C29" t="s">
        <v>103</v>
      </c>
      <c r="D29" t="s">
        <v>30</v>
      </c>
      <c r="E29">
        <v>1</v>
      </c>
      <c r="F29">
        <v>0</v>
      </c>
      <c r="G29">
        <v>3</v>
      </c>
    </row>
    <row r="30" spans="1:7" x14ac:dyDescent="0.3">
      <c r="A30">
        <v>5</v>
      </c>
      <c r="B30" t="s">
        <v>154</v>
      </c>
      <c r="C30" t="s">
        <v>103</v>
      </c>
      <c r="D30" t="s">
        <v>30</v>
      </c>
      <c r="E30">
        <v>1</v>
      </c>
      <c r="F30">
        <v>1</v>
      </c>
      <c r="G30">
        <v>3</v>
      </c>
    </row>
    <row r="31" spans="1:7" x14ac:dyDescent="0.3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3</v>
      </c>
      <c r="G31">
        <v>3</v>
      </c>
    </row>
    <row r="32" spans="1:7" x14ac:dyDescent="0.3">
      <c r="A32">
        <v>1</v>
      </c>
      <c r="B32" t="s">
        <v>122</v>
      </c>
      <c r="C32" t="s">
        <v>103</v>
      </c>
      <c r="D32" t="s">
        <v>10</v>
      </c>
      <c r="E32">
        <v>2</v>
      </c>
      <c r="F32">
        <v>0</v>
      </c>
      <c r="G32">
        <v>3</v>
      </c>
    </row>
    <row r="33" spans="1:7" x14ac:dyDescent="0.3">
      <c r="A33">
        <v>2</v>
      </c>
      <c r="B33" t="s">
        <v>151</v>
      </c>
      <c r="C33" t="s">
        <v>103</v>
      </c>
      <c r="D33" t="s">
        <v>10</v>
      </c>
      <c r="E33">
        <v>2</v>
      </c>
      <c r="F33">
        <v>1</v>
      </c>
      <c r="G33">
        <v>3</v>
      </c>
    </row>
    <row r="34" spans="1:7" x14ac:dyDescent="0.3">
      <c r="A34">
        <v>3</v>
      </c>
      <c r="B34" t="s">
        <v>152</v>
      </c>
      <c r="C34" t="s">
        <v>103</v>
      </c>
      <c r="D34" t="s">
        <v>10</v>
      </c>
      <c r="E34">
        <v>2</v>
      </c>
      <c r="F34">
        <v>0</v>
      </c>
      <c r="G34">
        <v>3</v>
      </c>
    </row>
    <row r="35" spans="1:7" x14ac:dyDescent="0.3">
      <c r="A35">
        <v>4</v>
      </c>
      <c r="B35" t="s">
        <v>153</v>
      </c>
      <c r="C35" t="s">
        <v>103</v>
      </c>
      <c r="D35" t="s">
        <v>10</v>
      </c>
      <c r="E35">
        <v>2</v>
      </c>
      <c r="F35">
        <v>0</v>
      </c>
      <c r="G35">
        <v>3</v>
      </c>
    </row>
    <row r="36" spans="1:7" x14ac:dyDescent="0.3">
      <c r="A36">
        <v>5</v>
      </c>
      <c r="B36" t="s">
        <v>154</v>
      </c>
      <c r="C36" t="s">
        <v>103</v>
      </c>
      <c r="D36" t="s">
        <v>10</v>
      </c>
      <c r="E36">
        <v>2</v>
      </c>
      <c r="F36">
        <v>1</v>
      </c>
      <c r="G36">
        <v>3</v>
      </c>
    </row>
    <row r="37" spans="1:7" x14ac:dyDescent="0.3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3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3"/>
  <dimension ref="A1:G37"/>
  <sheetViews>
    <sheetView workbookViewId="0">
      <selection activeCell="E33" sqref="E33"/>
    </sheetView>
  </sheetViews>
  <sheetFormatPr defaultRowHeight="14.4" x14ac:dyDescent="0.3"/>
  <cols>
    <col min="1" max="1" width="5.33203125" bestFit="1" customWidth="1"/>
    <col min="2" max="2" width="19" bestFit="1" customWidth="1"/>
    <col min="3" max="3" width="14.5546875" bestFit="1" customWidth="1"/>
    <col min="4" max="4" width="8.109375" bestFit="1" customWidth="1"/>
    <col min="6" max="6" width="8.5546875" bestFit="1" customWidth="1"/>
    <col min="7" max="7" width="11.33203125" bestFit="1" customWidth="1"/>
  </cols>
  <sheetData>
    <row r="1" spans="1:7" x14ac:dyDescent="0.3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3">
      <c r="A2">
        <v>1</v>
      </c>
      <c r="B2" t="s">
        <v>122</v>
      </c>
      <c r="C2" t="s">
        <v>31</v>
      </c>
      <c r="D2" t="s">
        <v>30</v>
      </c>
      <c r="E2">
        <v>1</v>
      </c>
      <c r="F2">
        <v>1674</v>
      </c>
      <c r="G2">
        <v>1</v>
      </c>
    </row>
    <row r="3" spans="1:7" x14ac:dyDescent="0.3">
      <c r="A3">
        <v>2</v>
      </c>
      <c r="B3" t="s">
        <v>151</v>
      </c>
      <c r="C3" t="s">
        <v>31</v>
      </c>
      <c r="D3" t="s">
        <v>30</v>
      </c>
      <c r="E3">
        <v>1</v>
      </c>
      <c r="F3">
        <v>1449</v>
      </c>
      <c r="G3">
        <v>1</v>
      </c>
    </row>
    <row r="4" spans="1:7" x14ac:dyDescent="0.3">
      <c r="A4">
        <v>3</v>
      </c>
      <c r="B4" t="s">
        <v>123</v>
      </c>
      <c r="C4" t="s">
        <v>31</v>
      </c>
      <c r="D4" t="s">
        <v>30</v>
      </c>
      <c r="E4">
        <v>1</v>
      </c>
      <c r="F4">
        <v>178</v>
      </c>
      <c r="G4">
        <v>1</v>
      </c>
    </row>
    <row r="5" spans="1:7" x14ac:dyDescent="0.3">
      <c r="A5">
        <v>4</v>
      </c>
      <c r="B5" t="s">
        <v>155</v>
      </c>
      <c r="C5" t="s">
        <v>31</v>
      </c>
      <c r="D5" t="s">
        <v>30</v>
      </c>
      <c r="E5">
        <v>1</v>
      </c>
      <c r="F5">
        <v>310</v>
      </c>
      <c r="G5">
        <v>1</v>
      </c>
    </row>
    <row r="6" spans="1:7" x14ac:dyDescent="0.3">
      <c r="A6">
        <v>5</v>
      </c>
      <c r="B6" t="s">
        <v>154</v>
      </c>
      <c r="C6" t="s">
        <v>31</v>
      </c>
      <c r="D6" t="s">
        <v>30</v>
      </c>
      <c r="E6">
        <v>1</v>
      </c>
      <c r="F6">
        <v>289</v>
      </c>
      <c r="G6">
        <v>1</v>
      </c>
    </row>
    <row r="7" spans="1:7" x14ac:dyDescent="0.3">
      <c r="A7">
        <v>6</v>
      </c>
      <c r="B7" t="s">
        <v>102</v>
      </c>
      <c r="C7" t="s">
        <v>31</v>
      </c>
      <c r="D7" t="s">
        <v>30</v>
      </c>
      <c r="E7">
        <v>1</v>
      </c>
      <c r="F7">
        <v>1487</v>
      </c>
      <c r="G7">
        <v>1</v>
      </c>
    </row>
    <row r="8" spans="1:7" x14ac:dyDescent="0.3">
      <c r="A8">
        <v>1</v>
      </c>
      <c r="B8" t="s">
        <v>122</v>
      </c>
      <c r="C8" t="s">
        <v>31</v>
      </c>
      <c r="D8" t="s">
        <v>10</v>
      </c>
      <c r="E8">
        <v>2</v>
      </c>
      <c r="F8">
        <v>2352</v>
      </c>
      <c r="G8">
        <v>1</v>
      </c>
    </row>
    <row r="9" spans="1:7" x14ac:dyDescent="0.3">
      <c r="A9">
        <v>2</v>
      </c>
      <c r="B9" t="s">
        <v>151</v>
      </c>
      <c r="C9" t="s">
        <v>31</v>
      </c>
      <c r="D9" t="s">
        <v>10</v>
      </c>
      <c r="E9">
        <v>2</v>
      </c>
      <c r="F9">
        <v>1835</v>
      </c>
      <c r="G9">
        <v>1</v>
      </c>
    </row>
    <row r="10" spans="1:7" x14ac:dyDescent="0.3">
      <c r="A10">
        <v>3</v>
      </c>
      <c r="B10" t="s">
        <v>123</v>
      </c>
      <c r="C10" t="s">
        <v>31</v>
      </c>
      <c r="D10" t="s">
        <v>10</v>
      </c>
      <c r="E10">
        <v>2</v>
      </c>
      <c r="F10">
        <v>280</v>
      </c>
      <c r="G10">
        <v>1</v>
      </c>
    </row>
    <row r="11" spans="1:7" x14ac:dyDescent="0.3">
      <c r="A11">
        <v>4</v>
      </c>
      <c r="B11" t="s">
        <v>155</v>
      </c>
      <c r="C11" t="s">
        <v>31</v>
      </c>
      <c r="D11" t="s">
        <v>10</v>
      </c>
      <c r="E11">
        <v>2</v>
      </c>
      <c r="F11">
        <v>311</v>
      </c>
      <c r="G11">
        <v>1</v>
      </c>
    </row>
    <row r="12" spans="1:7" x14ac:dyDescent="0.3">
      <c r="A12">
        <v>5</v>
      </c>
      <c r="B12" t="s">
        <v>154</v>
      </c>
      <c r="C12" t="s">
        <v>31</v>
      </c>
      <c r="D12" t="s">
        <v>10</v>
      </c>
      <c r="E12">
        <v>2</v>
      </c>
      <c r="F12">
        <v>301</v>
      </c>
      <c r="G12">
        <v>1</v>
      </c>
    </row>
    <row r="13" spans="1:7" x14ac:dyDescent="0.3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1635</v>
      </c>
      <c r="G13">
        <v>1</v>
      </c>
    </row>
    <row r="14" spans="1:7" x14ac:dyDescent="0.3">
      <c r="A14">
        <v>1</v>
      </c>
      <c r="B14" t="s">
        <v>122</v>
      </c>
      <c r="C14" t="s">
        <v>55</v>
      </c>
      <c r="D14" t="s">
        <v>30</v>
      </c>
      <c r="E14">
        <v>1</v>
      </c>
      <c r="F14">
        <v>1749</v>
      </c>
      <c r="G14">
        <v>2</v>
      </c>
    </row>
    <row r="15" spans="1:7" x14ac:dyDescent="0.3">
      <c r="A15">
        <v>2</v>
      </c>
      <c r="B15" t="s">
        <v>151</v>
      </c>
      <c r="C15" s="2" t="s">
        <v>55</v>
      </c>
      <c r="D15" t="s">
        <v>30</v>
      </c>
      <c r="E15">
        <v>1</v>
      </c>
      <c r="F15" s="2">
        <v>1472</v>
      </c>
      <c r="G15">
        <v>2</v>
      </c>
    </row>
    <row r="16" spans="1:7" x14ac:dyDescent="0.3">
      <c r="A16">
        <v>3</v>
      </c>
      <c r="B16" t="s">
        <v>123</v>
      </c>
      <c r="C16" s="2" t="s">
        <v>55</v>
      </c>
      <c r="D16" t="s">
        <v>30</v>
      </c>
      <c r="E16">
        <v>1</v>
      </c>
      <c r="F16" s="2">
        <v>323</v>
      </c>
      <c r="G16">
        <v>2</v>
      </c>
    </row>
    <row r="17" spans="1:7" x14ac:dyDescent="0.3">
      <c r="A17">
        <v>4</v>
      </c>
      <c r="B17" t="s">
        <v>155</v>
      </c>
      <c r="C17" s="2" t="s">
        <v>55</v>
      </c>
      <c r="D17" t="s">
        <v>30</v>
      </c>
      <c r="E17">
        <v>1</v>
      </c>
      <c r="F17" s="2">
        <v>327</v>
      </c>
      <c r="G17">
        <v>2</v>
      </c>
    </row>
    <row r="18" spans="1:7" x14ac:dyDescent="0.3">
      <c r="A18">
        <v>5</v>
      </c>
      <c r="B18" t="s">
        <v>154</v>
      </c>
      <c r="C18" s="2" t="s">
        <v>55</v>
      </c>
      <c r="D18" t="s">
        <v>30</v>
      </c>
      <c r="E18">
        <v>1</v>
      </c>
      <c r="F18" s="2">
        <v>299</v>
      </c>
      <c r="G18">
        <v>2</v>
      </c>
    </row>
    <row r="19" spans="1:7" x14ac:dyDescent="0.3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1629</v>
      </c>
      <c r="G19">
        <v>2</v>
      </c>
    </row>
    <row r="20" spans="1:7" x14ac:dyDescent="0.3">
      <c r="A20">
        <v>1</v>
      </c>
      <c r="B20" t="s">
        <v>122</v>
      </c>
      <c r="C20" s="2" t="s">
        <v>55</v>
      </c>
      <c r="D20" t="s">
        <v>10</v>
      </c>
      <c r="E20">
        <v>2</v>
      </c>
      <c r="F20" s="2">
        <v>2654</v>
      </c>
      <c r="G20">
        <v>2</v>
      </c>
    </row>
    <row r="21" spans="1:7" x14ac:dyDescent="0.3">
      <c r="A21">
        <v>2</v>
      </c>
      <c r="B21" t="s">
        <v>151</v>
      </c>
      <c r="C21" s="2" t="s">
        <v>55</v>
      </c>
      <c r="D21" t="s">
        <v>10</v>
      </c>
      <c r="E21">
        <v>2</v>
      </c>
      <c r="F21" s="2">
        <v>1947</v>
      </c>
      <c r="G21">
        <v>2</v>
      </c>
    </row>
    <row r="22" spans="1:7" x14ac:dyDescent="0.3">
      <c r="A22">
        <v>3</v>
      </c>
      <c r="B22" t="s">
        <v>123</v>
      </c>
      <c r="C22" s="2" t="s">
        <v>55</v>
      </c>
      <c r="D22" t="s">
        <v>10</v>
      </c>
      <c r="E22">
        <v>2</v>
      </c>
      <c r="F22" s="2">
        <v>512</v>
      </c>
      <c r="G22">
        <v>2</v>
      </c>
    </row>
    <row r="23" spans="1:7" x14ac:dyDescent="0.3">
      <c r="A23">
        <v>4</v>
      </c>
      <c r="B23" t="s">
        <v>155</v>
      </c>
      <c r="C23" s="2" t="s">
        <v>55</v>
      </c>
      <c r="D23" t="s">
        <v>10</v>
      </c>
      <c r="E23">
        <v>2</v>
      </c>
      <c r="F23" s="2">
        <v>346</v>
      </c>
      <c r="G23">
        <v>2</v>
      </c>
    </row>
    <row r="24" spans="1:7" x14ac:dyDescent="0.3">
      <c r="A24">
        <v>5</v>
      </c>
      <c r="B24" t="s">
        <v>154</v>
      </c>
      <c r="C24" s="2" t="s">
        <v>55</v>
      </c>
      <c r="D24" t="s">
        <v>10</v>
      </c>
      <c r="E24">
        <v>2</v>
      </c>
      <c r="F24" s="2">
        <v>317</v>
      </c>
      <c r="G24">
        <v>2</v>
      </c>
    </row>
    <row r="25" spans="1:7" x14ac:dyDescent="0.3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1860</v>
      </c>
      <c r="G25">
        <v>2</v>
      </c>
    </row>
    <row r="26" spans="1:7" x14ac:dyDescent="0.3">
      <c r="A26">
        <v>1</v>
      </c>
      <c r="B26" t="s">
        <v>122</v>
      </c>
      <c r="C26" t="s">
        <v>103</v>
      </c>
      <c r="D26" t="s">
        <v>30</v>
      </c>
      <c r="E26">
        <v>1</v>
      </c>
      <c r="F26">
        <v>1</v>
      </c>
      <c r="G26">
        <v>3</v>
      </c>
    </row>
    <row r="27" spans="1:7" x14ac:dyDescent="0.3">
      <c r="A27">
        <v>2</v>
      </c>
      <c r="B27" t="s">
        <v>151</v>
      </c>
      <c r="C27" t="s">
        <v>103</v>
      </c>
      <c r="D27" t="s">
        <v>30</v>
      </c>
      <c r="E27">
        <v>1</v>
      </c>
      <c r="F27">
        <v>5</v>
      </c>
      <c r="G27">
        <v>3</v>
      </c>
    </row>
    <row r="28" spans="1:7" x14ac:dyDescent="0.3">
      <c r="A28">
        <v>3</v>
      </c>
      <c r="B28" t="s">
        <v>123</v>
      </c>
      <c r="C28" t="s">
        <v>103</v>
      </c>
      <c r="D28" t="s">
        <v>30</v>
      </c>
      <c r="E28">
        <v>1</v>
      </c>
      <c r="F28">
        <v>15</v>
      </c>
      <c r="G28">
        <v>3</v>
      </c>
    </row>
    <row r="29" spans="1:7" x14ac:dyDescent="0.3">
      <c r="A29">
        <v>4</v>
      </c>
      <c r="B29" t="s">
        <v>155</v>
      </c>
      <c r="C29" t="s">
        <v>103</v>
      </c>
      <c r="D29" t="s">
        <v>30</v>
      </c>
      <c r="E29">
        <v>1</v>
      </c>
      <c r="F29">
        <v>0</v>
      </c>
      <c r="G29">
        <v>3</v>
      </c>
    </row>
    <row r="30" spans="1:7" x14ac:dyDescent="0.3">
      <c r="A30">
        <v>5</v>
      </c>
      <c r="B30" t="s">
        <v>154</v>
      </c>
      <c r="C30" t="s">
        <v>103</v>
      </c>
      <c r="D30" t="s">
        <v>30</v>
      </c>
      <c r="E30">
        <v>1</v>
      </c>
      <c r="F30">
        <v>9</v>
      </c>
      <c r="G30">
        <v>3</v>
      </c>
    </row>
    <row r="31" spans="1:7" x14ac:dyDescent="0.3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25</v>
      </c>
      <c r="G31">
        <v>3</v>
      </c>
    </row>
    <row r="32" spans="1:7" x14ac:dyDescent="0.3">
      <c r="A32">
        <v>1</v>
      </c>
      <c r="B32" t="s">
        <v>122</v>
      </c>
      <c r="C32" t="s">
        <v>103</v>
      </c>
      <c r="D32" t="s">
        <v>10</v>
      </c>
      <c r="E32">
        <v>2</v>
      </c>
      <c r="F32">
        <v>1</v>
      </c>
      <c r="G32">
        <v>3</v>
      </c>
    </row>
    <row r="33" spans="1:7" x14ac:dyDescent="0.3">
      <c r="A33">
        <v>2</v>
      </c>
      <c r="B33" t="s">
        <v>151</v>
      </c>
      <c r="C33" t="s">
        <v>103</v>
      </c>
      <c r="D33" t="s">
        <v>10</v>
      </c>
      <c r="E33">
        <v>2</v>
      </c>
      <c r="F33">
        <v>5</v>
      </c>
      <c r="G33">
        <v>3</v>
      </c>
    </row>
    <row r="34" spans="1:7" x14ac:dyDescent="0.3">
      <c r="A34">
        <v>3</v>
      </c>
      <c r="B34" t="s">
        <v>123</v>
      </c>
      <c r="C34" t="s">
        <v>103</v>
      </c>
      <c r="D34" t="s">
        <v>10</v>
      </c>
      <c r="E34">
        <v>2</v>
      </c>
      <c r="F34">
        <v>35</v>
      </c>
      <c r="G34">
        <v>3</v>
      </c>
    </row>
    <row r="35" spans="1:7" x14ac:dyDescent="0.3">
      <c r="A35">
        <v>4</v>
      </c>
      <c r="B35" t="s">
        <v>155</v>
      </c>
      <c r="C35" t="s">
        <v>103</v>
      </c>
      <c r="D35" t="s">
        <v>10</v>
      </c>
      <c r="E35">
        <v>2</v>
      </c>
      <c r="F35">
        <v>0</v>
      </c>
      <c r="G35">
        <v>3</v>
      </c>
    </row>
    <row r="36" spans="1:7" x14ac:dyDescent="0.3">
      <c r="A36">
        <v>5</v>
      </c>
      <c r="B36" t="s">
        <v>154</v>
      </c>
      <c r="C36" t="s">
        <v>103</v>
      </c>
      <c r="D36" t="s">
        <v>10</v>
      </c>
      <c r="E36">
        <v>2</v>
      </c>
      <c r="F36">
        <v>9</v>
      </c>
      <c r="G36">
        <v>3</v>
      </c>
    </row>
    <row r="37" spans="1:7" x14ac:dyDescent="0.3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29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4"/>
  <dimension ref="A1:E7"/>
  <sheetViews>
    <sheetView workbookViewId="0">
      <selection activeCell="B7" sqref="B7"/>
    </sheetView>
  </sheetViews>
  <sheetFormatPr defaultRowHeight="14.4" x14ac:dyDescent="0.3"/>
  <cols>
    <col min="1" max="1" width="5.33203125" bestFit="1" customWidth="1"/>
    <col min="2" max="2" width="16.33203125" bestFit="1" customWidth="1"/>
    <col min="3" max="3" width="13.5546875" bestFit="1" customWidth="1"/>
    <col min="4" max="4" width="20.5546875" bestFit="1" customWidth="1"/>
    <col min="5" max="5" width="10.5546875" bestFit="1" customWidth="1"/>
  </cols>
  <sheetData>
    <row r="1" spans="1:5" x14ac:dyDescent="0.3">
      <c r="A1" t="s">
        <v>95</v>
      </c>
      <c r="B1" t="s">
        <v>0</v>
      </c>
      <c r="C1" t="s">
        <v>57</v>
      </c>
      <c r="D1" t="s">
        <v>104</v>
      </c>
      <c r="E1" t="s">
        <v>54</v>
      </c>
    </row>
    <row r="2" spans="1:5" x14ac:dyDescent="0.3">
      <c r="A2">
        <v>1</v>
      </c>
      <c r="B2" t="s">
        <v>124</v>
      </c>
      <c r="C2">
        <v>936</v>
      </c>
      <c r="D2">
        <v>769</v>
      </c>
      <c r="E2">
        <v>126</v>
      </c>
    </row>
    <row r="3" spans="1:5" x14ac:dyDescent="0.3">
      <c r="A3">
        <v>2</v>
      </c>
      <c r="B3" t="s">
        <v>125</v>
      </c>
      <c r="C3">
        <v>165</v>
      </c>
      <c r="D3">
        <v>130</v>
      </c>
      <c r="E3">
        <v>15</v>
      </c>
    </row>
    <row r="4" spans="1:5" x14ac:dyDescent="0.3">
      <c r="A4">
        <v>3</v>
      </c>
      <c r="B4" t="s">
        <v>136</v>
      </c>
      <c r="C4">
        <v>145</v>
      </c>
      <c r="D4">
        <v>116</v>
      </c>
      <c r="E4">
        <v>5</v>
      </c>
    </row>
    <row r="5" spans="1:5" x14ac:dyDescent="0.3">
      <c r="A5" s="2">
        <v>4</v>
      </c>
      <c r="B5" s="2" t="s">
        <v>156</v>
      </c>
      <c r="C5" s="2">
        <v>129</v>
      </c>
      <c r="D5" s="2">
        <v>120</v>
      </c>
      <c r="E5" s="2">
        <v>134</v>
      </c>
    </row>
    <row r="6" spans="1:5" x14ac:dyDescent="0.3">
      <c r="A6" s="2">
        <v>5</v>
      </c>
      <c r="B6" s="2" t="s">
        <v>157</v>
      </c>
      <c r="C6" s="2">
        <v>79</v>
      </c>
      <c r="D6" s="2">
        <v>67</v>
      </c>
      <c r="E6" s="2">
        <v>4</v>
      </c>
    </row>
    <row r="7" spans="1:5" x14ac:dyDescent="0.3">
      <c r="A7" s="2">
        <v>6</v>
      </c>
      <c r="B7" s="2" t="s">
        <v>102</v>
      </c>
      <c r="C7" s="2">
        <v>277</v>
      </c>
      <c r="D7" s="2">
        <v>230</v>
      </c>
      <c r="E7" s="2">
        <v>85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5"/>
  <dimension ref="A1:E7"/>
  <sheetViews>
    <sheetView workbookViewId="0">
      <selection activeCell="B2" sqref="B2"/>
    </sheetView>
  </sheetViews>
  <sheetFormatPr defaultRowHeight="14.4" x14ac:dyDescent="0.3"/>
  <cols>
    <col min="1" max="1" width="5.33203125" bestFit="1" customWidth="1"/>
    <col min="2" max="2" width="16.33203125" bestFit="1" customWidth="1"/>
    <col min="3" max="3" width="15.5546875" bestFit="1" customWidth="1"/>
    <col min="4" max="4" width="20.5546875" bestFit="1" customWidth="1"/>
    <col min="5" max="5" width="10.5546875" bestFit="1" customWidth="1"/>
  </cols>
  <sheetData>
    <row r="1" spans="1:5" x14ac:dyDescent="0.3">
      <c r="A1" t="s">
        <v>95</v>
      </c>
      <c r="B1" t="s">
        <v>0</v>
      </c>
      <c r="C1" t="s">
        <v>59</v>
      </c>
      <c r="D1" t="s">
        <v>104</v>
      </c>
      <c r="E1" t="s">
        <v>54</v>
      </c>
    </row>
    <row r="2" spans="1:5" x14ac:dyDescent="0.3">
      <c r="A2" s="2">
        <v>1</v>
      </c>
      <c r="B2" s="2" t="s">
        <v>124</v>
      </c>
      <c r="C2" s="2">
        <v>46</v>
      </c>
      <c r="D2" s="2">
        <v>37</v>
      </c>
      <c r="E2" s="2">
        <v>16</v>
      </c>
    </row>
    <row r="3" spans="1:5" x14ac:dyDescent="0.3">
      <c r="A3" s="2">
        <v>2</v>
      </c>
      <c r="B3" s="2" t="s">
        <v>158</v>
      </c>
      <c r="C3" s="2">
        <v>14</v>
      </c>
      <c r="D3" s="2">
        <v>13</v>
      </c>
      <c r="E3" s="2">
        <v>11</v>
      </c>
    </row>
    <row r="4" spans="1:5" x14ac:dyDescent="0.3">
      <c r="A4" s="2">
        <v>3</v>
      </c>
      <c r="B4" s="2" t="s">
        <v>159</v>
      </c>
      <c r="C4" s="2">
        <v>12</v>
      </c>
      <c r="D4" s="2">
        <v>15</v>
      </c>
      <c r="E4" s="2">
        <v>13</v>
      </c>
    </row>
    <row r="5" spans="1:5" x14ac:dyDescent="0.3">
      <c r="A5" s="2">
        <v>4</v>
      </c>
      <c r="B5" s="2" t="s">
        <v>126</v>
      </c>
      <c r="C5" s="2">
        <v>7</v>
      </c>
      <c r="D5" s="2">
        <v>7</v>
      </c>
      <c r="E5" s="2">
        <v>5</v>
      </c>
    </row>
    <row r="6" spans="1:5" x14ac:dyDescent="0.3">
      <c r="A6" s="2">
        <v>5</v>
      </c>
      <c r="B6" s="2" t="s">
        <v>125</v>
      </c>
      <c r="C6" s="2">
        <v>6</v>
      </c>
      <c r="D6" s="2">
        <v>2</v>
      </c>
      <c r="E6" s="2">
        <v>2</v>
      </c>
    </row>
    <row r="7" spans="1:5" x14ac:dyDescent="0.3">
      <c r="A7" s="2">
        <v>6</v>
      </c>
      <c r="B7" s="2" t="s">
        <v>102</v>
      </c>
      <c r="C7" s="2">
        <v>45</v>
      </c>
      <c r="D7" s="2">
        <v>34</v>
      </c>
      <c r="E7" s="2">
        <v>13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/>
  <dimension ref="A1:C2"/>
  <sheetViews>
    <sheetView workbookViewId="0">
      <selection activeCell="A2" sqref="A2"/>
    </sheetView>
  </sheetViews>
  <sheetFormatPr defaultRowHeight="14.4" x14ac:dyDescent="0.3"/>
  <cols>
    <col min="1" max="3" width="12.109375" bestFit="1" customWidth="1"/>
  </cols>
  <sheetData>
    <row r="1" spans="1:3" x14ac:dyDescent="0.3">
      <c r="A1" t="s">
        <v>119</v>
      </c>
      <c r="B1" t="s">
        <v>120</v>
      </c>
      <c r="C1" t="s">
        <v>121</v>
      </c>
    </row>
    <row r="2" spans="1:3" x14ac:dyDescent="0.3">
      <c r="A2" s="1" t="s">
        <v>148</v>
      </c>
      <c r="B2" s="1" t="s">
        <v>149</v>
      </c>
      <c r="C2" s="1" t="s">
        <v>150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7"/>
  <dimension ref="A1:D13"/>
  <sheetViews>
    <sheetView workbookViewId="0"/>
  </sheetViews>
  <sheetFormatPr defaultRowHeight="14.4" x14ac:dyDescent="0.3"/>
  <cols>
    <col min="1" max="1" width="8.5546875" bestFit="1" customWidth="1"/>
    <col min="2" max="2" width="11.5546875" bestFit="1" customWidth="1"/>
    <col min="3" max="3" width="24.5546875" bestFit="1" customWidth="1"/>
    <col min="4" max="4" width="5.33203125" bestFit="1" customWidth="1"/>
  </cols>
  <sheetData>
    <row r="1" spans="1:4" x14ac:dyDescent="0.3">
      <c r="A1" t="s">
        <v>100</v>
      </c>
      <c r="B1" t="s">
        <v>118</v>
      </c>
      <c r="C1" t="s">
        <v>110</v>
      </c>
      <c r="D1" t="s">
        <v>95</v>
      </c>
    </row>
    <row r="2" spans="1:4" x14ac:dyDescent="0.3">
      <c r="A2">
        <v>0</v>
      </c>
      <c r="B2" t="s">
        <v>88</v>
      </c>
      <c r="C2" t="s">
        <v>65</v>
      </c>
      <c r="D2">
        <v>1</v>
      </c>
    </row>
    <row r="3" spans="1:4" x14ac:dyDescent="0.3">
      <c r="A3">
        <v>0</v>
      </c>
      <c r="B3" t="s">
        <v>88</v>
      </c>
      <c r="C3" t="s">
        <v>90</v>
      </c>
      <c r="D3">
        <v>2</v>
      </c>
    </row>
    <row r="4" spans="1:4" x14ac:dyDescent="0.3">
      <c r="A4">
        <v>0</v>
      </c>
      <c r="B4" t="s">
        <v>88</v>
      </c>
      <c r="C4" t="s">
        <v>64</v>
      </c>
      <c r="D4">
        <v>3</v>
      </c>
    </row>
    <row r="5" spans="1:4" x14ac:dyDescent="0.3">
      <c r="A5">
        <v>0</v>
      </c>
      <c r="B5" t="s">
        <v>88</v>
      </c>
      <c r="C5" t="s">
        <v>89</v>
      </c>
      <c r="D5">
        <v>4</v>
      </c>
    </row>
    <row r="6" spans="1:4" x14ac:dyDescent="0.3">
      <c r="A6">
        <v>126</v>
      </c>
      <c r="B6" t="s">
        <v>51</v>
      </c>
      <c r="C6" t="s">
        <v>65</v>
      </c>
      <c r="D6">
        <v>1</v>
      </c>
    </row>
    <row r="7" spans="1:4" x14ac:dyDescent="0.3">
      <c r="A7">
        <v>0</v>
      </c>
      <c r="B7" t="s">
        <v>51</v>
      </c>
      <c r="C7" t="s">
        <v>90</v>
      </c>
      <c r="D7">
        <v>2</v>
      </c>
    </row>
    <row r="8" spans="1:4" x14ac:dyDescent="0.3">
      <c r="A8">
        <v>0</v>
      </c>
      <c r="B8" t="s">
        <v>51</v>
      </c>
      <c r="C8" t="s">
        <v>64</v>
      </c>
      <c r="D8">
        <v>3</v>
      </c>
    </row>
    <row r="9" spans="1:4" x14ac:dyDescent="0.3">
      <c r="A9">
        <v>0</v>
      </c>
      <c r="B9" t="s">
        <v>51</v>
      </c>
      <c r="C9" t="s">
        <v>89</v>
      </c>
      <c r="D9">
        <v>4</v>
      </c>
    </row>
    <row r="10" spans="1:4" x14ac:dyDescent="0.3">
      <c r="A10">
        <v>0</v>
      </c>
      <c r="B10" t="s">
        <v>52</v>
      </c>
      <c r="C10" t="s">
        <v>65</v>
      </c>
      <c r="D10">
        <v>1</v>
      </c>
    </row>
    <row r="11" spans="1:4" x14ac:dyDescent="0.3">
      <c r="A11">
        <v>0</v>
      </c>
      <c r="B11" t="s">
        <v>52</v>
      </c>
      <c r="C11" t="s">
        <v>90</v>
      </c>
      <c r="D11">
        <v>2</v>
      </c>
    </row>
    <row r="12" spans="1:4" x14ac:dyDescent="0.3">
      <c r="A12">
        <v>0</v>
      </c>
      <c r="B12" t="s">
        <v>52</v>
      </c>
      <c r="C12" t="s">
        <v>64</v>
      </c>
      <c r="D12">
        <v>3</v>
      </c>
    </row>
    <row r="13" spans="1:4" x14ac:dyDescent="0.3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5FCF27-C05A-47F7-AB6B-3FBE333CBFD7}">
  <ds:schemaRefs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Więckowski Artur</cp:lastModifiedBy>
  <cp:lastPrinted>2015-01-07T11:10:02Z</cp:lastPrinted>
  <dcterms:created xsi:type="dcterms:W3CDTF">2014-07-29T18:33:30Z</dcterms:created>
  <dcterms:modified xsi:type="dcterms:W3CDTF">2024-07-08T08:16:57Z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