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ownloads\"/>
    </mc:Choice>
  </mc:AlternateContent>
  <bookViews>
    <workbookView xWindow="0" yWindow="0" windowWidth="28800" windowHeight="10200"/>
  </bookViews>
  <sheets>
    <sheet name="Dane - 30 września 2023 r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7" i="1" l="1"/>
  <c r="B54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A46" i="1" l="1"/>
  <c r="AF46" i="1"/>
  <c r="AN46" i="1"/>
  <c r="AR46" i="1"/>
  <c r="AA47" i="1"/>
  <c r="AF47" i="1"/>
  <c r="AN47" i="1"/>
  <c r="AR47" i="1"/>
  <c r="AA48" i="1"/>
  <c r="AF48" i="1"/>
  <c r="AN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54" i="1" l="1"/>
  <c r="J54" i="1"/>
  <c r="Q45" i="1"/>
  <c r="J45" i="1"/>
  <c r="F49" i="1"/>
  <c r="AN49" i="1"/>
  <c r="AR58" i="1"/>
  <c r="AN58" i="1"/>
  <c r="F45" i="1"/>
  <c r="AN45" i="1"/>
  <c r="AF45" i="1"/>
  <c r="AR45" i="1"/>
  <c r="AA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l="1"/>
  <c r="AF60" i="1"/>
  <c r="AA60" i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<sst xmlns="http://schemas.openxmlformats.org/spreadsheetml/2006/main" count="121" uniqueCount="88">
  <si>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</si>
  <si>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</si>
  <si>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</si>
  <si>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</si>
  <si>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</si>
  <si>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</si>
  <si>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</si>
  <si>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</si>
  <si>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</si>
  <si>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</si>
  <si>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</si>
  <si>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</si>
  <si>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</si>
  <si>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</si>
  <si>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</si>
  <si>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</si>
  <si>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</si>
  <si>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</si>
  <si>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</si>
  <si>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</si>
  <si>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</si>
  <si>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</si>
  <si>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</si>
  <si>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</si>
  <si>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</si>
  <si>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</si>
  <si>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</si>
  <si>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</si>
  <si>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</si>
  <si>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</si>
  <si>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</si>
  <si>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</si>
  <si>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</si>
  <si>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</si>
  <si>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</si>
  <si>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</si>
  <si>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</si>
  <si>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</si>
  <si>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</si>
  <si>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</si>
  <si>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</si>
  <si>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</si>
  <si>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</si>
  <si>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</si>
  <si>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</si>
  <si>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</si>
  <si>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</si>
  <si>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</si>
  <si>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</si>
  <si>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</si>
  <si>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</si>
  <si>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</si>
  <si>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</si>
  <si>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</si>
  <si>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</si>
  <si>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</si>
  <si>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</si>
  <si>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</si>
  <si>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</si>
  <si>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</si>
  <si>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</si>
  <si>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</si>
  <si>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</si>
  <si>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</si>
  <si>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</si>
  <si>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</si>
  <si>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</si>
  <si>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</si>
  <si>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</si>
  <si>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</si>
  <si>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</si>
  <si>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</si>
  <si>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</si>
  <si>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</si>
  <si>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</si>
  <si>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</si>
  <si>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</si>
  <si>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</si>
  <si>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</si>
  <si>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</si>
  <si>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</si>
  <si>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</si>
  <si>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</si>
  <si>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</si>
  <si>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</si>
  <si>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</si>
  <si>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30.09.2023</t>
  </si>
  <si>
    <t xml:space="preserve">Limit finansowy zgodny z arkuszem kalkulacyjnym z dnia 18.10.2023, kurs 1 EUR= 4,6343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</si>
</sst>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9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AM72" sqref="AM72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8" width="30.28515625" style="30" bestFit="1" customWidth="1"/>
    <col min="39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70"/>
      <c r="L1" s="170"/>
      <c r="M1" s="170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4.6342999999999996</v>
      </c>
      <c r="C3" s="172"/>
      <c r="D3" s="172"/>
      <c r="E3" s="9"/>
      <c r="F3" s="173"/>
      <c r="G3" s="173"/>
      <c r="H3" s="173"/>
      <c r="I3" s="173"/>
      <c r="J3" s="173"/>
      <c r="K3" s="19"/>
      <c r="L3" s="19"/>
      <c r="M3" s="20"/>
      <c r="N3" s="21"/>
      <c r="O3" s="22" t="s">
        <v>86</v>
      </c>
      <c r="P3" s="178"/>
      <c r="Q3" s="178"/>
      <c r="R3" s="174"/>
      <c r="S3" s="174"/>
      <c r="T3" s="174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61" t="s">
        <v>77</v>
      </c>
      <c r="B4" s="162" t="s">
        <v>0</v>
      </c>
      <c r="C4" s="163" t="s">
        <v>64</v>
      </c>
      <c r="D4" s="163"/>
      <c r="E4" s="163"/>
      <c r="F4" s="164"/>
      <c r="G4" s="165" t="s">
        <v>63</v>
      </c>
      <c r="H4" s="166"/>
      <c r="I4" s="166"/>
      <c r="J4" s="167"/>
      <c r="K4" s="168" t="s">
        <v>65</v>
      </c>
      <c r="L4" s="168"/>
      <c r="M4" s="168"/>
      <c r="N4" s="168" t="s">
        <v>1</v>
      </c>
      <c r="O4" s="168"/>
      <c r="P4" s="168"/>
      <c r="Q4" s="175"/>
      <c r="R4" s="176"/>
      <c r="S4" s="176"/>
      <c r="T4" s="176"/>
      <c r="U4" s="168" t="s">
        <v>2</v>
      </c>
      <c r="V4" s="168"/>
      <c r="W4" s="168"/>
      <c r="X4" s="168" t="s">
        <v>78</v>
      </c>
      <c r="Y4" s="168"/>
      <c r="Z4" s="168"/>
      <c r="AA4" s="175"/>
      <c r="AB4" s="163" t="s">
        <v>3</v>
      </c>
      <c r="AC4" s="177"/>
      <c r="AD4" s="177"/>
      <c r="AE4" s="177"/>
      <c r="AF4" s="169"/>
      <c r="AG4" s="177"/>
      <c r="AH4" s="177"/>
      <c r="AI4" s="163" t="s">
        <v>83</v>
      </c>
      <c r="AJ4" s="163"/>
      <c r="AK4" s="163"/>
      <c r="AL4" s="163"/>
      <c r="AM4" s="163"/>
      <c r="AN4" s="169"/>
      <c r="AO4" s="163" t="s">
        <v>84</v>
      </c>
      <c r="AP4" s="163"/>
      <c r="AQ4" s="163"/>
      <c r="AR4" s="169"/>
    </row>
    <row r="5" spans="1:44" s="23" customFormat="1" ht="60.75" thickBot="1" x14ac:dyDescent="0.3">
      <c r="A5" s="161"/>
      <c r="B5" s="162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1025126941.6653205</v>
      </c>
      <c r="C6" s="142">
        <v>7151</v>
      </c>
      <c r="D6" s="78">
        <v>1841360749.5999999</v>
      </c>
      <c r="E6" s="78">
        <v>1318741340.27</v>
      </c>
      <c r="F6" s="130">
        <f>D6/B6</f>
        <v>1.7962270571181225</v>
      </c>
      <c r="G6" s="141">
        <v>6023</v>
      </c>
      <c r="H6" s="132">
        <v>1103928798.6199999</v>
      </c>
      <c r="I6" s="132">
        <v>765667378.29999995</v>
      </c>
      <c r="J6" s="130">
        <f>H6/B6</f>
        <v>1.0768703403957618</v>
      </c>
      <c r="K6" s="131">
        <v>892</v>
      </c>
      <c r="L6" s="132">
        <v>456128386.19</v>
      </c>
      <c r="M6" s="132">
        <v>337821348.02999997</v>
      </c>
      <c r="N6" s="141">
        <v>5962</v>
      </c>
      <c r="O6" s="132">
        <v>1238530454.03</v>
      </c>
      <c r="P6" s="132">
        <v>871527951.14999998</v>
      </c>
      <c r="Q6" s="130">
        <f>O6/B6</f>
        <v>1.2081727673823548</v>
      </c>
      <c r="R6" s="131">
        <v>128</v>
      </c>
      <c r="S6" s="132">
        <v>216492247.72</v>
      </c>
      <c r="T6" s="132">
        <v>161463833.78999999</v>
      </c>
      <c r="U6" s="131">
        <v>173</v>
      </c>
      <c r="V6" s="132">
        <v>5956295.2300000004</v>
      </c>
      <c r="W6" s="132">
        <v>4467346.42</v>
      </c>
      <c r="X6" s="141">
        <v>5834</v>
      </c>
      <c r="Y6" s="132">
        <v>1016081911.08</v>
      </c>
      <c r="Z6" s="78">
        <v>705596770.94000006</v>
      </c>
      <c r="AA6" s="116">
        <v>0.94662778613214993</v>
      </c>
      <c r="AB6" s="142">
        <v>5670</v>
      </c>
      <c r="AC6" s="142">
        <v>5901</v>
      </c>
      <c r="AD6" s="78">
        <v>889569398.05999994</v>
      </c>
      <c r="AE6" s="78">
        <v>613787716.86000001</v>
      </c>
      <c r="AF6" s="116">
        <f>AD6/B6</f>
        <v>0.86776511464511208</v>
      </c>
      <c r="AG6" s="77">
        <v>28</v>
      </c>
      <c r="AH6" s="78">
        <v>3937634.3</v>
      </c>
      <c r="AI6" s="142">
        <v>5808</v>
      </c>
      <c r="AJ6" s="78">
        <v>899058615.07000005</v>
      </c>
      <c r="AK6" s="78">
        <v>618575422.19000006</v>
      </c>
      <c r="AL6" s="78">
        <v>472350310.26999998</v>
      </c>
      <c r="AM6" s="78">
        <v>354262731.35000002</v>
      </c>
      <c r="AN6" s="116">
        <f>AJ6/B6</f>
        <v>0.87702174094603125</v>
      </c>
      <c r="AO6" s="142">
        <v>5667</v>
      </c>
      <c r="AP6" s="78">
        <v>780754882.12</v>
      </c>
      <c r="AQ6" s="78">
        <v>529847623.06</v>
      </c>
      <c r="AR6" s="116">
        <f>AP6/B6</f>
        <v>0.76161775716445645</v>
      </c>
    </row>
    <row r="7" spans="1:44" x14ac:dyDescent="0.2">
      <c r="A7" s="97" t="s">
        <v>13</v>
      </c>
      <c r="B7" s="105">
        <v>8247097.7723973338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1.2070205003894805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0.9920178353386736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0.99195751957502831</v>
      </c>
      <c r="R7" s="87">
        <v>0</v>
      </c>
      <c r="S7" s="86">
        <v>0</v>
      </c>
      <c r="T7" s="88">
        <v>0</v>
      </c>
      <c r="U7" s="87">
        <v>1</v>
      </c>
      <c r="V7" s="86">
        <v>64908.43</v>
      </c>
      <c r="W7" s="88">
        <v>48681.32</v>
      </c>
      <c r="X7" s="87">
        <v>1</v>
      </c>
      <c r="Y7" s="72">
        <v>8115862.2199999997</v>
      </c>
      <c r="Z7" s="72">
        <v>6086896.6600000001</v>
      </c>
      <c r="AA7" s="115">
        <v>0.88670854009435796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2">AD7/B7</f>
        <v>0.94431645591321245</v>
      </c>
      <c r="AG7" s="76">
        <v>0</v>
      </c>
      <c r="AH7" s="75">
        <v>0</v>
      </c>
      <c r="AI7" s="74">
        <v>1</v>
      </c>
      <c r="AJ7" s="72">
        <v>8207912.6699999999</v>
      </c>
      <c r="AK7" s="72">
        <v>6155934.5</v>
      </c>
      <c r="AL7" s="72">
        <v>7781300</v>
      </c>
      <c r="AM7" s="72">
        <v>5835975</v>
      </c>
      <c r="AN7" s="115">
        <f t="shared" ref="AN7:AN59" si="3">AJ7/B7</f>
        <v>0.99524861915321472</v>
      </c>
      <c r="AO7" s="74">
        <v>1</v>
      </c>
      <c r="AP7" s="72">
        <v>2640562.7400000002</v>
      </c>
      <c r="AQ7" s="72">
        <v>1980422.04</v>
      </c>
      <c r="AR7" s="115">
        <f t="shared" ref="AR7:AR59" si="4">AP7/B7</f>
        <v>0.3201808457804205</v>
      </c>
    </row>
    <row r="8" spans="1:44" x14ac:dyDescent="0.2">
      <c r="A8" s="98" t="s">
        <v>14</v>
      </c>
      <c r="B8" s="106">
        <v>15545649.212310668</v>
      </c>
      <c r="C8" s="24">
        <v>370</v>
      </c>
      <c r="D8" s="25">
        <v>23277761.059999999</v>
      </c>
      <c r="E8" s="40">
        <v>17458320.68</v>
      </c>
      <c r="F8" s="115">
        <f t="shared" si="0"/>
        <v>1.4973810834201917</v>
      </c>
      <c r="G8" s="52">
        <v>269</v>
      </c>
      <c r="H8" s="51">
        <v>16296967.529999999</v>
      </c>
      <c r="I8" s="51">
        <v>12222725.58</v>
      </c>
      <c r="J8" s="115">
        <f t="shared" si="1"/>
        <v>1.0483298128903076</v>
      </c>
      <c r="K8" s="52">
        <v>80</v>
      </c>
      <c r="L8" s="51">
        <v>5565657.0800000001</v>
      </c>
      <c r="M8" s="53">
        <v>4174242.77</v>
      </c>
      <c r="N8" s="52">
        <v>290</v>
      </c>
      <c r="O8" s="51">
        <v>16854324.68</v>
      </c>
      <c r="P8" s="51">
        <v>12640743.470000001</v>
      </c>
      <c r="Q8" s="118">
        <f t="shared" ref="Q8:Q27" si="5">O8/$B8</f>
        <v>1.0841827478425916</v>
      </c>
      <c r="R8" s="52">
        <v>21</v>
      </c>
      <c r="S8" s="51">
        <v>1229073.9199999999</v>
      </c>
      <c r="T8" s="53">
        <v>921805.44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15581791.439999999</v>
      </c>
      <c r="Z8" s="25">
        <v>11686343.529999999</v>
      </c>
      <c r="AA8" s="115">
        <v>0.99577563731062746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1.0158513938095419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1.0347782090220581</v>
      </c>
      <c r="AO8" s="27">
        <v>269</v>
      </c>
      <c r="AP8" s="25">
        <v>15438357.359999999</v>
      </c>
      <c r="AQ8" s="25">
        <v>11578767.880000001</v>
      </c>
      <c r="AR8" s="115">
        <f t="shared" si="4"/>
        <v>0.993098271365489</v>
      </c>
    </row>
    <row r="9" spans="1:44" s="30" customFormat="1" ht="25.5" x14ac:dyDescent="0.2">
      <c r="A9" s="98" t="s">
        <v>15</v>
      </c>
      <c r="B9" s="106">
        <v>6328423.1234226665</v>
      </c>
      <c r="C9" s="45">
        <v>8</v>
      </c>
      <c r="D9" s="41">
        <v>27789237.25</v>
      </c>
      <c r="E9" s="42">
        <v>20841927.920000002</v>
      </c>
      <c r="F9" s="115">
        <f t="shared" si="0"/>
        <v>4.391178767289893</v>
      </c>
      <c r="G9" s="57">
        <v>3</v>
      </c>
      <c r="H9" s="56">
        <v>6145067.1699999999</v>
      </c>
      <c r="I9" s="56">
        <v>4608800.37</v>
      </c>
      <c r="J9" s="115">
        <f t="shared" si="1"/>
        <v>0.9710265970137123</v>
      </c>
      <c r="K9" s="57">
        <v>5</v>
      </c>
      <c r="L9" s="56">
        <v>21644170.079999998</v>
      </c>
      <c r="M9" s="58">
        <v>16233127.550000001</v>
      </c>
      <c r="N9" s="57">
        <v>3</v>
      </c>
      <c r="O9" s="56">
        <v>6144586.5300000003</v>
      </c>
      <c r="P9" s="56">
        <v>4608439.8899999997</v>
      </c>
      <c r="Q9" s="118">
        <f t="shared" si="5"/>
        <v>0.97095064760410021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3</v>
      </c>
      <c r="Y9" s="41">
        <v>6144586.5300000003</v>
      </c>
      <c r="Z9" s="41">
        <v>4608439.8899999997</v>
      </c>
      <c r="AA9" s="115">
        <v>0.38194109730728254</v>
      </c>
      <c r="AB9" s="43">
        <v>2</v>
      </c>
      <c r="AC9" s="44">
        <v>2</v>
      </c>
      <c r="AD9" s="41">
        <v>1524346.69</v>
      </c>
      <c r="AE9" s="41">
        <v>1143260.01</v>
      </c>
      <c r="AF9" s="115">
        <f t="shared" si="2"/>
        <v>0.24087306747207063</v>
      </c>
      <c r="AG9" s="44">
        <v>0</v>
      </c>
      <c r="AH9" s="46">
        <v>0</v>
      </c>
      <c r="AI9" s="43">
        <v>3</v>
      </c>
      <c r="AJ9" s="56">
        <v>3442754.22</v>
      </c>
      <c r="AK9" s="56">
        <v>2582065.63</v>
      </c>
      <c r="AL9" s="41">
        <v>3419579.37</v>
      </c>
      <c r="AM9" s="41">
        <v>2564684.5</v>
      </c>
      <c r="AN9" s="115">
        <f t="shared" si="3"/>
        <v>0.54401454404300642</v>
      </c>
      <c r="AO9" s="43">
        <v>1</v>
      </c>
      <c r="AP9" s="41">
        <v>187396.72</v>
      </c>
      <c r="AQ9" s="41">
        <v>140547.53</v>
      </c>
      <c r="AR9" s="115">
        <f t="shared" si="4"/>
        <v>2.9611913796726078E-2</v>
      </c>
    </row>
    <row r="10" spans="1:44" s="30" customFormat="1" ht="25.5" x14ac:dyDescent="0.2">
      <c r="A10" s="98" t="s">
        <v>16</v>
      </c>
      <c r="B10" s="106">
        <v>175579283.23448786</v>
      </c>
      <c r="C10" s="27">
        <v>76</v>
      </c>
      <c r="D10" s="47">
        <v>215290195.78</v>
      </c>
      <c r="E10" s="47">
        <v>161467646.69999999</v>
      </c>
      <c r="F10" s="115">
        <f t="shared" si="0"/>
        <v>1.2261708318542217</v>
      </c>
      <c r="G10" s="52">
        <v>57</v>
      </c>
      <c r="H10" s="129">
        <v>181622870.41999999</v>
      </c>
      <c r="I10" s="129">
        <v>136217152.71000001</v>
      </c>
      <c r="J10" s="115">
        <f t="shared" si="1"/>
        <v>1.0344208443853871</v>
      </c>
      <c r="K10" s="52">
        <v>19</v>
      </c>
      <c r="L10" s="129">
        <v>33667325.359999999</v>
      </c>
      <c r="M10" s="53">
        <v>25250493.989999998</v>
      </c>
      <c r="N10" s="57">
        <v>56</v>
      </c>
      <c r="O10" s="129">
        <v>173624503.37</v>
      </c>
      <c r="P10" s="129">
        <v>130218377.40000001</v>
      </c>
      <c r="Q10" s="118">
        <f t="shared" si="5"/>
        <v>0.9888666827402568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1027693.16</v>
      </c>
      <c r="X10" s="57">
        <v>56</v>
      </c>
      <c r="Y10" s="47">
        <v>172254245.81999999</v>
      </c>
      <c r="Z10" s="47">
        <v>129190684.23999999</v>
      </c>
      <c r="AA10" s="115">
        <v>0.99037971032117145</v>
      </c>
      <c r="AB10" s="43">
        <v>56</v>
      </c>
      <c r="AC10" s="44">
        <v>83</v>
      </c>
      <c r="AD10" s="47">
        <v>172079288.52000001</v>
      </c>
      <c r="AE10" s="47">
        <v>129059466.22</v>
      </c>
      <c r="AF10" s="115">
        <f t="shared" si="2"/>
        <v>0.98006601547738648</v>
      </c>
      <c r="AG10" s="43">
        <v>1</v>
      </c>
      <c r="AH10" s="26">
        <v>0</v>
      </c>
      <c r="AI10" s="43">
        <v>56</v>
      </c>
      <c r="AJ10" s="129">
        <v>175837977.27000001</v>
      </c>
      <c r="AK10" s="129">
        <v>131878482.7</v>
      </c>
      <c r="AL10" s="47">
        <v>169888569.97999999</v>
      </c>
      <c r="AM10" s="47">
        <v>127416427.36</v>
      </c>
      <c r="AN10" s="115">
        <f t="shared" si="3"/>
        <v>1.0014733744821516</v>
      </c>
      <c r="AO10" s="43">
        <v>49</v>
      </c>
      <c r="AP10" s="47">
        <v>157571894.11000001</v>
      </c>
      <c r="AQ10" s="47">
        <v>118178920.36</v>
      </c>
      <c r="AR10" s="115">
        <f t="shared" si="4"/>
        <v>0.89744012623380631</v>
      </c>
    </row>
    <row r="11" spans="1:44" s="67" customFormat="1" outlineLevel="1" collapsed="1" x14ac:dyDescent="0.2">
      <c r="A11" s="99" t="s">
        <v>17</v>
      </c>
      <c r="B11" s="107">
        <v>81084031.169371054</v>
      </c>
      <c r="C11" s="24">
        <v>15</v>
      </c>
      <c r="D11" s="25">
        <v>91804817.5</v>
      </c>
      <c r="E11" s="40">
        <v>68853613.099999994</v>
      </c>
      <c r="F11" s="115">
        <f t="shared" si="0"/>
        <v>1.1322182207275191</v>
      </c>
      <c r="G11" s="52">
        <v>14</v>
      </c>
      <c r="H11" s="51">
        <v>85778346.5</v>
      </c>
      <c r="I11" s="51">
        <v>64333759.850000001</v>
      </c>
      <c r="J11" s="115">
        <f t="shared" si="1"/>
        <v>1.0578944492883353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1.0340925840854489</v>
      </c>
      <c r="R11" s="52">
        <v>0</v>
      </c>
      <c r="S11" s="51">
        <v>0</v>
      </c>
      <c r="T11" s="53">
        <v>0</v>
      </c>
      <c r="U11" s="52">
        <v>12</v>
      </c>
      <c r="V11" s="51">
        <v>809017.82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5">
        <v>0.99552785146094258</v>
      </c>
      <c r="AB11" s="27">
        <v>14</v>
      </c>
      <c r="AC11" s="28">
        <v>29</v>
      </c>
      <c r="AD11" s="25">
        <v>83238445.459999993</v>
      </c>
      <c r="AE11" s="25">
        <v>62428834.039999999</v>
      </c>
      <c r="AF11" s="115">
        <f t="shared" si="2"/>
        <v>1.0265701428451273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1.0502130459217587</v>
      </c>
      <c r="AO11" s="52">
        <v>14</v>
      </c>
      <c r="AP11" s="51">
        <v>82387495.890000001</v>
      </c>
      <c r="AQ11" s="51">
        <v>61790621.850000001</v>
      </c>
      <c r="AR11" s="115">
        <f t="shared" si="4"/>
        <v>1.0160754799907052</v>
      </c>
    </row>
    <row r="12" spans="1:44" s="67" customFormat="1" ht="25.5" outlineLevel="1" x14ac:dyDescent="0.2">
      <c r="A12" s="99" t="s">
        <v>18</v>
      </c>
      <c r="B12" s="107">
        <v>93166913.070480928</v>
      </c>
      <c r="C12" s="24">
        <v>33</v>
      </c>
      <c r="D12" s="25">
        <v>121839508.68000001</v>
      </c>
      <c r="E12" s="40">
        <v>91379631.430000007</v>
      </c>
      <c r="F12" s="115">
        <f t="shared" si="0"/>
        <v>1.3077551317797576</v>
      </c>
      <c r="G12" s="52">
        <v>24</v>
      </c>
      <c r="H12" s="51">
        <v>94480115.819999993</v>
      </c>
      <c r="I12" s="51">
        <v>70860086.810000002</v>
      </c>
      <c r="J12" s="115">
        <f t="shared" si="1"/>
        <v>1.0140951621797927</v>
      </c>
      <c r="K12" s="52">
        <v>9</v>
      </c>
      <c r="L12" s="51">
        <v>27359392.859999999</v>
      </c>
      <c r="M12" s="53">
        <v>20519544.620000001</v>
      </c>
      <c r="N12" s="52">
        <v>23</v>
      </c>
      <c r="O12" s="51">
        <v>88448611.349999994</v>
      </c>
      <c r="P12" s="51">
        <v>66336458.439999998</v>
      </c>
      <c r="Q12" s="118">
        <f t="shared" si="5"/>
        <v>0.94935646609959556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</v>
      </c>
      <c r="X12" s="52">
        <v>23</v>
      </c>
      <c r="Y12" s="25">
        <v>87887371.620000005</v>
      </c>
      <c r="Z12" s="25">
        <v>65915528.649999999</v>
      </c>
      <c r="AA12" s="115">
        <v>0.98692807241117664</v>
      </c>
      <c r="AB12" s="27">
        <v>23</v>
      </c>
      <c r="AC12" s="28">
        <v>35</v>
      </c>
      <c r="AD12" s="25">
        <v>87513346.859999999</v>
      </c>
      <c r="AE12" s="25">
        <v>65635010.060000002</v>
      </c>
      <c r="AF12" s="115">
        <f t="shared" si="2"/>
        <v>0.93931787558310542</v>
      </c>
      <c r="AG12" s="28">
        <v>0</v>
      </c>
      <c r="AH12" s="26">
        <v>0</v>
      </c>
      <c r="AI12" s="27">
        <v>23</v>
      </c>
      <c r="AJ12" s="51">
        <v>89354973.219999999</v>
      </c>
      <c r="AK12" s="51">
        <v>67016229.810000002</v>
      </c>
      <c r="AL12" s="25">
        <v>87684393.409999996</v>
      </c>
      <c r="AM12" s="25">
        <v>65763294.979999997</v>
      </c>
      <c r="AN12" s="115">
        <f t="shared" si="3"/>
        <v>0.95908483253494525</v>
      </c>
      <c r="AO12" s="52">
        <v>16</v>
      </c>
      <c r="AP12" s="51">
        <v>73856901.519999996</v>
      </c>
      <c r="AQ12" s="51">
        <v>55392676.049999997</v>
      </c>
      <c r="AR12" s="115">
        <f t="shared" si="4"/>
        <v>0.79273745459535749</v>
      </c>
    </row>
    <row r="13" spans="1:44" s="68" customFormat="1" ht="25.5" outlineLevel="1" x14ac:dyDescent="0.2">
      <c r="A13" s="99" t="s">
        <v>19</v>
      </c>
      <c r="B13" s="107">
        <v>1328338.9946358781</v>
      </c>
      <c r="C13" s="24">
        <v>28</v>
      </c>
      <c r="D13" s="25">
        <v>1645869.6</v>
      </c>
      <c r="E13" s="40">
        <v>1234402.17</v>
      </c>
      <c r="F13" s="115">
        <f t="shared" si="0"/>
        <v>1.2390433516191119</v>
      </c>
      <c r="G13" s="52">
        <v>19</v>
      </c>
      <c r="H13" s="51">
        <v>1364408.1</v>
      </c>
      <c r="I13" s="51">
        <v>1023306.05</v>
      </c>
      <c r="J13" s="115">
        <f t="shared" si="1"/>
        <v>1.0271535395029256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0.99936590385490487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5">
        <v>0.90699379701734562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0.99936552744496576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0.99936590385490487</v>
      </c>
      <c r="AO13" s="52">
        <v>19</v>
      </c>
      <c r="AP13" s="51">
        <v>1327496.7</v>
      </c>
      <c r="AQ13" s="51">
        <v>995622.46</v>
      </c>
      <c r="AR13" s="115">
        <f t="shared" si="4"/>
        <v>0.99936590385490487</v>
      </c>
    </row>
    <row r="14" spans="1:44" ht="36.75" customHeight="1" x14ac:dyDescent="0.2">
      <c r="A14" s="98" t="s">
        <v>20</v>
      </c>
      <c r="B14" s="106">
        <v>24970862.333889335</v>
      </c>
      <c r="C14" s="24">
        <v>13</v>
      </c>
      <c r="D14" s="25">
        <v>30276905.75</v>
      </c>
      <c r="E14" s="40">
        <v>22707679.27</v>
      </c>
      <c r="F14" s="115">
        <f t="shared" si="0"/>
        <v>1.2124893944455231</v>
      </c>
      <c r="G14" s="52">
        <v>11</v>
      </c>
      <c r="H14" s="51">
        <v>25712899.84</v>
      </c>
      <c r="I14" s="51">
        <v>19284674.850000001</v>
      </c>
      <c r="J14" s="115">
        <f t="shared" si="1"/>
        <v>1.0297161345967458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</v>
      </c>
      <c r="P14" s="51">
        <v>18807078.579999998</v>
      </c>
      <c r="Q14" s="118">
        <f t="shared" si="5"/>
        <v>1.0042146116022528</v>
      </c>
      <c r="R14" s="52">
        <v>0</v>
      </c>
      <c r="S14" s="51">
        <v>0</v>
      </c>
      <c r="T14" s="53">
        <v>0</v>
      </c>
      <c r="U14" s="52">
        <v>2</v>
      </c>
      <c r="V14" s="51">
        <v>279474.81</v>
      </c>
      <c r="W14" s="53">
        <v>209606.11</v>
      </c>
      <c r="X14" s="52">
        <v>11</v>
      </c>
      <c r="Y14" s="25">
        <v>24796630.010000002</v>
      </c>
      <c r="Z14" s="25">
        <v>18597472.469999999</v>
      </c>
      <c r="AA14" s="115">
        <v>0.99178824088874384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0.7173672983527245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0.88050811565927245</v>
      </c>
      <c r="AO14" s="52">
        <v>10</v>
      </c>
      <c r="AP14" s="51">
        <v>18337058.52</v>
      </c>
      <c r="AQ14" s="51">
        <v>13752793.83</v>
      </c>
      <c r="AR14" s="115">
        <f t="shared" si="4"/>
        <v>0.73433821687101952</v>
      </c>
    </row>
    <row r="15" spans="1:44" x14ac:dyDescent="0.2">
      <c r="A15" s="98" t="s">
        <v>21</v>
      </c>
      <c r="B15" s="106">
        <v>53437399.076696008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1.3289555078845514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1.3289555078845514</v>
      </c>
      <c r="K15" s="52">
        <v>51</v>
      </c>
      <c r="L15" s="51">
        <v>11225762.99</v>
      </c>
      <c r="M15" s="53">
        <v>5612881.4800000004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1.0944613811772386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5">
        <v>1.0288817031012332</v>
      </c>
      <c r="AB15" s="52">
        <v>46</v>
      </c>
      <c r="AC15" s="28">
        <v>46</v>
      </c>
      <c r="AD15" s="25">
        <v>44344668.969999999</v>
      </c>
      <c r="AE15" s="25">
        <v>22172334.379999999</v>
      </c>
      <c r="AF15" s="115">
        <f t="shared" si="2"/>
        <v>0.82984332576430841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1.0043788971272376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1.0043788971272376</v>
      </c>
    </row>
    <row r="16" spans="1:44" x14ac:dyDescent="0.2">
      <c r="A16" s="98" t="s">
        <v>22</v>
      </c>
      <c r="B16" s="106">
        <v>5181084.1676813336</v>
      </c>
      <c r="C16" s="24">
        <v>4</v>
      </c>
      <c r="D16" s="25">
        <v>5200000</v>
      </c>
      <c r="E16" s="40">
        <v>3900000</v>
      </c>
      <c r="F16" s="115">
        <f t="shared" si="0"/>
        <v>1.0036509409433376</v>
      </c>
      <c r="G16" s="52">
        <v>4</v>
      </c>
      <c r="H16" s="51">
        <v>5200000</v>
      </c>
      <c r="I16" s="51">
        <v>3900000</v>
      </c>
      <c r="J16" s="115">
        <f t="shared" si="1"/>
        <v>1.0036509409433376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5"/>
        <v>1.0036509409433376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15">
        <v>0.70621536780516303</v>
      </c>
      <c r="AB16" s="52">
        <v>3</v>
      </c>
      <c r="AC16" s="28">
        <v>7</v>
      </c>
      <c r="AD16" s="25">
        <v>2656142.6</v>
      </c>
      <c r="AE16" s="25">
        <v>1992106.94</v>
      </c>
      <c r="AF16" s="115">
        <f t="shared" si="2"/>
        <v>0.51266154226340066</v>
      </c>
      <c r="AG16" s="28">
        <v>0</v>
      </c>
      <c r="AH16" s="26">
        <v>0</v>
      </c>
      <c r="AI16" s="52">
        <v>3</v>
      </c>
      <c r="AJ16" s="51">
        <v>2656142.6</v>
      </c>
      <c r="AK16" s="51">
        <v>1992106.94</v>
      </c>
      <c r="AL16" s="25">
        <v>0</v>
      </c>
      <c r="AM16" s="25">
        <v>0</v>
      </c>
      <c r="AN16" s="115">
        <f t="shared" si="3"/>
        <v>0.51266154226340066</v>
      </c>
      <c r="AO16" s="52">
        <v>3</v>
      </c>
      <c r="AP16" s="51">
        <v>2656142.6</v>
      </c>
      <c r="AQ16" s="51">
        <v>1992106.94</v>
      </c>
      <c r="AR16" s="115">
        <f t="shared" si="4"/>
        <v>0.51266154226340066</v>
      </c>
    </row>
    <row r="17" spans="1:44" ht="25.5" x14ac:dyDescent="0.2">
      <c r="A17" s="98" t="s">
        <v>23</v>
      </c>
      <c r="B17" s="106">
        <v>51313038.993872002</v>
      </c>
      <c r="C17" s="24">
        <v>468</v>
      </c>
      <c r="D17" s="25">
        <v>117886042.94</v>
      </c>
      <c r="E17" s="40">
        <v>88414531.420000002</v>
      </c>
      <c r="F17" s="115">
        <f t="shared" si="0"/>
        <v>2.2973896158065865</v>
      </c>
      <c r="G17" s="52">
        <v>208</v>
      </c>
      <c r="H17" s="51">
        <v>49382496.439999998</v>
      </c>
      <c r="I17" s="51">
        <v>37036871.979999997</v>
      </c>
      <c r="J17" s="115">
        <f t="shared" si="1"/>
        <v>0.96237715419461789</v>
      </c>
      <c r="K17" s="52">
        <v>224</v>
      </c>
      <c r="L17" s="51">
        <v>59057977.689999998</v>
      </c>
      <c r="M17" s="53">
        <v>44293482.899999999</v>
      </c>
      <c r="N17" s="52">
        <v>230</v>
      </c>
      <c r="O17" s="51">
        <v>48797916.229999997</v>
      </c>
      <c r="P17" s="51">
        <v>36598436.549999997</v>
      </c>
      <c r="Q17" s="118">
        <f t="shared" si="5"/>
        <v>0.95098472409376555</v>
      </c>
      <c r="R17" s="52">
        <v>30</v>
      </c>
      <c r="S17" s="51">
        <v>6660385.0199999996</v>
      </c>
      <c r="T17" s="53">
        <v>4995288.6900000004</v>
      </c>
      <c r="U17" s="52">
        <v>17</v>
      </c>
      <c r="V17" s="51">
        <v>526399.42000000004</v>
      </c>
      <c r="W17" s="53">
        <v>394799.54</v>
      </c>
      <c r="X17" s="52">
        <v>200</v>
      </c>
      <c r="Y17" s="25">
        <v>41611131.789999999</v>
      </c>
      <c r="Z17" s="25">
        <v>31208348.32</v>
      </c>
      <c r="AA17" s="115">
        <v>0.77830133121138223</v>
      </c>
      <c r="AB17" s="52">
        <v>187</v>
      </c>
      <c r="AC17" s="28">
        <v>200</v>
      </c>
      <c r="AD17" s="25">
        <v>35695019.93</v>
      </c>
      <c r="AE17" s="25">
        <v>26771264.440000001</v>
      </c>
      <c r="AF17" s="115">
        <f t="shared" si="2"/>
        <v>0.69563254544839637</v>
      </c>
      <c r="AG17" s="28">
        <v>3</v>
      </c>
      <c r="AH17" s="26">
        <v>186905.25</v>
      </c>
      <c r="AI17" s="52">
        <v>203</v>
      </c>
      <c r="AJ17" s="53">
        <v>40868490.5</v>
      </c>
      <c r="AK17" s="129">
        <v>30651367.190000001</v>
      </c>
      <c r="AL17" s="25">
        <v>36783687.5</v>
      </c>
      <c r="AM17" s="25">
        <v>27587765.16</v>
      </c>
      <c r="AN17" s="115">
        <f t="shared" si="3"/>
        <v>0.79645429897224895</v>
      </c>
      <c r="AO17" s="52">
        <v>164</v>
      </c>
      <c r="AP17" s="51">
        <v>31243354.440000001</v>
      </c>
      <c r="AQ17" s="51">
        <v>23432515.309999999</v>
      </c>
      <c r="AR17" s="115">
        <f t="shared" si="4"/>
        <v>0.60887749103558653</v>
      </c>
    </row>
    <row r="18" spans="1:44" x14ac:dyDescent="0.2">
      <c r="A18" s="98" t="s">
        <v>24</v>
      </c>
      <c r="B18" s="106">
        <v>28377682.067729335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2.2481823599169273</v>
      </c>
      <c r="G18" s="52">
        <v>278</v>
      </c>
      <c r="H18" s="51">
        <v>34779965.840000004</v>
      </c>
      <c r="I18" s="51">
        <v>26084974.010000002</v>
      </c>
      <c r="J18" s="115">
        <f t="shared" si="1"/>
        <v>1.2256098210202744</v>
      </c>
      <c r="K18" s="52">
        <v>190</v>
      </c>
      <c r="L18" s="51">
        <v>23266237.670000002</v>
      </c>
      <c r="M18" s="53">
        <v>17449678.100000001</v>
      </c>
      <c r="N18" s="52">
        <v>309</v>
      </c>
      <c r="O18" s="51">
        <v>33341360.649999999</v>
      </c>
      <c r="P18" s="51">
        <v>25006020.109999999</v>
      </c>
      <c r="Q18" s="118">
        <f t="shared" si="5"/>
        <v>1.174914870440221</v>
      </c>
      <c r="R18" s="52">
        <v>31</v>
      </c>
      <c r="S18" s="51">
        <v>4033818.23</v>
      </c>
      <c r="T18" s="53">
        <v>3025363.63</v>
      </c>
      <c r="U18" s="52">
        <v>40</v>
      </c>
      <c r="V18" s="51">
        <v>1353378.82</v>
      </c>
      <c r="W18" s="53">
        <v>1015034.12</v>
      </c>
      <c r="X18" s="52">
        <v>278</v>
      </c>
      <c r="Y18" s="25">
        <v>27954163.600000001</v>
      </c>
      <c r="Z18" s="25">
        <v>20965622.359999999</v>
      </c>
      <c r="AA18" s="115">
        <v>0.90790649669463463</v>
      </c>
      <c r="AB18" s="52">
        <v>280</v>
      </c>
      <c r="AC18" s="28">
        <v>296</v>
      </c>
      <c r="AD18" s="25">
        <v>27208993.5</v>
      </c>
      <c r="AE18" s="25">
        <v>20406744.760000002</v>
      </c>
      <c r="AF18" s="115">
        <f t="shared" si="2"/>
        <v>0.95881663044430432</v>
      </c>
      <c r="AG18" s="28">
        <v>4</v>
      </c>
      <c r="AH18" s="26">
        <v>100187.64</v>
      </c>
      <c r="AI18" s="52">
        <v>284</v>
      </c>
      <c r="AJ18" s="51">
        <v>28884017.859999999</v>
      </c>
      <c r="AK18" s="51">
        <v>21663012.960000001</v>
      </c>
      <c r="AL18" s="25">
        <v>24634257.280000001</v>
      </c>
      <c r="AM18" s="25">
        <v>18475692.719999999</v>
      </c>
      <c r="AN18" s="115">
        <f t="shared" si="3"/>
        <v>1.0178427466719158</v>
      </c>
      <c r="AO18" s="52">
        <v>266</v>
      </c>
      <c r="AP18" s="51">
        <v>24169539.690000001</v>
      </c>
      <c r="AQ18" s="51">
        <v>18127154.489999998</v>
      </c>
      <c r="AR18" s="115">
        <f t="shared" si="4"/>
        <v>0.85170943956290324</v>
      </c>
    </row>
    <row r="19" spans="1:44" ht="25.5" x14ac:dyDescent="0.2">
      <c r="A19" s="98" t="s">
        <v>25</v>
      </c>
      <c r="B19" s="106">
        <v>337503594.16163194</v>
      </c>
      <c r="C19" s="153">
        <v>4442</v>
      </c>
      <c r="D19" s="25">
        <v>370629601</v>
      </c>
      <c r="E19" s="40">
        <v>233446963.25</v>
      </c>
      <c r="F19" s="115">
        <f t="shared" si="0"/>
        <v>1.0981500861365756</v>
      </c>
      <c r="G19" s="143">
        <v>4442</v>
      </c>
      <c r="H19" s="51">
        <v>370629601</v>
      </c>
      <c r="I19" s="51">
        <v>233446963.25</v>
      </c>
      <c r="J19" s="115">
        <f t="shared" si="1"/>
        <v>1.0981500861365756</v>
      </c>
      <c r="K19" s="52">
        <v>120</v>
      </c>
      <c r="L19" s="51">
        <v>9094400</v>
      </c>
      <c r="M19" s="53">
        <v>5352300</v>
      </c>
      <c r="N19" s="143">
        <v>4322</v>
      </c>
      <c r="O19" s="51">
        <v>359745880</v>
      </c>
      <c r="P19" s="51">
        <v>227060815</v>
      </c>
      <c r="Q19" s="118">
        <f t="shared" si="5"/>
        <v>1.0659023673321717</v>
      </c>
      <c r="R19" s="52">
        <v>2</v>
      </c>
      <c r="S19" s="51">
        <v>319350</v>
      </c>
      <c r="T19" s="53">
        <v>210262.5</v>
      </c>
      <c r="U19" s="52">
        <v>2</v>
      </c>
      <c r="V19" s="51">
        <v>24650</v>
      </c>
      <c r="W19" s="53">
        <v>18612.5</v>
      </c>
      <c r="X19" s="143">
        <v>4320</v>
      </c>
      <c r="Y19" s="25">
        <v>359401880</v>
      </c>
      <c r="Z19" s="25">
        <v>226831940</v>
      </c>
      <c r="AA19" s="115">
        <v>1.0052209094869256</v>
      </c>
      <c r="AB19" s="143">
        <v>4305</v>
      </c>
      <c r="AC19" s="144">
        <v>4396</v>
      </c>
      <c r="AD19" s="25">
        <v>335755212.5</v>
      </c>
      <c r="AE19" s="25">
        <v>209513246.87</v>
      </c>
      <c r="AF19" s="115">
        <f t="shared" si="2"/>
        <v>0.99481966505875297</v>
      </c>
      <c r="AG19" s="28">
        <v>3</v>
      </c>
      <c r="AH19" s="26">
        <v>160500</v>
      </c>
      <c r="AI19" s="143">
        <v>4285</v>
      </c>
      <c r="AJ19" s="51">
        <v>334550750</v>
      </c>
      <c r="AK19" s="51">
        <v>208612375</v>
      </c>
      <c r="AL19" s="25">
        <v>0</v>
      </c>
      <c r="AM19" s="25">
        <v>0</v>
      </c>
      <c r="AN19" s="115">
        <f t="shared" si="3"/>
        <v>0.99125092528579761</v>
      </c>
      <c r="AO19" s="143">
        <v>4285</v>
      </c>
      <c r="AP19" s="51">
        <v>334550750</v>
      </c>
      <c r="AQ19" s="51">
        <v>208612375</v>
      </c>
      <c r="AR19" s="115">
        <f t="shared" si="4"/>
        <v>0.99125092528579761</v>
      </c>
    </row>
    <row r="20" spans="1:44" outlineLevel="1" x14ac:dyDescent="0.2">
      <c r="A20" s="99" t="s">
        <v>74</v>
      </c>
      <c r="B20" s="107">
        <v>172365247.21740797</v>
      </c>
      <c r="C20" s="154">
        <v>3218</v>
      </c>
      <c r="D20" s="121">
        <v>178100950</v>
      </c>
      <c r="E20" s="122">
        <v>89050475</v>
      </c>
      <c r="F20" s="123">
        <f t="shared" si="0"/>
        <v>1.0332764456593588</v>
      </c>
      <c r="G20" s="157">
        <v>3218</v>
      </c>
      <c r="H20" s="135">
        <v>178100950</v>
      </c>
      <c r="I20" s="135">
        <v>89050475</v>
      </c>
      <c r="J20" s="123">
        <f t="shared" si="1"/>
        <v>1.0332764456593588</v>
      </c>
      <c r="K20" s="134">
        <v>103</v>
      </c>
      <c r="L20" s="135">
        <v>5874000</v>
      </c>
      <c r="M20" s="137">
        <v>2937000</v>
      </c>
      <c r="N20" s="157">
        <v>3115</v>
      </c>
      <c r="O20" s="135">
        <v>170994380</v>
      </c>
      <c r="P20" s="135">
        <v>85497190</v>
      </c>
      <c r="Q20" s="136">
        <f t="shared" si="5"/>
        <v>0.99204673076772332</v>
      </c>
      <c r="R20" s="134">
        <v>1</v>
      </c>
      <c r="S20" s="135">
        <v>117000</v>
      </c>
      <c r="T20" s="137">
        <v>58500</v>
      </c>
      <c r="U20" s="134">
        <v>1</v>
      </c>
      <c r="V20" s="135">
        <v>-500</v>
      </c>
      <c r="W20" s="137">
        <v>-250</v>
      </c>
      <c r="X20" s="157">
        <v>3114</v>
      </c>
      <c r="Y20" s="121">
        <v>170877880</v>
      </c>
      <c r="Z20" s="121">
        <v>85438940</v>
      </c>
      <c r="AA20" s="123">
        <v>0.87468391630516984</v>
      </c>
      <c r="AB20" s="143">
        <v>3082</v>
      </c>
      <c r="AC20" s="144">
        <v>3084</v>
      </c>
      <c r="AD20" s="25">
        <v>169212650</v>
      </c>
      <c r="AE20" s="25">
        <v>84606325</v>
      </c>
      <c r="AF20" s="123">
        <f t="shared" si="2"/>
        <v>0.98170978623416161</v>
      </c>
      <c r="AG20" s="28">
        <v>3</v>
      </c>
      <c r="AH20" s="26">
        <v>160500</v>
      </c>
      <c r="AI20" s="143">
        <v>3078</v>
      </c>
      <c r="AJ20" s="51">
        <v>169202750</v>
      </c>
      <c r="AK20" s="51">
        <v>84601375</v>
      </c>
      <c r="AL20" s="25">
        <v>0</v>
      </c>
      <c r="AM20" s="25">
        <v>0</v>
      </c>
      <c r="AN20" s="123">
        <f t="shared" si="3"/>
        <v>0.9816523500620804</v>
      </c>
      <c r="AO20" s="143">
        <v>3078</v>
      </c>
      <c r="AP20" s="51">
        <v>169202750</v>
      </c>
      <c r="AQ20" s="51">
        <v>84601375</v>
      </c>
      <c r="AR20" s="123">
        <f t="shared" si="4"/>
        <v>0.9816523500620804</v>
      </c>
    </row>
    <row r="21" spans="1:44" ht="25.5" outlineLevel="1" x14ac:dyDescent="0.2">
      <c r="A21" s="99" t="s">
        <v>76</v>
      </c>
      <c r="B21" s="107">
        <v>165138346.944224</v>
      </c>
      <c r="C21" s="154">
        <v>1224</v>
      </c>
      <c r="D21" s="121">
        <v>192528651</v>
      </c>
      <c r="E21" s="122">
        <v>144396488.25</v>
      </c>
      <c r="F21" s="123">
        <f t="shared" si="0"/>
        <v>1.1658627724124377</v>
      </c>
      <c r="G21" s="157">
        <v>1224</v>
      </c>
      <c r="H21" s="135">
        <v>192528651</v>
      </c>
      <c r="I21" s="135">
        <v>144396488.25</v>
      </c>
      <c r="J21" s="123">
        <f t="shared" si="1"/>
        <v>1.1658627724124377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1.1429901261137816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23">
        <v>1.1416118054842692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1.0085032676041639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1.0012695600970671</v>
      </c>
      <c r="AO21" s="143">
        <v>1207</v>
      </c>
      <c r="AP21" s="51">
        <v>165348000</v>
      </c>
      <c r="AQ21" s="51">
        <v>124011000</v>
      </c>
      <c r="AR21" s="123">
        <f t="shared" si="4"/>
        <v>1.0012695600970671</v>
      </c>
    </row>
    <row r="22" spans="1:44" ht="25.5" x14ac:dyDescent="0.2">
      <c r="A22" s="98" t="s">
        <v>26</v>
      </c>
      <c r="B22" s="106">
        <v>103962495.962152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2.2285089131983189</v>
      </c>
      <c r="G22" s="52">
        <v>441</v>
      </c>
      <c r="H22" s="51">
        <v>115471554.14</v>
      </c>
      <c r="I22" s="51">
        <v>86603665.069999993</v>
      </c>
      <c r="J22" s="115">
        <f t="shared" si="1"/>
        <v>1.1107039425259462</v>
      </c>
      <c r="K22" s="52">
        <v>121</v>
      </c>
      <c r="L22" s="51">
        <v>30502975.460000001</v>
      </c>
      <c r="M22" s="53">
        <v>22877231.48</v>
      </c>
      <c r="N22" s="52">
        <v>466</v>
      </c>
      <c r="O22" s="51">
        <v>108121768.67</v>
      </c>
      <c r="P22" s="51">
        <v>81091326.019999996</v>
      </c>
      <c r="Q22" s="118">
        <f t="shared" si="5"/>
        <v>1.040007434117032</v>
      </c>
      <c r="R22" s="52">
        <v>29</v>
      </c>
      <c r="S22" s="51">
        <v>6690950.2699999996</v>
      </c>
      <c r="T22" s="53">
        <v>5018212.68</v>
      </c>
      <c r="U22" s="52">
        <v>52</v>
      </c>
      <c r="V22" s="51">
        <v>1241804.6399999999</v>
      </c>
      <c r="W22" s="53">
        <v>931353.47</v>
      </c>
      <c r="X22" s="52">
        <v>437</v>
      </c>
      <c r="Y22" s="25">
        <v>100189013.76000001</v>
      </c>
      <c r="Z22" s="25">
        <v>75141759.870000005</v>
      </c>
      <c r="AA22" s="115">
        <v>0.92073663895007285</v>
      </c>
      <c r="AB22" s="52">
        <v>418</v>
      </c>
      <c r="AC22" s="28">
        <v>448</v>
      </c>
      <c r="AD22" s="25">
        <v>92216237.890000001</v>
      </c>
      <c r="AE22" s="25">
        <v>69162177.959999993</v>
      </c>
      <c r="AF22" s="115">
        <f t="shared" si="2"/>
        <v>0.88701446648194859</v>
      </c>
      <c r="AG22" s="28">
        <v>6</v>
      </c>
      <c r="AH22" s="26">
        <v>992046.03</v>
      </c>
      <c r="AI22" s="52">
        <v>440</v>
      </c>
      <c r="AJ22" s="51">
        <v>99492606.5</v>
      </c>
      <c r="AK22" s="51">
        <v>74619454.25</v>
      </c>
      <c r="AL22" s="25">
        <v>94207758.489999995</v>
      </c>
      <c r="AM22" s="25">
        <v>70655818.530000001</v>
      </c>
      <c r="AN22" s="115">
        <f t="shared" si="3"/>
        <v>0.95700478888291329</v>
      </c>
      <c r="AO22" s="52">
        <v>398</v>
      </c>
      <c r="AP22" s="51">
        <v>84646448.150000006</v>
      </c>
      <c r="AQ22" s="51">
        <v>63484835.630000003</v>
      </c>
      <c r="AR22" s="115">
        <f t="shared" si="4"/>
        <v>0.81420176926894783</v>
      </c>
    </row>
    <row r="23" spans="1:44" ht="25.5" collapsed="1" x14ac:dyDescent="0.2">
      <c r="A23" s="98" t="s">
        <v>27</v>
      </c>
      <c r="B23" s="106">
        <v>144585957.27411067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3.6137094622504984</v>
      </c>
      <c r="G23" s="52">
        <v>16</v>
      </c>
      <c r="H23" s="51">
        <v>153552694.36000001</v>
      </c>
      <c r="I23" s="51">
        <v>115164520.73</v>
      </c>
      <c r="J23" s="115">
        <f t="shared" si="1"/>
        <v>1.0620166526192438</v>
      </c>
      <c r="K23" s="52">
        <v>25</v>
      </c>
      <c r="L23" s="51">
        <v>175163221.55000001</v>
      </c>
      <c r="M23" s="53">
        <v>131372416.11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2.2893509257781131</v>
      </c>
      <c r="R23" s="52">
        <v>1</v>
      </c>
      <c r="S23" s="51">
        <v>188897941</v>
      </c>
      <c r="T23" s="53">
        <v>141673455.75</v>
      </c>
      <c r="U23" s="52">
        <v>4</v>
      </c>
      <c r="V23" s="51">
        <v>870878.17</v>
      </c>
      <c r="W23" s="53">
        <v>653158.62</v>
      </c>
      <c r="X23" s="52">
        <v>16</v>
      </c>
      <c r="Y23" s="25">
        <v>141239175.97</v>
      </c>
      <c r="Z23" s="25">
        <v>105929381.93000001</v>
      </c>
      <c r="AA23" s="115">
        <v>0.98130544869574798</v>
      </c>
      <c r="AB23" s="52">
        <v>15</v>
      </c>
      <c r="AC23" s="54">
        <v>27</v>
      </c>
      <c r="AD23" s="51">
        <v>91401249.140000001</v>
      </c>
      <c r="AE23" s="51">
        <v>68550936.790000007</v>
      </c>
      <c r="AF23" s="115">
        <f t="shared" si="2"/>
        <v>0.63215855027136969</v>
      </c>
      <c r="AG23" s="28">
        <v>3</v>
      </c>
      <c r="AH23" s="26">
        <v>2001813.91</v>
      </c>
      <c r="AI23" s="52">
        <v>13</v>
      </c>
      <c r="AJ23" s="51">
        <v>59822761.719999999</v>
      </c>
      <c r="AK23" s="51">
        <v>44867071.219999999</v>
      </c>
      <c r="AL23" s="25">
        <v>53459843.850000001</v>
      </c>
      <c r="AM23" s="25">
        <v>40094882.859999999</v>
      </c>
      <c r="AN23" s="115">
        <f t="shared" si="3"/>
        <v>0.41375222634232794</v>
      </c>
      <c r="AO23" s="27">
        <v>11</v>
      </c>
      <c r="AP23" s="25">
        <v>26782036.530000001</v>
      </c>
      <c r="AQ23" s="25">
        <v>20086527.34</v>
      </c>
      <c r="AR23" s="115">
        <f t="shared" si="4"/>
        <v>0.18523262587130618</v>
      </c>
    </row>
    <row r="24" spans="1:44" x14ac:dyDescent="0.2">
      <c r="A24" s="98" t="s">
        <v>28</v>
      </c>
      <c r="B24" s="106">
        <v>52623354.112317324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2.3250385328699856</v>
      </c>
      <c r="G24" s="52">
        <v>12</v>
      </c>
      <c r="H24" s="51">
        <v>47278845.630000003</v>
      </c>
      <c r="I24" s="51">
        <v>35459134.170000002</v>
      </c>
      <c r="J24" s="115">
        <f t="shared" si="1"/>
        <v>0.89843846762579593</v>
      </c>
      <c r="K24" s="52">
        <v>17</v>
      </c>
      <c r="L24" s="51">
        <v>71077006.409999996</v>
      </c>
      <c r="M24" s="53">
        <v>53307754.759999998</v>
      </c>
      <c r="N24" s="52">
        <v>12</v>
      </c>
      <c r="O24" s="51">
        <v>46249489.039999999</v>
      </c>
      <c r="P24" s="51">
        <v>34687116.740000002</v>
      </c>
      <c r="Q24" s="118">
        <f t="shared" si="5"/>
        <v>0.87887763560807652</v>
      </c>
      <c r="R24" s="52">
        <v>1</v>
      </c>
      <c r="S24" s="51">
        <v>3646826.6</v>
      </c>
      <c r="T24" s="53">
        <v>2735119.95</v>
      </c>
      <c r="U24" s="52">
        <v>7</v>
      </c>
      <c r="V24" s="51">
        <v>80802.929999999993</v>
      </c>
      <c r="W24" s="53">
        <v>60602.22</v>
      </c>
      <c r="X24" s="52">
        <v>11</v>
      </c>
      <c r="Y24" s="25">
        <v>42521859.509999998</v>
      </c>
      <c r="Z24" s="25">
        <v>31891394.57</v>
      </c>
      <c r="AA24" s="115">
        <v>0.65102525480095175</v>
      </c>
      <c r="AB24" s="52">
        <v>9</v>
      </c>
      <c r="AC24" s="28">
        <v>16</v>
      </c>
      <c r="AD24" s="25">
        <v>32388683.32</v>
      </c>
      <c r="AE24" s="25">
        <v>24291512.43</v>
      </c>
      <c r="AF24" s="115">
        <f t="shared" si="2"/>
        <v>0.61548116547019793</v>
      </c>
      <c r="AG24" s="28">
        <v>0</v>
      </c>
      <c r="AH24" s="26">
        <v>0</v>
      </c>
      <c r="AI24" s="52">
        <v>11</v>
      </c>
      <c r="AJ24" s="51">
        <v>39348780.850000001</v>
      </c>
      <c r="AK24" s="51">
        <v>29511585.530000001</v>
      </c>
      <c r="AL24" s="25">
        <v>35516807.310000002</v>
      </c>
      <c r="AM24" s="25">
        <v>26637605.420000002</v>
      </c>
      <c r="AN24" s="115">
        <f t="shared" si="3"/>
        <v>0.74774368745130593</v>
      </c>
      <c r="AO24" s="27">
        <v>5</v>
      </c>
      <c r="AP24" s="25">
        <v>19440412.43</v>
      </c>
      <c r="AQ24" s="25">
        <v>14580309.25</v>
      </c>
      <c r="AR24" s="115">
        <f t="shared" si="4"/>
        <v>0.3694255669926913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5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9648069.6684373338</v>
      </c>
      <c r="C26" s="24">
        <v>95</v>
      </c>
      <c r="D26" s="25">
        <v>18435485.5</v>
      </c>
      <c r="E26" s="40">
        <v>13826614.07</v>
      </c>
      <c r="F26" s="115">
        <f t="shared" si="0"/>
        <v>1.9107952298800031</v>
      </c>
      <c r="G26" s="52">
        <v>55</v>
      </c>
      <c r="H26" s="51">
        <v>10682694.77</v>
      </c>
      <c r="I26" s="51">
        <v>8012021.04</v>
      </c>
      <c r="J26" s="115">
        <f t="shared" si="1"/>
        <v>1.1072364874133667</v>
      </c>
      <c r="K26" s="52">
        <v>29</v>
      </c>
      <c r="L26" s="51">
        <v>6219788.2300000004</v>
      </c>
      <c r="M26" s="53">
        <v>4664841.16</v>
      </c>
      <c r="N26" s="52">
        <v>66</v>
      </c>
      <c r="O26" s="51">
        <v>10114298.59</v>
      </c>
      <c r="P26" s="51">
        <v>7585723.9000000004</v>
      </c>
      <c r="Q26" s="118">
        <f t="shared" si="5"/>
        <v>1.0483235442513321</v>
      </c>
      <c r="R26" s="52">
        <v>11</v>
      </c>
      <c r="S26" s="51">
        <v>1509495.28</v>
      </c>
      <c r="T26" s="53">
        <v>1132121.45</v>
      </c>
      <c r="U26" s="52">
        <v>3</v>
      </c>
      <c r="V26" s="51">
        <v>94060</v>
      </c>
      <c r="W26" s="53">
        <v>70545</v>
      </c>
      <c r="X26" s="52">
        <v>55</v>
      </c>
      <c r="Y26" s="25">
        <v>8510743.3100000005</v>
      </c>
      <c r="Z26" s="25">
        <v>6383057.4500000002</v>
      </c>
      <c r="AA26" s="115">
        <v>0.84574417396486945</v>
      </c>
      <c r="AB26" s="52">
        <v>51</v>
      </c>
      <c r="AC26" s="28">
        <v>56</v>
      </c>
      <c r="AD26" s="25">
        <v>7371480.1500000004</v>
      </c>
      <c r="AE26" s="25">
        <v>5528610.0800000001</v>
      </c>
      <c r="AF26" s="115">
        <f t="shared" si="2"/>
        <v>0.76403678697667765</v>
      </c>
      <c r="AG26" s="28">
        <v>0</v>
      </c>
      <c r="AH26" s="26">
        <v>0</v>
      </c>
      <c r="AI26" s="52">
        <v>53</v>
      </c>
      <c r="AJ26" s="51">
        <v>7706901.8399999999</v>
      </c>
      <c r="AK26" s="51">
        <v>5780176.3300000001</v>
      </c>
      <c r="AL26" s="25">
        <v>7340791.4699999997</v>
      </c>
      <c r="AM26" s="25">
        <v>5505593.5800000001</v>
      </c>
      <c r="AN26" s="115">
        <f t="shared" si="3"/>
        <v>0.79880246565925361</v>
      </c>
      <c r="AO26" s="27">
        <v>41</v>
      </c>
      <c r="AP26" s="25">
        <v>5977326.25</v>
      </c>
      <c r="AQ26" s="25">
        <v>4482994.6500000004</v>
      </c>
      <c r="AR26" s="115">
        <f t="shared" si="4"/>
        <v>0.61953597511367553</v>
      </c>
    </row>
    <row r="27" spans="1:44" ht="13.5" thickBot="1" x14ac:dyDescent="0.25">
      <c r="A27" s="100" t="s">
        <v>31</v>
      </c>
      <c r="B27" s="108">
        <v>7822950.5041846465</v>
      </c>
      <c r="C27" s="45">
        <v>26</v>
      </c>
      <c r="D27" s="41">
        <v>11282657.33</v>
      </c>
      <c r="E27" s="42">
        <v>8461992.9700000007</v>
      </c>
      <c r="F27" s="115">
        <f t="shared" si="0"/>
        <v>1.4422508903724611</v>
      </c>
      <c r="G27" s="57">
        <v>19</v>
      </c>
      <c r="H27" s="56">
        <v>7975947.5700000003</v>
      </c>
      <c r="I27" s="56">
        <v>5981960.6600000001</v>
      </c>
      <c r="J27" s="115">
        <f t="shared" si="1"/>
        <v>1.0195574630995701</v>
      </c>
      <c r="K27" s="57">
        <v>7</v>
      </c>
      <c r="L27" s="56">
        <v>3306709.76</v>
      </c>
      <c r="M27" s="58">
        <v>2480032.31</v>
      </c>
      <c r="N27" s="57">
        <v>19</v>
      </c>
      <c r="O27" s="56">
        <v>7586286.0599999996</v>
      </c>
      <c r="P27" s="56">
        <v>5689714.5099999998</v>
      </c>
      <c r="Q27" s="118">
        <f t="shared" si="5"/>
        <v>0.96974741894914829</v>
      </c>
      <c r="R27" s="57">
        <v>0</v>
      </c>
      <c r="S27" s="56">
        <v>0</v>
      </c>
      <c r="T27" s="58">
        <v>0</v>
      </c>
      <c r="U27" s="57">
        <v>10</v>
      </c>
      <c r="V27" s="56">
        <v>6221.14</v>
      </c>
      <c r="W27" s="58">
        <v>4665.8599999999997</v>
      </c>
      <c r="X27" s="57">
        <v>19</v>
      </c>
      <c r="Y27" s="41">
        <v>7580064.9199999999</v>
      </c>
      <c r="Z27" s="41">
        <v>5685048.6500000004</v>
      </c>
      <c r="AA27" s="115">
        <v>0.85831831290095439</v>
      </c>
      <c r="AB27" s="57">
        <v>15</v>
      </c>
      <c r="AC27" s="59">
        <v>25</v>
      </c>
      <c r="AD27" s="56">
        <v>5434855.2400000002</v>
      </c>
      <c r="AE27" s="56">
        <v>4076141.39</v>
      </c>
      <c r="AF27" s="115">
        <f t="shared" si="2"/>
        <v>0.69473215215829265</v>
      </c>
      <c r="AG27" s="44">
        <v>2</v>
      </c>
      <c r="AH27" s="46">
        <v>193895.39</v>
      </c>
      <c r="AI27" s="57">
        <v>19</v>
      </c>
      <c r="AJ27" s="56">
        <v>6494777.0999999996</v>
      </c>
      <c r="AK27" s="56">
        <v>4871082.78</v>
      </c>
      <c r="AL27" s="41">
        <v>6095868.25</v>
      </c>
      <c r="AM27" s="41">
        <v>4571901.17</v>
      </c>
      <c r="AN27" s="115">
        <f t="shared" si="3"/>
        <v>0.83022091172963686</v>
      </c>
      <c r="AO27" s="43">
        <v>10</v>
      </c>
      <c r="AP27" s="41">
        <v>3442206.63</v>
      </c>
      <c r="AQ27" s="41">
        <v>2581654.94</v>
      </c>
      <c r="AR27" s="115">
        <f t="shared" si="4"/>
        <v>0.44001385770735701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785769804.19369698</v>
      </c>
      <c r="C28" s="142">
        <v>3301</v>
      </c>
      <c r="D28" s="78">
        <v>1457914910.1600001</v>
      </c>
      <c r="E28" s="78">
        <v>1093436175.3199999</v>
      </c>
      <c r="F28" s="116">
        <f t="shared" si="0"/>
        <v>1.8553969653440836</v>
      </c>
      <c r="G28" s="141">
        <v>2550</v>
      </c>
      <c r="H28" s="132">
        <v>836371549.74000001</v>
      </c>
      <c r="I28" s="132">
        <v>627278656.35000002</v>
      </c>
      <c r="J28" s="116">
        <f t="shared" si="1"/>
        <v>1.0643976712724754</v>
      </c>
      <c r="K28" s="131">
        <v>672</v>
      </c>
      <c r="L28" s="132">
        <v>561181706.98000002</v>
      </c>
      <c r="M28" s="132">
        <v>420886279.08999997</v>
      </c>
      <c r="N28" s="141">
        <v>2627</v>
      </c>
      <c r="O28" s="132">
        <v>841466143.88</v>
      </c>
      <c r="P28" s="132">
        <v>631099601.46000004</v>
      </c>
      <c r="Q28" s="130">
        <f t="shared" ref="Q28" si="6">O28/B28</f>
        <v>1.0708812420495781</v>
      </c>
      <c r="R28" s="131">
        <v>79</v>
      </c>
      <c r="S28" s="132">
        <v>55428393.369999997</v>
      </c>
      <c r="T28" s="132">
        <v>41571294.840000004</v>
      </c>
      <c r="U28" s="131">
        <v>182</v>
      </c>
      <c r="V28" s="132">
        <v>7029384.6600000001</v>
      </c>
      <c r="W28" s="132">
        <v>5272038.5199999996</v>
      </c>
      <c r="X28" s="141">
        <v>2548</v>
      </c>
      <c r="Y28" s="78">
        <v>779008365.85000002</v>
      </c>
      <c r="Z28" s="78">
        <v>584256268.10000002</v>
      </c>
      <c r="AA28" s="116">
        <v>0.91529942711756751</v>
      </c>
      <c r="AB28" s="77">
        <v>822</v>
      </c>
      <c r="AC28" s="77">
        <v>1046</v>
      </c>
      <c r="AD28" s="78">
        <v>372592460.10000002</v>
      </c>
      <c r="AE28" s="78">
        <v>279444342.58999997</v>
      </c>
      <c r="AF28" s="116">
        <f t="shared" si="2"/>
        <v>0.47417508042616735</v>
      </c>
      <c r="AG28" s="77">
        <v>36</v>
      </c>
      <c r="AH28" s="78">
        <v>9991449.8300000001</v>
      </c>
      <c r="AI28" s="142">
        <v>2482</v>
      </c>
      <c r="AJ28" s="78">
        <v>691113418.23000002</v>
      </c>
      <c r="AK28" s="78">
        <v>518335053.75999999</v>
      </c>
      <c r="AL28" s="78">
        <v>284576915.88999999</v>
      </c>
      <c r="AM28" s="78">
        <v>213432685.81</v>
      </c>
      <c r="AN28" s="116">
        <f t="shared" si="3"/>
        <v>0.87953674796548487</v>
      </c>
      <c r="AO28" s="142">
        <v>2337</v>
      </c>
      <c r="AP28" s="78">
        <v>576983946.78999996</v>
      </c>
      <c r="AQ28" s="78">
        <v>432734801.37</v>
      </c>
      <c r="AR28" s="116">
        <f t="shared" si="4"/>
        <v>0.73429132006677356</v>
      </c>
    </row>
    <row r="29" spans="1:44" s="30" customFormat="1" x14ac:dyDescent="0.2">
      <c r="A29" s="101" t="s">
        <v>32</v>
      </c>
      <c r="B29" s="105">
        <v>74708349.13307333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2.1558893309649854</v>
      </c>
      <c r="G29" s="87">
        <v>14</v>
      </c>
      <c r="H29" s="86">
        <v>74342333.540000007</v>
      </c>
      <c r="I29" s="86">
        <v>55756750.119999997</v>
      </c>
      <c r="J29" s="118">
        <f t="shared" si="1"/>
        <v>0.99510074044841546</v>
      </c>
      <c r="K29" s="87">
        <v>13</v>
      </c>
      <c r="L29" s="86">
        <v>86720599.290000007</v>
      </c>
      <c r="M29" s="88">
        <v>65040449.420000002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7">O29/$B29</f>
        <v>0.96581393548766448</v>
      </c>
      <c r="R29" s="87">
        <v>0</v>
      </c>
      <c r="S29" s="86">
        <v>0</v>
      </c>
      <c r="T29" s="88">
        <v>0</v>
      </c>
      <c r="U29" s="87">
        <v>12</v>
      </c>
      <c r="V29" s="86">
        <v>58746.34</v>
      </c>
      <c r="W29" s="88">
        <v>44059.76</v>
      </c>
      <c r="X29" s="81">
        <v>14</v>
      </c>
      <c r="Y29" s="80">
        <v>72095618.349999994</v>
      </c>
      <c r="Z29" s="80">
        <v>54071713.710000001</v>
      </c>
      <c r="AA29" s="115">
        <v>0.91915104619801336</v>
      </c>
      <c r="AB29" s="81">
        <v>12</v>
      </c>
      <c r="AC29" s="83">
        <v>30</v>
      </c>
      <c r="AD29" s="80">
        <v>45621857.490000002</v>
      </c>
      <c r="AE29" s="80">
        <v>34216393.020000003</v>
      </c>
      <c r="AF29" s="115">
        <f t="shared" si="2"/>
        <v>0.61066611723325093</v>
      </c>
      <c r="AG29" s="83">
        <v>2</v>
      </c>
      <c r="AH29" s="82">
        <v>1522226.26</v>
      </c>
      <c r="AI29" s="87">
        <v>14</v>
      </c>
      <c r="AJ29" s="86">
        <v>60443818.939999998</v>
      </c>
      <c r="AK29" s="86">
        <v>45332863.890000001</v>
      </c>
      <c r="AL29" s="80">
        <v>55150905.880000003</v>
      </c>
      <c r="AM29" s="80">
        <v>41363179.189999998</v>
      </c>
      <c r="AN29" s="115">
        <f t="shared" si="3"/>
        <v>0.80906377454995271</v>
      </c>
      <c r="AO29" s="81">
        <v>10</v>
      </c>
      <c r="AP29" s="80">
        <v>38148641.109999999</v>
      </c>
      <c r="AQ29" s="80">
        <v>28611480.629999999</v>
      </c>
      <c r="AR29" s="115">
        <f t="shared" si="4"/>
        <v>0.51063424038521055</v>
      </c>
    </row>
    <row r="30" spans="1:44" s="23" customFormat="1" x14ac:dyDescent="0.25">
      <c r="A30" s="98" t="s">
        <v>33</v>
      </c>
      <c r="B30" s="106">
        <v>8433775.5984013323</v>
      </c>
      <c r="C30" s="24">
        <v>34</v>
      </c>
      <c r="D30" s="56">
        <v>17356707.68</v>
      </c>
      <c r="E30" s="56">
        <v>13017530.75</v>
      </c>
      <c r="F30" s="118">
        <f t="shared" si="0"/>
        <v>2.0579997033938224</v>
      </c>
      <c r="G30" s="52">
        <v>11</v>
      </c>
      <c r="H30" s="56">
        <v>8843541.6500000004</v>
      </c>
      <c r="I30" s="56">
        <v>6632656.2300000004</v>
      </c>
      <c r="J30" s="118">
        <f t="shared" si="1"/>
        <v>1.0485863118857872</v>
      </c>
      <c r="K30" s="52">
        <v>22</v>
      </c>
      <c r="L30" s="56">
        <v>8480666.0299999993</v>
      </c>
      <c r="M30" s="53">
        <v>6360499.5199999996</v>
      </c>
      <c r="N30" s="52">
        <v>12</v>
      </c>
      <c r="O30" s="56">
        <v>8485207.1199999992</v>
      </c>
      <c r="P30" s="56">
        <v>6363905.3300000001</v>
      </c>
      <c r="Q30" s="118">
        <f t="shared" si="7"/>
        <v>1.0060982795900351</v>
      </c>
      <c r="R30" s="57">
        <v>1</v>
      </c>
      <c r="S30" s="56">
        <v>32500</v>
      </c>
      <c r="T30" s="53">
        <v>24375</v>
      </c>
      <c r="U30" s="52">
        <v>3</v>
      </c>
      <c r="V30" s="56">
        <v>37272.49</v>
      </c>
      <c r="W30" s="53">
        <v>27954.38</v>
      </c>
      <c r="X30" s="27">
        <v>11</v>
      </c>
      <c r="Y30" s="41">
        <v>8415434.6300000008</v>
      </c>
      <c r="Z30" s="41">
        <v>6311575.9500000002</v>
      </c>
      <c r="AA30" s="115">
        <v>0.91095979932449123</v>
      </c>
      <c r="AB30" s="27">
        <v>10</v>
      </c>
      <c r="AC30" s="44">
        <v>19</v>
      </c>
      <c r="AD30" s="41">
        <v>6163578.4100000001</v>
      </c>
      <c r="AE30" s="41">
        <v>4622683.74</v>
      </c>
      <c r="AF30" s="115">
        <f t="shared" si="2"/>
        <v>0.73082077393289191</v>
      </c>
      <c r="AG30" s="44">
        <v>0</v>
      </c>
      <c r="AH30" s="26">
        <v>0</v>
      </c>
      <c r="AI30" s="52">
        <v>12</v>
      </c>
      <c r="AJ30" s="56">
        <v>7423190.3600000003</v>
      </c>
      <c r="AK30" s="56">
        <v>5567392.6900000004</v>
      </c>
      <c r="AL30" s="41">
        <v>5200804.7</v>
      </c>
      <c r="AM30" s="41">
        <v>3900603.48</v>
      </c>
      <c r="AN30" s="115">
        <f t="shared" si="3"/>
        <v>0.88017404226490281</v>
      </c>
      <c r="AO30" s="27">
        <v>10</v>
      </c>
      <c r="AP30" s="41">
        <v>5567874.7300000004</v>
      </c>
      <c r="AQ30" s="41">
        <v>4175905.96</v>
      </c>
      <c r="AR30" s="115">
        <f t="shared" si="4"/>
        <v>0.66018767810889123</v>
      </c>
    </row>
    <row r="31" spans="1:44" s="23" customFormat="1" ht="39" customHeight="1" x14ac:dyDescent="0.25">
      <c r="A31" s="98" t="s">
        <v>34</v>
      </c>
      <c r="B31" s="106">
        <v>425453185.01558757</v>
      </c>
      <c r="C31" s="155">
        <v>1493</v>
      </c>
      <c r="D31" s="133">
        <v>980438943.15999997</v>
      </c>
      <c r="E31" s="133">
        <v>735329204.64999998</v>
      </c>
      <c r="F31" s="115">
        <f t="shared" si="0"/>
        <v>2.3044578761916639</v>
      </c>
      <c r="G31" s="112">
        <v>901</v>
      </c>
      <c r="H31" s="133">
        <v>469199680.27999997</v>
      </c>
      <c r="I31" s="133">
        <v>351899758.44</v>
      </c>
      <c r="J31" s="115">
        <f t="shared" si="1"/>
        <v>1.1028232877438904</v>
      </c>
      <c r="K31" s="112">
        <v>528</v>
      </c>
      <c r="L31" s="133">
        <v>452230028.88999999</v>
      </c>
      <c r="M31" s="133">
        <v>339172520.86000001</v>
      </c>
      <c r="N31" s="62">
        <v>963</v>
      </c>
      <c r="O31" s="133">
        <v>484198886.5</v>
      </c>
      <c r="P31" s="133">
        <v>363149162.77999997</v>
      </c>
      <c r="Q31" s="115">
        <f t="shared" si="7"/>
        <v>1.1380779450088265</v>
      </c>
      <c r="R31" s="112">
        <v>64</v>
      </c>
      <c r="S31" s="133">
        <v>54265745.390000001</v>
      </c>
      <c r="T31" s="113">
        <v>40699308.899999999</v>
      </c>
      <c r="U31" s="62">
        <v>162</v>
      </c>
      <c r="V31" s="133">
        <v>6881429.0599999996</v>
      </c>
      <c r="W31" s="133">
        <v>5161071.8</v>
      </c>
      <c r="X31" s="43">
        <v>899</v>
      </c>
      <c r="Y31" s="47">
        <v>423051712.05000001</v>
      </c>
      <c r="Z31" s="47">
        <v>317288782.07999998</v>
      </c>
      <c r="AA31" s="115">
        <v>0.87119318189928796</v>
      </c>
      <c r="AB31" s="57">
        <v>789</v>
      </c>
      <c r="AC31" s="44">
        <v>970</v>
      </c>
      <c r="AD31" s="47">
        <v>314061987.39999998</v>
      </c>
      <c r="AE31" s="47">
        <v>235546488.33000001</v>
      </c>
      <c r="AF31" s="115">
        <f t="shared" si="2"/>
        <v>0.73818224533562604</v>
      </c>
      <c r="AG31" s="43">
        <v>34</v>
      </c>
      <c r="AH31" s="26">
        <v>8469223.5700000003</v>
      </c>
      <c r="AI31" s="57">
        <v>820</v>
      </c>
      <c r="AJ31" s="129">
        <v>347101346.27999997</v>
      </c>
      <c r="AK31" s="129">
        <v>260326007.31999999</v>
      </c>
      <c r="AL31" s="47">
        <v>217789625.53999999</v>
      </c>
      <c r="AM31" s="47">
        <v>163342218.41999999</v>
      </c>
      <c r="AN31" s="115">
        <f t="shared" si="3"/>
        <v>0.81583910640434631</v>
      </c>
      <c r="AO31" s="57">
        <v>682</v>
      </c>
      <c r="AP31" s="129">
        <v>258221401.53</v>
      </c>
      <c r="AQ31" s="129">
        <v>193662899.81999999</v>
      </c>
      <c r="AR31" s="115">
        <f t="shared" si="4"/>
        <v>0.60693258535728056</v>
      </c>
    </row>
    <row r="32" spans="1:44" s="69" customFormat="1" ht="35.25" hidden="1" customHeight="1" outlineLevel="1" x14ac:dyDescent="0.25">
      <c r="A32" s="99" t="s">
        <v>35</v>
      </c>
      <c r="B32" s="107">
        <v>284659872.41814142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2.0995971046529225</v>
      </c>
      <c r="G32" s="112">
        <v>662</v>
      </c>
      <c r="H32" s="111">
        <v>312115952.85000002</v>
      </c>
      <c r="I32" s="111">
        <v>234086963.19999999</v>
      </c>
      <c r="J32" s="115">
        <f t="shared" si="1"/>
        <v>1.096452233321906</v>
      </c>
      <c r="K32" s="112">
        <v>371</v>
      </c>
      <c r="L32" s="111">
        <v>248485558.68000001</v>
      </c>
      <c r="M32" s="113">
        <v>186364168.34</v>
      </c>
      <c r="N32" s="112">
        <v>703</v>
      </c>
      <c r="O32" s="111">
        <v>318868049.98000002</v>
      </c>
      <c r="P32" s="111">
        <v>239151035.81</v>
      </c>
      <c r="Q32" s="115">
        <f t="shared" si="7"/>
        <v>1.1201721102144304</v>
      </c>
      <c r="R32" s="112">
        <v>43</v>
      </c>
      <c r="S32" s="111">
        <v>33685468.509999998</v>
      </c>
      <c r="T32" s="113">
        <v>25264101.260000002</v>
      </c>
      <c r="U32" s="112">
        <v>134</v>
      </c>
      <c r="V32" s="111">
        <v>3840569.87</v>
      </c>
      <c r="W32" s="113">
        <v>2880427.42</v>
      </c>
      <c r="X32" s="27">
        <v>660</v>
      </c>
      <c r="Y32" s="25">
        <v>281342011.60000002</v>
      </c>
      <c r="Z32" s="25">
        <v>211006507.13</v>
      </c>
      <c r="AA32" s="115">
        <v>0.88642043421419581</v>
      </c>
      <c r="AB32" s="52">
        <v>585</v>
      </c>
      <c r="AC32" s="28">
        <v>740</v>
      </c>
      <c r="AD32" s="25">
        <v>242484603.16</v>
      </c>
      <c r="AE32" s="25">
        <v>181863450.52000001</v>
      </c>
      <c r="AF32" s="115">
        <f t="shared" si="2"/>
        <v>0.85183978022659446</v>
      </c>
      <c r="AG32" s="28">
        <v>28</v>
      </c>
      <c r="AH32" s="26">
        <v>8132834.2699999996</v>
      </c>
      <c r="AI32" s="52">
        <v>603</v>
      </c>
      <c r="AJ32" s="51">
        <v>244404263.5</v>
      </c>
      <c r="AK32" s="51">
        <v>183303195.63</v>
      </c>
      <c r="AL32" s="25">
        <v>138881753.53</v>
      </c>
      <c r="AM32" s="25">
        <v>104161314.62</v>
      </c>
      <c r="AN32" s="115">
        <f t="shared" si="3"/>
        <v>0.85858347867517726</v>
      </c>
      <c r="AO32" s="52">
        <v>500</v>
      </c>
      <c r="AP32" s="51">
        <v>197582071.02000001</v>
      </c>
      <c r="AQ32" s="51">
        <v>148183402.22</v>
      </c>
      <c r="AR32" s="115">
        <f t="shared" si="4"/>
        <v>0.69409878301978778</v>
      </c>
    </row>
    <row r="33" spans="1:44" s="69" customFormat="1" hidden="1" outlineLevel="1" x14ac:dyDescent="0.25">
      <c r="A33" s="99" t="s">
        <v>36</v>
      </c>
      <c r="B33" s="107">
        <v>26706718.186967436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2.2738443126881092</v>
      </c>
      <c r="G33" s="112">
        <v>186</v>
      </c>
      <c r="H33" s="111">
        <v>33456049.07</v>
      </c>
      <c r="I33" s="111">
        <v>25092036.59</v>
      </c>
      <c r="J33" s="115">
        <f t="shared" si="1"/>
        <v>1.2527203393461559</v>
      </c>
      <c r="K33" s="112">
        <v>93</v>
      </c>
      <c r="L33" s="111">
        <v>23249073.84</v>
      </c>
      <c r="M33" s="113">
        <v>17436805.32</v>
      </c>
      <c r="N33" s="112">
        <v>200</v>
      </c>
      <c r="O33" s="111">
        <v>30145285.68</v>
      </c>
      <c r="P33" s="111">
        <v>22608963.98</v>
      </c>
      <c r="Q33" s="115">
        <f t="shared" si="7"/>
        <v>1.1287529028823371</v>
      </c>
      <c r="R33" s="112">
        <v>14</v>
      </c>
      <c r="S33" s="111">
        <v>2688153.85</v>
      </c>
      <c r="T33" s="113">
        <v>2016115.38</v>
      </c>
      <c r="U33" s="112">
        <v>19</v>
      </c>
      <c r="V33" s="111">
        <v>205176.2</v>
      </c>
      <c r="W33" s="113">
        <v>153882.14000000001</v>
      </c>
      <c r="X33" s="27">
        <v>186</v>
      </c>
      <c r="Y33" s="25">
        <v>27251955.629999999</v>
      </c>
      <c r="Z33" s="25">
        <v>20438966.460000001</v>
      </c>
      <c r="AA33" s="115">
        <v>0.90065173226754058</v>
      </c>
      <c r="AB33" s="52">
        <v>164</v>
      </c>
      <c r="AC33" s="28">
        <v>169</v>
      </c>
      <c r="AD33" s="25">
        <v>20000340.66</v>
      </c>
      <c r="AE33" s="25">
        <v>15000255.300000001</v>
      </c>
      <c r="AF33" s="115">
        <f t="shared" si="2"/>
        <v>0.74888799589610122</v>
      </c>
      <c r="AG33" s="28">
        <v>4</v>
      </c>
      <c r="AH33" s="26">
        <v>167889.3</v>
      </c>
      <c r="AI33" s="52">
        <v>163</v>
      </c>
      <c r="AJ33" s="51">
        <v>23135488.629999999</v>
      </c>
      <c r="AK33" s="51">
        <v>17351616.260000002</v>
      </c>
      <c r="AL33" s="25">
        <v>15606189.720000001</v>
      </c>
      <c r="AM33" s="25">
        <v>11704642.17</v>
      </c>
      <c r="AN33" s="115">
        <f t="shared" si="3"/>
        <v>0.86627973036723938</v>
      </c>
      <c r="AO33" s="52">
        <v>145</v>
      </c>
      <c r="AP33" s="51">
        <v>18858453.18</v>
      </c>
      <c r="AQ33" s="51">
        <v>14143839.74</v>
      </c>
      <c r="AR33" s="115">
        <f t="shared" si="4"/>
        <v>0.7061314328468371</v>
      </c>
    </row>
    <row r="34" spans="1:44" s="69" customFormat="1" hidden="1" outlineLevel="1" x14ac:dyDescent="0.25">
      <c r="A34" s="99" t="s">
        <v>37</v>
      </c>
      <c r="B34" s="107">
        <v>114086594.41047874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2.8227766954048095</v>
      </c>
      <c r="G34" s="112">
        <v>53</v>
      </c>
      <c r="H34" s="111">
        <v>123627678.36</v>
      </c>
      <c r="I34" s="111">
        <v>92720758.650000006</v>
      </c>
      <c r="J34" s="115">
        <f t="shared" si="1"/>
        <v>1.0836301933528916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101389162.98999999</v>
      </c>
      <c r="Q34" s="115">
        <f t="shared" si="7"/>
        <v>1.1849380861839744</v>
      </c>
      <c r="R34" s="112">
        <v>7</v>
      </c>
      <c r="S34" s="111">
        <v>17892123.030000001</v>
      </c>
      <c r="T34" s="113">
        <v>13419092.26</v>
      </c>
      <c r="U34" s="112">
        <v>9</v>
      </c>
      <c r="V34" s="111">
        <v>2835682.99</v>
      </c>
      <c r="W34" s="113">
        <v>2126762.2400000002</v>
      </c>
      <c r="X34" s="27">
        <v>53</v>
      </c>
      <c r="Y34" s="25">
        <v>114457744.81999999</v>
      </c>
      <c r="Z34" s="25">
        <v>85843308.489999995</v>
      </c>
      <c r="AA34" s="115">
        <v>0.8328485264730946</v>
      </c>
      <c r="AB34" s="52">
        <v>40</v>
      </c>
      <c r="AC34" s="28">
        <v>61</v>
      </c>
      <c r="AD34" s="25">
        <v>51577043.579999998</v>
      </c>
      <c r="AE34" s="25">
        <v>38682782.509999998</v>
      </c>
      <c r="AF34" s="115">
        <f t="shared" si="2"/>
        <v>0.45208680166600446</v>
      </c>
      <c r="AG34" s="28">
        <v>2</v>
      </c>
      <c r="AH34" s="26">
        <v>168500</v>
      </c>
      <c r="AI34" s="52">
        <v>54</v>
      </c>
      <c r="AJ34" s="51">
        <v>79561594.150000006</v>
      </c>
      <c r="AK34" s="51">
        <v>59671195.43</v>
      </c>
      <c r="AL34" s="25">
        <v>63301682.289999999</v>
      </c>
      <c r="AM34" s="25">
        <v>47476261.630000003</v>
      </c>
      <c r="AN34" s="115">
        <f t="shared" si="3"/>
        <v>0.69737899146801385</v>
      </c>
      <c r="AO34" s="52">
        <v>37</v>
      </c>
      <c r="AP34" s="51">
        <v>41780877.329999998</v>
      </c>
      <c r="AQ34" s="51">
        <v>31335657.859999999</v>
      </c>
      <c r="AR34" s="115">
        <f t="shared" si="4"/>
        <v>0.3662207426375983</v>
      </c>
    </row>
    <row r="35" spans="1:44" s="23" customFormat="1" collapsed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210437919.69335073</v>
      </c>
      <c r="C36" s="110">
        <v>967</v>
      </c>
      <c r="D36" s="111">
        <v>221662935.52000001</v>
      </c>
      <c r="E36" s="111">
        <v>166247198.41</v>
      </c>
      <c r="F36" s="115">
        <f t="shared" si="0"/>
        <v>1.0533412221666434</v>
      </c>
      <c r="G36" s="112">
        <v>900</v>
      </c>
      <c r="H36" s="111">
        <v>216041497.72</v>
      </c>
      <c r="I36" s="111">
        <v>162031120.31999999</v>
      </c>
      <c r="J36" s="115">
        <f t="shared" si="1"/>
        <v>1.0266281763040368</v>
      </c>
      <c r="K36" s="112">
        <v>55</v>
      </c>
      <c r="L36" s="111">
        <v>4388073.3499999996</v>
      </c>
      <c r="M36" s="113">
        <v>3291054.81</v>
      </c>
      <c r="N36" s="112">
        <v>912</v>
      </c>
      <c r="O36" s="111">
        <v>210198815.06</v>
      </c>
      <c r="P36" s="111">
        <v>157649107.99000001</v>
      </c>
      <c r="Q36" s="115">
        <f t="shared" si="7"/>
        <v>0.99886377591215902</v>
      </c>
      <c r="R36" s="112">
        <v>12</v>
      </c>
      <c r="S36" s="111">
        <v>1043592.98</v>
      </c>
      <c r="T36" s="113">
        <v>782694.69</v>
      </c>
      <c r="U36" s="112">
        <v>4</v>
      </c>
      <c r="V36" s="111">
        <v>4017.63</v>
      </c>
      <c r="W36" s="113">
        <v>3013.22</v>
      </c>
      <c r="X36" s="27">
        <v>900</v>
      </c>
      <c r="Y36" s="25">
        <v>209151204.44999999</v>
      </c>
      <c r="Z36" s="25">
        <v>156863400.08000001</v>
      </c>
      <c r="AA36" s="115">
        <v>0.99142160416501157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0.99884739839804459</v>
      </c>
      <c r="AO36" s="52">
        <v>912</v>
      </c>
      <c r="AP36" s="51">
        <v>210195368.61000001</v>
      </c>
      <c r="AQ36" s="51">
        <v>157646523.12</v>
      </c>
      <c r="AR36" s="115">
        <f t="shared" si="4"/>
        <v>0.99884739839804459</v>
      </c>
    </row>
    <row r="37" spans="1:44" x14ac:dyDescent="0.2">
      <c r="A37" s="98" t="s">
        <v>40</v>
      </c>
      <c r="B37" s="106">
        <v>8575259.3376333341</v>
      </c>
      <c r="C37" s="110">
        <v>26</v>
      </c>
      <c r="D37" s="111">
        <v>13068307.4</v>
      </c>
      <c r="E37" s="111">
        <v>9801230.5</v>
      </c>
      <c r="F37" s="115">
        <f t="shared" si="0"/>
        <v>1.5239547733149599</v>
      </c>
      <c r="G37" s="112">
        <v>13</v>
      </c>
      <c r="H37" s="111">
        <v>8488514.9700000007</v>
      </c>
      <c r="I37" s="111">
        <v>6366386.2000000002</v>
      </c>
      <c r="J37" s="115">
        <f t="shared" si="1"/>
        <v>0.98988434469233511</v>
      </c>
      <c r="K37" s="112">
        <v>12</v>
      </c>
      <c r="L37" s="111">
        <v>4504822.43</v>
      </c>
      <c r="M37" s="113">
        <v>3378616.8</v>
      </c>
      <c r="N37" s="112">
        <v>14</v>
      </c>
      <c r="O37" s="111">
        <v>8267659.3499999996</v>
      </c>
      <c r="P37" s="111">
        <v>6200744.4800000004</v>
      </c>
      <c r="Q37" s="115">
        <f t="shared" si="7"/>
        <v>0.96412936617748657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13</v>
      </c>
      <c r="Y37" s="25">
        <v>8144770.21</v>
      </c>
      <c r="Z37" s="25">
        <v>6108577.6200000001</v>
      </c>
      <c r="AA37" s="115">
        <v>0.86365481516080966</v>
      </c>
      <c r="AB37" s="27">
        <v>11</v>
      </c>
      <c r="AC37" s="28">
        <v>27</v>
      </c>
      <c r="AD37" s="25">
        <v>6745036.7999999998</v>
      </c>
      <c r="AE37" s="25">
        <v>5058777.5</v>
      </c>
      <c r="AF37" s="115">
        <f t="shared" si="2"/>
        <v>0.78656942425038623</v>
      </c>
      <c r="AG37" s="28">
        <v>0</v>
      </c>
      <c r="AH37" s="26">
        <v>0</v>
      </c>
      <c r="AI37" s="52">
        <v>12</v>
      </c>
      <c r="AJ37" s="51">
        <v>7788482.8799999999</v>
      </c>
      <c r="AK37" s="51">
        <v>5841362.0199999996</v>
      </c>
      <c r="AL37" s="25">
        <v>6435579.7699999996</v>
      </c>
      <c r="AM37" s="25">
        <v>4826684.72</v>
      </c>
      <c r="AN37" s="115">
        <f t="shared" si="3"/>
        <v>0.9082504182491028</v>
      </c>
      <c r="AO37" s="52">
        <v>11</v>
      </c>
      <c r="AP37" s="51">
        <v>6689449.6500000004</v>
      </c>
      <c r="AQ37" s="51">
        <v>5017087.12</v>
      </c>
      <c r="AR37" s="115">
        <f t="shared" si="4"/>
        <v>0.78008715382434202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58161315.415650666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1.1059771105639526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1.022259918901369</v>
      </c>
      <c r="K39" s="62">
        <v>42</v>
      </c>
      <c r="L39" s="61">
        <v>4857516.99</v>
      </c>
      <c r="M39" s="63">
        <v>3643137.68</v>
      </c>
      <c r="N39" s="62">
        <v>712</v>
      </c>
      <c r="O39" s="61">
        <v>58161211.159999996</v>
      </c>
      <c r="P39" s="61">
        <v>43620907.409999996</v>
      </c>
      <c r="Q39" s="115">
        <f t="shared" si="7"/>
        <v>0.99999820747433366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43612218.659999996</v>
      </c>
      <c r="AA39" s="115">
        <v>0.99979900443035097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0.99999820747433366</v>
      </c>
      <c r="AO39" s="43">
        <v>712</v>
      </c>
      <c r="AP39" s="41">
        <v>58161211.159999996</v>
      </c>
      <c r="AQ39" s="41">
        <v>43620904.719999999</v>
      </c>
      <c r="AR39" s="115">
        <f t="shared" si="4"/>
        <v>0.99999820747433366</v>
      </c>
    </row>
    <row r="40" spans="1:44" s="31" customFormat="1" ht="26.25" thickBot="1" x14ac:dyDescent="0.25">
      <c r="A40" s="96" t="s">
        <v>69</v>
      </c>
      <c r="B40" s="70">
        <f>B41+B44</f>
        <v>134687604.64999437</v>
      </c>
      <c r="C40" s="77">
        <v>74</v>
      </c>
      <c r="D40" s="78">
        <v>132538309.65000001</v>
      </c>
      <c r="E40" s="78">
        <v>105549013.02</v>
      </c>
      <c r="F40" s="116">
        <f t="shared" si="0"/>
        <v>0.98404236970744541</v>
      </c>
      <c r="G40" s="131">
        <v>74</v>
      </c>
      <c r="H40" s="132">
        <v>132538309.65000001</v>
      </c>
      <c r="I40" s="132">
        <v>105549013.02</v>
      </c>
      <c r="J40" s="116">
        <f t="shared" si="1"/>
        <v>0.98404236970744541</v>
      </c>
      <c r="K40" s="131">
        <v>5</v>
      </c>
      <c r="L40" s="132">
        <v>1609500</v>
      </c>
      <c r="M40" s="132">
        <v>1448550</v>
      </c>
      <c r="N40" s="131">
        <v>69</v>
      </c>
      <c r="O40" s="132">
        <v>128840002.95</v>
      </c>
      <c r="P40" s="132">
        <v>102367652.59</v>
      </c>
      <c r="Q40" s="130">
        <f t="shared" ref="Q40" si="8">O40/B40</f>
        <v>0.95658396542732926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68</v>
      </c>
      <c r="Y40" s="78">
        <v>126534379.31999999</v>
      </c>
      <c r="Z40" s="78">
        <v>100554969.05</v>
      </c>
      <c r="AA40" s="116">
        <v>0.88738782233664704</v>
      </c>
      <c r="AB40" s="77">
        <v>62</v>
      </c>
      <c r="AC40" s="77">
        <v>164</v>
      </c>
      <c r="AD40" s="78">
        <v>101686897.64</v>
      </c>
      <c r="AE40" s="78">
        <v>81119826.409999996</v>
      </c>
      <c r="AF40" s="116">
        <f t="shared" si="2"/>
        <v>0.75498334018374158</v>
      </c>
      <c r="AG40" s="77">
        <v>1</v>
      </c>
      <c r="AH40" s="78">
        <v>139922.82999999999</v>
      </c>
      <c r="AI40" s="77">
        <v>60</v>
      </c>
      <c r="AJ40" s="78">
        <v>97080746.900000006</v>
      </c>
      <c r="AK40" s="78">
        <v>78400811.040000007</v>
      </c>
      <c r="AL40" s="78">
        <v>7150000</v>
      </c>
      <c r="AM40" s="78">
        <v>5720000</v>
      </c>
      <c r="AN40" s="116">
        <f t="shared" si="3"/>
        <v>0.72078456775795119</v>
      </c>
      <c r="AO40" s="77">
        <v>60</v>
      </c>
      <c r="AP40" s="78">
        <v>96273536.670000002</v>
      </c>
      <c r="AQ40" s="78">
        <v>77755042.849999994</v>
      </c>
      <c r="AR40" s="116">
        <f t="shared" si="4"/>
        <v>0.71479136421039635</v>
      </c>
    </row>
    <row r="41" spans="1:44" s="30" customFormat="1" x14ac:dyDescent="0.2">
      <c r="A41" s="101" t="s">
        <v>42</v>
      </c>
      <c r="B41" s="105">
        <v>93385391.526875228</v>
      </c>
      <c r="C41" s="79">
        <v>70</v>
      </c>
      <c r="D41" s="84">
        <v>89722621.469999999</v>
      </c>
      <c r="E41" s="84">
        <v>71296462.480000004</v>
      </c>
      <c r="F41" s="115">
        <f t="shared" si="0"/>
        <v>0.96077791186621386</v>
      </c>
      <c r="G41" s="87">
        <v>70</v>
      </c>
      <c r="H41" s="138">
        <v>89722621.469999999</v>
      </c>
      <c r="I41" s="138">
        <v>71296462.480000004</v>
      </c>
      <c r="J41" s="115">
        <f t="shared" si="1"/>
        <v>0.96077791186621386</v>
      </c>
      <c r="K41" s="87">
        <v>5</v>
      </c>
      <c r="L41" s="86">
        <v>1609500</v>
      </c>
      <c r="M41" s="88">
        <v>1448550</v>
      </c>
      <c r="N41" s="87">
        <v>65</v>
      </c>
      <c r="O41" s="138">
        <v>87306162.709999993</v>
      </c>
      <c r="P41" s="138">
        <v>69140580.409999996</v>
      </c>
      <c r="Q41" s="118">
        <f t="shared" si="7"/>
        <v>0.93490171516681275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64</v>
      </c>
      <c r="Y41" s="85">
        <v>85704316.439999998</v>
      </c>
      <c r="Z41" s="85">
        <v>67890918.760000005</v>
      </c>
      <c r="AA41" s="115">
        <v>0.84303976726644025</v>
      </c>
      <c r="AB41" s="81">
        <v>59</v>
      </c>
      <c r="AC41" s="81">
        <v>158</v>
      </c>
      <c r="AD41" s="85">
        <v>70721804.980000004</v>
      </c>
      <c r="AE41" s="85">
        <v>56347752.310000002</v>
      </c>
      <c r="AF41" s="115">
        <f t="shared" si="2"/>
        <v>0.75731122206246881</v>
      </c>
      <c r="AG41" s="83">
        <v>1</v>
      </c>
      <c r="AH41" s="82">
        <v>139922.82999999999</v>
      </c>
      <c r="AI41" s="81">
        <v>56</v>
      </c>
      <c r="AJ41" s="85">
        <v>55726737.07</v>
      </c>
      <c r="AK41" s="85">
        <v>45317603.200000003</v>
      </c>
      <c r="AL41" s="85">
        <v>0</v>
      </c>
      <c r="AM41" s="85">
        <v>0</v>
      </c>
      <c r="AN41" s="115">
        <f t="shared" si="3"/>
        <v>0.59673934176270482</v>
      </c>
      <c r="AO41" s="81">
        <v>56</v>
      </c>
      <c r="AP41" s="85">
        <v>55726737.07</v>
      </c>
      <c r="AQ41" s="85">
        <v>45317603.200000003</v>
      </c>
      <c r="AR41" s="115">
        <f t="shared" si="4"/>
        <v>0.59673934176270482</v>
      </c>
    </row>
    <row r="42" spans="1:44" s="67" customFormat="1" ht="37.5" customHeight="1" outlineLevel="1" x14ac:dyDescent="0.2">
      <c r="A42" s="102" t="s">
        <v>43</v>
      </c>
      <c r="B42" s="107">
        <v>40748439.021421902</v>
      </c>
      <c r="C42" s="110">
        <v>65</v>
      </c>
      <c r="D42" s="111">
        <v>42453137.369999997</v>
      </c>
      <c r="E42" s="111">
        <v>38207823.609999999</v>
      </c>
      <c r="F42" s="115">
        <f t="shared" si="0"/>
        <v>1.0418346908376519</v>
      </c>
      <c r="G42" s="52">
        <v>65</v>
      </c>
      <c r="H42" s="51">
        <v>42453137.369999997</v>
      </c>
      <c r="I42" s="51">
        <v>38207823.609999999</v>
      </c>
      <c r="J42" s="115">
        <f t="shared" si="1"/>
        <v>1.0418346908376519</v>
      </c>
      <c r="K42" s="52">
        <v>5</v>
      </c>
      <c r="L42" s="51">
        <v>1609500</v>
      </c>
      <c r="M42" s="53">
        <v>1448550</v>
      </c>
      <c r="N42" s="52">
        <v>60</v>
      </c>
      <c r="O42" s="51">
        <v>40038848.609999999</v>
      </c>
      <c r="P42" s="51">
        <v>36034963.719999999</v>
      </c>
      <c r="Q42" s="118">
        <f t="shared" si="7"/>
        <v>0.98258607130818276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60</v>
      </c>
      <c r="Y42" s="111">
        <v>39397002.340000004</v>
      </c>
      <c r="Z42" s="111">
        <v>35457302.07</v>
      </c>
      <c r="AA42" s="115">
        <v>0.8139808610121706</v>
      </c>
      <c r="AB42" s="112">
        <v>56</v>
      </c>
      <c r="AC42" s="114">
        <v>152</v>
      </c>
      <c r="AD42" s="111">
        <v>34212444.979999997</v>
      </c>
      <c r="AE42" s="111">
        <v>30791200.309999999</v>
      </c>
      <c r="AF42" s="115">
        <f t="shared" si="2"/>
        <v>0.839601363920079</v>
      </c>
      <c r="AG42" s="114">
        <v>1</v>
      </c>
      <c r="AH42" s="113">
        <v>139922.82999999999</v>
      </c>
      <c r="AI42" s="52">
        <v>53</v>
      </c>
      <c r="AJ42" s="51">
        <v>31544437.07</v>
      </c>
      <c r="AK42" s="51">
        <v>28389993.199999999</v>
      </c>
      <c r="AL42" s="111">
        <v>0</v>
      </c>
      <c r="AM42" s="111">
        <v>0</v>
      </c>
      <c r="AN42" s="115">
        <f t="shared" si="3"/>
        <v>0.77412626906804316</v>
      </c>
      <c r="AO42" s="112">
        <v>53</v>
      </c>
      <c r="AP42" s="111">
        <v>31544437.07</v>
      </c>
      <c r="AQ42" s="111">
        <v>28389993.199999999</v>
      </c>
      <c r="AR42" s="115">
        <f t="shared" si="4"/>
        <v>0.77412626906804316</v>
      </c>
    </row>
    <row r="43" spans="1:44" s="67" customFormat="1" outlineLevel="1" x14ac:dyDescent="0.2">
      <c r="A43" s="102" t="s">
        <v>44</v>
      </c>
      <c r="B43" s="107">
        <v>52636952.505453326</v>
      </c>
      <c r="C43" s="60">
        <v>5</v>
      </c>
      <c r="D43" s="61">
        <v>47269484.100000001</v>
      </c>
      <c r="E43" s="61">
        <v>33088638.870000001</v>
      </c>
      <c r="F43" s="115">
        <f t="shared" si="0"/>
        <v>0.8980285113410158</v>
      </c>
      <c r="G43" s="57">
        <v>5</v>
      </c>
      <c r="H43" s="56">
        <v>47269484.100000001</v>
      </c>
      <c r="I43" s="56">
        <v>33088638.870000001</v>
      </c>
      <c r="J43" s="115">
        <f t="shared" si="1"/>
        <v>0.8980285113410158</v>
      </c>
      <c r="K43" s="57">
        <v>0</v>
      </c>
      <c r="L43" s="56">
        <v>0</v>
      </c>
      <c r="M43" s="58">
        <v>0</v>
      </c>
      <c r="N43" s="57">
        <v>5</v>
      </c>
      <c r="O43" s="56">
        <v>47267314.100000001</v>
      </c>
      <c r="P43" s="56">
        <v>33105616.690000001</v>
      </c>
      <c r="Q43" s="118">
        <f t="shared" si="7"/>
        <v>0.89798728555007024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4</v>
      </c>
      <c r="Y43" s="61">
        <v>46307314.100000001</v>
      </c>
      <c r="Z43" s="111">
        <v>32433616.690000001</v>
      </c>
      <c r="AA43" s="115">
        <v>0.86528491472492775</v>
      </c>
      <c r="AB43" s="62">
        <v>3</v>
      </c>
      <c r="AC43" s="64">
        <v>6</v>
      </c>
      <c r="AD43" s="61">
        <v>36509360</v>
      </c>
      <c r="AE43" s="61">
        <v>25556552</v>
      </c>
      <c r="AF43" s="115">
        <f t="shared" si="2"/>
        <v>0.69360702438496102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3"/>
        <v>0.45941679464620699</v>
      </c>
      <c r="AO43" s="62">
        <v>3</v>
      </c>
      <c r="AP43" s="61">
        <v>24182300</v>
      </c>
      <c r="AQ43" s="61">
        <v>16927610</v>
      </c>
      <c r="AR43" s="115">
        <f t="shared" si="4"/>
        <v>0.45941679464620699</v>
      </c>
    </row>
    <row r="44" spans="1:44" s="30" customFormat="1" ht="13.5" thickBot="1" x14ac:dyDescent="0.25">
      <c r="A44" s="103" t="s">
        <v>45</v>
      </c>
      <c r="B44" s="108">
        <v>41302213.123119138</v>
      </c>
      <c r="C44" s="60">
        <v>4</v>
      </c>
      <c r="D44" s="61">
        <v>42815688.18</v>
      </c>
      <c r="E44" s="61">
        <v>34252550.539999999</v>
      </c>
      <c r="F44" s="115">
        <f t="shared" si="0"/>
        <v>1.0366439215344052</v>
      </c>
      <c r="G44" s="57">
        <v>4</v>
      </c>
      <c r="H44" s="56">
        <v>42815688.18</v>
      </c>
      <c r="I44" s="56">
        <v>34252550.539999999</v>
      </c>
      <c r="J44" s="115">
        <f t="shared" si="1"/>
        <v>1.0366439215344052</v>
      </c>
      <c r="K44" s="57">
        <v>0</v>
      </c>
      <c r="L44" s="56">
        <v>0</v>
      </c>
      <c r="M44" s="58">
        <v>0</v>
      </c>
      <c r="N44" s="57">
        <v>4</v>
      </c>
      <c r="O44" s="56">
        <v>41533840.240000002</v>
      </c>
      <c r="P44" s="56">
        <v>33227072.18</v>
      </c>
      <c r="Q44" s="118">
        <f t="shared" si="7"/>
        <v>1.005608104248322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40830062.880000003</v>
      </c>
      <c r="Z44" s="61">
        <v>32664050.289999999</v>
      </c>
      <c r="AA44" s="115">
        <v>0.98864596909005842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0.74971993795332781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1.0012540903492619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0.98171009575522505</v>
      </c>
    </row>
    <row r="45" spans="1:44" s="31" customFormat="1" ht="26.25" thickBot="1" x14ac:dyDescent="0.25">
      <c r="A45" s="96" t="s">
        <v>70</v>
      </c>
      <c r="B45" s="70">
        <f>SUM(B46:B48)</f>
        <v>422113807.38612348</v>
      </c>
      <c r="C45" s="77">
        <v>4855</v>
      </c>
      <c r="D45" s="78">
        <v>655818523.21000004</v>
      </c>
      <c r="E45" s="78">
        <v>557445742.22000003</v>
      </c>
      <c r="F45" s="130">
        <f>D45/B45</f>
        <v>1.5536533317188983</v>
      </c>
      <c r="G45" s="131">
        <v>4774</v>
      </c>
      <c r="H45" s="78">
        <v>644464901.05999994</v>
      </c>
      <c r="I45" s="78">
        <v>547795163.46000004</v>
      </c>
      <c r="J45" s="130">
        <f t="shared" si="1"/>
        <v>1.526756267582793</v>
      </c>
      <c r="K45" s="131">
        <v>1297</v>
      </c>
      <c r="L45" s="132">
        <v>182215212.5</v>
      </c>
      <c r="M45" s="132">
        <v>154882929.78999999</v>
      </c>
      <c r="N45" s="131">
        <v>3476</v>
      </c>
      <c r="O45" s="132">
        <v>459512742.44999999</v>
      </c>
      <c r="P45" s="132">
        <v>390585745.13999999</v>
      </c>
      <c r="Q45" s="130">
        <f>O45/B45</f>
        <v>1.0885991749368822</v>
      </c>
      <c r="R45" s="131">
        <v>324</v>
      </c>
      <c r="S45" s="132">
        <v>45854305.359999999</v>
      </c>
      <c r="T45" s="132">
        <v>38976159.479999997</v>
      </c>
      <c r="U45" s="131">
        <v>430</v>
      </c>
      <c r="V45" s="132">
        <v>6799788.7699999996</v>
      </c>
      <c r="W45" s="132">
        <v>5780063.0199999996</v>
      </c>
      <c r="X45" s="131">
        <v>3152</v>
      </c>
      <c r="Y45" s="132">
        <v>406858648.31999999</v>
      </c>
      <c r="Z45" s="132">
        <v>345829522.63999999</v>
      </c>
      <c r="AA45" s="116">
        <f t="shared" ref="AA45:AA48" si="9">Y45/B45</f>
        <v>0.96386008038782534</v>
      </c>
      <c r="AB45" s="77">
        <v>2948</v>
      </c>
      <c r="AC45" s="77">
        <v>3134</v>
      </c>
      <c r="AD45" s="78">
        <v>375850680.44</v>
      </c>
      <c r="AE45" s="78">
        <v>319473076.44999999</v>
      </c>
      <c r="AF45" s="116">
        <f t="shared" si="2"/>
        <v>0.89040129430354109</v>
      </c>
      <c r="AG45" s="77">
        <v>66</v>
      </c>
      <c r="AH45" s="78">
        <v>9436910.0500000007</v>
      </c>
      <c r="AI45" s="77">
        <v>2964</v>
      </c>
      <c r="AJ45" s="78">
        <v>399433677.88</v>
      </c>
      <c r="AK45" s="78">
        <v>339518623.29000002</v>
      </c>
      <c r="AL45" s="78">
        <v>213227324.21000001</v>
      </c>
      <c r="AM45" s="78">
        <v>181243224.59</v>
      </c>
      <c r="AN45" s="116">
        <f t="shared" si="3"/>
        <v>0.94627010747038387</v>
      </c>
      <c r="AO45" s="77">
        <v>2623</v>
      </c>
      <c r="AP45" s="78">
        <v>330096674.72000003</v>
      </c>
      <c r="AQ45" s="78">
        <v>280582170.87</v>
      </c>
      <c r="AR45" s="116">
        <f t="shared" si="4"/>
        <v>0.78200871173599895</v>
      </c>
    </row>
    <row r="46" spans="1:44" s="55" customFormat="1" x14ac:dyDescent="0.2">
      <c r="A46" s="97" t="s">
        <v>46</v>
      </c>
      <c r="B46" s="105">
        <v>109653.48990352941</v>
      </c>
      <c r="C46" s="117">
        <v>5</v>
      </c>
      <c r="D46" s="86">
        <v>99811</v>
      </c>
      <c r="E46" s="86">
        <v>84839.35</v>
      </c>
      <c r="F46" s="118">
        <f>D46/B46</f>
        <v>0.91024006703125815</v>
      </c>
      <c r="G46" s="87">
        <v>5</v>
      </c>
      <c r="H46" s="86">
        <v>99811</v>
      </c>
      <c r="I46" s="86">
        <v>84839.35</v>
      </c>
      <c r="J46" s="118">
        <f t="shared" si="1"/>
        <v>0.91024006703125815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0.91024006703125815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0.91024006703125815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0.91024006703125815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0.91024006703125815</v>
      </c>
      <c r="AO46" s="87">
        <v>5</v>
      </c>
      <c r="AP46" s="86">
        <v>99811</v>
      </c>
      <c r="AQ46" s="86">
        <v>84839.35</v>
      </c>
      <c r="AR46" s="118">
        <f t="shared" si="4"/>
        <v>0.91024006703125815</v>
      </c>
    </row>
    <row r="47" spans="1:44" s="55" customFormat="1" x14ac:dyDescent="0.2">
      <c r="A47" s="98" t="s">
        <v>47</v>
      </c>
      <c r="B47" s="106">
        <v>408892406.3208788</v>
      </c>
      <c r="C47" s="158">
        <v>4718</v>
      </c>
      <c r="D47" s="51">
        <v>641213698.50999999</v>
      </c>
      <c r="E47" s="51">
        <v>545031641.30999994</v>
      </c>
      <c r="F47" s="118">
        <f t="shared" ref="F47:F48" si="11">D47/B47</f>
        <v>1.5681721856355697</v>
      </c>
      <c r="G47" s="52">
        <v>4637</v>
      </c>
      <c r="H47" s="51">
        <v>629860076.36000001</v>
      </c>
      <c r="I47" s="51">
        <v>535381062.55000001</v>
      </c>
      <c r="J47" s="118">
        <f t="shared" si="1"/>
        <v>1.5404054138039349</v>
      </c>
      <c r="K47" s="52">
        <v>1289</v>
      </c>
      <c r="L47" s="51">
        <v>180664886.5</v>
      </c>
      <c r="M47" s="53">
        <v>153565152.69</v>
      </c>
      <c r="N47" s="52">
        <v>3347</v>
      </c>
      <c r="O47" s="51">
        <v>446491492.18000001</v>
      </c>
      <c r="P47" s="51">
        <v>379517682.42000002</v>
      </c>
      <c r="Q47" s="118">
        <f t="shared" si="10"/>
        <v>1.0919534950463601</v>
      </c>
      <c r="R47" s="52">
        <v>312</v>
      </c>
      <c r="S47" s="51">
        <v>44872899.359999999</v>
      </c>
      <c r="T47" s="53">
        <v>38141964.380000003</v>
      </c>
      <c r="U47" s="52">
        <v>405</v>
      </c>
      <c r="V47" s="51">
        <v>6633574.8799999999</v>
      </c>
      <c r="W47" s="53">
        <v>5638781.21</v>
      </c>
      <c r="X47" s="52">
        <v>3035</v>
      </c>
      <c r="Y47" s="51">
        <v>394985017.94</v>
      </c>
      <c r="Z47" s="53">
        <v>335736936.82999998</v>
      </c>
      <c r="AA47" s="118">
        <f t="shared" si="9"/>
        <v>0.96598765796113861</v>
      </c>
      <c r="AB47" s="52">
        <v>2833</v>
      </c>
      <c r="AC47" s="54">
        <v>3016</v>
      </c>
      <c r="AD47" s="51">
        <v>367964921.31</v>
      </c>
      <c r="AE47" s="51">
        <v>312770181.24000001</v>
      </c>
      <c r="AF47" s="118">
        <f t="shared" si="2"/>
        <v>0.89990646835646804</v>
      </c>
      <c r="AG47" s="54">
        <v>65</v>
      </c>
      <c r="AH47" s="53">
        <v>9426959.0500000007</v>
      </c>
      <c r="AI47" s="143">
        <v>2842</v>
      </c>
      <c r="AJ47" s="51">
        <v>387188305.05000001</v>
      </c>
      <c r="AK47" s="86">
        <v>329110056.44</v>
      </c>
      <c r="AL47" s="51">
        <v>203071029.09999999</v>
      </c>
      <c r="AM47" s="51">
        <v>172610373.75</v>
      </c>
      <c r="AN47" s="118">
        <f t="shared" si="3"/>
        <v>0.94691977416218764</v>
      </c>
      <c r="AO47" s="52">
        <v>2515</v>
      </c>
      <c r="AP47" s="51">
        <v>323406150.13999999</v>
      </c>
      <c r="AQ47" s="51">
        <v>274895225.01999998</v>
      </c>
      <c r="AR47" s="118">
        <f t="shared" si="4"/>
        <v>0.79093215021999363</v>
      </c>
    </row>
    <row r="48" spans="1:44" s="55" customFormat="1" ht="33.75" customHeight="1" thickBot="1" x14ac:dyDescent="0.25">
      <c r="A48" s="100" t="s">
        <v>48</v>
      </c>
      <c r="B48" s="108">
        <v>13111747.575341176</v>
      </c>
      <c r="C48" s="159">
        <v>132</v>
      </c>
      <c r="D48" s="56">
        <v>14505013.699999999</v>
      </c>
      <c r="E48" s="51">
        <v>12329261.560000001</v>
      </c>
      <c r="F48" s="118">
        <f t="shared" si="11"/>
        <v>1.1062609020386491</v>
      </c>
      <c r="G48" s="57">
        <v>132</v>
      </c>
      <c r="H48" s="56">
        <v>14505013.699999999</v>
      </c>
      <c r="I48" s="56">
        <v>12329261.560000001</v>
      </c>
      <c r="J48" s="118">
        <f t="shared" si="1"/>
        <v>1.1062609020386491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0.9854856643443104</v>
      </c>
      <c r="R48" s="57">
        <v>12</v>
      </c>
      <c r="S48" s="56">
        <v>981406</v>
      </c>
      <c r="T48" s="58">
        <v>834195.1</v>
      </c>
      <c r="U48" s="57">
        <v>25</v>
      </c>
      <c r="V48" s="56">
        <v>166213.89000000001</v>
      </c>
      <c r="W48" s="58">
        <v>141281.81</v>
      </c>
      <c r="X48" s="57">
        <v>112</v>
      </c>
      <c r="Y48" s="56">
        <v>11773819.380000001</v>
      </c>
      <c r="Z48" s="58">
        <v>10007746.460000001</v>
      </c>
      <c r="AA48" s="118">
        <f t="shared" si="9"/>
        <v>0.89795958260686992</v>
      </c>
      <c r="AB48" s="57">
        <v>110</v>
      </c>
      <c r="AC48" s="59">
        <v>113</v>
      </c>
      <c r="AD48" s="56">
        <v>7785948.1299999999</v>
      </c>
      <c r="AE48" s="51">
        <v>6618055.8600000003</v>
      </c>
      <c r="AF48" s="118">
        <f t="shared" si="2"/>
        <v>0.59381467537117416</v>
      </c>
      <c r="AG48" s="59">
        <v>1</v>
      </c>
      <c r="AH48" s="58">
        <v>9951</v>
      </c>
      <c r="AI48" s="57">
        <v>117</v>
      </c>
      <c r="AJ48" s="56">
        <v>12145561.83</v>
      </c>
      <c r="AK48" s="56">
        <v>10323727.5</v>
      </c>
      <c r="AL48" s="56">
        <v>10156295.109999999</v>
      </c>
      <c r="AM48" s="56">
        <v>8632850.8399999999</v>
      </c>
      <c r="AN48" s="118">
        <f t="shared" si="3"/>
        <v>0.92631144400932108</v>
      </c>
      <c r="AO48" s="57">
        <v>103</v>
      </c>
      <c r="AP48" s="56">
        <v>6590713.5800000001</v>
      </c>
      <c r="AQ48" s="56">
        <v>5602106.5</v>
      </c>
      <c r="AR48" s="118">
        <f t="shared" si="4"/>
        <v>0.50265714330825995</v>
      </c>
    </row>
    <row r="49" spans="1:44" s="31" customFormat="1" ht="48" customHeight="1" thickBot="1" x14ac:dyDescent="0.25">
      <c r="A49" s="96" t="s">
        <v>71</v>
      </c>
      <c r="B49" s="70">
        <f>SUM(B50:B53)</f>
        <v>653228046.95128226</v>
      </c>
      <c r="C49" s="142">
        <v>3427</v>
      </c>
      <c r="D49" s="78">
        <v>973860512.36000001</v>
      </c>
      <c r="E49" s="78">
        <v>730441825.07000005</v>
      </c>
      <c r="F49" s="116">
        <f>D49/B49</f>
        <v>1.4908430783172275</v>
      </c>
      <c r="G49" s="141">
        <v>2538</v>
      </c>
      <c r="H49" s="132">
        <v>651983270.63</v>
      </c>
      <c r="I49" s="132">
        <v>489033896.63</v>
      </c>
      <c r="J49" s="116">
        <f t="shared" si="1"/>
        <v>0.99809442303175466</v>
      </c>
      <c r="K49" s="131">
        <v>275</v>
      </c>
      <c r="L49" s="132">
        <v>242780365.34</v>
      </c>
      <c r="M49" s="132">
        <v>182085273.38999999</v>
      </c>
      <c r="N49" s="131">
        <v>1763</v>
      </c>
      <c r="O49" s="132">
        <v>547511340.54999995</v>
      </c>
      <c r="P49" s="132">
        <v>410679940.43000001</v>
      </c>
      <c r="Q49" s="130">
        <f t="shared" si="7"/>
        <v>0.83816263417549386</v>
      </c>
      <c r="R49" s="131">
        <v>7</v>
      </c>
      <c r="S49" s="132">
        <v>4075222.02</v>
      </c>
      <c r="T49" s="132">
        <v>3056416.5</v>
      </c>
      <c r="U49" s="131">
        <v>48</v>
      </c>
      <c r="V49" s="132">
        <v>12739877.609999999</v>
      </c>
      <c r="W49" s="132">
        <v>9554908.2100000009</v>
      </c>
      <c r="X49" s="131">
        <v>1756</v>
      </c>
      <c r="Y49" s="132">
        <v>530696240.92000002</v>
      </c>
      <c r="Z49" s="78">
        <v>398068615.72000003</v>
      </c>
      <c r="AA49" s="116">
        <v>0.54563614875334332</v>
      </c>
      <c r="AB49" s="77">
        <v>169</v>
      </c>
      <c r="AC49" s="77">
        <v>248</v>
      </c>
      <c r="AD49" s="78">
        <v>215823153.91</v>
      </c>
      <c r="AE49" s="78">
        <v>161867364.71000001</v>
      </c>
      <c r="AF49" s="116">
        <f t="shared" si="2"/>
        <v>0.33039480609762623</v>
      </c>
      <c r="AG49" s="77">
        <v>7</v>
      </c>
      <c r="AH49" s="78">
        <v>1905306.08</v>
      </c>
      <c r="AI49" s="77">
        <v>1733</v>
      </c>
      <c r="AJ49" s="78">
        <v>483066845.86000001</v>
      </c>
      <c r="AK49" s="78">
        <v>362346569.16000003</v>
      </c>
      <c r="AL49" s="78">
        <v>140923268.86000001</v>
      </c>
      <c r="AM49" s="78">
        <v>105692451.48999999</v>
      </c>
      <c r="AN49" s="116">
        <f t="shared" si="3"/>
        <v>0.73950720290494065</v>
      </c>
      <c r="AO49" s="77">
        <v>1712</v>
      </c>
      <c r="AP49" s="78">
        <v>427178220.56</v>
      </c>
      <c r="AQ49" s="78">
        <v>320430100.19</v>
      </c>
      <c r="AR49" s="116">
        <f t="shared" si="4"/>
        <v>0.65394960083803466</v>
      </c>
    </row>
    <row r="50" spans="1:44" x14ac:dyDescent="0.2">
      <c r="A50" s="97" t="s">
        <v>49</v>
      </c>
      <c r="B50" s="105">
        <v>67066666.885407999</v>
      </c>
      <c r="C50" s="71">
        <v>60</v>
      </c>
      <c r="D50" s="72">
        <v>123604243.53</v>
      </c>
      <c r="E50" s="86">
        <v>92703182.519999996</v>
      </c>
      <c r="F50" s="118">
        <f t="shared" si="0"/>
        <v>1.8430056132235362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1.8091009341094659</v>
      </c>
      <c r="K50" s="87">
        <v>3</v>
      </c>
      <c r="L50" s="86">
        <v>2103781</v>
      </c>
      <c r="M50" s="88">
        <v>1577835.75</v>
      </c>
      <c r="N50" s="87">
        <v>57</v>
      </c>
      <c r="O50" s="86">
        <v>70663450.079999998</v>
      </c>
      <c r="P50" s="86">
        <v>52997587.399999999</v>
      </c>
      <c r="Q50" s="118">
        <f t="shared" si="7"/>
        <v>1.0536299679353018</v>
      </c>
      <c r="R50" s="87">
        <v>1</v>
      </c>
      <c r="S50" s="86">
        <v>34698.800000000003</v>
      </c>
      <c r="T50" s="88">
        <v>26024.1</v>
      </c>
      <c r="U50" s="87">
        <v>10</v>
      </c>
      <c r="V50" s="86">
        <v>3522125.15</v>
      </c>
      <c r="W50" s="88">
        <v>2641593.86</v>
      </c>
      <c r="X50" s="74">
        <v>56</v>
      </c>
      <c r="Y50" s="72">
        <v>67106626.130000003</v>
      </c>
      <c r="Z50" s="72">
        <v>50329969.439999998</v>
      </c>
      <c r="AA50" s="115">
        <v>0.78519358686605201</v>
      </c>
      <c r="AB50" s="87">
        <v>57</v>
      </c>
      <c r="AC50" s="89">
        <v>67</v>
      </c>
      <c r="AD50" s="86">
        <v>66290294.600000001</v>
      </c>
      <c r="AE50" s="86">
        <v>49717720.719999999</v>
      </c>
      <c r="AF50" s="115">
        <f t="shared" si="2"/>
        <v>0.98842387252173225</v>
      </c>
      <c r="AG50" s="76">
        <v>2</v>
      </c>
      <c r="AH50" s="75">
        <v>240040.4</v>
      </c>
      <c r="AI50" s="74">
        <v>49</v>
      </c>
      <c r="AJ50" s="86">
        <v>57870894.630000003</v>
      </c>
      <c r="AK50" s="86">
        <v>43403170.770000003</v>
      </c>
      <c r="AL50" s="72">
        <v>26362105.399999999</v>
      </c>
      <c r="AM50" s="72">
        <v>19771579.039999999</v>
      </c>
      <c r="AN50" s="115">
        <f t="shared" si="3"/>
        <v>0.86288610001865529</v>
      </c>
      <c r="AO50" s="74">
        <v>47</v>
      </c>
      <c r="AP50" s="86">
        <v>52480410.5</v>
      </c>
      <c r="AQ50" s="86">
        <v>39360307.689999998</v>
      </c>
      <c r="AR50" s="115">
        <f t="shared" si="4"/>
        <v>0.78251108840207473</v>
      </c>
    </row>
    <row r="51" spans="1:44" x14ac:dyDescent="0.2">
      <c r="A51" s="98" t="s">
        <v>50</v>
      </c>
      <c r="B51" s="106">
        <v>11624763.681597</v>
      </c>
      <c r="C51" s="24">
        <v>2</v>
      </c>
      <c r="D51" s="25">
        <v>185791.93</v>
      </c>
      <c r="E51" s="51">
        <v>185791.93</v>
      </c>
      <c r="F51" s="118">
        <f t="shared" si="0"/>
        <v>1.5982426403568496E-2</v>
      </c>
      <c r="G51" s="52">
        <v>2</v>
      </c>
      <c r="H51" s="51">
        <v>185791.93</v>
      </c>
      <c r="I51" s="51">
        <v>185791.93</v>
      </c>
      <c r="J51" s="118">
        <f t="shared" si="1"/>
        <v>1.5982426403568496E-2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1.5979260747817723E-2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5">
        <v>1.5849023984312545E-2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1.5979260747817723E-2</v>
      </c>
      <c r="AO51" s="27">
        <v>2</v>
      </c>
      <c r="AP51" s="51">
        <v>185755.13</v>
      </c>
      <c r="AQ51" s="51">
        <v>185755.13</v>
      </c>
      <c r="AR51" s="115">
        <f t="shared" si="4"/>
        <v>1.5979260747817723E-2</v>
      </c>
    </row>
    <row r="52" spans="1:44" x14ac:dyDescent="0.2">
      <c r="A52" s="98" t="s">
        <v>51</v>
      </c>
      <c r="B52" s="106">
        <v>359143540.36301994</v>
      </c>
      <c r="C52" s="153">
        <v>2973</v>
      </c>
      <c r="D52" s="25">
        <v>383440424.86000001</v>
      </c>
      <c r="E52" s="51">
        <v>287580312.47000003</v>
      </c>
      <c r="F52" s="118">
        <f t="shared" si="0"/>
        <v>1.067652294323381</v>
      </c>
      <c r="G52" s="143">
        <v>2248</v>
      </c>
      <c r="H52" s="51">
        <v>291222850.92000002</v>
      </c>
      <c r="I52" s="51">
        <v>218417134.52000001</v>
      </c>
      <c r="J52" s="118">
        <f t="shared" si="1"/>
        <v>0.81088149497449924</v>
      </c>
      <c r="K52" s="52">
        <v>116</v>
      </c>
      <c r="L52" s="51">
        <v>22358652.890000001</v>
      </c>
      <c r="M52" s="53">
        <v>16768989.390000001</v>
      </c>
      <c r="N52" s="52">
        <v>1468</v>
      </c>
      <c r="O52" s="51">
        <v>254197984.30000001</v>
      </c>
      <c r="P52" s="51">
        <v>190648485.09999999</v>
      </c>
      <c r="Q52" s="118">
        <f t="shared" si="7"/>
        <v>0.70778938149091686</v>
      </c>
      <c r="R52" s="52">
        <v>2</v>
      </c>
      <c r="S52" s="51">
        <v>30415.58</v>
      </c>
      <c r="T52" s="53">
        <v>22811.68</v>
      </c>
      <c r="U52" s="52">
        <v>7</v>
      </c>
      <c r="V52" s="51">
        <v>3811497.38</v>
      </c>
      <c r="W52" s="53">
        <v>2858623.03</v>
      </c>
      <c r="X52" s="27">
        <v>1466</v>
      </c>
      <c r="Y52" s="25">
        <v>250356071.34</v>
      </c>
      <c r="Z52" s="25">
        <v>187767050.38999999</v>
      </c>
      <c r="AA52" s="115">
        <v>0.25843410448606458</v>
      </c>
      <c r="AB52" s="52">
        <v>28</v>
      </c>
      <c r="AC52" s="28">
        <v>51</v>
      </c>
      <c r="AD52" s="25">
        <v>65133583.469999999</v>
      </c>
      <c r="AE52" s="72">
        <v>48850187.460000001</v>
      </c>
      <c r="AF52" s="115">
        <f t="shared" si="2"/>
        <v>0.18135808151850205</v>
      </c>
      <c r="AG52" s="28">
        <v>2</v>
      </c>
      <c r="AH52" s="26">
        <v>1200000</v>
      </c>
      <c r="AI52" s="52">
        <v>1462</v>
      </c>
      <c r="AJ52" s="51">
        <v>243962394.52000001</v>
      </c>
      <c r="AK52" s="51">
        <v>182971792.69999999</v>
      </c>
      <c r="AL52" s="25">
        <v>87419717.75</v>
      </c>
      <c r="AM52" s="25">
        <v>65564788.240000002</v>
      </c>
      <c r="AN52" s="115">
        <f t="shared" si="3"/>
        <v>0.67928938461041066</v>
      </c>
      <c r="AO52" s="27">
        <v>1457</v>
      </c>
      <c r="AP52" s="51">
        <v>209750275.53999999</v>
      </c>
      <c r="AQ52" s="51">
        <v>157312703.47</v>
      </c>
      <c r="AR52" s="115">
        <f t="shared" si="4"/>
        <v>0.58402909134321557</v>
      </c>
    </row>
    <row r="53" spans="1:44" ht="26.25" thickBot="1" x14ac:dyDescent="0.25">
      <c r="A53" s="100" t="s">
        <v>52</v>
      </c>
      <c r="B53" s="108">
        <v>215393076.02125731</v>
      </c>
      <c r="C53" s="45">
        <v>392</v>
      </c>
      <c r="D53" s="41">
        <v>466630052.04000002</v>
      </c>
      <c r="E53" s="56">
        <v>349972538.14999998</v>
      </c>
      <c r="F53" s="118">
        <f t="shared" si="0"/>
        <v>2.1664115702305486</v>
      </c>
      <c r="G53" s="57">
        <v>232</v>
      </c>
      <c r="H53" s="56">
        <v>239244258.06999999</v>
      </c>
      <c r="I53" s="56">
        <v>179433193.02000001</v>
      </c>
      <c r="J53" s="118">
        <f t="shared" si="1"/>
        <v>1.1107332811681876</v>
      </c>
      <c r="K53" s="57">
        <v>156</v>
      </c>
      <c r="L53" s="56">
        <v>218317931.44999999</v>
      </c>
      <c r="M53" s="58">
        <v>163738448.25</v>
      </c>
      <c r="N53" s="57">
        <v>236</v>
      </c>
      <c r="O53" s="56">
        <v>222464151.03999999</v>
      </c>
      <c r="P53" s="56">
        <v>166848112.80000001</v>
      </c>
      <c r="Q53" s="118">
        <f t="shared" si="7"/>
        <v>1.0328287015969113</v>
      </c>
      <c r="R53" s="57">
        <v>4</v>
      </c>
      <c r="S53" s="56">
        <v>4010107.64</v>
      </c>
      <c r="T53" s="58">
        <v>3007580.72</v>
      </c>
      <c r="U53" s="57">
        <v>31</v>
      </c>
      <c r="V53" s="56">
        <v>5406255.0800000001</v>
      </c>
      <c r="W53" s="58">
        <v>4054691.32</v>
      </c>
      <c r="X53" s="43">
        <v>232</v>
      </c>
      <c r="Y53" s="41">
        <v>213047788.31999999</v>
      </c>
      <c r="Z53" s="41">
        <v>159785840.75999999</v>
      </c>
      <c r="AA53" s="115">
        <v>0.85813179503611414</v>
      </c>
      <c r="AB53" s="57">
        <v>84</v>
      </c>
      <c r="AC53" s="44">
        <v>130</v>
      </c>
      <c r="AD53" s="41">
        <v>84399275.840000004</v>
      </c>
      <c r="AE53" s="72">
        <v>63299456.530000001</v>
      </c>
      <c r="AF53" s="115">
        <f t="shared" si="2"/>
        <v>0.39183838867536563</v>
      </c>
      <c r="AG53" s="44">
        <v>3</v>
      </c>
      <c r="AH53" s="46">
        <v>465265.68</v>
      </c>
      <c r="AI53" s="57">
        <v>220</v>
      </c>
      <c r="AJ53" s="56">
        <v>181047801.58000001</v>
      </c>
      <c r="AK53" s="56">
        <v>135785850.56</v>
      </c>
      <c r="AL53" s="41">
        <v>27141445.710000001</v>
      </c>
      <c r="AM53" s="41">
        <v>20356084.210000001</v>
      </c>
      <c r="AN53" s="115">
        <f t="shared" si="3"/>
        <v>0.84054606083127881</v>
      </c>
      <c r="AO53" s="43">
        <v>206</v>
      </c>
      <c r="AP53" s="56">
        <v>164761779.38999999</v>
      </c>
      <c r="AQ53" s="56">
        <v>123571333.90000001</v>
      </c>
      <c r="AR53" s="115">
        <f t="shared" si="4"/>
        <v>0.76493535648165178</v>
      </c>
    </row>
    <row r="54" spans="1:44" s="31" customFormat="1" ht="26.25" thickBot="1" x14ac:dyDescent="0.25">
      <c r="A54" s="96" t="s">
        <v>72</v>
      </c>
      <c r="B54" s="70">
        <f>SUM(B55:B57)</f>
        <v>1204899.4627999999</v>
      </c>
      <c r="C54" s="77">
        <v>10</v>
      </c>
      <c r="D54" s="132">
        <v>3660935.08</v>
      </c>
      <c r="E54" s="132">
        <v>2745701.3</v>
      </c>
      <c r="F54" s="130">
        <f t="shared" si="0"/>
        <v>3.0383739000866958</v>
      </c>
      <c r="G54" s="131">
        <v>1</v>
      </c>
      <c r="H54" s="132">
        <v>1129660.8400000001</v>
      </c>
      <c r="I54" s="132">
        <v>847245.63</v>
      </c>
      <c r="J54" s="130">
        <f t="shared" si="1"/>
        <v>0.93755609897513204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0.93602900060982597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16">
        <v>0.9282771661729331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2"/>
        <v>0.93602900060982597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1204899.4627999999</v>
      </c>
      <c r="C55" s="71">
        <v>4</v>
      </c>
      <c r="D55" s="72">
        <v>3030195.58</v>
      </c>
      <c r="E55" s="72">
        <v>2272646.6800000002</v>
      </c>
      <c r="F55" s="115">
        <f t="shared" si="0"/>
        <v>2.5148949547693338</v>
      </c>
      <c r="G55" s="87">
        <v>1</v>
      </c>
      <c r="H55" s="86">
        <v>1129660.8400000001</v>
      </c>
      <c r="I55" s="86">
        <v>847245.63</v>
      </c>
      <c r="J55" s="115">
        <f t="shared" si="1"/>
        <v>0.93755609897513204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0.93602900060982597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0.9282771661729331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2"/>
        <v>0.93602900060982597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190967531.53979206</v>
      </c>
      <c r="C58" s="77">
        <v>222</v>
      </c>
      <c r="D58" s="78">
        <v>198969781.55000001</v>
      </c>
      <c r="E58" s="78">
        <v>149227335.49000001</v>
      </c>
      <c r="F58" s="116">
        <f t="shared" si="0"/>
        <v>1.0419037202067019</v>
      </c>
      <c r="G58" s="131">
        <v>222</v>
      </c>
      <c r="H58" s="132">
        <v>198969781.55000001</v>
      </c>
      <c r="I58" s="132">
        <v>149227335.49000001</v>
      </c>
      <c r="J58" s="116">
        <f t="shared" si="1"/>
        <v>1.0419037202067019</v>
      </c>
      <c r="K58" s="131">
        <v>6</v>
      </c>
      <c r="L58" s="132">
        <v>1549611.41</v>
      </c>
      <c r="M58" s="132">
        <v>1162208.55</v>
      </c>
      <c r="N58" s="131">
        <v>216</v>
      </c>
      <c r="O58" s="132">
        <v>195646831.44999999</v>
      </c>
      <c r="P58" s="132">
        <v>146735122.93000001</v>
      </c>
      <c r="Q58" s="130">
        <f t="shared" si="7"/>
        <v>1.0245031177419439</v>
      </c>
      <c r="R58" s="131">
        <v>0</v>
      </c>
      <c r="S58" s="132">
        <v>0</v>
      </c>
      <c r="T58" s="132">
        <v>0</v>
      </c>
      <c r="U58" s="131">
        <v>26</v>
      </c>
      <c r="V58" s="132">
        <v>2201755.34</v>
      </c>
      <c r="W58" s="132">
        <v>1651316.5</v>
      </c>
      <c r="X58" s="131">
        <v>216</v>
      </c>
      <c r="Y58" s="132">
        <v>193445076.11000001</v>
      </c>
      <c r="Z58" s="78">
        <v>145083806.43000001</v>
      </c>
      <c r="AA58" s="116">
        <v>0.95296522219830238</v>
      </c>
      <c r="AB58" s="77">
        <v>217</v>
      </c>
      <c r="AC58" s="77">
        <v>302</v>
      </c>
      <c r="AD58" s="78">
        <v>188706808.90000001</v>
      </c>
      <c r="AE58" s="78">
        <v>141530105.61000001</v>
      </c>
      <c r="AF58" s="116">
        <f t="shared" si="2"/>
        <v>0.98816174340442275</v>
      </c>
      <c r="AG58" s="77">
        <v>0</v>
      </c>
      <c r="AH58" s="77">
        <v>0</v>
      </c>
      <c r="AI58" s="77">
        <v>211</v>
      </c>
      <c r="AJ58" s="78">
        <v>186512765.56999999</v>
      </c>
      <c r="AK58" s="78">
        <v>139884573.00999999</v>
      </c>
      <c r="AL58" s="77">
        <v>0</v>
      </c>
      <c r="AM58" s="77">
        <v>0</v>
      </c>
      <c r="AN58" s="116">
        <f t="shared" si="3"/>
        <v>0.97667265249818747</v>
      </c>
      <c r="AO58" s="77">
        <v>211</v>
      </c>
      <c r="AP58" s="78">
        <v>186512765.56999999</v>
      </c>
      <c r="AQ58" s="78">
        <v>139884573.00999999</v>
      </c>
      <c r="AR58" s="116">
        <f t="shared" si="4"/>
        <v>0.97667265249818747</v>
      </c>
    </row>
    <row r="59" spans="1:44" ht="13.5" thickBot="1" x14ac:dyDescent="0.25">
      <c r="A59" s="104" t="s">
        <v>56</v>
      </c>
      <c r="B59" s="109">
        <v>190967531.53979206</v>
      </c>
      <c r="C59" s="91">
        <v>222</v>
      </c>
      <c r="D59" s="92">
        <v>198969781.55000001</v>
      </c>
      <c r="E59" s="119">
        <v>149227335.49000001</v>
      </c>
      <c r="F59" s="118">
        <f t="shared" si="0"/>
        <v>1.0419037202067019</v>
      </c>
      <c r="G59" s="139">
        <v>222</v>
      </c>
      <c r="H59" s="119">
        <v>198969781.55000001</v>
      </c>
      <c r="I59" s="119">
        <v>149227335.49000001</v>
      </c>
      <c r="J59" s="118">
        <f t="shared" si="1"/>
        <v>1.0419037202067019</v>
      </c>
      <c r="K59" s="139">
        <v>6</v>
      </c>
      <c r="L59" s="119">
        <v>1549611.41</v>
      </c>
      <c r="M59" s="140">
        <v>1162208.55</v>
      </c>
      <c r="N59" s="139">
        <v>216</v>
      </c>
      <c r="O59" s="119">
        <v>195646831.44999999</v>
      </c>
      <c r="P59" s="119">
        <v>146735122.93000001</v>
      </c>
      <c r="Q59" s="118">
        <f t="shared" si="7"/>
        <v>1.0245031177419439</v>
      </c>
      <c r="R59" s="139">
        <v>0</v>
      </c>
      <c r="S59" s="119">
        <v>0</v>
      </c>
      <c r="T59" s="140">
        <v>0</v>
      </c>
      <c r="U59" s="139">
        <v>26</v>
      </c>
      <c r="V59" s="119">
        <v>2201755.34</v>
      </c>
      <c r="W59" s="140">
        <v>1651316.5</v>
      </c>
      <c r="X59" s="93">
        <v>216</v>
      </c>
      <c r="Y59" s="92">
        <v>193445076.11000001</v>
      </c>
      <c r="Z59" s="92">
        <v>145083806.43000001</v>
      </c>
      <c r="AA59" s="115">
        <v>0.95296522219830238</v>
      </c>
      <c r="AB59" s="93">
        <v>217</v>
      </c>
      <c r="AC59" s="95">
        <v>302</v>
      </c>
      <c r="AD59" s="92">
        <v>188706808.90000001</v>
      </c>
      <c r="AE59" s="92">
        <v>141530105.61000001</v>
      </c>
      <c r="AF59" s="115">
        <f t="shared" si="2"/>
        <v>0.98816174340442275</v>
      </c>
      <c r="AG59" s="95">
        <v>0</v>
      </c>
      <c r="AH59" s="94">
        <v>0</v>
      </c>
      <c r="AI59" s="93">
        <v>211</v>
      </c>
      <c r="AJ59" s="119">
        <v>186512765.56999999</v>
      </c>
      <c r="AK59" s="119">
        <v>139884573.00999999</v>
      </c>
      <c r="AL59" s="92">
        <v>0</v>
      </c>
      <c r="AM59" s="92">
        <v>0</v>
      </c>
      <c r="AN59" s="115">
        <f t="shared" si="3"/>
        <v>0.97667265249818747</v>
      </c>
      <c r="AO59" s="93">
        <v>211</v>
      </c>
      <c r="AP59" s="92">
        <v>186512765.56999999</v>
      </c>
      <c r="AQ59" s="92">
        <v>139884573.00999999</v>
      </c>
      <c r="AR59" s="115">
        <f t="shared" si="4"/>
        <v>0.97667265249818747</v>
      </c>
    </row>
    <row r="60" spans="1:44" ht="18.75" thickBot="1" x14ac:dyDescent="0.25">
      <c r="A60" s="151" t="s">
        <v>57</v>
      </c>
      <c r="B60" s="152">
        <f>SUM(B6+B28+B40+B45+B49+B54+B58)</f>
        <v>3213098635.8490095</v>
      </c>
      <c r="C60" s="145">
        <v>19040</v>
      </c>
      <c r="D60" s="146">
        <v>5264123721.6099997</v>
      </c>
      <c r="E60" s="146">
        <v>3957587132.6900001</v>
      </c>
      <c r="F60" s="147">
        <f>D60/B60</f>
        <v>1.6383324380015616</v>
      </c>
      <c r="G60" s="148">
        <v>16182</v>
      </c>
      <c r="H60" s="149">
        <v>3569386272.0900002</v>
      </c>
      <c r="I60" s="149">
        <v>2685398688.8800001</v>
      </c>
      <c r="J60" s="147">
        <f t="shared" si="1"/>
        <v>1.1108859940575238</v>
      </c>
      <c r="K60" s="148">
        <v>3156</v>
      </c>
      <c r="L60" s="149">
        <v>1447996056.6600001</v>
      </c>
      <c r="M60" s="149">
        <v>1100185044.52</v>
      </c>
      <c r="N60" s="148">
        <v>14114</v>
      </c>
      <c r="O60" s="149">
        <v>3412635336.1500001</v>
      </c>
      <c r="P60" s="149">
        <v>2553841879.3299999</v>
      </c>
      <c r="Q60" s="150">
        <f>O60/B60</f>
        <v>1.062101019269913</v>
      </c>
      <c r="R60" s="148">
        <v>539</v>
      </c>
      <c r="S60" s="149">
        <v>322810168.47000003</v>
      </c>
      <c r="T60" s="149">
        <v>245739704.61000001</v>
      </c>
      <c r="U60" s="148">
        <v>867</v>
      </c>
      <c r="V60" s="149">
        <v>36072725.240000002</v>
      </c>
      <c r="W60" s="149">
        <v>27866356.210000001</v>
      </c>
      <c r="X60" s="148">
        <v>13575</v>
      </c>
      <c r="Y60" s="149">
        <v>3053752442.4400001</v>
      </c>
      <c r="Z60" s="146">
        <v>2280235818.5100002</v>
      </c>
      <c r="AA60" s="147">
        <f>Y60/B60</f>
        <v>0.95040731347890761</v>
      </c>
      <c r="AB60" s="145">
        <v>9889</v>
      </c>
      <c r="AC60" s="145">
        <v>10797</v>
      </c>
      <c r="AD60" s="146">
        <v>2145357219.8900001</v>
      </c>
      <c r="AE60" s="146">
        <v>1598068298.26</v>
      </c>
      <c r="AF60" s="147">
        <f>AD60/B60</f>
        <v>0.66769105559161401</v>
      </c>
      <c r="AG60" s="145">
        <v>138</v>
      </c>
      <c r="AH60" s="145">
        <v>25411223.09</v>
      </c>
      <c r="AI60" s="145">
        <v>13258</v>
      </c>
      <c r="AJ60" s="146">
        <v>2756266069.5100002</v>
      </c>
      <c r="AK60" s="146">
        <v>2057061052.45</v>
      </c>
      <c r="AL60" s="146">
        <v>1118227819.23</v>
      </c>
      <c r="AM60" s="146">
        <v>860351093.24000001</v>
      </c>
      <c r="AN60" s="147">
        <f>AJ60/B60</f>
        <v>0.85782180439714428</v>
      </c>
      <c r="AO60" s="145">
        <v>12610</v>
      </c>
      <c r="AP60" s="146">
        <v>2397800026.4299998</v>
      </c>
      <c r="AQ60" s="146">
        <v>1781234311.3499999</v>
      </c>
      <c r="AR60" s="147">
        <f>AP60/B60</f>
        <v>0.74625783338158236</v>
      </c>
    </row>
    <row r="61" spans="1:44" ht="21" hidden="1" customHeight="1" x14ac:dyDescent="0.2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>
        <v>3407853402.6300001</v>
      </c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D74" s="37">
        <v>5160508990.0600004</v>
      </c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160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>
        <v>3054445491.5799999</v>
      </c>
      <c r="Z77" s="37"/>
      <c r="AD77" s="35">
        <f>AD60+AP36+AP53+AP52+AP44+AP15+AP39-AD15-AD44-AD53</f>
        <v>2722735012.6699996</v>
      </c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>
        <v>2368959645.0599999</v>
      </c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- 30 września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2023-10-26T10:24:48Z</dcterms:modified>
</cp:coreProperties>
</file>