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0" yWindow="-120" windowWidth="29040" windowHeight="15840" firstSheet="2" activeTab="2"/>
  </bookViews>
  <sheets>
    <sheet name="Formularz cenowy+zał. do umowy" sheetId="2" state="hidden" r:id="rId1"/>
    <sheet name="Zapotrzebowanie+szacunkowa" sheetId="3" state="hidden" r:id="rId2"/>
    <sheet name="Zapotrzebowanie+szacunkowa 2020" sheetId="5" r:id="rId3"/>
    <sheet name="Arkusz1" sheetId="4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F29" i="3"/>
  <c r="F32" i="3"/>
  <c r="G32" i="3" s="1"/>
  <c r="G29" i="3" l="1"/>
  <c r="H29" i="3" s="1"/>
  <c r="G30" i="3"/>
  <c r="H30" i="3" s="1"/>
  <c r="H32" i="3"/>
  <c r="F27" i="3"/>
  <c r="G27" i="3" s="1"/>
  <c r="F26" i="3"/>
  <c r="F25" i="3"/>
  <c r="G25" i="3" s="1"/>
  <c r="H25" i="3" s="1"/>
  <c r="G26" i="3" l="1"/>
  <c r="H26" i="3" s="1"/>
  <c r="H27" i="3"/>
  <c r="F22" i="3"/>
  <c r="G22" i="3" s="1"/>
  <c r="H22" i="3" s="1"/>
  <c r="F23" i="3"/>
  <c r="F21" i="3"/>
  <c r="G21" i="3" s="1"/>
  <c r="F63" i="3"/>
  <c r="G23" i="3" l="1"/>
  <c r="H23" i="3" s="1"/>
  <c r="H21" i="3"/>
  <c r="F39" i="3"/>
  <c r="G39" i="3" s="1"/>
  <c r="H39" i="3" s="1"/>
  <c r="F38" i="3"/>
  <c r="G38" i="3" s="1"/>
  <c r="H38" i="3" s="1"/>
  <c r="J95" i="2"/>
  <c r="J87" i="2"/>
  <c r="J86" i="2"/>
  <c r="J85" i="2"/>
  <c r="J84" i="2"/>
  <c r="J83" i="2"/>
  <c r="J82" i="2"/>
  <c r="J81" i="2"/>
  <c r="F108" i="2"/>
  <c r="F107" i="2"/>
  <c r="H107" i="2" s="1"/>
  <c r="F105" i="2"/>
  <c r="G105" i="2" s="1"/>
  <c r="F102" i="2"/>
  <c r="G102" i="2" s="1"/>
  <c r="F36" i="3"/>
  <c r="G36" i="3" s="1"/>
  <c r="F33" i="3"/>
  <c r="F133" i="2"/>
  <c r="G133" i="2" s="1"/>
  <c r="H133" i="2" s="1"/>
  <c r="G63" i="3"/>
  <c r="H63" i="3" s="1"/>
  <c r="F61" i="3"/>
  <c r="G61" i="3" s="1"/>
  <c r="F59" i="3"/>
  <c r="G59" i="3" s="1"/>
  <c r="H59" i="3" s="1"/>
  <c r="F58" i="3"/>
  <c r="G58" i="3" s="1"/>
  <c r="F57" i="3"/>
  <c r="G57" i="3" s="1"/>
  <c r="F55" i="3"/>
  <c r="G55" i="3" s="1"/>
  <c r="H55" i="3" s="1"/>
  <c r="F54" i="3"/>
  <c r="G54" i="3" s="1"/>
  <c r="F53" i="3"/>
  <c r="G53" i="3" s="1"/>
  <c r="H53" i="3" s="1"/>
  <c r="F51" i="3"/>
  <c r="G51" i="3" s="1"/>
  <c r="H51" i="3" s="1"/>
  <c r="F50" i="3"/>
  <c r="G50" i="3" s="1"/>
  <c r="H50" i="3" s="1"/>
  <c r="F49" i="3"/>
  <c r="G49" i="3" s="1"/>
  <c r="H49" i="3" s="1"/>
  <c r="F48" i="3"/>
  <c r="G48" i="3" s="1"/>
  <c r="F47" i="3"/>
  <c r="G47" i="3" s="1"/>
  <c r="H47" i="3" s="1"/>
  <c r="F45" i="3"/>
  <c r="G45" i="3" s="1"/>
  <c r="H45" i="3" s="1"/>
  <c r="F44" i="3"/>
  <c r="G44" i="3" s="1"/>
  <c r="F43" i="3"/>
  <c r="G43" i="3" s="1"/>
  <c r="F42" i="3"/>
  <c r="G42" i="3" s="1"/>
  <c r="H42" i="3" s="1"/>
  <c r="F41" i="3"/>
  <c r="G41" i="3" s="1"/>
  <c r="H41" i="3" s="1"/>
  <c r="F35" i="3"/>
  <c r="G35" i="3" s="1"/>
  <c r="F19" i="3"/>
  <c r="G19" i="3" s="1"/>
  <c r="F18" i="3"/>
  <c r="G18" i="3" s="1"/>
  <c r="F16" i="3"/>
  <c r="G16" i="3" s="1"/>
  <c r="H16" i="3" s="1"/>
  <c r="F15" i="3"/>
  <c r="G15" i="3" s="1"/>
  <c r="F13" i="3"/>
  <c r="G13" i="3" s="1"/>
  <c r="H13" i="3" s="1"/>
  <c r="F12" i="3"/>
  <c r="G12" i="3" s="1"/>
  <c r="H12" i="3" s="1"/>
  <c r="F11" i="3"/>
  <c r="G11" i="3" s="1"/>
  <c r="H11" i="3" s="1"/>
  <c r="F9" i="3"/>
  <c r="G9" i="3" s="1"/>
  <c r="F8" i="3"/>
  <c r="F7" i="3"/>
  <c r="G7" i="3" s="1"/>
  <c r="H7" i="3" s="1"/>
  <c r="F6" i="3"/>
  <c r="G6" i="3" s="1"/>
  <c r="F5" i="3"/>
  <c r="G5" i="3" s="1"/>
  <c r="F4" i="3"/>
  <c r="G4" i="3" s="1"/>
  <c r="F3" i="3"/>
  <c r="F128" i="2"/>
  <c r="G128" i="2"/>
  <c r="F127" i="2"/>
  <c r="F126" i="2"/>
  <c r="G126" i="2" s="1"/>
  <c r="F91" i="2"/>
  <c r="G91" i="2"/>
  <c r="F132" i="2"/>
  <c r="G132" i="2"/>
  <c r="H132" i="2"/>
  <c r="F81" i="2"/>
  <c r="G81" i="2" s="1"/>
  <c r="H81" i="2" s="1"/>
  <c r="F82" i="2"/>
  <c r="F83" i="2"/>
  <c r="F84" i="2"/>
  <c r="F85" i="2"/>
  <c r="F86" i="2"/>
  <c r="F87" i="2"/>
  <c r="F89" i="2"/>
  <c r="G89" i="2" s="1"/>
  <c r="H89" i="2" s="1"/>
  <c r="F90" i="2"/>
  <c r="G90" i="2" s="1"/>
  <c r="F92" i="2"/>
  <c r="H92" i="2" s="1"/>
  <c r="G92" i="2"/>
  <c r="F93" i="2"/>
  <c r="G93" i="2" s="1"/>
  <c r="F95" i="2"/>
  <c r="G95" i="2"/>
  <c r="F96" i="2"/>
  <c r="G96" i="2"/>
  <c r="H96" i="2"/>
  <c r="F98" i="2"/>
  <c r="F99" i="2"/>
  <c r="G99" i="2" s="1"/>
  <c r="F101" i="2"/>
  <c r="F104" i="2"/>
  <c r="G104" i="2"/>
  <c r="H104" i="2"/>
  <c r="F110" i="2"/>
  <c r="G110" i="2"/>
  <c r="H110" i="2"/>
  <c r="F111" i="2"/>
  <c r="G111" i="2" s="1"/>
  <c r="F112" i="2"/>
  <c r="G112" i="2"/>
  <c r="F113" i="2"/>
  <c r="H113" i="2" s="1"/>
  <c r="G113" i="2"/>
  <c r="F114" i="2"/>
  <c r="G114" i="2"/>
  <c r="H114" i="2"/>
  <c r="F116" i="2"/>
  <c r="G116" i="2" s="1"/>
  <c r="F117" i="2"/>
  <c r="G117" i="2"/>
  <c r="F118" i="2"/>
  <c r="F119" i="2"/>
  <c r="F120" i="2"/>
  <c r="F122" i="2"/>
  <c r="F123" i="2"/>
  <c r="F124" i="2"/>
  <c r="H124" i="2" s="1"/>
  <c r="G124" i="2"/>
  <c r="F130" i="2"/>
  <c r="G130" i="2" s="1"/>
  <c r="F135" i="2"/>
  <c r="G135" i="2"/>
  <c r="F136" i="2"/>
  <c r="H136" i="2" s="1"/>
  <c r="G136" i="2"/>
  <c r="G87" i="2"/>
  <c r="G85" i="2"/>
  <c r="H85" i="2" s="1"/>
  <c r="G107" i="2"/>
  <c r="G108" i="2"/>
  <c r="H108" i="2" s="1"/>
  <c r="G83" i="2"/>
  <c r="H83" i="2"/>
  <c r="H87" i="2"/>
  <c r="F138" i="2"/>
  <c r="H122" i="2" l="1"/>
  <c r="H118" i="2"/>
  <c r="H86" i="2"/>
  <c r="H84" i="2"/>
  <c r="H135" i="2"/>
  <c r="H95" i="2"/>
  <c r="G119" i="2"/>
  <c r="H119" i="2" s="1"/>
  <c r="G122" i="2"/>
  <c r="G123" i="2"/>
  <c r="H123" i="2" s="1"/>
  <c r="G120" i="2"/>
  <c r="H120" i="2" s="1"/>
  <c r="G118" i="2"/>
  <c r="H112" i="2"/>
  <c r="G101" i="2"/>
  <c r="H101" i="2" s="1"/>
  <c r="G98" i="2"/>
  <c r="H98" i="2" s="1"/>
  <c r="G86" i="2"/>
  <c r="G84" i="2"/>
  <c r="G127" i="2"/>
  <c r="H127" i="2" s="1"/>
  <c r="H105" i="2"/>
  <c r="H91" i="2"/>
  <c r="H117" i="2"/>
  <c r="G82" i="2"/>
  <c r="H82" i="2" s="1"/>
  <c r="H128" i="2"/>
  <c r="H90" i="2"/>
  <c r="H130" i="2"/>
  <c r="H116" i="2"/>
  <c r="H111" i="2"/>
  <c r="H99" i="2"/>
  <c r="H93" i="2"/>
  <c r="H126" i="2"/>
  <c r="H102" i="2"/>
  <c r="G3" i="3"/>
  <c r="F66" i="3"/>
  <c r="H58" i="3"/>
  <c r="H44" i="3"/>
  <c r="H19" i="3"/>
  <c r="H15" i="3"/>
  <c r="G33" i="3"/>
  <c r="H33" i="3" s="1"/>
  <c r="H18" i="3"/>
  <c r="H48" i="3"/>
  <c r="H54" i="3"/>
  <c r="H57" i="3"/>
  <c r="H61" i="3"/>
  <c r="H43" i="3"/>
  <c r="H36" i="3"/>
  <c r="H9" i="3"/>
  <c r="G8" i="3"/>
  <c r="H8" i="3" s="1"/>
  <c r="H6" i="3"/>
  <c r="H5" i="3"/>
  <c r="H4" i="3"/>
  <c r="H35" i="3"/>
  <c r="H138" i="2" l="1"/>
  <c r="G138" i="2"/>
  <c r="H3" i="3"/>
  <c r="H66" i="3" s="1"/>
  <c r="G66" i="3"/>
</calcChain>
</file>

<file path=xl/sharedStrings.xml><?xml version="1.0" encoding="utf-8"?>
<sst xmlns="http://schemas.openxmlformats.org/spreadsheetml/2006/main" count="660" uniqueCount="149">
  <si>
    <t>Nazwa</t>
  </si>
  <si>
    <t>Drukarki</t>
  </si>
  <si>
    <t>Artykuł</t>
  </si>
  <si>
    <t>Jm</t>
  </si>
  <si>
    <t>Ilość</t>
  </si>
  <si>
    <t>Wartość</t>
  </si>
  <si>
    <t>OKI C9650</t>
  </si>
  <si>
    <t>Toner-czarny</t>
  </si>
  <si>
    <t>Toner-kolor (Y,M,C)</t>
  </si>
  <si>
    <t>Szt</t>
  </si>
  <si>
    <t>Bęben-czarny</t>
  </si>
  <si>
    <t>Bęben-kolor (C,M,Y)</t>
  </si>
  <si>
    <t>HP LJ 4100N</t>
  </si>
  <si>
    <t>Toner</t>
  </si>
  <si>
    <t>HP LJ 1100</t>
  </si>
  <si>
    <t>szt</t>
  </si>
  <si>
    <t>HP LJ M1522</t>
  </si>
  <si>
    <t>HP LJ P3005dn</t>
  </si>
  <si>
    <t>BROTHER HL-2170W</t>
  </si>
  <si>
    <t>BROTHER DCP-9042</t>
  </si>
  <si>
    <t>BROTHER HL-4050CDN</t>
  </si>
  <si>
    <t>RICOH AFICIO SPC232</t>
  </si>
  <si>
    <t>Samsung ML-2571N</t>
  </si>
  <si>
    <t>Pojemnik na toner</t>
  </si>
  <si>
    <t>Bęben</t>
  </si>
  <si>
    <t>Uwagi</t>
  </si>
  <si>
    <t>LEXMARK X340</t>
  </si>
  <si>
    <t>RAZEM:</t>
  </si>
  <si>
    <t>netto</t>
  </si>
  <si>
    <t>Cena jedn.</t>
  </si>
  <si>
    <t xml:space="preserve">Podatek  </t>
  </si>
  <si>
    <t>vat</t>
  </si>
  <si>
    <t xml:space="preserve">Wartość </t>
  </si>
  <si>
    <t>brutto</t>
  </si>
  <si>
    <t>Ogólna wartość netto ..................................................................... zł</t>
  </si>
  <si>
    <t>słownie: ...................................................................................................................................................</t>
  </si>
  <si>
    <t xml:space="preserve">Podatek vat ................................................................................... zł </t>
  </si>
  <si>
    <t>Wartość brutto .............................................................................. zł</t>
  </si>
  <si>
    <t>Wartość z pozycji ogółem należy przenieść do Formularz ofertowego wykonawcy.</t>
  </si>
  <si>
    <t>Podpis osoby upoważnionej do złożenia oferty: ....................................</t>
  </si>
  <si>
    <t>oryginał</t>
  </si>
  <si>
    <t>SPRZEDAWCA:</t>
  </si>
  <si>
    <t>KUPUJĄCY:</t>
  </si>
  <si>
    <t>Pas transferu</t>
  </si>
  <si>
    <t>Zespół utrwalający</t>
  </si>
  <si>
    <t>HP LJ M1536 dnf</t>
  </si>
  <si>
    <t>BROTHER HL-2250DN</t>
  </si>
  <si>
    <t>Zespół pasa</t>
  </si>
  <si>
    <t>Tusz czarny</t>
  </si>
  <si>
    <t>Tusz kolor</t>
  </si>
  <si>
    <t>LEXMARK E260d</t>
  </si>
  <si>
    <t>HP Officejet Pro 8100</t>
  </si>
  <si>
    <r>
      <t xml:space="preserve">Ogółem przewidywana wartość netto: </t>
    </r>
    <r>
      <rPr>
        <b/>
        <sz val="11"/>
        <color indexed="8"/>
        <rFont val="Calibri"/>
        <family val="2"/>
        <charset val="238"/>
      </rPr>
      <t>32 686,00zł</t>
    </r>
  </si>
  <si>
    <t>słownie: trzydzieści dwa tysiące sześćset osiemdziesiąt sześć złotych 00/100</t>
  </si>
  <si>
    <r>
      <t xml:space="preserve">Podatek vat </t>
    </r>
    <r>
      <rPr>
        <b/>
        <sz val="11"/>
        <color indexed="8"/>
        <rFont val="Calibri"/>
        <family val="2"/>
        <charset val="238"/>
      </rPr>
      <t>23%</t>
    </r>
    <r>
      <rPr>
        <sz val="11"/>
        <color theme="1"/>
        <rFont val="Calibri"/>
        <family val="2"/>
        <charset val="238"/>
        <scheme val="minor"/>
      </rPr>
      <t xml:space="preserve"> w wysokości: </t>
    </r>
    <r>
      <rPr>
        <b/>
        <sz val="11"/>
        <color indexed="8"/>
        <rFont val="Calibri"/>
        <family val="2"/>
        <charset val="238"/>
      </rPr>
      <t>7 517,78zł</t>
    </r>
  </si>
  <si>
    <r>
      <t xml:space="preserve">Ogółem przewidywana wartość brutto: </t>
    </r>
    <r>
      <rPr>
        <b/>
        <sz val="11"/>
        <color indexed="8"/>
        <rFont val="Calibri"/>
        <family val="2"/>
        <charset val="238"/>
      </rPr>
      <t>40 203,78zł</t>
    </r>
  </si>
  <si>
    <t>słownie: czterdzieści tysięcy dwieście trzy złote 78/100</t>
  </si>
  <si>
    <t>Sprzedawca na każdą dostawę udzieli Kupującemu 0,3% rabatu od wartości netto, zgodnie z protokołem negocjacji z dnia 11.04.2012r.</t>
  </si>
  <si>
    <t>LEXMARK X264DN</t>
  </si>
  <si>
    <t>Załącznik nr 1 do Umowy nr   /14 z dnia   -04-2014r.</t>
  </si>
  <si>
    <t>Symbol lub ilość stron</t>
  </si>
  <si>
    <t>HP DeskJet 840c</t>
  </si>
  <si>
    <t>HP OfficeJet Pro 8100</t>
  </si>
  <si>
    <t xml:space="preserve"> </t>
  </si>
  <si>
    <t>HP LJ P3015dn</t>
  </si>
  <si>
    <t>RICOH AFICIO SPC242</t>
  </si>
  <si>
    <t>55X</t>
  </si>
  <si>
    <t>51x</t>
  </si>
  <si>
    <t>61x</t>
  </si>
  <si>
    <t>78A</t>
  </si>
  <si>
    <t>36A</t>
  </si>
  <si>
    <t>950XL</t>
  </si>
  <si>
    <t>951XL</t>
  </si>
  <si>
    <t>E240A11E</t>
  </si>
  <si>
    <t>TN-2120</t>
  </si>
  <si>
    <t>TN-135BK</t>
  </si>
  <si>
    <t>TN-135(Y,M,C)</t>
  </si>
  <si>
    <t>D119S</t>
  </si>
  <si>
    <t>TN-2220</t>
  </si>
  <si>
    <t>OKI C9655</t>
  </si>
  <si>
    <t>kpl</t>
  </si>
  <si>
    <t>BROTHER DCP -L2450DN</t>
  </si>
  <si>
    <t>Tusz kolor (Y,M,C)</t>
  </si>
  <si>
    <t>BROTHER DCP -L2540DN</t>
  </si>
  <si>
    <t>TN-2320</t>
  </si>
  <si>
    <t>HP LJ M127fn</t>
  </si>
  <si>
    <t>Pojemnik na tusz</t>
  </si>
  <si>
    <t xml:space="preserve">Tusz  -czarny </t>
  </si>
  <si>
    <t>Tusz  -kolor (Y,C,M)</t>
  </si>
  <si>
    <t>SPC310HE</t>
  </si>
  <si>
    <t xml:space="preserve">Tusz kolor (Y,M,C) </t>
  </si>
  <si>
    <t>438371*</t>
  </si>
  <si>
    <t>kompl</t>
  </si>
  <si>
    <t>C9600 C9800</t>
  </si>
  <si>
    <t>CE278AD dwupak</t>
  </si>
  <si>
    <t>CF283AD dwupak</t>
  </si>
  <si>
    <t>EPSON WORKFORCE Pro WF-5690DWF</t>
  </si>
  <si>
    <t>T7891 XXL</t>
  </si>
  <si>
    <t>X264A11G</t>
  </si>
  <si>
    <t>OKI C9655 DN</t>
  </si>
  <si>
    <t>C9655</t>
  </si>
  <si>
    <t>CE255XD dwupak</t>
  </si>
  <si>
    <t xml:space="preserve">EPSON WORKFORCE Pro WF-M5690DWF </t>
  </si>
  <si>
    <t xml:space="preserve">EPSON WORKFORCE Pro WF-C5790DWF </t>
  </si>
  <si>
    <t>T9461</t>
  </si>
  <si>
    <t>T9453* (Y,C,M) XXL</t>
  </si>
  <si>
    <t>T789* (Y,C,M)</t>
  </si>
  <si>
    <t>T8651 XXL</t>
  </si>
  <si>
    <t>ilość</t>
  </si>
  <si>
    <t>wyk</t>
  </si>
  <si>
    <t>do wykonanai</t>
  </si>
  <si>
    <t>wartość do wykonania</t>
  </si>
  <si>
    <t>BROTHER DCP -L2550DN</t>
  </si>
  <si>
    <t>TN-2420</t>
  </si>
  <si>
    <t>C13T01D*/50tys.stron</t>
  </si>
  <si>
    <t>C13T01D*/20tys.stron</t>
  </si>
  <si>
    <t>T9461/10tys.stron</t>
  </si>
  <si>
    <t>T945* (Y,C,M) XXL/5tys.styron</t>
  </si>
  <si>
    <t>EPSON WORKFORCE Pro WF-C878R</t>
  </si>
  <si>
    <t>BROTHER DCP -L2552DN</t>
  </si>
  <si>
    <t>TN-423BK</t>
  </si>
  <si>
    <t>TN-423(Y,M,C)</t>
  </si>
  <si>
    <t>Pas transmisyjny</t>
  </si>
  <si>
    <t>BU-330CL</t>
  </si>
  <si>
    <t>kmpl</t>
  </si>
  <si>
    <t>Bęben 4 sztuki CMYK</t>
  </si>
  <si>
    <t>DR-421CL</t>
  </si>
  <si>
    <t>Fuser unit </t>
  </si>
  <si>
    <t>D00C55001</t>
  </si>
  <si>
    <t>TN-2421</t>
  </si>
  <si>
    <t>EPSON WORKFORCE Pro WF-C579R</t>
  </si>
  <si>
    <t>EPSON WORKFORCE Pro WF-6590DWF</t>
  </si>
  <si>
    <t>T9071 XXL</t>
  </si>
  <si>
    <t>T907*XXL</t>
  </si>
  <si>
    <t>OKI C844dnw</t>
  </si>
  <si>
    <t>BROTHER                   MFC-L8690CDW</t>
  </si>
  <si>
    <t>Toner kolor</t>
  </si>
  <si>
    <t>Bęben -kolor</t>
  </si>
  <si>
    <t>Pojemnik</t>
  </si>
  <si>
    <t xml:space="preserve">Fuzer </t>
  </si>
  <si>
    <t>46861308/10000str</t>
  </si>
  <si>
    <t>4686130*/10000str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</si>
  <si>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</si>
  <si>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</si>
  <si>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</si>
  <si>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</si>
  <si>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>Wartość z pozycji ogółem brutto należy przenieść do Formularza ofertowego.</t>
  </si>
  <si>
    <t>………………………………………………………………….</t>
  </si>
  <si>
    <t xml:space="preserve">Data i czytelny podpis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</si>
</sst>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0"/>
      <color rgb="FF33339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6CB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11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9" xfId="0" applyFill="1" applyBorder="1"/>
    <xf numFmtId="0" fontId="0" fillId="2" borderId="10" xfId="0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2" fillId="0" borderId="12" xfId="0" applyFont="1" applyBorder="1" applyAlignment="1">
      <alignment horizontal="right"/>
    </xf>
    <xf numFmtId="0" fontId="0" fillId="0" borderId="13" xfId="0" applyBorder="1" applyAlignment="1">
      <alignment horizontal="center"/>
    </xf>
    <xf numFmtId="2" fontId="0" fillId="0" borderId="1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Border="1"/>
    <xf numFmtId="2" fontId="0" fillId="0" borderId="3" xfId="0" applyNumberFormat="1" applyBorder="1"/>
    <xf numFmtId="2" fontId="0" fillId="0" borderId="1" xfId="0" applyNumberFormat="1" applyBorder="1"/>
    <xf numFmtId="2" fontId="0" fillId="0" borderId="3" xfId="0" applyNumberForma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2" fontId="2" fillId="0" borderId="14" xfId="0" applyNumberFormat="1" applyFont="1" applyBorder="1"/>
    <xf numFmtId="2" fontId="2" fillId="0" borderId="7" xfId="0" applyNumberFormat="1" applyFont="1" applyBorder="1"/>
    <xf numFmtId="0" fontId="0" fillId="0" borderId="15" xfId="0" applyBorder="1"/>
    <xf numFmtId="2" fontId="0" fillId="0" borderId="4" xfId="0" applyNumberFormat="1" applyBorder="1"/>
    <xf numFmtId="2" fontId="0" fillId="0" borderId="3" xfId="0" applyNumberFormat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2" fontId="0" fillId="0" borderId="4" xfId="0" applyNumberFormat="1" applyFill="1" applyBorder="1" applyAlignment="1">
      <alignment vertical="center" wrapText="1"/>
    </xf>
    <xf numFmtId="0" fontId="2" fillId="0" borderId="0" xfId="0" applyFont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0" fontId="0" fillId="0" borderId="17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3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24" xfId="0" applyBorder="1"/>
    <xf numFmtId="0" fontId="0" fillId="0" borderId="15" xfId="0" applyFill="1" applyBorder="1" applyAlignment="1">
      <alignment vertical="center" wrapText="1"/>
    </xf>
    <xf numFmtId="0" fontId="0" fillId="0" borderId="23" xfId="0" applyBorder="1"/>
    <xf numFmtId="0" fontId="0" fillId="0" borderId="25" xfId="0" applyBorder="1"/>
    <xf numFmtId="0" fontId="0" fillId="0" borderId="20" xfId="0" applyBorder="1"/>
    <xf numFmtId="0" fontId="0" fillId="0" borderId="22" xfId="0" applyBorder="1"/>
    <xf numFmtId="0" fontId="0" fillId="0" borderId="26" xfId="0" applyBorder="1"/>
    <xf numFmtId="0" fontId="0" fillId="0" borderId="21" xfId="0" applyBorder="1"/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4" fontId="2" fillId="0" borderId="14" xfId="0" applyNumberFormat="1" applyFont="1" applyBorder="1"/>
    <xf numFmtId="4" fontId="2" fillId="0" borderId="7" xfId="0" applyNumberFormat="1" applyFont="1" applyBorder="1"/>
    <xf numFmtId="4" fontId="2" fillId="0" borderId="12" xfId="0" applyNumberFormat="1" applyFont="1" applyBorder="1"/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2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vertical="center" wrapText="1"/>
    </xf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0" fontId="0" fillId="0" borderId="27" xfId="0" applyBorder="1" applyAlignment="1">
      <alignment horizontal="center"/>
    </xf>
    <xf numFmtId="0" fontId="0" fillId="0" borderId="25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0" fillId="0" borderId="2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vertical="center" wrapText="1"/>
    </xf>
    <xf numFmtId="0" fontId="0" fillId="0" borderId="25" xfId="0" applyBorder="1"/>
    <xf numFmtId="0" fontId="0" fillId="0" borderId="22" xfId="0" applyFill="1" applyBorder="1" applyAlignment="1">
      <alignment vertical="center" wrapText="1"/>
    </xf>
    <xf numFmtId="0" fontId="0" fillId="0" borderId="26" xfId="0" applyBorder="1"/>
    <xf numFmtId="0" fontId="0" fillId="0" borderId="20" xfId="0" applyFill="1" applyBorder="1" applyAlignment="1">
      <alignment vertical="center" wrapText="1"/>
    </xf>
    <xf numFmtId="0" fontId="0" fillId="0" borderId="7" xfId="0" applyBorder="1"/>
    <xf numFmtId="0" fontId="0" fillId="0" borderId="29" xfId="0" applyBorder="1"/>
    <xf numFmtId="0" fontId="0" fillId="0" borderId="1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30" xfId="0" applyBorder="1" applyAlignment="1">
      <alignment horizontal="center"/>
    </xf>
    <xf numFmtId="2" fontId="0" fillId="0" borderId="3" xfId="0" applyNumberFormat="1" applyBorder="1"/>
    <xf numFmtId="2" fontId="0" fillId="0" borderId="2" xfId="0" applyNumberFormat="1" applyBorder="1"/>
    <xf numFmtId="0" fontId="0" fillId="0" borderId="31" xfId="0" applyBorder="1"/>
    <xf numFmtId="0" fontId="0" fillId="0" borderId="32" xfId="0" applyBorder="1"/>
    <xf numFmtId="0" fontId="0" fillId="0" borderId="32" xfId="0" applyBorder="1" applyAlignment="1">
      <alignment horizontal="center"/>
    </xf>
    <xf numFmtId="2" fontId="0" fillId="0" borderId="32" xfId="0" applyNumberFormat="1" applyBorder="1"/>
    <xf numFmtId="0" fontId="0" fillId="0" borderId="20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2" fontId="0" fillId="0" borderId="4" xfId="0" applyNumberFormat="1" applyBorder="1"/>
    <xf numFmtId="0" fontId="0" fillId="0" borderId="26" xfId="0" applyFill="1" applyBorder="1" applyAlignment="1">
      <alignment wrapText="1"/>
    </xf>
    <xf numFmtId="0" fontId="7" fillId="0" borderId="0" xfId="1" applyFont="1" applyAlignment="1">
      <alignment horizontal="left" indent="2"/>
    </xf>
    <xf numFmtId="0" fontId="0" fillId="2" borderId="11" xfId="0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2" fontId="2" fillId="0" borderId="0" xfId="0" applyNumberFormat="1" applyFont="1" applyBorder="1"/>
    <xf numFmtId="4" fontId="2" fillId="0" borderId="0" xfId="0" applyNumberFormat="1" applyFont="1" applyBorder="1"/>
    <xf numFmtId="0" fontId="2" fillId="2" borderId="3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4" fontId="0" fillId="0" borderId="1" xfId="0" applyNumberFormat="1" applyBorder="1"/>
    <xf numFmtId="0" fontId="0" fillId="0" borderId="38" xfId="0" applyBorder="1" applyAlignment="1">
      <alignment horizontal="center"/>
    </xf>
    <xf numFmtId="0" fontId="0" fillId="0" borderId="25" xfId="0" applyFill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Border="1" applyAlignment="1">
      <alignment horizontal="right"/>
    </xf>
    <xf numFmtId="0" fontId="0" fillId="2" borderId="33" xfId="0" applyFont="1" applyFill="1" applyBorder="1"/>
    <xf numFmtId="0" fontId="3" fillId="2" borderId="39" xfId="0" applyFont="1" applyFill="1" applyBorder="1"/>
    <xf numFmtId="0" fontId="0" fillId="0" borderId="2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 wrapText="1"/>
    </xf>
    <xf numFmtId="2" fontId="0" fillId="3" borderId="10" xfId="0" applyNumberFormat="1" applyFill="1" applyBorder="1" applyAlignment="1">
      <alignment vertical="center" wrapText="1"/>
    </xf>
    <xf numFmtId="2" fontId="1" fillId="3" borderId="10" xfId="0" applyNumberFormat="1" applyFont="1" applyFill="1" applyBorder="1" applyAlignment="1">
      <alignment vertical="center" wrapText="1"/>
    </xf>
    <xf numFmtId="2" fontId="0" fillId="3" borderId="10" xfId="0" applyNumberFormat="1" applyFill="1" applyBorder="1"/>
    <xf numFmtId="0" fontId="0" fillId="3" borderId="11" xfId="0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8" fillId="0" borderId="2" xfId="0" applyFont="1" applyBorder="1"/>
    <xf numFmtId="2" fontId="1" fillId="0" borderId="2" xfId="0" applyNumberFormat="1" applyFont="1" applyFill="1" applyBorder="1" applyAlignment="1">
      <alignment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2" xfId="0" applyFont="1" applyFill="1" applyBorder="1"/>
    <xf numFmtId="0" fontId="4" fillId="4" borderId="2" xfId="0" applyFont="1" applyFill="1" applyBorder="1" applyAlignment="1">
      <alignment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3" fillId="4" borderId="3" xfId="0" applyFont="1" applyFill="1" applyBorder="1"/>
    <xf numFmtId="0" fontId="4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0" fillId="0" borderId="2" xfId="0" applyNumberFormat="1" applyBorder="1"/>
    <xf numFmtId="0" fontId="0" fillId="0" borderId="2" xfId="0" applyFill="1" applyBorder="1" applyAlignment="1">
      <alignment wrapText="1"/>
    </xf>
    <xf numFmtId="4" fontId="0" fillId="0" borderId="2" xfId="0" applyNumberForma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2" fontId="0" fillId="0" borderId="42" xfId="0" applyNumberFormat="1" applyBorder="1"/>
    <xf numFmtId="2" fontId="0" fillId="0" borderId="43" xfId="0" applyNumberFormat="1" applyBorder="1"/>
    <xf numFmtId="2" fontId="0" fillId="0" borderId="0" xfId="0" applyNumberFormat="1" applyBorder="1"/>
    <xf numFmtId="2" fontId="0" fillId="0" borderId="44" xfId="0" applyNumberFormat="1" applyBorder="1"/>
    <xf numFmtId="0" fontId="0" fillId="0" borderId="44" xfId="0" applyBorder="1"/>
    <xf numFmtId="0" fontId="0" fillId="0" borderId="43" xfId="0" applyBorder="1"/>
    <xf numFmtId="0" fontId="0" fillId="0" borderId="42" xfId="0" applyBorder="1"/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4" fontId="0" fillId="0" borderId="42" xfId="0" applyNumberFormat="1" applyBorder="1"/>
    <xf numFmtId="4" fontId="0" fillId="0" borderId="43" xfId="0" applyNumberFormat="1" applyBorder="1"/>
    <xf numFmtId="4" fontId="0" fillId="0" borderId="0" xfId="0" applyNumberFormat="1" applyBorder="1"/>
    <xf numFmtId="4" fontId="0" fillId="0" borderId="44" xfId="0" applyNumberFormat="1" applyBorder="1"/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4" fontId="9" fillId="0" borderId="2" xfId="0" applyNumberFormat="1" applyFont="1" applyBorder="1"/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3" xfId="0" applyBorder="1" applyAlignment="1">
      <alignment vertical="center"/>
    </xf>
    <xf numFmtId="2" fontId="0" fillId="0" borderId="3" xfId="0" applyNumberFormat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4" fontId="0" fillId="0" borderId="3" xfId="0" applyNumberFormat="1" applyBorder="1" applyAlignment="1"/>
    <xf numFmtId="4" fontId="0" fillId="0" borderId="19" xfId="0" applyNumberFormat="1" applyBorder="1" applyAlignment="1"/>
    <xf numFmtId="0" fontId="9" fillId="0" borderId="1" xfId="0" applyFont="1" applyBorder="1" applyAlignment="1">
      <alignment vertical="center" wrapText="1"/>
    </xf>
    <xf numFmtId="0" fontId="0" fillId="0" borderId="49" xfId="0" applyFill="1" applyBorder="1" applyAlignment="1">
      <alignment vertical="center" wrapText="1"/>
    </xf>
    <xf numFmtId="0" fontId="0" fillId="0" borderId="50" xfId="0" applyFill="1" applyBorder="1" applyAlignment="1">
      <alignment vertical="center" wrapText="1"/>
    </xf>
    <xf numFmtId="0" fontId="0" fillId="0" borderId="50" xfId="0" applyFill="1" applyBorder="1" applyAlignment="1">
      <alignment horizontal="center" vertical="center" wrapText="1"/>
    </xf>
    <xf numFmtId="4" fontId="0" fillId="0" borderId="50" xfId="0" applyNumberFormat="1" applyFill="1" applyBorder="1" applyAlignment="1">
      <alignment vertical="center" wrapText="1"/>
    </xf>
    <xf numFmtId="4" fontId="0" fillId="0" borderId="50" xfId="0" applyNumberFormat="1" applyBorder="1"/>
    <xf numFmtId="0" fontId="0" fillId="0" borderId="52" xfId="0" applyFill="1" applyBorder="1" applyAlignment="1">
      <alignment vertical="center" wrapText="1"/>
    </xf>
    <xf numFmtId="0" fontId="0" fillId="0" borderId="53" xfId="0" applyFill="1" applyBorder="1" applyAlignment="1">
      <alignment vertical="center" wrapText="1"/>
    </xf>
    <xf numFmtId="0" fontId="0" fillId="0" borderId="53" xfId="0" applyFill="1" applyBorder="1" applyAlignment="1">
      <alignment horizontal="center" vertical="center" wrapText="1"/>
    </xf>
    <xf numFmtId="4" fontId="0" fillId="0" borderId="53" xfId="0" applyNumberFormat="1" applyBorder="1"/>
    <xf numFmtId="2" fontId="0" fillId="0" borderId="50" xfId="0" applyNumberFormat="1" applyFill="1" applyBorder="1" applyAlignment="1">
      <alignment vertical="center" wrapText="1"/>
    </xf>
    <xf numFmtId="2" fontId="0" fillId="0" borderId="53" xfId="0" applyNumberFormat="1" applyFill="1" applyBorder="1" applyAlignment="1">
      <alignment vertical="center" wrapText="1"/>
    </xf>
    <xf numFmtId="4" fontId="0" fillId="0" borderId="53" xfId="0" applyNumberFormat="1" applyFill="1" applyBorder="1" applyAlignment="1">
      <alignment vertical="center" wrapText="1"/>
    </xf>
    <xf numFmtId="0" fontId="0" fillId="0" borderId="56" xfId="0" applyFill="1" applyBorder="1" applyAlignment="1">
      <alignment vertical="center" wrapText="1"/>
    </xf>
    <xf numFmtId="0" fontId="0" fillId="0" borderId="48" xfId="0" applyFill="1" applyBorder="1" applyAlignment="1">
      <alignment vertical="center" wrapText="1"/>
    </xf>
    <xf numFmtId="2" fontId="0" fillId="0" borderId="48" xfId="0" applyNumberFormat="1" applyFill="1" applyBorder="1" applyAlignment="1">
      <alignment vertical="center" wrapText="1"/>
    </xf>
    <xf numFmtId="4" fontId="0" fillId="0" borderId="48" xfId="0" applyNumberFormat="1" applyFill="1" applyBorder="1" applyAlignment="1">
      <alignment vertical="center" wrapText="1"/>
    </xf>
    <xf numFmtId="4" fontId="0" fillId="0" borderId="48" xfId="0" applyNumberFormat="1" applyBorder="1"/>
    <xf numFmtId="4" fontId="0" fillId="0" borderId="57" xfId="0" applyNumberFormat="1" applyBorder="1"/>
    <xf numFmtId="0" fontId="0" fillId="0" borderId="1" xfId="0" applyFont="1" applyBorder="1"/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0" fillId="0" borderId="17" xfId="0" applyNumberFormat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48" xfId="0" applyFill="1" applyBorder="1" applyAlignment="1">
      <alignment horizontal="center" vertical="center" wrapText="1"/>
    </xf>
    <xf numFmtId="4" fontId="0" fillId="0" borderId="18" xfId="0" applyNumberFormat="1" applyBorder="1"/>
    <xf numFmtId="0" fontId="0" fillId="0" borderId="17" xfId="0" applyFont="1" applyBorder="1" applyAlignment="1">
      <alignment horizontal="left"/>
    </xf>
    <xf numFmtId="0" fontId="3" fillId="2" borderId="43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0" fillId="2" borderId="10" xfId="0" applyFill="1" applyBorder="1" applyAlignment="1"/>
    <xf numFmtId="0" fontId="0" fillId="2" borderId="11" xfId="0" applyFill="1" applyBorder="1" applyAlignment="1"/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0" borderId="13" xfId="0" applyFont="1" applyBorder="1" applyAlignment="1">
      <alignment horizontal="left"/>
    </xf>
    <xf numFmtId="4" fontId="0" fillId="0" borderId="13" xfId="0" applyNumberFormat="1" applyBorder="1"/>
    <xf numFmtId="4" fontId="0" fillId="0" borderId="28" xfId="0" applyNumberFormat="1" applyBorder="1"/>
    <xf numFmtId="0" fontId="3" fillId="2" borderId="5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4" fontId="0" fillId="0" borderId="27" xfId="0" applyNumberFormat="1" applyBorder="1"/>
    <xf numFmtId="0" fontId="0" fillId="0" borderId="13" xfId="0" applyFont="1" applyBorder="1"/>
    <xf numFmtId="0" fontId="0" fillId="0" borderId="0" xfId="0" applyFont="1" applyBorder="1"/>
    <xf numFmtId="0" fontId="0" fillId="0" borderId="37" xfId="0" applyFont="1" applyBorder="1"/>
    <xf numFmtId="4" fontId="0" fillId="0" borderId="30" xfId="0" applyNumberFormat="1" applyBorder="1"/>
    <xf numFmtId="4" fontId="0" fillId="0" borderId="51" xfId="0" applyNumberFormat="1" applyBorder="1"/>
    <xf numFmtId="4" fontId="0" fillId="0" borderId="54" xfId="0" applyNumberFormat="1" applyBorder="1"/>
    <xf numFmtId="4" fontId="0" fillId="0" borderId="37" xfId="0" applyNumberFormat="1" applyBorder="1"/>
    <xf numFmtId="4" fontId="0" fillId="0" borderId="35" xfId="0" applyNumberFormat="1" applyBorder="1"/>
    <xf numFmtId="4" fontId="0" fillId="0" borderId="38" xfId="0" applyNumberFormat="1" applyBorder="1"/>
    <xf numFmtId="4" fontId="0" fillId="0" borderId="36" xfId="0" applyNumberFormat="1" applyBorder="1"/>
    <xf numFmtId="0" fontId="3" fillId="4" borderId="36" xfId="0" applyFont="1" applyFill="1" applyBorder="1" applyAlignment="1">
      <alignment horizontal="center"/>
    </xf>
    <xf numFmtId="0" fontId="0" fillId="0" borderId="52" xfId="0" applyBorder="1" applyAlignment="1">
      <alignment vertical="center" wrapText="1"/>
    </xf>
    <xf numFmtId="4" fontId="0" fillId="0" borderId="47" xfId="0" applyNumberFormat="1" applyBorder="1"/>
    <xf numFmtId="0" fontId="0" fillId="0" borderId="60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12" xfId="0" applyFill="1" applyBorder="1" applyAlignment="1"/>
    <xf numFmtId="0" fontId="0" fillId="0" borderId="56" xfId="0" applyBorder="1" applyAlignment="1">
      <alignment vertical="center"/>
    </xf>
    <xf numFmtId="0" fontId="10" fillId="0" borderId="0" xfId="0" applyFont="1"/>
    <xf numFmtId="0" fontId="2" fillId="2" borderId="33" xfId="0" applyFont="1" applyFill="1" applyBorder="1" applyAlignment="1">
      <alignment horizontal="center" wrapText="1"/>
    </xf>
    <xf numFmtId="0" fontId="10" fillId="0" borderId="0" xfId="0" applyFont="1"/>
    <xf numFmtId="0" fontId="2" fillId="2" borderId="14" xfId="0" applyFont="1" applyFill="1" applyBorder="1" applyAlignment="1">
      <alignment horizontal="center" wrapText="1"/>
    </xf>
    <xf numFmtId="4" fontId="0" fillId="0" borderId="51" xfId="0" applyNumberFormat="1" applyBorder="1" applyAlignment="1">
      <alignment horizontal="right"/>
    </xf>
    <xf numFmtId="0" fontId="11" fillId="0" borderId="1" xfId="0" applyFont="1" applyBorder="1"/>
    <xf numFmtId="0" fontId="9" fillId="0" borderId="4" xfId="0" applyFont="1" applyBorder="1" applyAlignment="1">
      <alignment vertical="center" wrapText="1"/>
    </xf>
    <xf numFmtId="0" fontId="11" fillId="0" borderId="2" xfId="0" applyFont="1" applyBorder="1"/>
    <xf numFmtId="0" fontId="12" fillId="0" borderId="1" xfId="0" applyFont="1" applyBorder="1"/>
    <xf numFmtId="0" fontId="11" fillId="0" borderId="21" xfId="0" applyFont="1" applyBorder="1"/>
    <xf numFmtId="0" fontId="11" fillId="2" borderId="10" xfId="0" applyFont="1" applyFill="1" applyBorder="1" applyAlignment="1"/>
    <xf numFmtId="0" fontId="11" fillId="2" borderId="9" xfId="0" applyFont="1" applyFill="1" applyBorder="1" applyAlignment="1"/>
    <xf numFmtId="0" fontId="11" fillId="2" borderId="11" xfId="0" applyFont="1" applyFill="1" applyBorder="1" applyAlignment="1"/>
    <xf numFmtId="0" fontId="10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 vertical="center"/>
    </xf>
    <xf numFmtId="0" fontId="0" fillId="4" borderId="0" xfId="0" applyFill="1"/>
    <xf numFmtId="0" fontId="10" fillId="4" borderId="0" xfId="0" applyFont="1" applyFill="1"/>
    <xf numFmtId="0" fontId="0" fillId="0" borderId="19" xfId="0" applyFill="1" applyBorder="1" applyAlignment="1">
      <alignment horizontal="center" vertical="center" wrapText="1"/>
    </xf>
    <xf numFmtId="4" fontId="0" fillId="0" borderId="20" xfId="0" applyNumberFormat="1" applyFill="1" applyBorder="1" applyAlignment="1">
      <alignment vertical="center" wrapText="1"/>
    </xf>
    <xf numFmtId="2" fontId="0" fillId="0" borderId="32" xfId="0" applyNumberForma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0" fillId="2" borderId="61" xfId="0" applyFill="1" applyBorder="1" applyAlignment="1"/>
    <xf numFmtId="0" fontId="0" fillId="0" borderId="28" xfId="0" applyFont="1" applyBorder="1"/>
    <xf numFmtId="0" fontId="0" fillId="0" borderId="58" xfId="0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 wrapText="1"/>
    </xf>
    <xf numFmtId="4" fontId="0" fillId="3" borderId="63" xfId="0" applyNumberFormat="1" applyFill="1" applyBorder="1"/>
    <xf numFmtId="0" fontId="0" fillId="3" borderId="63" xfId="0" applyFill="1" applyBorder="1" applyAlignment="1">
      <alignment vertical="center" wrapText="1"/>
    </xf>
    <xf numFmtId="4" fontId="0" fillId="3" borderId="10" xfId="0" applyNumberFormat="1" applyFill="1" applyBorder="1" applyAlignment="1">
      <alignment vertical="center" wrapText="1"/>
    </xf>
    <xf numFmtId="4" fontId="0" fillId="3" borderId="10" xfId="0" applyNumberFormat="1" applyFill="1" applyBorder="1"/>
    <xf numFmtId="4" fontId="0" fillId="3" borderId="11" xfId="0" applyNumberFormat="1" applyFill="1" applyBorder="1"/>
    <xf numFmtId="4" fontId="0" fillId="2" borderId="10" xfId="0" applyNumberFormat="1" applyFill="1" applyBorder="1" applyAlignment="1"/>
    <xf numFmtId="4" fontId="11" fillId="2" borderId="10" xfId="0" applyNumberFormat="1" applyFont="1" applyFill="1" applyBorder="1" applyAlignment="1"/>
    <xf numFmtId="4" fontId="0" fillId="2" borderId="10" xfId="0" applyNumberFormat="1" applyFont="1" applyFill="1" applyBorder="1" applyAlignment="1"/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/>
    <xf numFmtId="0" fontId="12" fillId="0" borderId="3" xfId="0" applyFont="1" applyBorder="1" applyAlignment="1">
      <alignment horizontal="left" vertical="top" wrapText="1"/>
    </xf>
    <xf numFmtId="4" fontId="7" fillId="2" borderId="10" xfId="0" applyNumberFormat="1" applyFont="1" applyFill="1" applyBorder="1" applyAlignment="1"/>
    <xf numFmtId="0" fontId="7" fillId="2" borderId="10" xfId="0" applyFont="1" applyFill="1" applyBorder="1" applyAlignment="1"/>
    <xf numFmtId="4" fontId="7" fillId="2" borderId="10" xfId="0" applyNumberFormat="1" applyFont="1" applyFill="1" applyBorder="1" applyAlignment="1">
      <alignment horizontal="right"/>
    </xf>
    <xf numFmtId="0" fontId="7" fillId="2" borderId="10" xfId="0" applyFont="1" applyFill="1" applyBorder="1" applyAlignment="1">
      <alignment horizontal="right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3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0" fillId="0" borderId="4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9" fillId="0" borderId="4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2" fontId="0" fillId="0" borderId="48" xfId="0" applyNumberFormat="1" applyFill="1" applyBorder="1" applyAlignment="1">
      <alignment horizontal="right" vertical="center" wrapText="1"/>
    </xf>
    <xf numFmtId="2" fontId="0" fillId="0" borderId="32" xfId="0" applyNumberFormat="1" applyFill="1" applyBorder="1" applyAlignment="1">
      <alignment horizontal="right" vertical="center" wrapText="1"/>
    </xf>
    <xf numFmtId="4" fontId="0" fillId="0" borderId="48" xfId="0" applyNumberFormat="1" applyFill="1" applyBorder="1" applyAlignment="1">
      <alignment horizontal="right" vertical="center" wrapText="1"/>
    </xf>
    <xf numFmtId="4" fontId="0" fillId="0" borderId="32" xfId="0" applyNumberFormat="1" applyFill="1" applyBorder="1" applyAlignment="1">
      <alignment horizontal="right" vertical="center" wrapText="1"/>
    </xf>
    <xf numFmtId="0" fontId="10" fillId="0" borderId="0" xfId="0" applyFont="1"/>
    <xf numFmtId="0" fontId="2" fillId="2" borderId="4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0" fillId="0" borderId="55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right" vertical="center" wrapText="1"/>
    </xf>
    <xf numFmtId="4" fontId="0" fillId="0" borderId="4" xfId="0" applyNumberForma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 vertical="center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4" borderId="5" xfId="0" applyFill="1" applyBorder="1" applyAlignment="1">
      <alignment horizontal="left" vertical="top" wrapText="1"/>
    </xf>
    <xf numFmtId="0" fontId="0" fillId="4" borderId="29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0" borderId="58" xfId="0" applyBorder="1" applyAlignment="1">
      <alignment horizontal="left" vertical="center" wrapText="1"/>
    </xf>
  </cellXfs>
  <cellStyles count="2">
    <cellStyle name="Normalny" xfId="0" builtinId="0"/>
    <cellStyle name="Normalny_Formularz cenowy+zał. do umowy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Informatyka_2020/TONETY-2021/px_dg~rdlp_torun~nadl_jamy~tonery14___zalacznik_nr_1_do_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otrzebowanie+szacunkowa"/>
      <sheetName val="szacunkowe 2014_2015"/>
      <sheetName val="plan od 01- 05 do 31-12-2015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opLeftCell="A124" workbookViewId="0">
      <selection activeCell="F120" sqref="F120"/>
    </sheetView>
  </sheetViews>
  <sheetFormatPr defaultRowHeight="15" x14ac:dyDescent="0.25"/>
  <cols>
    <col min="1" max="1" width="21.42578125" customWidth="1"/>
    <col min="2" max="2" width="20.85546875" customWidth="1"/>
    <col min="3" max="3" width="4.5703125" customWidth="1"/>
    <col min="4" max="4" width="6.42578125" customWidth="1"/>
    <col min="5" max="5" width="11.85546875" customWidth="1"/>
    <col min="6" max="6" width="15.7109375" customWidth="1"/>
    <col min="8" max="10" width="14.28515625" customWidth="1"/>
  </cols>
  <sheetData>
    <row r="1" spans="1:11" x14ac:dyDescent="0.25">
      <c r="A1" s="24" t="s">
        <v>0</v>
      </c>
      <c r="B1" s="359" t="s">
        <v>2</v>
      </c>
      <c r="C1" s="359" t="s">
        <v>3</v>
      </c>
      <c r="D1" s="359" t="s">
        <v>4</v>
      </c>
      <c r="E1" s="25" t="s">
        <v>29</v>
      </c>
      <c r="F1" s="24" t="s">
        <v>5</v>
      </c>
      <c r="G1" s="26" t="s">
        <v>30</v>
      </c>
      <c r="H1" s="26" t="s">
        <v>32</v>
      </c>
      <c r="I1" s="357" t="s">
        <v>60</v>
      </c>
      <c r="J1" s="207"/>
      <c r="K1" s="26" t="s">
        <v>25</v>
      </c>
    </row>
    <row r="2" spans="1:11" ht="15.75" thickBot="1" x14ac:dyDescent="0.3">
      <c r="A2" s="27" t="s">
        <v>1</v>
      </c>
      <c r="B2" s="360"/>
      <c r="C2" s="360"/>
      <c r="D2" s="360"/>
      <c r="E2" s="28" t="s">
        <v>28</v>
      </c>
      <c r="F2" s="27" t="s">
        <v>28</v>
      </c>
      <c r="G2" s="29" t="s">
        <v>31</v>
      </c>
      <c r="H2" s="29" t="s">
        <v>33</v>
      </c>
      <c r="I2" s="358"/>
      <c r="J2" s="208"/>
      <c r="K2" s="29"/>
    </row>
    <row r="3" spans="1:11" ht="14.45" x14ac:dyDescent="0.3">
      <c r="A3" s="75" t="s">
        <v>6</v>
      </c>
      <c r="B3" s="72" t="s">
        <v>7</v>
      </c>
      <c r="C3" s="6" t="s">
        <v>9</v>
      </c>
      <c r="D3" s="12">
        <v>3</v>
      </c>
      <c r="E3" s="60"/>
      <c r="F3" s="53"/>
      <c r="G3" s="51"/>
      <c r="H3" s="67"/>
      <c r="I3" s="52"/>
      <c r="J3" s="209"/>
      <c r="K3" s="163"/>
    </row>
    <row r="4" spans="1:11" ht="14.45" x14ac:dyDescent="0.3">
      <c r="A4" s="76"/>
      <c r="B4" s="73" t="s">
        <v>8</v>
      </c>
      <c r="C4" s="1" t="s">
        <v>9</v>
      </c>
      <c r="D4" s="13">
        <v>9</v>
      </c>
      <c r="E4" s="47"/>
      <c r="F4" s="53"/>
      <c r="G4" s="51"/>
      <c r="H4" s="67"/>
      <c r="I4" s="52"/>
      <c r="J4" s="210"/>
      <c r="K4" s="164"/>
    </row>
    <row r="5" spans="1:11" x14ac:dyDescent="0.25">
      <c r="A5" s="76"/>
      <c r="B5" s="73" t="s">
        <v>10</v>
      </c>
      <c r="C5" s="1" t="s">
        <v>9</v>
      </c>
      <c r="D5" s="13">
        <v>2</v>
      </c>
      <c r="E5" s="47"/>
      <c r="F5" s="53"/>
      <c r="G5" s="51"/>
      <c r="H5" s="67"/>
      <c r="I5" s="52"/>
      <c r="J5" s="210"/>
      <c r="K5" s="164"/>
    </row>
    <row r="6" spans="1:11" x14ac:dyDescent="0.25">
      <c r="A6" s="76"/>
      <c r="B6" s="73" t="s">
        <v>11</v>
      </c>
      <c r="C6" s="1" t="s">
        <v>9</v>
      </c>
      <c r="D6" s="13">
        <v>6</v>
      </c>
      <c r="E6" s="47"/>
      <c r="F6" s="53"/>
      <c r="G6" s="51"/>
      <c r="H6" s="67"/>
      <c r="I6" s="52"/>
      <c r="J6" s="210"/>
      <c r="K6" s="164"/>
    </row>
    <row r="7" spans="1:11" ht="14.45" x14ac:dyDescent="0.3">
      <c r="A7" s="76"/>
      <c r="B7" s="73" t="s">
        <v>23</v>
      </c>
      <c r="C7" s="1" t="s">
        <v>15</v>
      </c>
      <c r="D7" s="13">
        <v>1</v>
      </c>
      <c r="E7" s="47"/>
      <c r="F7" s="61"/>
      <c r="G7" s="52"/>
      <c r="H7" s="65"/>
      <c r="I7" s="52"/>
      <c r="J7" s="209"/>
      <c r="K7" s="165"/>
    </row>
    <row r="8" spans="1:11" ht="14.45" x14ac:dyDescent="0.3">
      <c r="A8" s="76"/>
      <c r="B8" s="73" t="s">
        <v>43</v>
      </c>
      <c r="C8" s="1" t="s">
        <v>15</v>
      </c>
      <c r="D8" s="13">
        <v>1</v>
      </c>
      <c r="E8" s="47"/>
      <c r="F8" s="61"/>
      <c r="G8" s="52"/>
      <c r="H8" s="65"/>
      <c r="I8" s="52"/>
      <c r="J8" s="209"/>
      <c r="K8" s="165"/>
    </row>
    <row r="9" spans="1:11" ht="15.75" thickBot="1" x14ac:dyDescent="0.3">
      <c r="A9" s="95"/>
      <c r="B9" s="74" t="s">
        <v>44</v>
      </c>
      <c r="C9" s="4" t="s">
        <v>15</v>
      </c>
      <c r="D9" s="14">
        <v>1</v>
      </c>
      <c r="E9" s="48"/>
      <c r="F9" s="49"/>
      <c r="G9" s="50"/>
      <c r="H9" s="66"/>
      <c r="I9" s="136"/>
      <c r="J9" s="211"/>
      <c r="K9" s="166"/>
    </row>
    <row r="10" spans="1:11" thickBot="1" x14ac:dyDescent="0.35">
      <c r="A10" s="30"/>
      <c r="B10" s="31"/>
      <c r="C10" s="31"/>
      <c r="D10" s="32"/>
      <c r="E10" s="31"/>
      <c r="F10" s="33"/>
      <c r="G10" s="34"/>
      <c r="H10" s="34"/>
      <c r="I10" s="34"/>
      <c r="J10" s="34"/>
      <c r="K10" s="153"/>
    </row>
    <row r="11" spans="1:11" ht="14.45" x14ac:dyDescent="0.3">
      <c r="A11" s="103" t="s">
        <v>12</v>
      </c>
      <c r="B11" s="72" t="s">
        <v>13</v>
      </c>
      <c r="C11" s="6" t="s">
        <v>9</v>
      </c>
      <c r="D11" s="12">
        <v>3</v>
      </c>
      <c r="E11" s="60"/>
      <c r="F11" s="54"/>
      <c r="G11" s="51"/>
      <c r="H11" s="67"/>
      <c r="I11" s="135"/>
      <c r="J11" s="209"/>
      <c r="K11" s="165"/>
    </row>
    <row r="12" spans="1:11" ht="14.45" x14ac:dyDescent="0.3">
      <c r="A12" s="76" t="s">
        <v>17</v>
      </c>
      <c r="B12" s="73" t="s">
        <v>13</v>
      </c>
      <c r="C12" s="1" t="s">
        <v>9</v>
      </c>
      <c r="D12" s="13">
        <v>4</v>
      </c>
      <c r="E12" s="47"/>
      <c r="F12" s="54"/>
      <c r="G12" s="51"/>
      <c r="H12" s="67"/>
      <c r="I12" s="52"/>
      <c r="J12" s="210"/>
      <c r="K12" s="164"/>
    </row>
    <row r="13" spans="1:11" ht="14.45" x14ac:dyDescent="0.3">
      <c r="A13" s="76" t="s">
        <v>64</v>
      </c>
      <c r="B13" s="73" t="s">
        <v>13</v>
      </c>
      <c r="C13" s="1" t="s">
        <v>9</v>
      </c>
      <c r="D13" s="13">
        <v>6</v>
      </c>
      <c r="E13" s="47"/>
      <c r="F13" s="54"/>
      <c r="G13" s="135"/>
      <c r="H13" s="67"/>
      <c r="I13" s="52"/>
      <c r="J13" s="210"/>
      <c r="K13" s="164"/>
    </row>
    <row r="14" spans="1:11" ht="14.45" x14ac:dyDescent="0.3">
      <c r="A14" s="76" t="s">
        <v>14</v>
      </c>
      <c r="B14" s="73" t="s">
        <v>13</v>
      </c>
      <c r="C14" s="1" t="s">
        <v>9</v>
      </c>
      <c r="D14" s="13">
        <v>2</v>
      </c>
      <c r="E14" s="47"/>
      <c r="F14" s="54"/>
      <c r="G14" s="51"/>
      <c r="H14" s="67"/>
      <c r="I14" s="52"/>
      <c r="J14" s="210"/>
      <c r="K14" s="164"/>
    </row>
    <row r="15" spans="1:11" ht="14.45" x14ac:dyDescent="0.3">
      <c r="A15" s="77" t="s">
        <v>45</v>
      </c>
      <c r="B15" s="73" t="s">
        <v>13</v>
      </c>
      <c r="C15" s="2" t="s">
        <v>15</v>
      </c>
      <c r="D15" s="15">
        <v>4</v>
      </c>
      <c r="E15" s="61"/>
      <c r="F15" s="54"/>
      <c r="G15" s="51"/>
      <c r="H15" s="67"/>
      <c r="I15" s="52"/>
      <c r="J15" s="210"/>
      <c r="K15" s="164"/>
    </row>
    <row r="16" spans="1:11" thickBot="1" x14ac:dyDescent="0.35">
      <c r="A16" s="112" t="s">
        <v>16</v>
      </c>
      <c r="B16" s="96" t="s">
        <v>13</v>
      </c>
      <c r="C16" s="113" t="s">
        <v>15</v>
      </c>
      <c r="D16" s="114">
        <v>3</v>
      </c>
      <c r="E16" s="115"/>
      <c r="F16" s="55"/>
      <c r="G16" s="150"/>
      <c r="H16" s="64"/>
      <c r="I16" s="136"/>
      <c r="J16" s="212"/>
      <c r="K16" s="168"/>
    </row>
    <row r="17" spans="1:11" thickBot="1" x14ac:dyDescent="0.35">
      <c r="A17" s="36"/>
      <c r="B17" s="37"/>
      <c r="C17" s="37"/>
      <c r="D17" s="38"/>
      <c r="E17" s="37"/>
      <c r="F17" s="37"/>
      <c r="G17" s="34"/>
      <c r="H17" s="34"/>
      <c r="I17" s="34"/>
      <c r="J17" s="34"/>
      <c r="K17" s="153"/>
    </row>
    <row r="18" spans="1:11" ht="14.45" x14ac:dyDescent="0.3">
      <c r="A18" s="117" t="s">
        <v>58</v>
      </c>
      <c r="B18" s="72" t="s">
        <v>13</v>
      </c>
      <c r="C18" s="7" t="s">
        <v>15</v>
      </c>
      <c r="D18" s="17">
        <v>1</v>
      </c>
      <c r="E18" s="53"/>
      <c r="F18" s="53"/>
      <c r="G18" s="51"/>
      <c r="H18" s="67"/>
      <c r="I18" s="135"/>
      <c r="J18" s="209"/>
      <c r="K18" s="165"/>
    </row>
    <row r="19" spans="1:11" ht="15.75" thickBot="1" x14ac:dyDescent="0.3">
      <c r="A19" s="121"/>
      <c r="B19" s="78" t="s">
        <v>24</v>
      </c>
      <c r="C19" s="5" t="s">
        <v>15</v>
      </c>
      <c r="D19" s="16">
        <v>1</v>
      </c>
      <c r="E19" s="49"/>
      <c r="F19" s="130"/>
      <c r="G19" s="148"/>
      <c r="H19" s="69"/>
      <c r="I19" s="145"/>
      <c r="J19" s="213"/>
      <c r="K19" s="168"/>
    </row>
    <row r="20" spans="1:11" thickBot="1" x14ac:dyDescent="0.35">
      <c r="A20" s="39"/>
      <c r="B20" s="31"/>
      <c r="C20" s="40"/>
      <c r="D20" s="41"/>
      <c r="E20" s="40"/>
      <c r="F20" s="33"/>
      <c r="G20" s="34"/>
      <c r="H20" s="34"/>
      <c r="I20" s="34"/>
      <c r="J20" s="34"/>
      <c r="K20" s="153"/>
    </row>
    <row r="21" spans="1:11" ht="14.45" x14ac:dyDescent="0.3">
      <c r="A21" s="123" t="s">
        <v>50</v>
      </c>
      <c r="B21" s="79" t="s">
        <v>13</v>
      </c>
      <c r="C21" s="7" t="s">
        <v>15</v>
      </c>
      <c r="D21" s="17">
        <v>3</v>
      </c>
      <c r="E21" s="53"/>
      <c r="F21" s="53"/>
      <c r="G21" s="51"/>
      <c r="H21" s="67"/>
      <c r="I21" s="135"/>
      <c r="J21" s="209"/>
      <c r="K21" s="165"/>
    </row>
    <row r="22" spans="1:11" ht="15.75" thickBot="1" x14ac:dyDescent="0.3">
      <c r="A22" s="121"/>
      <c r="B22" s="78" t="s">
        <v>24</v>
      </c>
      <c r="C22" s="5" t="s">
        <v>15</v>
      </c>
      <c r="D22" s="16">
        <v>1</v>
      </c>
      <c r="E22" s="49"/>
      <c r="F22" s="130"/>
      <c r="G22" s="150"/>
      <c r="H22" s="64"/>
      <c r="I22" s="136"/>
      <c r="J22" s="212"/>
      <c r="K22" s="168"/>
    </row>
    <row r="23" spans="1:11" thickBot="1" x14ac:dyDescent="0.35">
      <c r="A23" s="39"/>
      <c r="B23" s="31"/>
      <c r="C23" s="40"/>
      <c r="D23" s="41"/>
      <c r="E23" s="40"/>
      <c r="F23" s="33"/>
      <c r="G23" s="34"/>
      <c r="H23" s="34"/>
      <c r="I23" s="34"/>
      <c r="J23" s="34"/>
      <c r="K23" s="153"/>
    </row>
    <row r="24" spans="1:11" ht="14.45" x14ac:dyDescent="0.3">
      <c r="A24" s="126" t="s">
        <v>46</v>
      </c>
      <c r="B24" s="82" t="s">
        <v>13</v>
      </c>
      <c r="C24" s="11" t="s">
        <v>15</v>
      </c>
      <c r="D24" s="18">
        <v>10</v>
      </c>
      <c r="E24" s="62"/>
      <c r="F24" s="55"/>
      <c r="G24" s="59"/>
      <c r="H24" s="64"/>
      <c r="I24" s="150"/>
      <c r="J24" s="211"/>
      <c r="K24" s="166"/>
    </row>
    <row r="25" spans="1:11" ht="15.75" thickBot="1" x14ac:dyDescent="0.3">
      <c r="A25" s="145"/>
      <c r="B25" s="113" t="s">
        <v>24</v>
      </c>
      <c r="C25" s="113" t="s">
        <v>15</v>
      </c>
      <c r="D25" s="114">
        <v>5</v>
      </c>
      <c r="E25" s="115"/>
      <c r="F25" s="185"/>
      <c r="G25" s="136"/>
      <c r="H25" s="136"/>
      <c r="I25" s="136"/>
      <c r="J25" s="136"/>
      <c r="K25" s="146"/>
    </row>
    <row r="26" spans="1:11" thickBot="1" x14ac:dyDescent="0.35">
      <c r="A26" s="36"/>
      <c r="B26" s="37"/>
      <c r="C26" s="37"/>
      <c r="D26" s="38"/>
      <c r="E26" s="37"/>
      <c r="F26" s="37"/>
      <c r="G26" s="34"/>
      <c r="H26" s="34"/>
      <c r="I26" s="34"/>
      <c r="J26" s="34"/>
      <c r="K26" s="156"/>
    </row>
    <row r="27" spans="1:11" ht="14.45" x14ac:dyDescent="0.3">
      <c r="A27" s="126" t="s">
        <v>18</v>
      </c>
      <c r="B27" s="82" t="s">
        <v>13</v>
      </c>
      <c r="C27" s="11" t="s">
        <v>15</v>
      </c>
      <c r="D27" s="18">
        <v>22</v>
      </c>
      <c r="E27" s="62"/>
      <c r="F27" s="55"/>
      <c r="G27" s="59"/>
      <c r="H27" s="64"/>
      <c r="I27" s="150"/>
      <c r="J27" s="211"/>
      <c r="K27" s="166"/>
    </row>
    <row r="28" spans="1:11" ht="15.75" thickBot="1" x14ac:dyDescent="0.3">
      <c r="A28" s="145"/>
      <c r="B28" s="113" t="s">
        <v>24</v>
      </c>
      <c r="C28" s="113" t="s">
        <v>15</v>
      </c>
      <c r="D28" s="114">
        <v>11</v>
      </c>
      <c r="E28" s="115"/>
      <c r="F28" s="185"/>
      <c r="G28" s="136"/>
      <c r="H28" s="136"/>
      <c r="I28" s="136"/>
      <c r="J28" s="136"/>
      <c r="K28" s="146"/>
    </row>
    <row r="29" spans="1:11" thickBot="1" x14ac:dyDescent="0.35">
      <c r="A29" s="36"/>
      <c r="B29" s="37"/>
      <c r="C29" s="37"/>
      <c r="D29" s="38"/>
      <c r="E29" s="37"/>
      <c r="F29" s="37"/>
      <c r="G29" s="34"/>
      <c r="H29" s="34"/>
      <c r="I29" s="34"/>
      <c r="J29" s="34"/>
      <c r="K29" s="156"/>
    </row>
    <row r="30" spans="1:11" ht="14.45" x14ac:dyDescent="0.3">
      <c r="A30" s="123" t="s">
        <v>19</v>
      </c>
      <c r="B30" s="79" t="s">
        <v>7</v>
      </c>
      <c r="C30" s="7" t="s">
        <v>15</v>
      </c>
      <c r="D30" s="17">
        <v>2</v>
      </c>
      <c r="E30" s="51"/>
      <c r="F30" s="53"/>
      <c r="G30" s="51"/>
      <c r="H30" s="67"/>
      <c r="I30" s="135"/>
      <c r="J30" s="209"/>
      <c r="K30" s="165"/>
    </row>
    <row r="31" spans="1:11" ht="14.45" x14ac:dyDescent="0.3">
      <c r="A31" s="83"/>
      <c r="B31" s="80" t="s">
        <v>8</v>
      </c>
      <c r="C31" s="2" t="s">
        <v>15</v>
      </c>
      <c r="D31" s="15">
        <v>6</v>
      </c>
      <c r="E31" s="52"/>
      <c r="F31" s="53"/>
      <c r="G31" s="51"/>
      <c r="H31" s="67"/>
      <c r="I31" s="52"/>
      <c r="J31" s="210"/>
      <c r="K31" s="164"/>
    </row>
    <row r="32" spans="1:11" ht="14.45" x14ac:dyDescent="0.3">
      <c r="A32" s="84"/>
      <c r="B32" s="78" t="s">
        <v>23</v>
      </c>
      <c r="C32" s="5" t="s">
        <v>15</v>
      </c>
      <c r="D32" s="16">
        <v>2</v>
      </c>
      <c r="E32" s="50"/>
      <c r="F32" s="62"/>
      <c r="G32" s="10"/>
      <c r="H32" s="69"/>
      <c r="I32" s="3"/>
      <c r="J32" s="213"/>
      <c r="K32" s="168"/>
    </row>
    <row r="33" spans="1:11" x14ac:dyDescent="0.25">
      <c r="A33" s="83"/>
      <c r="B33" s="80" t="s">
        <v>24</v>
      </c>
      <c r="C33" s="2" t="s">
        <v>15</v>
      </c>
      <c r="D33" s="15">
        <v>1</v>
      </c>
      <c r="E33" s="52"/>
      <c r="F33" s="61"/>
      <c r="G33" s="3"/>
      <c r="H33" s="68"/>
      <c r="I33" s="3"/>
      <c r="J33" s="214"/>
      <c r="K33" s="164"/>
    </row>
    <row r="34" spans="1:11" ht="15.75" thickBot="1" x14ac:dyDescent="0.3">
      <c r="A34" s="121"/>
      <c r="B34" s="78" t="s">
        <v>47</v>
      </c>
      <c r="C34" s="5" t="s">
        <v>15</v>
      </c>
      <c r="D34" s="16">
        <v>1</v>
      </c>
      <c r="E34" s="50"/>
      <c r="F34" s="49"/>
      <c r="G34" s="8"/>
      <c r="H34" s="71"/>
      <c r="I34" s="145"/>
      <c r="J34" s="213"/>
      <c r="K34" s="168"/>
    </row>
    <row r="35" spans="1:11" thickBot="1" x14ac:dyDescent="0.35">
      <c r="A35" s="39"/>
      <c r="B35" s="40"/>
      <c r="C35" s="40"/>
      <c r="D35" s="41"/>
      <c r="E35" s="40"/>
      <c r="F35" s="33"/>
      <c r="G35" s="34"/>
      <c r="H35" s="34"/>
      <c r="I35" s="34"/>
      <c r="J35" s="34"/>
      <c r="K35" s="153"/>
    </row>
    <row r="36" spans="1:11" ht="14.45" x14ac:dyDescent="0.3">
      <c r="A36" s="142" t="s">
        <v>20</v>
      </c>
      <c r="B36" s="142" t="s">
        <v>7</v>
      </c>
      <c r="C36" s="142" t="s">
        <v>15</v>
      </c>
      <c r="D36" s="143">
        <v>3</v>
      </c>
      <c r="E36" s="135"/>
      <c r="F36" s="120"/>
      <c r="G36" s="135"/>
      <c r="H36" s="135"/>
      <c r="I36" s="135"/>
      <c r="J36" s="135"/>
      <c r="K36" s="143"/>
    </row>
    <row r="37" spans="1:11" ht="14.45" x14ac:dyDescent="0.3">
      <c r="A37" s="3"/>
      <c r="B37" s="3" t="s">
        <v>8</v>
      </c>
      <c r="C37" s="3" t="s">
        <v>15</v>
      </c>
      <c r="D37" s="20">
        <v>9</v>
      </c>
      <c r="E37" s="52"/>
      <c r="F37" s="61"/>
      <c r="G37" s="52"/>
      <c r="H37" s="52"/>
      <c r="I37" s="52"/>
      <c r="J37" s="52"/>
      <c r="K37" s="20"/>
    </row>
    <row r="38" spans="1:11" ht="14.45" x14ac:dyDescent="0.3">
      <c r="A38" s="84"/>
      <c r="B38" s="86" t="s">
        <v>23</v>
      </c>
      <c r="C38" s="8" t="s">
        <v>15</v>
      </c>
      <c r="D38" s="21">
        <v>2</v>
      </c>
      <c r="E38" s="50"/>
      <c r="F38" s="62"/>
      <c r="G38" s="59"/>
      <c r="H38" s="64"/>
      <c r="I38" s="52"/>
      <c r="J38" s="212"/>
      <c r="K38" s="168"/>
    </row>
    <row r="39" spans="1:11" x14ac:dyDescent="0.25">
      <c r="A39" s="83"/>
      <c r="B39" s="80" t="s">
        <v>24</v>
      </c>
      <c r="C39" s="2" t="s">
        <v>15</v>
      </c>
      <c r="D39" s="15">
        <v>1</v>
      </c>
      <c r="E39" s="52"/>
      <c r="F39" s="61"/>
      <c r="G39" s="3"/>
      <c r="H39" s="68"/>
      <c r="I39" s="3"/>
      <c r="J39" s="214"/>
      <c r="K39" s="164"/>
    </row>
    <row r="40" spans="1:11" ht="15.75" thickBot="1" x14ac:dyDescent="0.3">
      <c r="A40" s="121"/>
      <c r="B40" s="78" t="s">
        <v>47</v>
      </c>
      <c r="C40" s="5" t="s">
        <v>15</v>
      </c>
      <c r="D40" s="16">
        <v>1</v>
      </c>
      <c r="E40" s="50"/>
      <c r="F40" s="49"/>
      <c r="G40" s="145"/>
      <c r="H40" s="71"/>
      <c r="I40" s="145"/>
      <c r="J40" s="213"/>
      <c r="K40" s="168"/>
    </row>
    <row r="41" spans="1:11" thickBot="1" x14ac:dyDescent="0.35">
      <c r="A41" s="39"/>
      <c r="B41" s="40"/>
      <c r="C41" s="40"/>
      <c r="D41" s="41"/>
      <c r="E41" s="40"/>
      <c r="F41" s="33"/>
      <c r="G41" s="34"/>
      <c r="H41" s="34"/>
      <c r="I41" s="34"/>
      <c r="J41" s="34"/>
      <c r="K41" s="153"/>
    </row>
    <row r="42" spans="1:11" ht="14.45" x14ac:dyDescent="0.3">
      <c r="A42" s="123" t="s">
        <v>21</v>
      </c>
      <c r="B42" s="85" t="s">
        <v>7</v>
      </c>
      <c r="C42" s="9" t="s">
        <v>15</v>
      </c>
      <c r="D42" s="19">
        <v>4</v>
      </c>
      <c r="E42" s="51"/>
      <c r="F42" s="53"/>
      <c r="G42" s="9"/>
      <c r="H42" s="70"/>
      <c r="I42" s="142"/>
      <c r="J42" s="215"/>
      <c r="K42" s="165"/>
    </row>
    <row r="43" spans="1:11" ht="14.45" x14ac:dyDescent="0.3">
      <c r="A43" s="83"/>
      <c r="B43" s="88" t="s">
        <v>8</v>
      </c>
      <c r="C43" s="3" t="s">
        <v>15</v>
      </c>
      <c r="D43" s="20">
        <v>12</v>
      </c>
      <c r="E43" s="52"/>
      <c r="F43" s="53"/>
      <c r="G43" s="9"/>
      <c r="H43" s="70"/>
      <c r="I43" s="3"/>
      <c r="J43" s="214"/>
      <c r="K43" s="164"/>
    </row>
    <row r="44" spans="1:11" thickBot="1" x14ac:dyDescent="0.35">
      <c r="A44" s="83"/>
      <c r="B44" s="88" t="s">
        <v>23</v>
      </c>
      <c r="C44" s="3" t="s">
        <v>15</v>
      </c>
      <c r="D44" s="20">
        <v>2</v>
      </c>
      <c r="E44" s="52"/>
      <c r="F44" s="61"/>
      <c r="G44" s="3"/>
      <c r="H44" s="68"/>
      <c r="I44" s="3"/>
      <c r="J44" s="214"/>
      <c r="K44" s="164"/>
    </row>
    <row r="45" spans="1:11" thickBot="1" x14ac:dyDescent="0.35">
      <c r="A45" s="39"/>
      <c r="B45" s="40"/>
      <c r="C45" s="40"/>
      <c r="D45" s="41"/>
      <c r="E45" s="40"/>
      <c r="F45" s="33"/>
      <c r="G45" s="34"/>
      <c r="H45" s="34"/>
      <c r="I45" s="34"/>
      <c r="J45" s="34"/>
      <c r="K45" s="153"/>
    </row>
    <row r="46" spans="1:11" ht="14.45" x14ac:dyDescent="0.3">
      <c r="A46" s="123" t="s">
        <v>65</v>
      </c>
      <c r="B46" s="141" t="s">
        <v>7</v>
      </c>
      <c r="C46" s="142" t="s">
        <v>15</v>
      </c>
      <c r="D46" s="143">
        <v>3</v>
      </c>
      <c r="E46" s="195"/>
      <c r="F46" s="196"/>
      <c r="G46" s="197"/>
      <c r="H46" s="197"/>
      <c r="I46" s="197"/>
      <c r="J46" s="197"/>
      <c r="K46" s="198"/>
    </row>
    <row r="47" spans="1:11" ht="14.45" x14ac:dyDescent="0.3">
      <c r="A47" s="83"/>
      <c r="B47" s="88" t="s">
        <v>8</v>
      </c>
      <c r="C47" s="3" t="s">
        <v>15</v>
      </c>
      <c r="D47" s="20">
        <v>9</v>
      </c>
      <c r="E47" s="186"/>
      <c r="F47" s="188"/>
      <c r="G47" s="189"/>
      <c r="H47" s="189"/>
      <c r="I47" s="189"/>
      <c r="J47" s="189"/>
      <c r="K47" s="190"/>
    </row>
    <row r="48" spans="1:11" thickBot="1" x14ac:dyDescent="0.35">
      <c r="A48" s="83"/>
      <c r="B48" s="88" t="s">
        <v>23</v>
      </c>
      <c r="C48" s="3" t="s">
        <v>15</v>
      </c>
      <c r="D48" s="20">
        <v>2</v>
      </c>
      <c r="E48" s="191"/>
      <c r="F48" s="192"/>
      <c r="G48" s="193"/>
      <c r="H48" s="193"/>
      <c r="I48" s="193"/>
      <c r="J48" s="193"/>
      <c r="K48" s="194"/>
    </row>
    <row r="49" spans="1:11" thickBot="1" x14ac:dyDescent="0.35">
      <c r="A49" s="39"/>
      <c r="B49" s="40"/>
      <c r="C49" s="40"/>
      <c r="D49" s="41"/>
      <c r="E49" s="40"/>
      <c r="F49" s="33"/>
      <c r="G49" s="34"/>
      <c r="H49" s="34"/>
      <c r="I49" s="34"/>
      <c r="J49" s="34"/>
      <c r="K49" s="153"/>
    </row>
    <row r="50" spans="1:11" thickBot="1" x14ac:dyDescent="0.35">
      <c r="A50" s="126" t="s">
        <v>22</v>
      </c>
      <c r="B50" s="58" t="s">
        <v>13</v>
      </c>
      <c r="C50" s="10" t="s">
        <v>15</v>
      </c>
      <c r="D50" s="22">
        <v>14</v>
      </c>
      <c r="E50" s="59"/>
      <c r="F50" s="55"/>
      <c r="G50" s="59"/>
      <c r="H50" s="64"/>
      <c r="I50" s="150"/>
      <c r="J50" s="211"/>
      <c r="K50" s="166"/>
    </row>
    <row r="51" spans="1:11" thickBot="1" x14ac:dyDescent="0.35">
      <c r="A51" s="173"/>
      <c r="B51" s="174"/>
      <c r="C51" s="40"/>
      <c r="D51" s="40"/>
      <c r="E51" s="40"/>
      <c r="F51" s="42"/>
      <c r="G51" s="34"/>
      <c r="H51" s="34"/>
      <c r="I51" s="34"/>
      <c r="J51" s="34"/>
      <c r="K51" s="35"/>
    </row>
    <row r="52" spans="1:11" ht="17.45" customHeight="1" x14ac:dyDescent="0.3">
      <c r="A52" s="175" t="s">
        <v>61</v>
      </c>
      <c r="B52" s="96" t="s">
        <v>48</v>
      </c>
      <c r="C52" s="128" t="s">
        <v>15</v>
      </c>
      <c r="D52" s="129">
        <v>2</v>
      </c>
      <c r="E52" s="130"/>
      <c r="F52" s="55"/>
      <c r="G52" s="150"/>
      <c r="H52" s="64"/>
      <c r="I52" s="150"/>
      <c r="J52" s="211"/>
      <c r="K52" s="166"/>
    </row>
    <row r="53" spans="1:11" ht="17.45" customHeight="1" thickBot="1" x14ac:dyDescent="0.35">
      <c r="A53" s="201"/>
      <c r="B53" s="97" t="s">
        <v>49</v>
      </c>
      <c r="C53" s="113" t="s">
        <v>15</v>
      </c>
      <c r="D53" s="114">
        <v>2</v>
      </c>
      <c r="E53" s="115"/>
      <c r="F53" s="202" t="s">
        <v>63</v>
      </c>
      <c r="G53" s="200" t="s">
        <v>63</v>
      </c>
      <c r="H53" s="200" t="s">
        <v>63</v>
      </c>
      <c r="I53" s="136"/>
      <c r="J53" s="136"/>
      <c r="K53" s="146"/>
    </row>
    <row r="54" spans="1:11" ht="17.45" customHeight="1" thickBot="1" x14ac:dyDescent="0.35">
      <c r="A54" s="176"/>
      <c r="B54" s="177"/>
      <c r="C54" s="177"/>
      <c r="D54" s="178"/>
      <c r="E54" s="179"/>
      <c r="F54" s="180"/>
      <c r="G54" s="181"/>
      <c r="H54" s="181"/>
      <c r="I54" s="181"/>
      <c r="J54" s="181"/>
      <c r="K54" s="182"/>
    </row>
    <row r="55" spans="1:11" ht="14.45" x14ac:dyDescent="0.3">
      <c r="A55" s="183" t="s">
        <v>62</v>
      </c>
      <c r="B55" s="105" t="s">
        <v>48</v>
      </c>
      <c r="C55" s="118" t="s">
        <v>15</v>
      </c>
      <c r="D55" s="119">
        <v>2</v>
      </c>
      <c r="E55" s="120"/>
      <c r="F55" s="54"/>
      <c r="G55" s="135"/>
      <c r="H55" s="135"/>
      <c r="I55" s="135"/>
      <c r="J55" s="135"/>
      <c r="K55" s="143"/>
    </row>
    <row r="56" spans="1:11" thickBot="1" x14ac:dyDescent="0.35">
      <c r="A56" s="184" t="s">
        <v>63</v>
      </c>
      <c r="B56" s="97" t="s">
        <v>49</v>
      </c>
      <c r="C56" s="113" t="s">
        <v>15</v>
      </c>
      <c r="D56" s="114">
        <v>2</v>
      </c>
      <c r="E56" s="115"/>
      <c r="F56" s="185"/>
      <c r="G56" s="136"/>
      <c r="H56" s="136"/>
      <c r="I56" s="136"/>
      <c r="J56" s="136"/>
      <c r="K56" s="146"/>
    </row>
    <row r="57" spans="1:11" thickBot="1" x14ac:dyDescent="0.35">
      <c r="A57" s="36"/>
      <c r="B57" s="37"/>
      <c r="C57" s="37"/>
      <c r="D57" s="38"/>
      <c r="E57" s="37"/>
      <c r="F57" s="37"/>
      <c r="G57" s="34"/>
      <c r="H57" s="34"/>
      <c r="I57" s="34"/>
      <c r="J57" s="34"/>
      <c r="K57" s="153"/>
    </row>
    <row r="58" spans="1:11" thickBot="1" x14ac:dyDescent="0.35">
      <c r="C58" s="43"/>
      <c r="D58" s="44"/>
      <c r="E58" s="172" t="s">
        <v>27</v>
      </c>
      <c r="F58" s="56"/>
      <c r="G58" s="57"/>
      <c r="H58" s="57"/>
      <c r="I58" s="157"/>
      <c r="J58" s="157"/>
      <c r="K58" s="44"/>
    </row>
    <row r="60" spans="1:11" x14ac:dyDescent="0.25">
      <c r="A60" t="s">
        <v>34</v>
      </c>
    </row>
    <row r="62" spans="1:11" x14ac:dyDescent="0.25">
      <c r="A62" t="s">
        <v>35</v>
      </c>
    </row>
    <row r="64" spans="1:11" x14ac:dyDescent="0.25">
      <c r="A64" t="s">
        <v>36</v>
      </c>
    </row>
    <row r="66" spans="1:11" x14ac:dyDescent="0.25">
      <c r="A66" t="s">
        <v>37</v>
      </c>
    </row>
    <row r="68" spans="1:11" x14ac:dyDescent="0.25">
      <c r="A68" t="s">
        <v>35</v>
      </c>
    </row>
    <row r="70" spans="1:11" x14ac:dyDescent="0.25">
      <c r="A70" s="23" t="s">
        <v>38</v>
      </c>
    </row>
    <row r="73" spans="1:11" x14ac:dyDescent="0.25">
      <c r="A73" t="s">
        <v>39</v>
      </c>
    </row>
    <row r="77" spans="1:11" x14ac:dyDescent="0.25">
      <c r="A77" s="63" t="s">
        <v>59</v>
      </c>
    </row>
    <row r="78" spans="1:11" thickBot="1" x14ac:dyDescent="0.35"/>
    <row r="79" spans="1:11" x14ac:dyDescent="0.25">
      <c r="A79" s="24" t="s">
        <v>0</v>
      </c>
      <c r="B79" s="359" t="s">
        <v>2</v>
      </c>
      <c r="C79" s="359" t="s">
        <v>3</v>
      </c>
      <c r="D79" s="359" t="s">
        <v>4</v>
      </c>
      <c r="E79" s="25" t="s">
        <v>29</v>
      </c>
      <c r="F79" s="24" t="s">
        <v>5</v>
      </c>
      <c r="G79" s="26" t="s">
        <v>30</v>
      </c>
      <c r="H79" s="159" t="s">
        <v>32</v>
      </c>
      <c r="I79" s="357" t="s">
        <v>60</v>
      </c>
      <c r="J79" s="216"/>
      <c r="K79" s="161" t="s">
        <v>25</v>
      </c>
    </row>
    <row r="80" spans="1:11" ht="15.75" thickBot="1" x14ac:dyDescent="0.3">
      <c r="A80" s="27" t="s">
        <v>1</v>
      </c>
      <c r="B80" s="360"/>
      <c r="C80" s="360"/>
      <c r="D80" s="360"/>
      <c r="E80" s="28" t="s">
        <v>28</v>
      </c>
      <c r="F80" s="27" t="s">
        <v>28</v>
      </c>
      <c r="G80" s="29" t="s">
        <v>31</v>
      </c>
      <c r="H80" s="160" t="s">
        <v>33</v>
      </c>
      <c r="I80" s="358"/>
      <c r="J80" s="217"/>
      <c r="K80" s="162"/>
    </row>
    <row r="81" spans="1:11" x14ac:dyDescent="0.25">
      <c r="A81" s="75" t="s">
        <v>79</v>
      </c>
      <c r="B81" s="72" t="s">
        <v>7</v>
      </c>
      <c r="C81" s="6" t="s">
        <v>15</v>
      </c>
      <c r="D81" s="12">
        <v>3</v>
      </c>
      <c r="E81" s="60">
        <v>503</v>
      </c>
      <c r="F81" s="89">
        <f>E81*D81</f>
        <v>1509</v>
      </c>
      <c r="G81" s="90">
        <f>F81*23%</f>
        <v>347.07</v>
      </c>
      <c r="H81" s="91">
        <f>F81+G81</f>
        <v>1856.07</v>
      </c>
      <c r="I81" s="222">
        <v>15000</v>
      </c>
      <c r="J81" s="223">
        <f>'[1]Zapotrzebowanie+szacunkowa'!G81</f>
        <v>0</v>
      </c>
      <c r="K81" s="163" t="s">
        <v>40</v>
      </c>
    </row>
    <row r="82" spans="1:11" x14ac:dyDescent="0.25">
      <c r="A82" s="76"/>
      <c r="B82" s="73" t="s">
        <v>8</v>
      </c>
      <c r="C82" s="1" t="s">
        <v>80</v>
      </c>
      <c r="D82" s="13">
        <v>3</v>
      </c>
      <c r="E82" s="47">
        <v>976</v>
      </c>
      <c r="F82" s="89">
        <f t="shared" ref="F82:F136" si="0">E82*D82</f>
        <v>2928</v>
      </c>
      <c r="G82" s="90">
        <f t="shared" ref="G82:G136" si="1">F82*23%</f>
        <v>673.44</v>
      </c>
      <c r="H82" s="91">
        <f t="shared" ref="H82:H136" si="2">F82+G82</f>
        <v>3601.44</v>
      </c>
      <c r="I82" s="222">
        <v>15000</v>
      </c>
      <c r="J82" s="223">
        <f>'[1]Zapotrzebowanie+szacunkowa'!G82</f>
        <v>0</v>
      </c>
      <c r="K82" s="164" t="s">
        <v>40</v>
      </c>
    </row>
    <row r="83" spans="1:11" x14ac:dyDescent="0.25">
      <c r="A83" s="76"/>
      <c r="B83" s="73" t="s">
        <v>10</v>
      </c>
      <c r="C83" s="1" t="s">
        <v>15</v>
      </c>
      <c r="D83" s="13">
        <v>2</v>
      </c>
      <c r="E83" s="47">
        <v>483</v>
      </c>
      <c r="F83" s="89">
        <f t="shared" si="0"/>
        <v>966</v>
      </c>
      <c r="G83" s="90">
        <f t="shared" si="1"/>
        <v>222.18</v>
      </c>
      <c r="H83" s="91">
        <f t="shared" si="2"/>
        <v>1188.18</v>
      </c>
      <c r="I83" s="222" t="s">
        <v>63</v>
      </c>
      <c r="J83" s="223">
        <f>'[1]Zapotrzebowanie+szacunkowa'!G83</f>
        <v>0</v>
      </c>
      <c r="K83" s="164" t="s">
        <v>40</v>
      </c>
    </row>
    <row r="84" spans="1:11" x14ac:dyDescent="0.25">
      <c r="A84" s="76"/>
      <c r="B84" s="73" t="s">
        <v>11</v>
      </c>
      <c r="C84" s="1" t="s">
        <v>80</v>
      </c>
      <c r="D84" s="13">
        <v>2</v>
      </c>
      <c r="E84" s="47">
        <v>483</v>
      </c>
      <c r="F84" s="89">
        <f t="shared" si="0"/>
        <v>966</v>
      </c>
      <c r="G84" s="90">
        <f t="shared" si="1"/>
        <v>222.18</v>
      </c>
      <c r="H84" s="91">
        <f t="shared" si="2"/>
        <v>1188.18</v>
      </c>
      <c r="I84" s="222" t="s">
        <v>63</v>
      </c>
      <c r="J84" s="223">
        <f>'[1]Zapotrzebowanie+szacunkowa'!G84</f>
        <v>0</v>
      </c>
      <c r="K84" s="164" t="s">
        <v>40</v>
      </c>
    </row>
    <row r="85" spans="1:11" x14ac:dyDescent="0.25">
      <c r="A85" s="76"/>
      <c r="B85" s="73" t="s">
        <v>23</v>
      </c>
      <c r="C85" s="1" t="s">
        <v>15</v>
      </c>
      <c r="D85" s="13">
        <v>1</v>
      </c>
      <c r="E85" s="47">
        <v>41</v>
      </c>
      <c r="F85" s="89">
        <f t="shared" si="0"/>
        <v>41</v>
      </c>
      <c r="G85" s="90">
        <f t="shared" si="1"/>
        <v>9.43</v>
      </c>
      <c r="H85" s="91">
        <f t="shared" si="2"/>
        <v>50.43</v>
      </c>
      <c r="I85" s="222" t="s">
        <v>63</v>
      </c>
      <c r="J85" s="223">
        <f>'[1]Zapotrzebowanie+szacunkowa'!G85</f>
        <v>0</v>
      </c>
      <c r="K85" s="165" t="s">
        <v>40</v>
      </c>
    </row>
    <row r="86" spans="1:11" x14ac:dyDescent="0.25">
      <c r="A86" s="76"/>
      <c r="B86" s="73" t="s">
        <v>43</v>
      </c>
      <c r="C86" s="1" t="s">
        <v>15</v>
      </c>
      <c r="D86" s="13">
        <v>1</v>
      </c>
      <c r="E86" s="47">
        <v>504</v>
      </c>
      <c r="F86" s="89">
        <f t="shared" si="0"/>
        <v>504</v>
      </c>
      <c r="G86" s="90">
        <f t="shared" si="1"/>
        <v>115.92</v>
      </c>
      <c r="H86" s="91">
        <f t="shared" si="2"/>
        <v>619.91999999999996</v>
      </c>
      <c r="I86" s="222" t="s">
        <v>63</v>
      </c>
      <c r="J86" s="223">
        <f>'[1]Zapotrzebowanie+szacunkowa'!G86</f>
        <v>0</v>
      </c>
      <c r="K86" s="165" t="s">
        <v>40</v>
      </c>
    </row>
    <row r="87" spans="1:11" ht="15.75" thickBot="1" x14ac:dyDescent="0.3">
      <c r="A87" s="95"/>
      <c r="B87" s="96" t="s">
        <v>44</v>
      </c>
      <c r="C87" s="97" t="s">
        <v>15</v>
      </c>
      <c r="D87" s="98">
        <v>1</v>
      </c>
      <c r="E87" s="99">
        <v>48</v>
      </c>
      <c r="F87" s="100">
        <f t="shared" si="0"/>
        <v>48</v>
      </c>
      <c r="G87" s="101">
        <f t="shared" si="1"/>
        <v>11.040000000000001</v>
      </c>
      <c r="H87" s="102">
        <f t="shared" si="2"/>
        <v>59.04</v>
      </c>
      <c r="I87" s="224" t="s">
        <v>63</v>
      </c>
      <c r="J87" s="223">
        <f>'[1]Zapotrzebowanie+szacunkowa'!G87</f>
        <v>0</v>
      </c>
      <c r="K87" s="166" t="s">
        <v>40</v>
      </c>
    </row>
    <row r="88" spans="1:11" thickBot="1" x14ac:dyDescent="0.35">
      <c r="A88" s="354"/>
      <c r="B88" s="355"/>
      <c r="C88" s="355"/>
      <c r="D88" s="355"/>
      <c r="E88" s="355"/>
      <c r="F88" s="355"/>
      <c r="G88" s="355"/>
      <c r="H88" s="355"/>
      <c r="I88" s="355"/>
      <c r="J88" s="355"/>
      <c r="K88" s="356"/>
    </row>
    <row r="89" spans="1:11" x14ac:dyDescent="0.25">
      <c r="A89" s="103" t="s">
        <v>12</v>
      </c>
      <c r="B89" s="104" t="s">
        <v>13</v>
      </c>
      <c r="C89" s="105" t="s">
        <v>9</v>
      </c>
      <c r="D89" s="106">
        <v>2</v>
      </c>
      <c r="E89" s="107">
        <v>472</v>
      </c>
      <c r="F89" s="108">
        <f t="shared" si="0"/>
        <v>944</v>
      </c>
      <c r="G89" s="109">
        <f t="shared" si="1"/>
        <v>217.12</v>
      </c>
      <c r="H89" s="110">
        <f t="shared" si="2"/>
        <v>1161.1199999999999</v>
      </c>
      <c r="I89" s="110"/>
      <c r="J89" s="223" t="s">
        <v>68</v>
      </c>
      <c r="K89" s="111" t="s">
        <v>40</v>
      </c>
    </row>
    <row r="90" spans="1:11" x14ac:dyDescent="0.25">
      <c r="A90" s="76" t="s">
        <v>17</v>
      </c>
      <c r="B90" s="73" t="s">
        <v>13</v>
      </c>
      <c r="C90" s="1" t="s">
        <v>9</v>
      </c>
      <c r="D90" s="13">
        <v>3</v>
      </c>
      <c r="E90" s="47">
        <v>683</v>
      </c>
      <c r="F90" s="89">
        <f t="shared" si="0"/>
        <v>2049</v>
      </c>
      <c r="G90" s="90">
        <f t="shared" si="1"/>
        <v>471.27000000000004</v>
      </c>
      <c r="H90" s="91">
        <f t="shared" si="2"/>
        <v>2520.27</v>
      </c>
      <c r="I90" s="110"/>
      <c r="J90" s="223" t="s">
        <v>67</v>
      </c>
      <c r="K90" s="46" t="s">
        <v>40</v>
      </c>
    </row>
    <row r="91" spans="1:11" x14ac:dyDescent="0.25">
      <c r="A91" s="76" t="s">
        <v>64</v>
      </c>
      <c r="B91" s="73" t="s">
        <v>13</v>
      </c>
      <c r="C91" s="1" t="s">
        <v>9</v>
      </c>
      <c r="D91" s="13">
        <v>6</v>
      </c>
      <c r="E91" s="47">
        <v>658</v>
      </c>
      <c r="F91" s="108">
        <f>E91*D91</f>
        <v>3948</v>
      </c>
      <c r="G91" s="109">
        <f>F91*23%</f>
        <v>908.04000000000008</v>
      </c>
      <c r="H91" s="110">
        <f>F91+G91</f>
        <v>4856.04</v>
      </c>
      <c r="I91" s="110"/>
      <c r="J91" s="223" t="s">
        <v>66</v>
      </c>
      <c r="K91" s="46" t="s">
        <v>40</v>
      </c>
    </row>
    <row r="92" spans="1:11" x14ac:dyDescent="0.25">
      <c r="A92" s="77" t="s">
        <v>45</v>
      </c>
      <c r="B92" s="73" t="s">
        <v>13</v>
      </c>
      <c r="C92" s="2" t="s">
        <v>15</v>
      </c>
      <c r="D92" s="15">
        <v>4</v>
      </c>
      <c r="E92" s="61">
        <v>239</v>
      </c>
      <c r="F92" s="89">
        <f t="shared" si="0"/>
        <v>956</v>
      </c>
      <c r="G92" s="90">
        <f t="shared" si="1"/>
        <v>219.88</v>
      </c>
      <c r="H92" s="91">
        <f t="shared" si="2"/>
        <v>1175.8800000000001</v>
      </c>
      <c r="I92" s="110"/>
      <c r="J92" s="223" t="s">
        <v>69</v>
      </c>
      <c r="K92" s="46" t="s">
        <v>40</v>
      </c>
    </row>
    <row r="93" spans="1:11" ht="15.75" thickBot="1" x14ac:dyDescent="0.3">
      <c r="A93" s="112" t="s">
        <v>16</v>
      </c>
      <c r="B93" s="96" t="s">
        <v>13</v>
      </c>
      <c r="C93" s="113" t="s">
        <v>15</v>
      </c>
      <c r="D93" s="114">
        <v>3</v>
      </c>
      <c r="E93" s="115">
        <v>221</v>
      </c>
      <c r="F93" s="100">
        <f t="shared" si="0"/>
        <v>663</v>
      </c>
      <c r="G93" s="101">
        <f t="shared" si="1"/>
        <v>152.49</v>
      </c>
      <c r="H93" s="102">
        <f t="shared" si="2"/>
        <v>815.49</v>
      </c>
      <c r="I93" s="133"/>
      <c r="J93" s="223" t="s">
        <v>70</v>
      </c>
      <c r="K93" s="116" t="s">
        <v>40</v>
      </c>
    </row>
    <row r="94" spans="1:11" thickBot="1" x14ac:dyDescent="0.35">
      <c r="A94" s="351"/>
      <c r="B94" s="352"/>
      <c r="C94" s="352"/>
      <c r="D94" s="352"/>
      <c r="E94" s="352"/>
      <c r="F94" s="352"/>
      <c r="G94" s="352"/>
      <c r="H94" s="352"/>
      <c r="I94" s="352"/>
      <c r="J94" s="352"/>
      <c r="K94" s="353"/>
    </row>
    <row r="95" spans="1:11" x14ac:dyDescent="0.25">
      <c r="A95" s="117" t="s">
        <v>26</v>
      </c>
      <c r="B95" s="104" t="s">
        <v>13</v>
      </c>
      <c r="C95" s="118" t="s">
        <v>15</v>
      </c>
      <c r="D95" s="119">
        <v>1</v>
      </c>
      <c r="E95" s="120">
        <v>650</v>
      </c>
      <c r="F95" s="108">
        <f t="shared" si="0"/>
        <v>650</v>
      </c>
      <c r="G95" s="109">
        <f t="shared" si="1"/>
        <v>149.5</v>
      </c>
      <c r="H95" s="110">
        <f t="shared" si="2"/>
        <v>799.5</v>
      </c>
      <c r="I95" s="110"/>
      <c r="J95" s="223">
        <f>'[1]Zapotrzebowanie+szacunkowa'!G95</f>
        <v>0</v>
      </c>
      <c r="K95" s="111" t="s">
        <v>40</v>
      </c>
    </row>
    <row r="96" spans="1:11" ht="15.75" thickBot="1" x14ac:dyDescent="0.3">
      <c r="A96" s="121"/>
      <c r="B96" s="122" t="s">
        <v>24</v>
      </c>
      <c r="C96" s="113" t="s">
        <v>15</v>
      </c>
      <c r="D96" s="114">
        <v>1</v>
      </c>
      <c r="E96" s="115">
        <v>126</v>
      </c>
      <c r="F96" s="100">
        <f t="shared" si="0"/>
        <v>126</v>
      </c>
      <c r="G96" s="101">
        <f t="shared" si="1"/>
        <v>28.98</v>
      </c>
      <c r="H96" s="102">
        <f t="shared" si="2"/>
        <v>154.97999999999999</v>
      </c>
      <c r="I96" s="133"/>
      <c r="J96" s="133"/>
      <c r="K96" s="116" t="s">
        <v>40</v>
      </c>
    </row>
    <row r="97" spans="1:11" thickBot="1" x14ac:dyDescent="0.35">
      <c r="A97" s="361"/>
      <c r="B97" s="362"/>
      <c r="C97" s="362"/>
      <c r="D97" s="362"/>
      <c r="E97" s="362"/>
      <c r="F97" s="362"/>
      <c r="G97" s="362"/>
      <c r="H97" s="362"/>
      <c r="I97" s="362"/>
      <c r="J97" s="362"/>
      <c r="K97" s="363"/>
    </row>
    <row r="98" spans="1:11" x14ac:dyDescent="0.25">
      <c r="A98" s="81" t="s">
        <v>50</v>
      </c>
      <c r="B98" s="124" t="s">
        <v>13</v>
      </c>
      <c r="C98" s="118" t="s">
        <v>15</v>
      </c>
      <c r="D98" s="119">
        <v>1</v>
      </c>
      <c r="E98" s="120">
        <v>309</v>
      </c>
      <c r="F98" s="108">
        <f t="shared" si="0"/>
        <v>309</v>
      </c>
      <c r="G98" s="109">
        <f t="shared" si="1"/>
        <v>71.070000000000007</v>
      </c>
      <c r="H98" s="110">
        <f t="shared" si="2"/>
        <v>380.07</v>
      </c>
      <c r="I98" s="110"/>
      <c r="J98" s="110"/>
      <c r="K98" s="111" t="s">
        <v>40</v>
      </c>
    </row>
    <row r="99" spans="1:11" ht="15.75" thickBot="1" x14ac:dyDescent="0.3">
      <c r="A99" s="121"/>
      <c r="B99" s="122" t="s">
        <v>24</v>
      </c>
      <c r="C99" s="113" t="s">
        <v>15</v>
      </c>
      <c r="D99" s="114">
        <v>1</v>
      </c>
      <c r="E99" s="115">
        <v>126</v>
      </c>
      <c r="F99" s="100">
        <f t="shared" si="0"/>
        <v>126</v>
      </c>
      <c r="G99" s="101">
        <f t="shared" si="1"/>
        <v>28.98</v>
      </c>
      <c r="H99" s="102">
        <f t="shared" si="2"/>
        <v>154.97999999999999</v>
      </c>
      <c r="I99" s="133"/>
      <c r="J99" s="133"/>
      <c r="K99" s="116" t="s">
        <v>40</v>
      </c>
    </row>
    <row r="100" spans="1:11" thickBot="1" x14ac:dyDescent="0.35">
      <c r="A100" s="361"/>
      <c r="B100" s="362"/>
      <c r="C100" s="362"/>
      <c r="D100" s="362"/>
      <c r="E100" s="362"/>
      <c r="F100" s="362"/>
      <c r="G100" s="362"/>
      <c r="H100" s="362"/>
      <c r="I100" s="362"/>
      <c r="J100" s="362"/>
      <c r="K100" s="363"/>
    </row>
    <row r="101" spans="1:11" x14ac:dyDescent="0.25">
      <c r="A101" s="126" t="s">
        <v>46</v>
      </c>
      <c r="B101" s="127" t="s">
        <v>13</v>
      </c>
      <c r="C101" s="128" t="s">
        <v>15</v>
      </c>
      <c r="D101" s="129">
        <v>5</v>
      </c>
      <c r="E101" s="130">
        <v>209</v>
      </c>
      <c r="F101" s="131">
        <f t="shared" si="0"/>
        <v>1045</v>
      </c>
      <c r="G101" s="132">
        <f t="shared" si="1"/>
        <v>240.35000000000002</v>
      </c>
      <c r="H101" s="133">
        <f t="shared" si="2"/>
        <v>1285.3499999999999</v>
      </c>
      <c r="I101" s="133"/>
      <c r="J101" s="133"/>
      <c r="K101" s="134" t="s">
        <v>40</v>
      </c>
    </row>
    <row r="102" spans="1:11" ht="15.75" thickBot="1" x14ac:dyDescent="0.3">
      <c r="A102" s="145"/>
      <c r="B102" s="122" t="s">
        <v>24</v>
      </c>
      <c r="C102" s="113" t="s">
        <v>15</v>
      </c>
      <c r="D102" s="114">
        <v>5</v>
      </c>
      <c r="E102" s="115">
        <v>236</v>
      </c>
      <c r="F102" s="131">
        <f>E102*D102</f>
        <v>1180</v>
      </c>
      <c r="G102" s="132">
        <f>F102*23%</f>
        <v>271.40000000000003</v>
      </c>
      <c r="H102" s="133">
        <f>F102+G102</f>
        <v>1451.4</v>
      </c>
      <c r="I102" s="200"/>
      <c r="J102" s="200"/>
      <c r="K102" s="146"/>
    </row>
    <row r="103" spans="1:11" thickBot="1" x14ac:dyDescent="0.35">
      <c r="A103" s="351"/>
      <c r="B103" s="352"/>
      <c r="C103" s="352"/>
      <c r="D103" s="352"/>
      <c r="E103" s="352"/>
      <c r="F103" s="352"/>
      <c r="G103" s="352"/>
      <c r="H103" s="352"/>
      <c r="I103" s="352"/>
      <c r="J103" s="352"/>
      <c r="K103" s="353"/>
    </row>
    <row r="104" spans="1:11" x14ac:dyDescent="0.25">
      <c r="A104" s="126" t="s">
        <v>18</v>
      </c>
      <c r="B104" s="127" t="s">
        <v>13</v>
      </c>
      <c r="C104" s="128" t="s">
        <v>15</v>
      </c>
      <c r="D104" s="129">
        <v>10</v>
      </c>
      <c r="E104" s="130">
        <v>212</v>
      </c>
      <c r="F104" s="131">
        <f t="shared" si="0"/>
        <v>2120</v>
      </c>
      <c r="G104" s="132">
        <f t="shared" si="1"/>
        <v>487.6</v>
      </c>
      <c r="H104" s="133">
        <f t="shared" si="2"/>
        <v>2607.6</v>
      </c>
      <c r="I104" s="133"/>
      <c r="J104" s="133"/>
      <c r="K104" s="134" t="s">
        <v>40</v>
      </c>
    </row>
    <row r="105" spans="1:11" ht="15.75" thickBot="1" x14ac:dyDescent="0.3">
      <c r="A105" s="145"/>
      <c r="B105" s="122" t="s">
        <v>24</v>
      </c>
      <c r="C105" s="113" t="s">
        <v>15</v>
      </c>
      <c r="D105" s="114">
        <v>10</v>
      </c>
      <c r="E105" s="115">
        <v>253</v>
      </c>
      <c r="F105" s="131">
        <f>E105*D105</f>
        <v>2530</v>
      </c>
      <c r="G105" s="132">
        <f>F105*23%</f>
        <v>581.9</v>
      </c>
      <c r="H105" s="133">
        <f>F105+G105</f>
        <v>3111.9</v>
      </c>
      <c r="I105" s="200"/>
      <c r="J105" s="200"/>
      <c r="K105" s="146"/>
    </row>
    <row r="106" spans="1:11" thickBot="1" x14ac:dyDescent="0.35">
      <c r="A106" s="351"/>
      <c r="B106" s="352"/>
      <c r="C106" s="352"/>
      <c r="D106" s="352"/>
      <c r="E106" s="352"/>
      <c r="F106" s="352"/>
      <c r="G106" s="352"/>
      <c r="H106" s="352"/>
      <c r="I106" s="352"/>
      <c r="J106" s="352"/>
      <c r="K106" s="353"/>
    </row>
    <row r="107" spans="1:11" x14ac:dyDescent="0.25">
      <c r="A107" s="126" t="s">
        <v>81</v>
      </c>
      <c r="B107" s="127" t="s">
        <v>13</v>
      </c>
      <c r="C107" s="128" t="s">
        <v>15</v>
      </c>
      <c r="D107" s="129">
        <v>20</v>
      </c>
      <c r="E107" s="130">
        <v>212</v>
      </c>
      <c r="F107" s="131">
        <f>E107*D107</f>
        <v>4240</v>
      </c>
      <c r="G107" s="132">
        <f>F107*23%</f>
        <v>975.2</v>
      </c>
      <c r="H107" s="133">
        <f>F107+G107</f>
        <v>5215.2</v>
      </c>
      <c r="I107" s="133"/>
      <c r="J107" s="133"/>
      <c r="K107" s="134" t="s">
        <v>40</v>
      </c>
    </row>
    <row r="108" spans="1:11" ht="15.75" thickBot="1" x14ac:dyDescent="0.3">
      <c r="A108" s="145"/>
      <c r="B108" s="122" t="s">
        <v>24</v>
      </c>
      <c r="C108" s="113" t="s">
        <v>15</v>
      </c>
      <c r="D108" s="114">
        <v>14</v>
      </c>
      <c r="E108" s="115">
        <v>253</v>
      </c>
      <c r="F108" s="131">
        <f>E108*D108</f>
        <v>3542</v>
      </c>
      <c r="G108" s="132">
        <f>F108*23%</f>
        <v>814.66000000000008</v>
      </c>
      <c r="H108" s="133">
        <f>F108+G108</f>
        <v>4356.66</v>
      </c>
      <c r="I108" s="200"/>
      <c r="J108" s="200"/>
      <c r="K108" s="146"/>
    </row>
    <row r="109" spans="1:11" thickBot="1" x14ac:dyDescent="0.35">
      <c r="A109" s="351"/>
      <c r="B109" s="352"/>
      <c r="C109" s="352"/>
      <c r="D109" s="352"/>
      <c r="E109" s="352"/>
      <c r="F109" s="352"/>
      <c r="G109" s="352"/>
      <c r="H109" s="352"/>
      <c r="I109" s="352"/>
      <c r="J109" s="352"/>
      <c r="K109" s="353"/>
    </row>
    <row r="110" spans="1:11" x14ac:dyDescent="0.25">
      <c r="A110" s="123" t="s">
        <v>19</v>
      </c>
      <c r="B110" s="124" t="s">
        <v>7</v>
      </c>
      <c r="C110" s="118" t="s">
        <v>15</v>
      </c>
      <c r="D110" s="119">
        <v>2</v>
      </c>
      <c r="E110" s="135">
        <v>238</v>
      </c>
      <c r="F110" s="108">
        <f t="shared" si="0"/>
        <v>476</v>
      </c>
      <c r="G110" s="109">
        <f t="shared" si="1"/>
        <v>109.48</v>
      </c>
      <c r="H110" s="109">
        <f t="shared" si="2"/>
        <v>585.48</v>
      </c>
      <c r="I110" s="109"/>
      <c r="J110" s="109"/>
      <c r="K110" s="143" t="s">
        <v>40</v>
      </c>
    </row>
    <row r="111" spans="1:11" x14ac:dyDescent="0.25">
      <c r="A111" s="83"/>
      <c r="B111" s="80" t="s">
        <v>8</v>
      </c>
      <c r="C111" s="2" t="s">
        <v>80</v>
      </c>
      <c r="D111" s="15">
        <v>2</v>
      </c>
      <c r="E111" s="52">
        <v>416</v>
      </c>
      <c r="F111" s="89">
        <f t="shared" si="0"/>
        <v>832</v>
      </c>
      <c r="G111" s="167">
        <f t="shared" si="1"/>
        <v>191.36</v>
      </c>
      <c r="H111" s="167">
        <f t="shared" si="2"/>
        <v>1023.36</v>
      </c>
      <c r="I111" s="167"/>
      <c r="J111" s="167"/>
      <c r="K111" s="20" t="s">
        <v>40</v>
      </c>
    </row>
    <row r="112" spans="1:11" x14ac:dyDescent="0.25">
      <c r="A112" s="84"/>
      <c r="B112" s="78" t="s">
        <v>23</v>
      </c>
      <c r="C112" s="5" t="s">
        <v>15</v>
      </c>
      <c r="D112" s="16">
        <v>2</v>
      </c>
      <c r="E112" s="50">
        <v>102</v>
      </c>
      <c r="F112" s="89">
        <f t="shared" si="0"/>
        <v>204</v>
      </c>
      <c r="G112" s="167">
        <f t="shared" si="1"/>
        <v>46.92</v>
      </c>
      <c r="H112" s="167">
        <f t="shared" si="2"/>
        <v>250.92000000000002</v>
      </c>
      <c r="I112" s="167"/>
      <c r="J112" s="167"/>
      <c r="K112" s="20" t="s">
        <v>40</v>
      </c>
    </row>
    <row r="113" spans="1:11" x14ac:dyDescent="0.25">
      <c r="A113" s="83"/>
      <c r="B113" s="80" t="s">
        <v>24</v>
      </c>
      <c r="C113" s="2" t="s">
        <v>15</v>
      </c>
      <c r="D113" s="15">
        <v>1</v>
      </c>
      <c r="E113" s="52">
        <v>487</v>
      </c>
      <c r="F113" s="89">
        <f t="shared" si="0"/>
        <v>487</v>
      </c>
      <c r="G113" s="167">
        <f t="shared" si="1"/>
        <v>112.01</v>
      </c>
      <c r="H113" s="167">
        <f t="shared" si="2"/>
        <v>599.01</v>
      </c>
      <c r="I113" s="167"/>
      <c r="J113" s="167"/>
      <c r="K113" s="20" t="s">
        <v>40</v>
      </c>
    </row>
    <row r="114" spans="1:11" ht="15.75" thickBot="1" x14ac:dyDescent="0.3">
      <c r="A114" s="121"/>
      <c r="B114" s="122" t="s">
        <v>47</v>
      </c>
      <c r="C114" s="113" t="s">
        <v>15</v>
      </c>
      <c r="D114" s="114">
        <v>1</v>
      </c>
      <c r="E114" s="136">
        <v>427</v>
      </c>
      <c r="F114" s="100">
        <f t="shared" si="0"/>
        <v>427</v>
      </c>
      <c r="G114" s="200">
        <f t="shared" si="1"/>
        <v>98.210000000000008</v>
      </c>
      <c r="H114" s="200">
        <f t="shared" si="2"/>
        <v>525.21</v>
      </c>
      <c r="I114" s="200"/>
      <c r="J114" s="200"/>
      <c r="K114" s="146" t="s">
        <v>40</v>
      </c>
    </row>
    <row r="115" spans="1:11" thickBot="1" x14ac:dyDescent="0.35">
      <c r="A115" s="361"/>
      <c r="B115" s="362"/>
      <c r="C115" s="362"/>
      <c r="D115" s="362"/>
      <c r="E115" s="362"/>
      <c r="F115" s="362"/>
      <c r="G115" s="362"/>
      <c r="H115" s="362"/>
      <c r="I115" s="362"/>
      <c r="J115" s="362"/>
      <c r="K115" s="363"/>
    </row>
    <row r="116" spans="1:11" ht="15.75" thickBot="1" x14ac:dyDescent="0.3">
      <c r="A116" s="125" t="s">
        <v>20</v>
      </c>
      <c r="B116" s="137" t="s">
        <v>7</v>
      </c>
      <c r="C116" s="138" t="s">
        <v>15</v>
      </c>
      <c r="D116" s="139">
        <v>2</v>
      </c>
      <c r="E116" s="140">
        <v>238</v>
      </c>
      <c r="F116" s="108">
        <f t="shared" si="0"/>
        <v>476</v>
      </c>
      <c r="G116" s="109">
        <f t="shared" si="1"/>
        <v>109.48</v>
      </c>
      <c r="H116" s="110">
        <f t="shared" si="2"/>
        <v>585.48</v>
      </c>
      <c r="I116" s="109"/>
      <c r="J116" s="220"/>
      <c r="K116" s="171" t="s">
        <v>40</v>
      </c>
    </row>
    <row r="117" spans="1:11" x14ac:dyDescent="0.25">
      <c r="A117" s="87"/>
      <c r="B117" s="85" t="s">
        <v>8</v>
      </c>
      <c r="C117" s="9" t="s">
        <v>80</v>
      </c>
      <c r="D117" s="19">
        <v>2</v>
      </c>
      <c r="E117" s="51">
        <v>416</v>
      </c>
      <c r="F117" s="89">
        <f t="shared" si="0"/>
        <v>832</v>
      </c>
      <c r="G117" s="90">
        <f t="shared" si="1"/>
        <v>191.36</v>
      </c>
      <c r="H117" s="91">
        <f t="shared" si="2"/>
        <v>1023.36</v>
      </c>
      <c r="I117" s="167"/>
      <c r="J117" s="218"/>
      <c r="K117" s="165" t="s">
        <v>40</v>
      </c>
    </row>
    <row r="118" spans="1:11" x14ac:dyDescent="0.25">
      <c r="A118" s="84"/>
      <c r="B118" s="86" t="s">
        <v>23</v>
      </c>
      <c r="C118" s="8" t="s">
        <v>15</v>
      </c>
      <c r="D118" s="21">
        <v>2</v>
      </c>
      <c r="E118" s="50">
        <v>102</v>
      </c>
      <c r="F118" s="89">
        <f t="shared" si="0"/>
        <v>204</v>
      </c>
      <c r="G118" s="90">
        <f t="shared" si="1"/>
        <v>46.92</v>
      </c>
      <c r="H118" s="91">
        <f t="shared" si="2"/>
        <v>250.92000000000002</v>
      </c>
      <c r="I118" s="167"/>
      <c r="J118" s="221"/>
      <c r="K118" s="168" t="s">
        <v>40</v>
      </c>
    </row>
    <row r="119" spans="1:11" x14ac:dyDescent="0.25">
      <c r="A119" s="83"/>
      <c r="B119" s="80" t="s">
        <v>24</v>
      </c>
      <c r="C119" s="2" t="s">
        <v>15</v>
      </c>
      <c r="D119" s="15">
        <v>1</v>
      </c>
      <c r="E119" s="52">
        <v>487</v>
      </c>
      <c r="F119" s="89">
        <f t="shared" si="0"/>
        <v>487</v>
      </c>
      <c r="G119" s="90">
        <f t="shared" si="1"/>
        <v>112.01</v>
      </c>
      <c r="H119" s="91">
        <f t="shared" si="2"/>
        <v>599.01</v>
      </c>
      <c r="I119" s="167"/>
      <c r="J119" s="219"/>
      <c r="K119" s="164" t="s">
        <v>40</v>
      </c>
    </row>
    <row r="120" spans="1:11" ht="15.75" thickBot="1" x14ac:dyDescent="0.3">
      <c r="A120" s="121"/>
      <c r="B120" s="122" t="s">
        <v>47</v>
      </c>
      <c r="C120" s="113" t="s">
        <v>15</v>
      </c>
      <c r="D120" s="114">
        <v>1</v>
      </c>
      <c r="E120" s="136">
        <v>427</v>
      </c>
      <c r="F120" s="100">
        <f t="shared" si="0"/>
        <v>427</v>
      </c>
      <c r="G120" s="101">
        <f t="shared" si="1"/>
        <v>98.210000000000008</v>
      </c>
      <c r="H120" s="102">
        <f t="shared" si="2"/>
        <v>525.21</v>
      </c>
      <c r="I120" s="167"/>
      <c r="J120" s="221"/>
      <c r="K120" s="168" t="s">
        <v>40</v>
      </c>
    </row>
    <row r="121" spans="1:11" thickBot="1" x14ac:dyDescent="0.35">
      <c r="A121" s="361"/>
      <c r="B121" s="362"/>
      <c r="C121" s="362"/>
      <c r="D121" s="362"/>
      <c r="E121" s="362"/>
      <c r="F121" s="362"/>
      <c r="G121" s="362"/>
      <c r="H121" s="362"/>
      <c r="I121" s="364"/>
      <c r="J121" s="364"/>
      <c r="K121" s="363"/>
    </row>
    <row r="122" spans="1:11" x14ac:dyDescent="0.25">
      <c r="A122" s="123" t="s">
        <v>21</v>
      </c>
      <c r="B122" s="141" t="s">
        <v>7</v>
      </c>
      <c r="C122" s="142" t="s">
        <v>15</v>
      </c>
      <c r="D122" s="143">
        <v>4</v>
      </c>
      <c r="E122" s="135">
        <v>316</v>
      </c>
      <c r="F122" s="108">
        <f t="shared" si="0"/>
        <v>1264</v>
      </c>
      <c r="G122" s="109">
        <f t="shared" si="1"/>
        <v>290.72000000000003</v>
      </c>
      <c r="H122" s="110">
        <f t="shared" si="2"/>
        <v>1554.72</v>
      </c>
      <c r="I122" s="167"/>
      <c r="J122" s="218"/>
      <c r="K122" s="165" t="s">
        <v>40</v>
      </c>
    </row>
    <row r="123" spans="1:11" x14ac:dyDescent="0.25">
      <c r="A123" s="83"/>
      <c r="B123" s="88" t="s">
        <v>8</v>
      </c>
      <c r="C123" s="3" t="s">
        <v>80</v>
      </c>
      <c r="D123" s="20">
        <v>4</v>
      </c>
      <c r="E123" s="52">
        <v>400</v>
      </c>
      <c r="F123" s="89">
        <f t="shared" si="0"/>
        <v>1600</v>
      </c>
      <c r="G123" s="90">
        <f t="shared" si="1"/>
        <v>368</v>
      </c>
      <c r="H123" s="91">
        <f t="shared" si="2"/>
        <v>1968</v>
      </c>
      <c r="I123" s="167"/>
      <c r="J123" s="219"/>
      <c r="K123" s="164" t="s">
        <v>40</v>
      </c>
    </row>
    <row r="124" spans="1:11" ht="15.75" thickBot="1" x14ac:dyDescent="0.3">
      <c r="A124" s="83"/>
      <c r="B124" s="88" t="s">
        <v>23</v>
      </c>
      <c r="C124" s="3" t="s">
        <v>15</v>
      </c>
      <c r="D124" s="20">
        <v>2</v>
      </c>
      <c r="E124" s="52">
        <v>70</v>
      </c>
      <c r="F124" s="89">
        <f t="shared" si="0"/>
        <v>140</v>
      </c>
      <c r="G124" s="90">
        <f t="shared" si="1"/>
        <v>32.200000000000003</v>
      </c>
      <c r="H124" s="91">
        <f t="shared" si="2"/>
        <v>172.2</v>
      </c>
      <c r="I124" s="167"/>
      <c r="J124" s="219"/>
      <c r="K124" s="164" t="s">
        <v>40</v>
      </c>
    </row>
    <row r="125" spans="1:11" thickBot="1" x14ac:dyDescent="0.35">
      <c r="A125" s="361"/>
      <c r="B125" s="362"/>
      <c r="C125" s="362"/>
      <c r="D125" s="362"/>
      <c r="E125" s="362"/>
      <c r="F125" s="362"/>
      <c r="G125" s="362"/>
      <c r="H125" s="362"/>
      <c r="I125" s="365"/>
      <c r="J125" s="365"/>
      <c r="K125" s="363"/>
    </row>
    <row r="126" spans="1:11" ht="14.45" x14ac:dyDescent="0.3">
      <c r="A126" s="123" t="s">
        <v>65</v>
      </c>
      <c r="B126" s="141" t="s">
        <v>7</v>
      </c>
      <c r="C126" s="142" t="s">
        <v>15</v>
      </c>
      <c r="D126" s="203">
        <v>3</v>
      </c>
      <c r="E126" s="135">
        <v>316</v>
      </c>
      <c r="F126" s="108">
        <f>E126*D126</f>
        <v>948</v>
      </c>
      <c r="G126" s="109">
        <f>F126*23%</f>
        <v>218.04000000000002</v>
      </c>
      <c r="H126" s="110">
        <f>F126+G126</f>
        <v>1166.04</v>
      </c>
      <c r="I126" s="199"/>
      <c r="J126" s="199"/>
      <c r="K126" s="199"/>
    </row>
    <row r="127" spans="1:11" ht="14.45" x14ac:dyDescent="0.3">
      <c r="A127" s="83"/>
      <c r="B127" s="88" t="s">
        <v>8</v>
      </c>
      <c r="C127" s="3" t="s">
        <v>80</v>
      </c>
      <c r="D127" s="204">
        <v>3</v>
      </c>
      <c r="E127" s="52">
        <v>400</v>
      </c>
      <c r="F127" s="108">
        <f>E127*D127</f>
        <v>1200</v>
      </c>
      <c r="G127" s="109">
        <f>F127*23%</f>
        <v>276</v>
      </c>
      <c r="H127" s="110">
        <f>F127+G127</f>
        <v>1476</v>
      </c>
      <c r="I127" s="187"/>
      <c r="J127" s="187"/>
      <c r="K127" s="187"/>
    </row>
    <row r="128" spans="1:11" thickBot="1" x14ac:dyDescent="0.35">
      <c r="A128" s="83"/>
      <c r="B128" s="88" t="s">
        <v>23</v>
      </c>
      <c r="C128" s="3" t="s">
        <v>15</v>
      </c>
      <c r="D128" s="204">
        <v>2</v>
      </c>
      <c r="E128" s="52">
        <v>70</v>
      </c>
      <c r="F128" s="108">
        <f>E128*D128</f>
        <v>140</v>
      </c>
      <c r="G128" s="109">
        <f>F128*23%</f>
        <v>32.200000000000003</v>
      </c>
      <c r="H128" s="110">
        <f>F128+G128</f>
        <v>172.2</v>
      </c>
      <c r="I128" s="187"/>
      <c r="J128" s="187"/>
      <c r="K128" s="187"/>
    </row>
    <row r="129" spans="1:11" thickBot="1" x14ac:dyDescent="0.35">
      <c r="A129" s="154"/>
      <c r="B129" s="41"/>
      <c r="C129" s="41"/>
      <c r="D129" s="41"/>
      <c r="E129" s="41"/>
      <c r="F129" s="41"/>
      <c r="G129" s="41"/>
      <c r="H129" s="41"/>
      <c r="I129" s="41"/>
      <c r="J129" s="41"/>
      <c r="K129" s="155"/>
    </row>
    <row r="130" spans="1:11" ht="15.75" thickBot="1" x14ac:dyDescent="0.3">
      <c r="A130" s="126" t="s">
        <v>22</v>
      </c>
      <c r="B130" s="147" t="s">
        <v>13</v>
      </c>
      <c r="C130" s="148" t="s">
        <v>15</v>
      </c>
      <c r="D130" s="149">
        <v>10</v>
      </c>
      <c r="E130" s="150">
        <v>197</v>
      </c>
      <c r="F130" s="131">
        <f t="shared" si="0"/>
        <v>1970</v>
      </c>
      <c r="G130" s="132">
        <f t="shared" si="1"/>
        <v>453.1</v>
      </c>
      <c r="H130" s="133">
        <f t="shared" si="2"/>
        <v>2423.1</v>
      </c>
      <c r="I130" s="133"/>
      <c r="J130" s="133"/>
      <c r="K130" s="134" t="s">
        <v>40</v>
      </c>
    </row>
    <row r="131" spans="1:11" x14ac:dyDescent="0.25">
      <c r="A131" s="366"/>
      <c r="B131" s="367"/>
      <c r="C131" s="367"/>
      <c r="D131" s="367"/>
      <c r="E131" s="367"/>
      <c r="F131" s="367"/>
      <c r="G131" s="367"/>
      <c r="H131" s="367"/>
      <c r="I131" s="367"/>
      <c r="J131" s="367"/>
      <c r="K131" s="368"/>
    </row>
    <row r="132" spans="1:11" ht="15.75" customHeight="1" x14ac:dyDescent="0.25">
      <c r="A132" s="205" t="s">
        <v>61</v>
      </c>
      <c r="B132" s="1" t="s">
        <v>48</v>
      </c>
      <c r="C132" s="2" t="s">
        <v>15</v>
      </c>
      <c r="D132" s="15">
        <v>2</v>
      </c>
      <c r="E132" s="61">
        <v>96</v>
      </c>
      <c r="F132" s="206">
        <f>E132*D132</f>
        <v>192</v>
      </c>
      <c r="G132" s="167">
        <f>F132*23%</f>
        <v>44.160000000000004</v>
      </c>
      <c r="H132" s="167">
        <f>F132+G132</f>
        <v>236.16</v>
      </c>
      <c r="I132" s="52"/>
      <c r="J132" s="52"/>
      <c r="K132" s="20"/>
    </row>
    <row r="133" spans="1:11" ht="15.75" customHeight="1" thickBot="1" x14ac:dyDescent="0.3">
      <c r="A133" s="201"/>
      <c r="B133" s="97" t="s">
        <v>49</v>
      </c>
      <c r="C133" s="113" t="s">
        <v>15</v>
      </c>
      <c r="D133" s="114">
        <v>2</v>
      </c>
      <c r="E133" s="115">
        <v>111</v>
      </c>
      <c r="F133" s="202">
        <f>E133*D133</f>
        <v>222</v>
      </c>
      <c r="G133" s="200">
        <f>F133*23%</f>
        <v>51.06</v>
      </c>
      <c r="H133" s="200">
        <f>F133+G133</f>
        <v>273.06</v>
      </c>
      <c r="I133" s="136"/>
      <c r="J133" s="136"/>
      <c r="K133" s="146"/>
    </row>
    <row r="134" spans="1:11" ht="15.75" thickBot="1" x14ac:dyDescent="0.3">
      <c r="A134" s="176"/>
      <c r="B134" s="177"/>
      <c r="C134" s="177"/>
      <c r="D134" s="178"/>
      <c r="E134" s="179"/>
      <c r="F134" s="180"/>
      <c r="G134" s="181"/>
      <c r="H134" s="181"/>
      <c r="I134" s="181"/>
      <c r="J134" s="181"/>
      <c r="K134" s="182"/>
    </row>
    <row r="135" spans="1:11" ht="15.75" thickBot="1" x14ac:dyDescent="0.3">
      <c r="A135" s="151" t="s">
        <v>51</v>
      </c>
      <c r="B135" s="104" t="s">
        <v>48</v>
      </c>
      <c r="C135" s="118" t="s">
        <v>15</v>
      </c>
      <c r="D135" s="119">
        <v>2</v>
      </c>
      <c r="E135" s="120">
        <v>110</v>
      </c>
      <c r="F135" s="108">
        <f t="shared" si="0"/>
        <v>220</v>
      </c>
      <c r="G135" s="109">
        <f t="shared" si="1"/>
        <v>50.6</v>
      </c>
      <c r="H135" s="110">
        <f t="shared" si="2"/>
        <v>270.60000000000002</v>
      </c>
      <c r="I135" s="109"/>
      <c r="J135" s="218"/>
      <c r="K135" s="165" t="s">
        <v>40</v>
      </c>
    </row>
    <row r="136" spans="1:11" ht="15.75" thickBot="1" x14ac:dyDescent="0.3">
      <c r="A136" s="169"/>
      <c r="B136" s="74" t="s">
        <v>82</v>
      </c>
      <c r="C136" s="5" t="s">
        <v>80</v>
      </c>
      <c r="D136" s="16">
        <v>2</v>
      </c>
      <c r="E136" s="49">
        <v>88</v>
      </c>
      <c r="F136" s="131">
        <f t="shared" si="0"/>
        <v>176</v>
      </c>
      <c r="G136" s="132">
        <f t="shared" si="1"/>
        <v>40.480000000000004</v>
      </c>
      <c r="H136" s="133">
        <f t="shared" si="2"/>
        <v>216.48000000000002</v>
      </c>
      <c r="I136" s="200"/>
      <c r="J136" s="220"/>
      <c r="K136" s="170" t="s">
        <v>40</v>
      </c>
    </row>
    <row r="137" spans="1:11" thickBot="1" x14ac:dyDescent="0.3">
      <c r="A137" s="351"/>
      <c r="B137" s="352"/>
      <c r="C137" s="352"/>
      <c r="D137" s="352"/>
      <c r="E137" s="352"/>
      <c r="F137" s="352"/>
      <c r="G137" s="352"/>
      <c r="H137" s="352"/>
      <c r="I137" s="352"/>
      <c r="J137" s="352"/>
      <c r="K137" s="353"/>
    </row>
    <row r="138" spans="1:11" thickBot="1" x14ac:dyDescent="0.3">
      <c r="C138" s="43"/>
      <c r="D138" s="44"/>
      <c r="E138" s="45" t="s">
        <v>27</v>
      </c>
      <c r="F138" s="92">
        <f>SUM(F81:F137)</f>
        <v>44314</v>
      </c>
      <c r="G138" s="93">
        <f>SUM(G81:G137)</f>
        <v>10192.219999999999</v>
      </c>
      <c r="H138" s="94">
        <f>SUM(H81:H137)</f>
        <v>54506.22</v>
      </c>
      <c r="I138" s="158"/>
      <c r="J138" s="158"/>
      <c r="K138" s="44"/>
    </row>
    <row r="141" spans="1:11" x14ac:dyDescent="0.25">
      <c r="A141" t="s">
        <v>52</v>
      </c>
    </row>
    <row r="142" spans="1:11" x14ac:dyDescent="0.25">
      <c r="A142" t="s">
        <v>53</v>
      </c>
    </row>
    <row r="143" spans="1:11" x14ac:dyDescent="0.25">
      <c r="A143" t="s">
        <v>54</v>
      </c>
    </row>
    <row r="144" spans="1:11" x14ac:dyDescent="0.25">
      <c r="A144" t="s">
        <v>55</v>
      </c>
    </row>
    <row r="145" spans="1:7" x14ac:dyDescent="0.25">
      <c r="A145" t="s">
        <v>56</v>
      </c>
    </row>
    <row r="147" spans="1:7" x14ac:dyDescent="0.25">
      <c r="A147" s="152" t="s">
        <v>57</v>
      </c>
    </row>
    <row r="149" spans="1:7" x14ac:dyDescent="0.25">
      <c r="B149" s="63" t="s">
        <v>42</v>
      </c>
      <c r="G149" s="63" t="s">
        <v>41</v>
      </c>
    </row>
  </sheetData>
  <mergeCells count="20">
    <mergeCell ref="A97:K97"/>
    <mergeCell ref="A100:K100"/>
    <mergeCell ref="A103:K103"/>
    <mergeCell ref="A106:K106"/>
    <mergeCell ref="A137:K137"/>
    <mergeCell ref="A115:K115"/>
    <mergeCell ref="A121:K121"/>
    <mergeCell ref="A125:K125"/>
    <mergeCell ref="A131:K131"/>
    <mergeCell ref="A109:K109"/>
    <mergeCell ref="A94:K94"/>
    <mergeCell ref="A88:K88"/>
    <mergeCell ref="I1:I2"/>
    <mergeCell ref="B1:B2"/>
    <mergeCell ref="C1:C2"/>
    <mergeCell ref="D1:D2"/>
    <mergeCell ref="B79:B80"/>
    <mergeCell ref="C79:C80"/>
    <mergeCell ref="D79:D80"/>
    <mergeCell ref="I79:I80"/>
  </mergeCells>
  <phoneticPr fontId="0" type="noConversion"/>
  <pageMargins left="0.7" right="0.7" top="0.46" bottom="0.43" header="0.22" footer="0.2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showRuler="0" showWhiteSpace="0" zoomScaleNormal="100" workbookViewId="0">
      <selection activeCell="L36" sqref="L36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5" width="9.28515625" customWidth="1"/>
    <col min="6" max="6" width="10.85546875" customWidth="1"/>
    <col min="7" max="7" width="10.28515625" customWidth="1"/>
    <col min="8" max="8" width="11.42578125" customWidth="1"/>
    <col min="9" max="9" width="15.85546875" customWidth="1"/>
    <col min="10" max="10" width="13.5703125" customWidth="1"/>
  </cols>
  <sheetData>
    <row r="1" spans="1:10" ht="14.45" customHeight="1" x14ac:dyDescent="0.25">
      <c r="A1" s="228" t="s">
        <v>0</v>
      </c>
      <c r="B1" s="230" t="s">
        <v>2</v>
      </c>
      <c r="C1" s="230" t="s">
        <v>3</v>
      </c>
      <c r="D1" s="230" t="s">
        <v>4</v>
      </c>
      <c r="E1" s="231" t="s">
        <v>29</v>
      </c>
      <c r="F1" s="228" t="s">
        <v>5</v>
      </c>
      <c r="G1" s="26" t="s">
        <v>30</v>
      </c>
      <c r="H1" s="159" t="s">
        <v>32</v>
      </c>
      <c r="I1" s="392" t="s">
        <v>60</v>
      </c>
      <c r="J1" s="387" t="s">
        <v>25</v>
      </c>
    </row>
    <row r="2" spans="1:10" ht="11.65" customHeight="1" thickBot="1" x14ac:dyDescent="0.3">
      <c r="A2" s="229" t="s">
        <v>1</v>
      </c>
      <c r="B2" s="232"/>
      <c r="C2" s="232"/>
      <c r="D2" s="232"/>
      <c r="E2" s="233" t="s">
        <v>28</v>
      </c>
      <c r="F2" s="229" t="s">
        <v>28</v>
      </c>
      <c r="G2" s="29" t="s">
        <v>31</v>
      </c>
      <c r="H2" s="160" t="s">
        <v>33</v>
      </c>
      <c r="I2" s="393"/>
      <c r="J2" s="388"/>
    </row>
    <row r="3" spans="1:10" ht="15" customHeight="1" x14ac:dyDescent="0.25">
      <c r="A3" s="369" t="s">
        <v>99</v>
      </c>
      <c r="B3" s="234" t="s">
        <v>7</v>
      </c>
      <c r="C3" s="235" t="s">
        <v>15</v>
      </c>
      <c r="D3" s="106">
        <v>2</v>
      </c>
      <c r="E3" s="236">
        <v>478</v>
      </c>
      <c r="F3" s="237">
        <f t="shared" ref="F3:F9" si="0">E3*D3</f>
        <v>956</v>
      </c>
      <c r="G3" s="238">
        <f>F3*23%</f>
        <v>219.88</v>
      </c>
      <c r="H3" s="239">
        <f>F3+G3</f>
        <v>1175.8800000000001</v>
      </c>
      <c r="I3" s="269">
        <v>43837132</v>
      </c>
      <c r="J3" s="280"/>
    </row>
    <row r="4" spans="1:10" ht="15" customHeight="1" x14ac:dyDescent="0.25">
      <c r="A4" s="370"/>
      <c r="B4" s="73" t="s">
        <v>8</v>
      </c>
      <c r="C4" s="240" t="s">
        <v>92</v>
      </c>
      <c r="D4" s="13">
        <v>2</v>
      </c>
      <c r="E4" s="47">
        <v>3588</v>
      </c>
      <c r="F4" s="108">
        <f t="shared" si="0"/>
        <v>7176</v>
      </c>
      <c r="G4" s="109">
        <f t="shared" ref="G4:G63" si="1">F4*23%</f>
        <v>1650.48</v>
      </c>
      <c r="H4" s="110">
        <f t="shared" ref="H4:H63" si="2">F4+G4</f>
        <v>8826.48</v>
      </c>
      <c r="I4" s="269" t="s">
        <v>91</v>
      </c>
      <c r="J4" s="280"/>
    </row>
    <row r="5" spans="1:10" ht="15" customHeight="1" x14ac:dyDescent="0.25">
      <c r="A5" s="370"/>
      <c r="B5" s="73" t="s">
        <v>10</v>
      </c>
      <c r="C5" s="235" t="s">
        <v>15</v>
      </c>
      <c r="D5" s="13">
        <v>1</v>
      </c>
      <c r="E5" s="47">
        <v>543</v>
      </c>
      <c r="F5" s="108">
        <f t="shared" si="0"/>
        <v>543</v>
      </c>
      <c r="G5" s="109">
        <f t="shared" si="1"/>
        <v>124.89</v>
      </c>
      <c r="H5" s="110">
        <f t="shared" si="2"/>
        <v>667.89</v>
      </c>
      <c r="I5" s="262" t="s">
        <v>93</v>
      </c>
      <c r="J5" s="281"/>
    </row>
    <row r="6" spans="1:10" ht="15" customHeight="1" x14ac:dyDescent="0.25">
      <c r="A6" s="370"/>
      <c r="B6" s="73" t="s">
        <v>11</v>
      </c>
      <c r="C6" s="240" t="s">
        <v>92</v>
      </c>
      <c r="D6" s="13">
        <v>1</v>
      </c>
      <c r="E6" s="47">
        <v>1629</v>
      </c>
      <c r="F6" s="108">
        <f t="shared" si="0"/>
        <v>1629</v>
      </c>
      <c r="G6" s="109">
        <f t="shared" si="1"/>
        <v>374.67</v>
      </c>
      <c r="H6" s="110">
        <f t="shared" si="2"/>
        <v>2003.67</v>
      </c>
      <c r="I6" s="262" t="s">
        <v>93</v>
      </c>
      <c r="J6" s="281"/>
    </row>
    <row r="7" spans="1:10" ht="15" customHeight="1" x14ac:dyDescent="0.25">
      <c r="A7" s="370"/>
      <c r="B7" s="73" t="s">
        <v>23</v>
      </c>
      <c r="C7" s="1" t="s">
        <v>15</v>
      </c>
      <c r="D7" s="13">
        <v>2</v>
      </c>
      <c r="E7" s="47">
        <v>46</v>
      </c>
      <c r="F7" s="108">
        <f t="shared" si="0"/>
        <v>92</v>
      </c>
      <c r="G7" s="109">
        <f t="shared" si="1"/>
        <v>21.16</v>
      </c>
      <c r="H7" s="110">
        <f t="shared" si="2"/>
        <v>113.16</v>
      </c>
      <c r="I7" s="262" t="s">
        <v>93</v>
      </c>
      <c r="J7" s="281"/>
    </row>
    <row r="8" spans="1:10" ht="15" customHeight="1" x14ac:dyDescent="0.25">
      <c r="A8" s="370"/>
      <c r="B8" s="73" t="s">
        <v>43</v>
      </c>
      <c r="C8" s="1" t="s">
        <v>15</v>
      </c>
      <c r="D8" s="13">
        <v>2</v>
      </c>
      <c r="E8" s="47">
        <v>601</v>
      </c>
      <c r="F8" s="108">
        <f t="shared" si="0"/>
        <v>1202</v>
      </c>
      <c r="G8" s="109">
        <f t="shared" si="1"/>
        <v>276.46000000000004</v>
      </c>
      <c r="H8" s="110">
        <f t="shared" si="2"/>
        <v>1478.46</v>
      </c>
      <c r="I8" s="262" t="s">
        <v>93</v>
      </c>
      <c r="J8" s="281"/>
    </row>
    <row r="9" spans="1:10" ht="15" customHeight="1" x14ac:dyDescent="0.25">
      <c r="A9" s="370"/>
      <c r="B9" s="96" t="s">
        <v>44</v>
      </c>
      <c r="C9" s="97" t="s">
        <v>15</v>
      </c>
      <c r="D9" s="98">
        <v>2</v>
      </c>
      <c r="E9" s="99">
        <v>597</v>
      </c>
      <c r="F9" s="131">
        <f t="shared" si="0"/>
        <v>1194</v>
      </c>
      <c r="G9" s="132">
        <f t="shared" si="1"/>
        <v>274.62</v>
      </c>
      <c r="H9" s="133">
        <f t="shared" si="2"/>
        <v>1468.62</v>
      </c>
      <c r="I9" s="268" t="s">
        <v>100</v>
      </c>
      <c r="J9" s="282"/>
    </row>
    <row r="10" spans="1:10" ht="10.9" customHeight="1" x14ac:dyDescent="0.25">
      <c r="A10" s="283"/>
      <c r="B10" s="270"/>
      <c r="C10" s="270"/>
      <c r="D10" s="270"/>
      <c r="E10" s="270"/>
      <c r="F10" s="270"/>
      <c r="G10" s="270"/>
      <c r="H10" s="270"/>
      <c r="I10" s="270"/>
      <c r="J10" s="284"/>
    </row>
    <row r="11" spans="1:10" ht="15" customHeight="1" x14ac:dyDescent="0.25">
      <c r="A11" s="103" t="s">
        <v>64</v>
      </c>
      <c r="B11" s="104" t="s">
        <v>13</v>
      </c>
      <c r="C11" s="105" t="s">
        <v>9</v>
      </c>
      <c r="D11" s="106">
        <v>1</v>
      </c>
      <c r="E11" s="107">
        <v>1055</v>
      </c>
      <c r="F11" s="108">
        <f>E11*D11</f>
        <v>1055</v>
      </c>
      <c r="G11" s="109">
        <f t="shared" si="1"/>
        <v>242.65</v>
      </c>
      <c r="H11" s="110">
        <f t="shared" si="2"/>
        <v>1297.6500000000001</v>
      </c>
      <c r="I11" s="110" t="s">
        <v>101</v>
      </c>
      <c r="J11" s="285"/>
    </row>
    <row r="12" spans="1:10" ht="15" customHeight="1" x14ac:dyDescent="0.25">
      <c r="A12" s="77" t="s">
        <v>45</v>
      </c>
      <c r="B12" s="73" t="s">
        <v>13</v>
      </c>
      <c r="C12" s="2" t="s">
        <v>15</v>
      </c>
      <c r="D12" s="15">
        <v>1</v>
      </c>
      <c r="E12" s="61">
        <v>384</v>
      </c>
      <c r="F12" s="108">
        <f>E12*D12</f>
        <v>384</v>
      </c>
      <c r="G12" s="109">
        <f t="shared" si="1"/>
        <v>88.320000000000007</v>
      </c>
      <c r="H12" s="110">
        <f t="shared" si="2"/>
        <v>472.32</v>
      </c>
      <c r="I12" s="259" t="s">
        <v>94</v>
      </c>
      <c r="J12" s="286"/>
    </row>
    <row r="13" spans="1:10" ht="15" customHeight="1" thickBot="1" x14ac:dyDescent="0.3">
      <c r="A13" s="112" t="s">
        <v>85</v>
      </c>
      <c r="B13" s="96" t="s">
        <v>13</v>
      </c>
      <c r="C13" s="113" t="s">
        <v>15</v>
      </c>
      <c r="D13" s="114">
        <v>1</v>
      </c>
      <c r="E13" s="115">
        <v>404</v>
      </c>
      <c r="F13" s="131">
        <f>E13*D13</f>
        <v>404</v>
      </c>
      <c r="G13" s="132">
        <f t="shared" si="1"/>
        <v>92.92</v>
      </c>
      <c r="H13" s="133">
        <f t="shared" si="2"/>
        <v>496.92</v>
      </c>
      <c r="I13" s="287" t="s">
        <v>95</v>
      </c>
      <c r="J13" s="288"/>
    </row>
    <row r="14" spans="1:10" ht="12.95" customHeight="1" thickBot="1" x14ac:dyDescent="0.3">
      <c r="A14" s="271"/>
      <c r="B14" s="272"/>
      <c r="C14" s="272"/>
      <c r="D14" s="272"/>
      <c r="E14" s="272"/>
      <c r="F14" s="272"/>
      <c r="G14" s="272"/>
      <c r="H14" s="272"/>
      <c r="I14" s="272"/>
      <c r="J14" s="273"/>
    </row>
    <row r="15" spans="1:10" ht="15" customHeight="1" x14ac:dyDescent="0.25">
      <c r="A15" s="372" t="s">
        <v>58</v>
      </c>
      <c r="B15" s="104" t="s">
        <v>13</v>
      </c>
      <c r="C15" s="118" t="s">
        <v>15</v>
      </c>
      <c r="D15" s="119">
        <v>1</v>
      </c>
      <c r="E15" s="120">
        <v>388</v>
      </c>
      <c r="F15" s="108">
        <f>E15*D15</f>
        <v>388</v>
      </c>
      <c r="G15" s="109">
        <f t="shared" si="1"/>
        <v>89.240000000000009</v>
      </c>
      <c r="H15" s="110">
        <f t="shared" si="2"/>
        <v>477.24</v>
      </c>
      <c r="I15" s="110" t="s">
        <v>98</v>
      </c>
      <c r="J15" s="285"/>
    </row>
    <row r="16" spans="1:10" ht="15" customHeight="1" thickBot="1" x14ac:dyDescent="0.3">
      <c r="A16" s="373"/>
      <c r="B16" s="122" t="s">
        <v>24</v>
      </c>
      <c r="C16" s="113" t="s">
        <v>15</v>
      </c>
      <c r="D16" s="114">
        <v>1</v>
      </c>
      <c r="E16" s="115">
        <v>152</v>
      </c>
      <c r="F16" s="131">
        <f>E16*D16</f>
        <v>152</v>
      </c>
      <c r="G16" s="132">
        <f t="shared" si="1"/>
        <v>34.96</v>
      </c>
      <c r="H16" s="133">
        <f t="shared" si="2"/>
        <v>186.96</v>
      </c>
      <c r="I16" s="133"/>
      <c r="J16" s="289"/>
    </row>
    <row r="17" spans="1:12" ht="12.2" customHeight="1" thickBot="1" x14ac:dyDescent="0.3">
      <c r="A17" s="274"/>
      <c r="B17" s="275"/>
      <c r="C17" s="275"/>
      <c r="D17" s="275"/>
      <c r="E17" s="275"/>
      <c r="F17" s="275"/>
      <c r="G17" s="275"/>
      <c r="H17" s="275"/>
      <c r="I17" s="275"/>
      <c r="J17" s="276"/>
    </row>
    <row r="18" spans="1:12" ht="15" customHeight="1" x14ac:dyDescent="0.25">
      <c r="A18" s="374" t="s">
        <v>50</v>
      </c>
      <c r="B18" s="124" t="s">
        <v>13</v>
      </c>
      <c r="C18" s="118" t="s">
        <v>15</v>
      </c>
      <c r="D18" s="119">
        <v>1</v>
      </c>
      <c r="E18" s="120">
        <v>389</v>
      </c>
      <c r="F18" s="108">
        <f>E18*D18</f>
        <v>389</v>
      </c>
      <c r="G18" s="109">
        <f t="shared" si="1"/>
        <v>89.47</v>
      </c>
      <c r="H18" s="110">
        <f t="shared" si="2"/>
        <v>478.47</v>
      </c>
      <c r="I18" s="110" t="s">
        <v>73</v>
      </c>
      <c r="J18" s="285"/>
    </row>
    <row r="19" spans="1:12" ht="15" customHeight="1" thickBot="1" x14ac:dyDescent="0.3">
      <c r="A19" s="375"/>
      <c r="B19" s="122" t="s">
        <v>24</v>
      </c>
      <c r="C19" s="113" t="s">
        <v>15</v>
      </c>
      <c r="D19" s="114">
        <v>1</v>
      </c>
      <c r="E19" s="115">
        <v>152</v>
      </c>
      <c r="F19" s="131">
        <f>E19*D19</f>
        <v>152</v>
      </c>
      <c r="G19" s="132">
        <f t="shared" si="1"/>
        <v>34.96</v>
      </c>
      <c r="H19" s="133">
        <f t="shared" si="2"/>
        <v>186.96</v>
      </c>
      <c r="I19" s="133"/>
      <c r="J19" s="289"/>
    </row>
    <row r="20" spans="1:12" ht="10.9" customHeight="1" thickBot="1" x14ac:dyDescent="0.3">
      <c r="A20" s="274"/>
      <c r="B20" s="275"/>
      <c r="C20" s="275"/>
      <c r="D20" s="275"/>
      <c r="E20" s="275"/>
      <c r="F20" s="275"/>
      <c r="G20" s="275"/>
      <c r="H20" s="275"/>
      <c r="I20" s="275"/>
      <c r="J20" s="276"/>
    </row>
    <row r="21" spans="1:12" ht="15" customHeight="1" x14ac:dyDescent="0.25">
      <c r="A21" s="374" t="s">
        <v>96</v>
      </c>
      <c r="B21" s="241" t="s">
        <v>87</v>
      </c>
      <c r="C21" s="242" t="s">
        <v>15</v>
      </c>
      <c r="D21" s="243">
        <v>14</v>
      </c>
      <c r="E21" s="250">
        <v>210</v>
      </c>
      <c r="F21" s="244">
        <f>E21*D21</f>
        <v>2940</v>
      </c>
      <c r="G21" s="245">
        <f t="shared" ref="G21" si="3">F21*23%</f>
        <v>676.2</v>
      </c>
      <c r="H21" s="245">
        <f t="shared" ref="H21" si="4">F21+G21</f>
        <v>3616.2</v>
      </c>
      <c r="I21" s="245" t="s">
        <v>97</v>
      </c>
      <c r="J21" s="290"/>
    </row>
    <row r="22" spans="1:12" ht="15" customHeight="1" x14ac:dyDescent="0.25">
      <c r="A22" s="389"/>
      <c r="B22" s="80" t="s">
        <v>88</v>
      </c>
      <c r="C22" s="240" t="s">
        <v>92</v>
      </c>
      <c r="D22" s="114">
        <v>7</v>
      </c>
      <c r="E22" s="115">
        <v>650</v>
      </c>
      <c r="F22" s="206">
        <f>E22*D22</f>
        <v>4550</v>
      </c>
      <c r="G22" s="167">
        <f t="shared" ref="G22" si="5">F22*23%</f>
        <v>1046.5</v>
      </c>
      <c r="H22" s="167">
        <f t="shared" ref="H22" si="6">F22+G22</f>
        <v>5596.5</v>
      </c>
      <c r="I22" s="200" t="s">
        <v>106</v>
      </c>
      <c r="J22" s="282"/>
    </row>
    <row r="23" spans="1:12" ht="15" customHeight="1" thickBot="1" x14ac:dyDescent="0.3">
      <c r="A23" s="375"/>
      <c r="B23" s="246" t="s">
        <v>86</v>
      </c>
      <c r="C23" s="247" t="s">
        <v>15</v>
      </c>
      <c r="D23" s="248">
        <v>3</v>
      </c>
      <c r="E23" s="251">
        <v>73</v>
      </c>
      <c r="F23" s="252">
        <f>E23*D23</f>
        <v>219</v>
      </c>
      <c r="G23" s="249">
        <f>F23*23%</f>
        <v>50.370000000000005</v>
      </c>
      <c r="H23" s="249">
        <f>F23+G23</f>
        <v>269.37</v>
      </c>
      <c r="I23" s="249"/>
      <c r="J23" s="291"/>
    </row>
    <row r="24" spans="1:12" ht="10.9" customHeight="1" thickBot="1" x14ac:dyDescent="0.3">
      <c r="A24" s="271"/>
      <c r="B24" s="272"/>
      <c r="C24" s="272"/>
      <c r="D24" s="272"/>
      <c r="E24" s="272"/>
      <c r="F24" s="272"/>
      <c r="G24" s="272"/>
      <c r="H24" s="272"/>
      <c r="I24" s="272"/>
      <c r="J24" s="273"/>
    </row>
    <row r="25" spans="1:12" ht="15" customHeight="1" x14ac:dyDescent="0.25">
      <c r="A25" s="374" t="s">
        <v>103</v>
      </c>
      <c r="B25" s="241" t="s">
        <v>87</v>
      </c>
      <c r="C25" s="242" t="s">
        <v>15</v>
      </c>
      <c r="D25" s="243">
        <v>4</v>
      </c>
      <c r="E25" s="250">
        <v>490</v>
      </c>
      <c r="F25" s="244">
        <f>E25*D25</f>
        <v>1960</v>
      </c>
      <c r="G25" s="245">
        <f t="shared" ref="G25:G26" si="7">F25*23%</f>
        <v>450.8</v>
      </c>
      <c r="H25" s="245">
        <f t="shared" ref="H25:H26" si="8">F25+G25</f>
        <v>2410.8000000000002</v>
      </c>
      <c r="I25" s="245" t="s">
        <v>104</v>
      </c>
      <c r="J25" s="290"/>
    </row>
    <row r="26" spans="1:12" ht="15" customHeight="1" x14ac:dyDescent="0.25">
      <c r="A26" s="389"/>
      <c r="B26" s="80" t="s">
        <v>88</v>
      </c>
      <c r="C26" s="240" t="s">
        <v>92</v>
      </c>
      <c r="D26" s="114">
        <v>3</v>
      </c>
      <c r="E26" s="115">
        <v>819</v>
      </c>
      <c r="F26" s="206">
        <f>E26*D26</f>
        <v>2457</v>
      </c>
      <c r="G26" s="167">
        <f t="shared" si="7"/>
        <v>565.11</v>
      </c>
      <c r="H26" s="167">
        <f t="shared" si="8"/>
        <v>3022.11</v>
      </c>
      <c r="I26" s="200" t="s">
        <v>105</v>
      </c>
      <c r="J26" s="282"/>
      <c r="L26" s="386"/>
    </row>
    <row r="27" spans="1:12" ht="19.7" customHeight="1" thickBot="1" x14ac:dyDescent="0.3">
      <c r="A27" s="389"/>
      <c r="B27" s="122" t="s">
        <v>86</v>
      </c>
      <c r="C27" s="113" t="s">
        <v>15</v>
      </c>
      <c r="D27" s="114">
        <v>1</v>
      </c>
      <c r="E27" s="115">
        <v>100</v>
      </c>
      <c r="F27" s="202">
        <f>E27*D27</f>
        <v>100</v>
      </c>
      <c r="G27" s="200">
        <f>F27*23%</f>
        <v>23</v>
      </c>
      <c r="H27" s="200">
        <f>F27+G27</f>
        <v>123</v>
      </c>
      <c r="I27" s="200"/>
      <c r="J27" s="282"/>
      <c r="L27" s="386"/>
    </row>
    <row r="28" spans="1:12" ht="10.15" customHeight="1" thickBot="1" x14ac:dyDescent="0.3">
      <c r="A28" s="271"/>
      <c r="B28" s="272"/>
      <c r="C28" s="272"/>
      <c r="D28" s="272"/>
      <c r="E28" s="272"/>
      <c r="F28" s="272"/>
      <c r="G28" s="272"/>
      <c r="H28" s="272"/>
      <c r="I28" s="272"/>
      <c r="J28" s="273"/>
    </row>
    <row r="29" spans="1:12" ht="15" customHeight="1" x14ac:dyDescent="0.25">
      <c r="A29" s="389" t="s">
        <v>102</v>
      </c>
      <c r="B29" s="124" t="s">
        <v>87</v>
      </c>
      <c r="C29" s="118" t="s">
        <v>15</v>
      </c>
      <c r="D29" s="119">
        <v>3</v>
      </c>
      <c r="E29" s="120">
        <v>442</v>
      </c>
      <c r="F29" s="108">
        <f>E29*D29</f>
        <v>1326</v>
      </c>
      <c r="G29" s="109">
        <f t="shared" ref="G29" si="9">F29*23%</f>
        <v>304.98</v>
      </c>
      <c r="H29" s="109">
        <f t="shared" ref="H29" si="10">F29+G29</f>
        <v>1630.98</v>
      </c>
      <c r="I29" s="109" t="s">
        <v>107</v>
      </c>
      <c r="J29" s="285"/>
    </row>
    <row r="30" spans="1:12" ht="15" customHeight="1" thickBot="1" x14ac:dyDescent="0.3">
      <c r="A30" s="375"/>
      <c r="B30" s="246" t="s">
        <v>86</v>
      </c>
      <c r="C30" s="247" t="s">
        <v>15</v>
      </c>
      <c r="D30" s="248">
        <v>1</v>
      </c>
      <c r="E30" s="251">
        <v>73</v>
      </c>
      <c r="F30" s="252">
        <f>E30*D30</f>
        <v>73</v>
      </c>
      <c r="G30" s="249">
        <f>F30*23%</f>
        <v>16.79</v>
      </c>
      <c r="H30" s="249">
        <f>F30+G30</f>
        <v>89.789999999999992</v>
      </c>
      <c r="I30" s="249"/>
      <c r="J30" s="291"/>
    </row>
    <row r="31" spans="1:12" ht="12.2" customHeight="1" thickBot="1" x14ac:dyDescent="0.3">
      <c r="A31" s="271"/>
      <c r="B31" s="272"/>
      <c r="C31" s="272"/>
      <c r="D31" s="272"/>
      <c r="E31" s="272"/>
      <c r="F31" s="272"/>
      <c r="G31" s="272"/>
      <c r="H31" s="272"/>
      <c r="I31" s="272"/>
      <c r="J31" s="273"/>
    </row>
    <row r="32" spans="1:12" ht="15" customHeight="1" x14ac:dyDescent="0.25">
      <c r="A32" s="369" t="s">
        <v>46</v>
      </c>
      <c r="B32" s="241" t="s">
        <v>13</v>
      </c>
      <c r="C32" s="242" t="s">
        <v>15</v>
      </c>
      <c r="D32" s="243">
        <v>3</v>
      </c>
      <c r="E32" s="250">
        <v>208</v>
      </c>
      <c r="F32" s="244">
        <f>E32*D32</f>
        <v>624</v>
      </c>
      <c r="G32" s="245">
        <f t="shared" si="1"/>
        <v>143.52000000000001</v>
      </c>
      <c r="H32" s="245">
        <f t="shared" si="2"/>
        <v>767.52</v>
      </c>
      <c r="I32" s="245" t="s">
        <v>78</v>
      </c>
      <c r="J32" s="290"/>
    </row>
    <row r="33" spans="1:10" ht="15" customHeight="1" thickBot="1" x14ac:dyDescent="0.3">
      <c r="A33" s="371"/>
      <c r="B33" s="246" t="s">
        <v>24</v>
      </c>
      <c r="C33" s="247" t="s">
        <v>15</v>
      </c>
      <c r="D33" s="248">
        <v>2</v>
      </c>
      <c r="E33" s="251">
        <v>238</v>
      </c>
      <c r="F33" s="252">
        <f>E33*D33</f>
        <v>476</v>
      </c>
      <c r="G33" s="249">
        <f>F33*23%</f>
        <v>109.48</v>
      </c>
      <c r="H33" s="249">
        <f>F33+G33</f>
        <v>585.48</v>
      </c>
      <c r="I33" s="249"/>
      <c r="J33" s="291"/>
    </row>
    <row r="34" spans="1:10" ht="11.65" customHeight="1" thickBot="1" x14ac:dyDescent="0.3">
      <c r="A34" s="271"/>
      <c r="B34" s="272"/>
      <c r="C34" s="272"/>
      <c r="D34" s="272"/>
      <c r="E34" s="272"/>
      <c r="F34" s="272"/>
      <c r="G34" s="272"/>
      <c r="H34" s="272"/>
      <c r="I34" s="272"/>
      <c r="J34" s="273"/>
    </row>
    <row r="35" spans="1:10" x14ac:dyDescent="0.25">
      <c r="A35" s="390" t="s">
        <v>18</v>
      </c>
      <c r="B35" s="242" t="s">
        <v>13</v>
      </c>
      <c r="C35" s="242" t="s">
        <v>15</v>
      </c>
      <c r="D35" s="243">
        <v>3</v>
      </c>
      <c r="E35" s="250">
        <v>232</v>
      </c>
      <c r="F35" s="244">
        <f>E35*D35</f>
        <v>696</v>
      </c>
      <c r="G35" s="245">
        <f t="shared" si="1"/>
        <v>160.08000000000001</v>
      </c>
      <c r="H35" s="245">
        <f t="shared" si="2"/>
        <v>856.08</v>
      </c>
      <c r="I35" s="245" t="s">
        <v>74</v>
      </c>
      <c r="J35" s="290"/>
    </row>
    <row r="36" spans="1:10" ht="15" customHeight="1" thickBot="1" x14ac:dyDescent="0.3">
      <c r="A36" s="391"/>
      <c r="B36" s="247" t="s">
        <v>24</v>
      </c>
      <c r="C36" s="247" t="s">
        <v>15</v>
      </c>
      <c r="D36" s="248">
        <v>2</v>
      </c>
      <c r="E36" s="251">
        <v>272</v>
      </c>
      <c r="F36" s="252">
        <f>E36*D36</f>
        <v>544</v>
      </c>
      <c r="G36" s="249">
        <f>F36*23%</f>
        <v>125.12</v>
      </c>
      <c r="H36" s="249">
        <f>F36+G36</f>
        <v>669.12</v>
      </c>
      <c r="I36" s="249"/>
      <c r="J36" s="291"/>
    </row>
    <row r="37" spans="1:10" ht="12.2" customHeight="1" thickBot="1" x14ac:dyDescent="0.3">
      <c r="A37" s="271"/>
      <c r="B37" s="272"/>
      <c r="C37" s="272"/>
      <c r="D37" s="272"/>
      <c r="E37" s="272"/>
      <c r="F37" s="272"/>
      <c r="G37" s="272"/>
      <c r="H37" s="272"/>
      <c r="I37" s="272"/>
      <c r="J37" s="273"/>
    </row>
    <row r="38" spans="1:10" ht="15" customHeight="1" x14ac:dyDescent="0.25">
      <c r="A38" s="374" t="s">
        <v>83</v>
      </c>
      <c r="B38" s="253" t="s">
        <v>13</v>
      </c>
      <c r="C38" s="254" t="s">
        <v>15</v>
      </c>
      <c r="D38" s="267">
        <v>38</v>
      </c>
      <c r="E38" s="255">
        <v>220</v>
      </c>
      <c r="F38" s="256">
        <f>E38*D38</f>
        <v>8360</v>
      </c>
      <c r="G38" s="257">
        <f>F38*23%</f>
        <v>1922.8000000000002</v>
      </c>
      <c r="H38" s="258">
        <f>F38+G38</f>
        <v>10282.799999999999</v>
      </c>
      <c r="I38" s="245" t="s">
        <v>84</v>
      </c>
      <c r="J38" s="290"/>
    </row>
    <row r="39" spans="1:10" ht="15" customHeight="1" thickBot="1" x14ac:dyDescent="0.3">
      <c r="A39" s="375"/>
      <c r="B39" s="246" t="s">
        <v>24</v>
      </c>
      <c r="C39" s="247" t="s">
        <v>15</v>
      </c>
      <c r="D39" s="248">
        <v>16</v>
      </c>
      <c r="E39" s="251">
        <v>250</v>
      </c>
      <c r="F39" s="252">
        <f>E39*D39</f>
        <v>4000</v>
      </c>
      <c r="G39" s="249">
        <f>F39*23%</f>
        <v>920</v>
      </c>
      <c r="H39" s="249">
        <f>F39+G39</f>
        <v>4920</v>
      </c>
      <c r="I39" s="249"/>
      <c r="J39" s="291"/>
    </row>
    <row r="40" spans="1:10" ht="15" customHeight="1" thickBot="1" x14ac:dyDescent="0.3">
      <c r="A40" s="301"/>
      <c r="B40" s="272"/>
      <c r="C40" s="272"/>
      <c r="D40" s="272"/>
      <c r="E40" s="272"/>
      <c r="F40" s="272"/>
      <c r="G40" s="272"/>
      <c r="H40" s="272"/>
      <c r="I40" s="272"/>
      <c r="J40" s="273"/>
    </row>
    <row r="41" spans="1:10" ht="15" customHeight="1" x14ac:dyDescent="0.25">
      <c r="A41" s="302" t="s">
        <v>63</v>
      </c>
      <c r="B41" s="124" t="s">
        <v>7</v>
      </c>
      <c r="C41" s="118" t="s">
        <v>15</v>
      </c>
      <c r="D41" s="119">
        <v>2</v>
      </c>
      <c r="E41" s="135">
        <v>272</v>
      </c>
      <c r="F41" s="108">
        <f>E41*D41</f>
        <v>544</v>
      </c>
      <c r="G41" s="109">
        <f t="shared" si="1"/>
        <v>125.12</v>
      </c>
      <c r="H41" s="109">
        <f t="shared" si="2"/>
        <v>669.12</v>
      </c>
      <c r="I41" s="109" t="s">
        <v>75</v>
      </c>
      <c r="J41" s="285"/>
    </row>
    <row r="42" spans="1:10" ht="15" customHeight="1" x14ac:dyDescent="0.25">
      <c r="A42" s="299" t="s">
        <v>19</v>
      </c>
      <c r="B42" s="80" t="s">
        <v>8</v>
      </c>
      <c r="C42" s="240" t="s">
        <v>92</v>
      </c>
      <c r="D42" s="15">
        <v>1</v>
      </c>
      <c r="E42" s="52">
        <v>1431</v>
      </c>
      <c r="F42" s="206">
        <f>E42*D42</f>
        <v>1431</v>
      </c>
      <c r="G42" s="167">
        <f t="shared" si="1"/>
        <v>329.13</v>
      </c>
      <c r="H42" s="167">
        <f t="shared" si="2"/>
        <v>1760.13</v>
      </c>
      <c r="I42" s="167" t="s">
        <v>76</v>
      </c>
      <c r="J42" s="281"/>
    </row>
    <row r="43" spans="1:10" ht="15" customHeight="1" x14ac:dyDescent="0.25">
      <c r="A43" s="299"/>
      <c r="B43" s="80" t="s">
        <v>23</v>
      </c>
      <c r="C43" s="2" t="s">
        <v>15</v>
      </c>
      <c r="D43" s="15">
        <v>1</v>
      </c>
      <c r="E43" s="52">
        <v>114</v>
      </c>
      <c r="F43" s="206">
        <f>E43*D43</f>
        <v>114</v>
      </c>
      <c r="G43" s="167">
        <f t="shared" si="1"/>
        <v>26.220000000000002</v>
      </c>
      <c r="H43" s="167">
        <f t="shared" si="2"/>
        <v>140.22</v>
      </c>
      <c r="I43" s="167"/>
      <c r="J43" s="281"/>
    </row>
    <row r="44" spans="1:10" x14ac:dyDescent="0.25">
      <c r="A44" s="299"/>
      <c r="B44" s="80" t="s">
        <v>24</v>
      </c>
      <c r="C44" s="2" t="s">
        <v>15</v>
      </c>
      <c r="D44" s="15">
        <v>1</v>
      </c>
      <c r="E44" s="52">
        <v>551</v>
      </c>
      <c r="F44" s="108">
        <f>E44*D44</f>
        <v>551</v>
      </c>
      <c r="G44" s="167">
        <f t="shared" si="1"/>
        <v>126.73</v>
      </c>
      <c r="H44" s="167">
        <f t="shared" si="2"/>
        <v>677.73</v>
      </c>
      <c r="I44" s="167"/>
      <c r="J44" s="281"/>
    </row>
    <row r="45" spans="1:10" ht="15.75" thickBot="1" x14ac:dyDescent="0.3">
      <c r="A45" s="300"/>
      <c r="B45" s="122" t="s">
        <v>47</v>
      </c>
      <c r="C45" s="113" t="s">
        <v>15</v>
      </c>
      <c r="D45" s="114">
        <v>1</v>
      </c>
      <c r="E45" s="136">
        <v>488</v>
      </c>
      <c r="F45" s="131">
        <f>E45*D45</f>
        <v>488</v>
      </c>
      <c r="G45" s="200">
        <f t="shared" si="1"/>
        <v>112.24000000000001</v>
      </c>
      <c r="H45" s="200">
        <f t="shared" si="2"/>
        <v>600.24</v>
      </c>
      <c r="I45" s="200"/>
      <c r="J45" s="282"/>
    </row>
    <row r="46" spans="1:10" ht="15" customHeight="1" thickBot="1" x14ac:dyDescent="0.3">
      <c r="A46" s="274"/>
      <c r="B46" s="275"/>
      <c r="C46" s="275"/>
      <c r="D46" s="275"/>
      <c r="E46" s="275"/>
      <c r="F46" s="275"/>
      <c r="G46" s="275"/>
      <c r="H46" s="275"/>
      <c r="I46" s="275"/>
      <c r="J46" s="276"/>
    </row>
    <row r="47" spans="1:10" ht="15" customHeight="1" x14ac:dyDescent="0.25">
      <c r="A47" s="369" t="s">
        <v>20</v>
      </c>
      <c r="B47" s="147" t="s">
        <v>7</v>
      </c>
      <c r="C47" s="148" t="s">
        <v>15</v>
      </c>
      <c r="D47" s="260">
        <v>1</v>
      </c>
      <c r="E47" s="150">
        <v>272</v>
      </c>
      <c r="F47" s="131">
        <f>E47*D47</f>
        <v>272</v>
      </c>
      <c r="G47" s="132">
        <f t="shared" si="1"/>
        <v>62.56</v>
      </c>
      <c r="H47" s="133">
        <f t="shared" si="2"/>
        <v>334.56</v>
      </c>
      <c r="I47" s="132" t="s">
        <v>75</v>
      </c>
      <c r="J47" s="292"/>
    </row>
    <row r="48" spans="1:10" ht="15" customHeight="1" x14ac:dyDescent="0.25">
      <c r="A48" s="370"/>
      <c r="B48" s="88" t="s">
        <v>8</v>
      </c>
      <c r="C48" s="240" t="s">
        <v>92</v>
      </c>
      <c r="D48" s="261">
        <v>1</v>
      </c>
      <c r="E48" s="52">
        <v>1431</v>
      </c>
      <c r="F48" s="206">
        <f>E48*D48</f>
        <v>1431</v>
      </c>
      <c r="G48" s="167">
        <f t="shared" si="1"/>
        <v>329.13</v>
      </c>
      <c r="H48" s="167">
        <f t="shared" si="2"/>
        <v>1760.13</v>
      </c>
      <c r="I48" s="262" t="s">
        <v>76</v>
      </c>
      <c r="J48" s="281"/>
    </row>
    <row r="49" spans="1:10" ht="15.75" customHeight="1" x14ac:dyDescent="0.25">
      <c r="A49" s="370"/>
      <c r="B49" s="147" t="s">
        <v>23</v>
      </c>
      <c r="C49" s="148" t="s">
        <v>15</v>
      </c>
      <c r="D49" s="260">
        <v>1</v>
      </c>
      <c r="E49" s="135">
        <v>114</v>
      </c>
      <c r="F49" s="108">
        <f>E49*D49</f>
        <v>114</v>
      </c>
      <c r="G49" s="109">
        <f t="shared" si="1"/>
        <v>26.220000000000002</v>
      </c>
      <c r="H49" s="110">
        <f t="shared" si="2"/>
        <v>140.22</v>
      </c>
      <c r="I49" s="109"/>
      <c r="J49" s="292"/>
    </row>
    <row r="50" spans="1:10" ht="15.75" customHeight="1" x14ac:dyDescent="0.25">
      <c r="A50" s="370"/>
      <c r="B50" s="80" t="s">
        <v>24</v>
      </c>
      <c r="C50" s="2" t="s">
        <v>15</v>
      </c>
      <c r="D50" s="15">
        <v>1</v>
      </c>
      <c r="E50" s="52">
        <v>551</v>
      </c>
      <c r="F50" s="108">
        <f>E50*D50</f>
        <v>551</v>
      </c>
      <c r="G50" s="109">
        <f t="shared" si="1"/>
        <v>126.73</v>
      </c>
      <c r="H50" s="110">
        <f t="shared" si="2"/>
        <v>677.73</v>
      </c>
      <c r="I50" s="167"/>
      <c r="J50" s="293"/>
    </row>
    <row r="51" spans="1:10" ht="15.75" customHeight="1" thickBot="1" x14ac:dyDescent="0.3">
      <c r="A51" s="371"/>
      <c r="B51" s="122" t="s">
        <v>47</v>
      </c>
      <c r="C51" s="113" t="s">
        <v>15</v>
      </c>
      <c r="D51" s="114">
        <v>1</v>
      </c>
      <c r="E51" s="136">
        <v>488</v>
      </c>
      <c r="F51" s="131">
        <f>E51*D51</f>
        <v>488</v>
      </c>
      <c r="G51" s="132">
        <f t="shared" si="1"/>
        <v>112.24000000000001</v>
      </c>
      <c r="H51" s="133">
        <f t="shared" si="2"/>
        <v>600.24</v>
      </c>
      <c r="I51" s="200"/>
      <c r="J51" s="294"/>
    </row>
    <row r="52" spans="1:10" ht="15.7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6"/>
    </row>
    <row r="53" spans="1:10" ht="15.75" customHeight="1" x14ac:dyDescent="0.25">
      <c r="A53" s="369" t="s">
        <v>21</v>
      </c>
      <c r="B53" s="141" t="s">
        <v>7</v>
      </c>
      <c r="C53" s="142" t="s">
        <v>15</v>
      </c>
      <c r="D53" s="143">
        <v>1</v>
      </c>
      <c r="E53" s="135">
        <v>318</v>
      </c>
      <c r="F53" s="108">
        <f>E53*D53</f>
        <v>318</v>
      </c>
      <c r="G53" s="109">
        <f t="shared" si="1"/>
        <v>73.14</v>
      </c>
      <c r="H53" s="110">
        <f t="shared" si="2"/>
        <v>391.14</v>
      </c>
      <c r="I53" s="109" t="s">
        <v>89</v>
      </c>
      <c r="J53" s="295"/>
    </row>
    <row r="54" spans="1:10" ht="15.75" customHeight="1" x14ac:dyDescent="0.25">
      <c r="A54" s="370"/>
      <c r="B54" s="88" t="s">
        <v>8</v>
      </c>
      <c r="C54" s="240" t="s">
        <v>92</v>
      </c>
      <c r="D54" s="20">
        <v>1</v>
      </c>
      <c r="E54" s="52">
        <v>1176</v>
      </c>
      <c r="F54" s="108">
        <f>E54*D54</f>
        <v>1176</v>
      </c>
      <c r="G54" s="109">
        <f t="shared" si="1"/>
        <v>270.48</v>
      </c>
      <c r="H54" s="110">
        <f t="shared" si="2"/>
        <v>1446.48</v>
      </c>
      <c r="I54" s="167" t="s">
        <v>89</v>
      </c>
      <c r="J54" s="293"/>
    </row>
    <row r="55" spans="1:10" ht="15.75" customHeight="1" thickBot="1" x14ac:dyDescent="0.3">
      <c r="A55" s="371"/>
      <c r="B55" s="144" t="s">
        <v>23</v>
      </c>
      <c r="C55" s="145" t="s">
        <v>15</v>
      </c>
      <c r="D55" s="146">
        <v>1</v>
      </c>
      <c r="E55" s="52">
        <v>85</v>
      </c>
      <c r="F55" s="131">
        <f>E55*D55</f>
        <v>85</v>
      </c>
      <c r="G55" s="132">
        <f t="shared" si="1"/>
        <v>19.55</v>
      </c>
      <c r="H55" s="133">
        <f t="shared" si="2"/>
        <v>104.55</v>
      </c>
      <c r="I55" s="200"/>
      <c r="J55" s="294"/>
    </row>
    <row r="56" spans="1:10" ht="15.75" customHeight="1" thickBot="1" x14ac:dyDescent="0.3">
      <c r="A56" s="274"/>
      <c r="B56" s="275"/>
      <c r="C56" s="275"/>
      <c r="D56" s="275"/>
      <c r="E56" s="275"/>
      <c r="F56" s="275"/>
      <c r="G56" s="275"/>
      <c r="H56" s="275"/>
      <c r="I56" s="275"/>
      <c r="J56" s="276"/>
    </row>
    <row r="57" spans="1:10" ht="18" customHeight="1" x14ac:dyDescent="0.25">
      <c r="A57" s="369" t="s">
        <v>65</v>
      </c>
      <c r="B57" s="141" t="s">
        <v>7</v>
      </c>
      <c r="C57" s="142" t="s">
        <v>15</v>
      </c>
      <c r="D57" s="203">
        <v>2</v>
      </c>
      <c r="E57" s="135">
        <v>318</v>
      </c>
      <c r="F57" s="108">
        <f>E57*D57</f>
        <v>636</v>
      </c>
      <c r="G57" s="109">
        <f>F57*23%</f>
        <v>146.28</v>
      </c>
      <c r="H57" s="110">
        <f>F57+G57</f>
        <v>782.28</v>
      </c>
      <c r="I57" s="167" t="s">
        <v>89</v>
      </c>
      <c r="J57" s="295"/>
    </row>
    <row r="58" spans="1:10" ht="18" customHeight="1" x14ac:dyDescent="0.25">
      <c r="A58" s="370"/>
      <c r="B58" s="88" t="s">
        <v>8</v>
      </c>
      <c r="C58" s="240" t="s">
        <v>92</v>
      </c>
      <c r="D58" s="204">
        <v>2</v>
      </c>
      <c r="E58" s="52">
        <v>1176</v>
      </c>
      <c r="F58" s="108">
        <f>E58*D58</f>
        <v>2352</v>
      </c>
      <c r="G58" s="109">
        <f>F58*23%</f>
        <v>540.96</v>
      </c>
      <c r="H58" s="110">
        <f>F58+G58</f>
        <v>2892.96</v>
      </c>
      <c r="I58" s="167" t="s">
        <v>89</v>
      </c>
      <c r="J58" s="295"/>
    </row>
    <row r="59" spans="1:10" ht="15.75" customHeight="1" thickBot="1" x14ac:dyDescent="0.3">
      <c r="A59" s="371"/>
      <c r="B59" s="88" t="s">
        <v>23</v>
      </c>
      <c r="C59" s="3" t="s">
        <v>15</v>
      </c>
      <c r="D59" s="204">
        <v>4</v>
      </c>
      <c r="E59" s="52">
        <v>85</v>
      </c>
      <c r="F59" s="108">
        <f>E59*D59</f>
        <v>340</v>
      </c>
      <c r="G59" s="109">
        <f>F59*23%</f>
        <v>78.2</v>
      </c>
      <c r="H59" s="110">
        <f>F59+G59</f>
        <v>418.2</v>
      </c>
      <c r="I59" s="187"/>
      <c r="J59" s="296"/>
    </row>
    <row r="60" spans="1:10" ht="15.75" customHeight="1" thickBot="1" x14ac:dyDescent="0.3">
      <c r="A60" s="263"/>
      <c r="B60" s="264"/>
      <c r="C60" s="264"/>
      <c r="D60" s="264"/>
      <c r="E60" s="264"/>
      <c r="F60" s="264"/>
      <c r="G60" s="264"/>
      <c r="H60" s="264"/>
      <c r="I60" s="264"/>
      <c r="J60" s="265"/>
    </row>
    <row r="61" spans="1:10" ht="15.75" customHeight="1" thickBot="1" x14ac:dyDescent="0.3">
      <c r="A61" s="266" t="s">
        <v>22</v>
      </c>
      <c r="B61" s="147" t="s">
        <v>13</v>
      </c>
      <c r="C61" s="148" t="s">
        <v>15</v>
      </c>
      <c r="D61" s="149">
        <v>2</v>
      </c>
      <c r="E61" s="150">
        <v>198</v>
      </c>
      <c r="F61" s="131">
        <f>E61*D61</f>
        <v>396</v>
      </c>
      <c r="G61" s="132">
        <f t="shared" si="1"/>
        <v>91.08</v>
      </c>
      <c r="H61" s="133">
        <f t="shared" si="2"/>
        <v>487.08</v>
      </c>
      <c r="I61" s="133" t="s">
        <v>77</v>
      </c>
      <c r="J61" s="289"/>
    </row>
    <row r="62" spans="1:10" ht="15.75" customHeight="1" thickBot="1" x14ac:dyDescent="0.3">
      <c r="A62" s="277"/>
      <c r="B62" s="278"/>
      <c r="C62" s="278"/>
      <c r="D62" s="278"/>
      <c r="E62" s="278"/>
      <c r="F62" s="278"/>
      <c r="G62" s="278"/>
      <c r="H62" s="278"/>
      <c r="I62" s="278"/>
      <c r="J62" s="279"/>
    </row>
    <row r="63" spans="1:10" x14ac:dyDescent="0.25">
      <c r="A63" s="372" t="s">
        <v>51</v>
      </c>
      <c r="B63" s="104" t="s">
        <v>48</v>
      </c>
      <c r="C63" s="378" t="s">
        <v>92</v>
      </c>
      <c r="D63" s="380">
        <v>1</v>
      </c>
      <c r="E63" s="382">
        <v>345</v>
      </c>
      <c r="F63" s="384">
        <f>E63*D63</f>
        <v>345</v>
      </c>
      <c r="G63" s="376">
        <f t="shared" si="1"/>
        <v>79.350000000000009</v>
      </c>
      <c r="H63" s="376">
        <f t="shared" si="2"/>
        <v>424.35</v>
      </c>
      <c r="I63" s="109" t="s">
        <v>71</v>
      </c>
      <c r="J63" s="289"/>
    </row>
    <row r="64" spans="1:10" ht="15.75" thickBot="1" x14ac:dyDescent="0.3">
      <c r="A64" s="373"/>
      <c r="B64" s="297" t="s">
        <v>90</v>
      </c>
      <c r="C64" s="379"/>
      <c r="D64" s="381"/>
      <c r="E64" s="383"/>
      <c r="F64" s="385"/>
      <c r="G64" s="377"/>
      <c r="H64" s="377"/>
      <c r="I64" s="249" t="s">
        <v>72</v>
      </c>
      <c r="J64" s="298"/>
    </row>
    <row r="65" spans="1:10" ht="15.75" thickBot="1" x14ac:dyDescent="0.3">
      <c r="A65" s="225"/>
      <c r="B65" s="226"/>
      <c r="C65" s="226"/>
      <c r="D65" s="226"/>
      <c r="E65" s="226"/>
      <c r="F65" s="226"/>
      <c r="G65" s="226"/>
      <c r="H65" s="226"/>
      <c r="I65" s="226"/>
      <c r="J65" s="227"/>
    </row>
    <row r="66" spans="1:10" ht="15.75" thickBot="1" x14ac:dyDescent="0.3">
      <c r="C66" s="43"/>
      <c r="D66" s="44"/>
      <c r="E66" s="45" t="s">
        <v>27</v>
      </c>
      <c r="F66" s="92">
        <f>SUM(F3:F9,F11:F13,F15:F16,F18:F19,F21:F23,F25:F27,F29:F30,F32:F33,F35:F36,F38:F39,F41:F45,F47:F51,F53:F55,F57:F59,F61,F63)</f>
        <v>55673</v>
      </c>
      <c r="G66" s="93">
        <f>SUM(G3:G9,G11:G13,G15:G16,G18:G19,G21:G23,G25:G27,G29:G30,G32:G33,G35:G36,G38:G39,G41:G45,G47:G51,G53:G55,G57:G59,G61,G63)</f>
        <v>12804.789999999997</v>
      </c>
      <c r="H66" s="94">
        <f>SUM(H3:H9,H11:H13,H15:H16,H18:H19,H21:H23,H25:H27,H29:H30,H32:H33,H35:H36,H38:H39,H41:H45,H47:H51,H53:H55,H57:H59,H61,H63)</f>
        <v>68477.790000000023</v>
      </c>
      <c r="I66" s="158"/>
      <c r="J66" s="158"/>
    </row>
  </sheetData>
  <mergeCells count="22">
    <mergeCell ref="L26:L27"/>
    <mergeCell ref="J1:J2"/>
    <mergeCell ref="A29:A30"/>
    <mergeCell ref="A47:A51"/>
    <mergeCell ref="A35:A36"/>
    <mergeCell ref="A21:A23"/>
    <mergeCell ref="I1:I2"/>
    <mergeCell ref="A3:A9"/>
    <mergeCell ref="A15:A16"/>
    <mergeCell ref="A18:A19"/>
    <mergeCell ref="A32:A33"/>
    <mergeCell ref="A25:A27"/>
    <mergeCell ref="A53:A55"/>
    <mergeCell ref="A57:A59"/>
    <mergeCell ref="A63:A64"/>
    <mergeCell ref="A38:A39"/>
    <mergeCell ref="H63:H64"/>
    <mergeCell ref="C63:C64"/>
    <mergeCell ref="D63:D64"/>
    <mergeCell ref="E63:E64"/>
    <mergeCell ref="F63:F64"/>
    <mergeCell ref="G63:G64"/>
  </mergeCells>
  <phoneticPr fontId="0" type="noConversion"/>
  <pageMargins left="0.23622047244094491" right="0.23622047244094491" top="0.74803149606299213" bottom="0" header="0.31496062992125984" footer="0.31496062992125984"/>
  <pageSetup paperSize="9" orientation="landscape" r:id="rId1"/>
  <headerFooter>
    <oddHeader xml:space="preserve">&amp;LZapotrzebowanie na materiały eksploatacyjne do drukarek na rok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showGridLines="0" tabSelected="1" showRuler="0" showWhiteSpace="0" zoomScaleNormal="100" workbookViewId="0">
      <selection activeCell="H84" sqref="H84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5" width="14.5703125" customWidth="1"/>
    <col min="6" max="6" width="16.5703125" customWidth="1"/>
    <col min="7" max="7" width="12.140625" customWidth="1"/>
    <col min="8" max="8" width="14.28515625" customWidth="1"/>
    <col min="9" max="11" width="11.42578125" hidden="1" customWidth="1"/>
    <col min="12" max="12" width="28.42578125" customWidth="1"/>
    <col min="13" max="13" width="13.5703125" customWidth="1"/>
  </cols>
  <sheetData>
    <row r="1" spans="1:13" ht="14.45" customHeight="1" x14ac:dyDescent="0.25">
      <c r="A1" s="228" t="s">
        <v>0</v>
      </c>
      <c r="B1" s="26" t="s">
        <v>2</v>
      </c>
      <c r="C1" s="230" t="s">
        <v>3</v>
      </c>
      <c r="D1" s="230" t="s">
        <v>4</v>
      </c>
      <c r="E1" s="231" t="s">
        <v>29</v>
      </c>
      <c r="F1" s="228" t="s">
        <v>5</v>
      </c>
      <c r="G1" s="26" t="s">
        <v>30</v>
      </c>
      <c r="H1" s="159" t="s">
        <v>32</v>
      </c>
      <c r="I1" s="159" t="s">
        <v>108</v>
      </c>
      <c r="J1" s="405" t="s">
        <v>110</v>
      </c>
      <c r="K1" s="304" t="s">
        <v>111</v>
      </c>
      <c r="L1" s="359" t="s">
        <v>60</v>
      </c>
      <c r="M1" s="397" t="s">
        <v>25</v>
      </c>
    </row>
    <row r="2" spans="1:13" ht="11.65" customHeight="1" thickBot="1" x14ac:dyDescent="0.3">
      <c r="A2" s="229" t="s">
        <v>1</v>
      </c>
      <c r="B2" s="29"/>
      <c r="C2" s="232"/>
      <c r="D2" s="232"/>
      <c r="E2" s="233" t="s">
        <v>28</v>
      </c>
      <c r="F2" s="229" t="s">
        <v>28</v>
      </c>
      <c r="G2" s="29" t="s">
        <v>31</v>
      </c>
      <c r="H2" s="160" t="s">
        <v>33</v>
      </c>
      <c r="I2" s="160" t="s">
        <v>109</v>
      </c>
      <c r="J2" s="406"/>
      <c r="K2" s="306"/>
      <c r="L2" s="360"/>
      <c r="M2" s="398"/>
    </row>
    <row r="3" spans="1:13" ht="15" customHeight="1" x14ac:dyDescent="0.25">
      <c r="A3" s="103" t="s">
        <v>64</v>
      </c>
      <c r="B3" s="104" t="s">
        <v>13</v>
      </c>
      <c r="C3" s="105" t="s">
        <v>9</v>
      </c>
      <c r="D3" s="106">
        <v>1</v>
      </c>
      <c r="E3" s="107"/>
      <c r="F3" s="108"/>
      <c r="G3" s="109"/>
      <c r="H3" s="110"/>
      <c r="I3" s="110"/>
      <c r="J3" s="110"/>
      <c r="K3" s="110"/>
      <c r="L3" s="110" t="s">
        <v>101</v>
      </c>
      <c r="M3" s="285"/>
    </row>
    <row r="4" spans="1:13" ht="15" customHeight="1" thickBot="1" x14ac:dyDescent="0.3">
      <c r="A4" s="112" t="s">
        <v>85</v>
      </c>
      <c r="B4" s="96" t="s">
        <v>13</v>
      </c>
      <c r="C4" s="113" t="s">
        <v>15</v>
      </c>
      <c r="D4" s="114">
        <v>1</v>
      </c>
      <c r="E4" s="115"/>
      <c r="F4" s="131"/>
      <c r="G4" s="132"/>
      <c r="H4" s="133"/>
      <c r="I4" s="220"/>
      <c r="J4" s="220"/>
      <c r="K4" s="220"/>
      <c r="L4" s="287" t="s">
        <v>95</v>
      </c>
      <c r="M4" s="332"/>
    </row>
    <row r="5" spans="1:13" ht="15.75" thickBot="1" x14ac:dyDescent="0.3">
      <c r="A5" s="271"/>
      <c r="B5" s="272"/>
      <c r="C5" s="272"/>
      <c r="D5" s="272"/>
      <c r="E5" s="272"/>
      <c r="F5" s="341"/>
      <c r="G5" s="341"/>
      <c r="H5" s="341"/>
      <c r="I5" s="272"/>
      <c r="J5" s="272"/>
      <c r="K5" s="272"/>
      <c r="L5" s="272"/>
      <c r="M5" s="273"/>
    </row>
    <row r="6" spans="1:13" ht="12.95" customHeight="1" x14ac:dyDescent="0.25">
      <c r="A6" s="389" t="s">
        <v>134</v>
      </c>
      <c r="B6" s="127" t="s">
        <v>13</v>
      </c>
      <c r="C6" s="128" t="s">
        <v>15</v>
      </c>
      <c r="D6" s="323">
        <v>3</v>
      </c>
      <c r="E6" s="130"/>
      <c r="F6" s="131"/>
      <c r="G6" s="132"/>
      <c r="H6" s="133"/>
      <c r="I6" s="133"/>
      <c r="J6" s="133"/>
      <c r="K6" s="133"/>
      <c r="L6" s="346" t="s">
        <v>140</v>
      </c>
      <c r="M6" s="289"/>
    </row>
    <row r="7" spans="1:13" ht="12.95" customHeight="1" x14ac:dyDescent="0.25">
      <c r="A7" s="410"/>
      <c r="B7" s="2" t="s">
        <v>136</v>
      </c>
      <c r="C7" s="2" t="s">
        <v>124</v>
      </c>
      <c r="D7" s="15">
        <v>3</v>
      </c>
      <c r="E7" s="61"/>
      <c r="F7" s="206"/>
      <c r="G7" s="167"/>
      <c r="H7" s="167"/>
      <c r="I7" s="167"/>
      <c r="J7" s="167"/>
      <c r="K7" s="167"/>
      <c r="L7" s="344" t="s">
        <v>141</v>
      </c>
      <c r="M7" s="281"/>
    </row>
    <row r="8" spans="1:13" ht="12.95" customHeight="1" x14ac:dyDescent="0.25">
      <c r="A8" s="410"/>
      <c r="B8" s="2" t="s">
        <v>24</v>
      </c>
      <c r="C8" s="2" t="s">
        <v>15</v>
      </c>
      <c r="D8" s="15">
        <v>1</v>
      </c>
      <c r="E8" s="61"/>
      <c r="F8" s="206"/>
      <c r="G8" s="167"/>
      <c r="H8" s="167"/>
      <c r="I8" s="167"/>
      <c r="J8" s="167"/>
      <c r="K8" s="167"/>
      <c r="L8" s="167"/>
      <c r="M8" s="281"/>
    </row>
    <row r="9" spans="1:13" ht="12.95" customHeight="1" x14ac:dyDescent="0.25">
      <c r="A9" s="410"/>
      <c r="B9" s="2" t="s">
        <v>137</v>
      </c>
      <c r="C9" s="2" t="s">
        <v>124</v>
      </c>
      <c r="D9" s="15">
        <v>3</v>
      </c>
      <c r="E9" s="61"/>
      <c r="F9" s="206"/>
      <c r="G9" s="167"/>
      <c r="H9" s="167"/>
      <c r="I9" s="167"/>
      <c r="J9" s="167"/>
      <c r="K9" s="167"/>
      <c r="L9" s="167"/>
      <c r="M9" s="281"/>
    </row>
    <row r="10" spans="1:13" ht="12.95" customHeight="1" x14ac:dyDescent="0.25">
      <c r="A10" s="410"/>
      <c r="B10" s="2" t="s">
        <v>139</v>
      </c>
      <c r="C10" s="2" t="s">
        <v>15</v>
      </c>
      <c r="D10" s="15">
        <v>2</v>
      </c>
      <c r="E10" s="61"/>
      <c r="F10" s="206"/>
      <c r="G10" s="167"/>
      <c r="H10" s="167"/>
      <c r="I10" s="167"/>
      <c r="J10" s="167"/>
      <c r="K10" s="167"/>
      <c r="L10" s="167"/>
      <c r="M10" s="281"/>
    </row>
    <row r="11" spans="1:13" ht="12.95" customHeight="1" x14ac:dyDescent="0.25">
      <c r="A11" s="410"/>
      <c r="B11" s="2" t="s">
        <v>43</v>
      </c>
      <c r="C11" s="2" t="s">
        <v>15</v>
      </c>
      <c r="D11" s="15">
        <v>2</v>
      </c>
      <c r="E11" s="61"/>
      <c r="F11" s="206"/>
      <c r="G11" s="167"/>
      <c r="H11" s="167"/>
      <c r="I11" s="167"/>
      <c r="J11" s="167"/>
      <c r="K11" s="167"/>
      <c r="L11" s="167"/>
      <c r="M11" s="281"/>
    </row>
    <row r="12" spans="1:13" ht="12.95" customHeight="1" thickBot="1" x14ac:dyDescent="0.3">
      <c r="A12" s="389"/>
      <c r="B12" s="127" t="s">
        <v>138</v>
      </c>
      <c r="C12" s="128" t="s">
        <v>15</v>
      </c>
      <c r="D12" s="323">
        <v>1</v>
      </c>
      <c r="E12" s="130"/>
      <c r="F12" s="131"/>
      <c r="G12" s="132"/>
      <c r="H12" s="133"/>
      <c r="I12" s="133"/>
      <c r="J12" s="133"/>
      <c r="K12" s="133"/>
      <c r="L12" s="133"/>
      <c r="M12" s="289"/>
    </row>
    <row r="13" spans="1:13" ht="15.75" thickBot="1" x14ac:dyDescent="0.3">
      <c r="A13" s="334"/>
      <c r="B13" s="335"/>
      <c r="C13" s="337"/>
      <c r="D13" s="178"/>
      <c r="E13" s="179"/>
      <c r="F13" s="338"/>
      <c r="G13" s="339"/>
      <c r="H13" s="339"/>
      <c r="I13" s="339"/>
      <c r="J13" s="336"/>
      <c r="K13" s="336"/>
      <c r="L13" s="339"/>
      <c r="M13" s="340"/>
    </row>
    <row r="14" spans="1:13" ht="15" customHeight="1" x14ac:dyDescent="0.25">
      <c r="A14" s="333" t="s">
        <v>50</v>
      </c>
      <c r="B14" s="118" t="s">
        <v>13</v>
      </c>
      <c r="C14" s="118" t="s">
        <v>15</v>
      </c>
      <c r="D14" s="119">
        <v>1</v>
      </c>
      <c r="E14" s="120"/>
      <c r="F14" s="108"/>
      <c r="G14" s="109"/>
      <c r="H14" s="109"/>
      <c r="I14" s="109"/>
      <c r="J14" s="109"/>
      <c r="K14" s="109"/>
      <c r="L14" s="109" t="s">
        <v>73</v>
      </c>
      <c r="M14" s="285"/>
    </row>
    <row r="15" spans="1:13" ht="15" customHeight="1" thickBot="1" x14ac:dyDescent="0.3">
      <c r="A15" s="321"/>
      <c r="B15" s="122" t="s">
        <v>24</v>
      </c>
      <c r="C15" s="113" t="s">
        <v>15</v>
      </c>
      <c r="D15" s="114">
        <v>1</v>
      </c>
      <c r="E15" s="115"/>
      <c r="F15" s="131"/>
      <c r="G15" s="132"/>
      <c r="H15" s="133"/>
      <c r="I15" s="133"/>
      <c r="J15" s="133"/>
      <c r="K15" s="133"/>
      <c r="L15" s="133"/>
      <c r="M15" s="289"/>
    </row>
    <row r="16" spans="1:13" ht="15.75" thickBot="1" x14ac:dyDescent="0.3">
      <c r="A16" s="274"/>
      <c r="B16" s="275"/>
      <c r="C16" s="275"/>
      <c r="D16" s="275"/>
      <c r="E16" s="275"/>
      <c r="F16" s="347"/>
      <c r="G16" s="348"/>
      <c r="H16" s="348"/>
      <c r="I16" s="275"/>
      <c r="J16" s="275"/>
      <c r="K16" s="275"/>
      <c r="L16" s="275"/>
      <c r="M16" s="276"/>
    </row>
    <row r="17" spans="1:15" ht="13.5" customHeight="1" x14ac:dyDescent="0.25">
      <c r="A17" s="374" t="s">
        <v>135</v>
      </c>
      <c r="B17" s="124" t="s">
        <v>87</v>
      </c>
      <c r="C17" s="118" t="s">
        <v>15</v>
      </c>
      <c r="D17" s="119">
        <v>1</v>
      </c>
      <c r="E17" s="120"/>
      <c r="F17" s="108"/>
      <c r="G17" s="109"/>
      <c r="H17" s="109"/>
      <c r="I17" s="109"/>
      <c r="J17" s="109"/>
      <c r="K17" s="109"/>
      <c r="L17" s="109" t="s">
        <v>120</v>
      </c>
      <c r="M17" s="285" t="s">
        <v>63</v>
      </c>
    </row>
    <row r="18" spans="1:15" ht="15.75" customHeight="1" x14ac:dyDescent="0.25">
      <c r="A18" s="389"/>
      <c r="B18" s="80" t="s">
        <v>88</v>
      </c>
      <c r="C18" s="240" t="s">
        <v>92</v>
      </c>
      <c r="D18" s="15">
        <v>3</v>
      </c>
      <c r="E18" s="61"/>
      <c r="F18" s="206"/>
      <c r="G18" s="167"/>
      <c r="H18" s="167"/>
      <c r="I18" s="200"/>
      <c r="J18" s="200"/>
      <c r="K18" s="200"/>
      <c r="L18" s="200" t="s">
        <v>121</v>
      </c>
      <c r="M18" s="282"/>
    </row>
    <row r="19" spans="1:15" ht="17.25" customHeight="1" x14ac:dyDescent="0.25">
      <c r="A19" s="389"/>
      <c r="B19" s="122" t="s">
        <v>125</v>
      </c>
      <c r="C19" s="309" t="s">
        <v>124</v>
      </c>
      <c r="D19" s="323">
        <v>1</v>
      </c>
      <c r="E19" s="130"/>
      <c r="F19" s="131"/>
      <c r="G19" s="132"/>
      <c r="H19" s="132"/>
      <c r="I19" s="132"/>
      <c r="J19" s="132"/>
      <c r="K19" s="132"/>
      <c r="L19" s="308" t="s">
        <v>126</v>
      </c>
      <c r="M19" s="281"/>
    </row>
    <row r="20" spans="1:15" ht="17.25" customHeight="1" x14ac:dyDescent="0.25">
      <c r="A20" s="389"/>
      <c r="B20" s="312" t="s">
        <v>127</v>
      </c>
      <c r="C20" s="240" t="s">
        <v>15</v>
      </c>
      <c r="D20" s="15">
        <v>1</v>
      </c>
      <c r="E20" s="61"/>
      <c r="F20" s="206"/>
      <c r="G20" s="167"/>
      <c r="H20" s="167"/>
      <c r="I20" s="167"/>
      <c r="J20" s="167"/>
      <c r="K20" s="167"/>
      <c r="L20" s="311" t="s">
        <v>128</v>
      </c>
      <c r="M20" s="281"/>
    </row>
    <row r="21" spans="1:15" ht="17.25" customHeight="1" thickBot="1" x14ac:dyDescent="0.3">
      <c r="A21" s="375"/>
      <c r="B21" s="345" t="s">
        <v>122</v>
      </c>
      <c r="C21" s="128" t="s">
        <v>15</v>
      </c>
      <c r="D21" s="323">
        <v>1</v>
      </c>
      <c r="E21" s="130"/>
      <c r="F21" s="131"/>
      <c r="G21" s="132"/>
      <c r="H21" s="132"/>
      <c r="I21" s="132"/>
      <c r="J21" s="132"/>
      <c r="K21" s="132"/>
      <c r="L21" s="310" t="s">
        <v>123</v>
      </c>
      <c r="M21" s="282"/>
    </row>
    <row r="22" spans="1:15" ht="15.75" thickBot="1" x14ac:dyDescent="0.3">
      <c r="A22" s="314"/>
      <c r="B22" s="313"/>
      <c r="C22" s="313"/>
      <c r="D22" s="313"/>
      <c r="E22" s="313"/>
      <c r="F22" s="342"/>
      <c r="G22" s="313"/>
      <c r="H22" s="313"/>
      <c r="I22" s="313"/>
      <c r="J22" s="313"/>
      <c r="K22" s="313"/>
      <c r="L22" s="313"/>
      <c r="M22" s="315"/>
    </row>
    <row r="23" spans="1:15" ht="15" customHeight="1" x14ac:dyDescent="0.25">
      <c r="A23" s="374" t="s">
        <v>96</v>
      </c>
      <c r="B23" s="241" t="s">
        <v>87</v>
      </c>
      <c r="C23" s="242" t="s">
        <v>15</v>
      </c>
      <c r="D23" s="243">
        <v>10</v>
      </c>
      <c r="E23" s="250"/>
      <c r="F23" s="244"/>
      <c r="G23" s="245"/>
      <c r="H23" s="245"/>
      <c r="I23" s="245"/>
      <c r="J23" s="245"/>
      <c r="K23" s="245"/>
      <c r="L23" s="245" t="s">
        <v>97</v>
      </c>
      <c r="M23" s="290"/>
    </row>
    <row r="24" spans="1:15" ht="15" customHeight="1" x14ac:dyDescent="0.25">
      <c r="A24" s="389"/>
      <c r="B24" s="80" t="s">
        <v>88</v>
      </c>
      <c r="C24" s="240" t="s">
        <v>92</v>
      </c>
      <c r="D24" s="114">
        <v>3</v>
      </c>
      <c r="E24" s="115"/>
      <c r="F24" s="206"/>
      <c r="G24" s="167"/>
      <c r="H24" s="167"/>
      <c r="I24" s="200"/>
      <c r="J24" s="200"/>
      <c r="K24" s="200"/>
      <c r="L24" s="200" t="s">
        <v>106</v>
      </c>
      <c r="M24" s="282"/>
    </row>
    <row r="25" spans="1:15" ht="18" customHeight="1" thickBot="1" x14ac:dyDescent="0.3">
      <c r="A25" s="375"/>
      <c r="B25" s="246" t="s">
        <v>86</v>
      </c>
      <c r="C25" s="247" t="s">
        <v>15</v>
      </c>
      <c r="D25" s="248">
        <v>2</v>
      </c>
      <c r="E25" s="251"/>
      <c r="F25" s="252"/>
      <c r="G25" s="249"/>
      <c r="H25" s="249"/>
      <c r="I25" s="249"/>
      <c r="J25" s="249"/>
      <c r="K25" s="249"/>
      <c r="L25" s="249"/>
      <c r="M25" s="291"/>
    </row>
    <row r="26" spans="1:15" ht="15.75" thickBot="1" x14ac:dyDescent="0.3">
      <c r="A26" s="271"/>
      <c r="B26" s="272"/>
      <c r="C26" s="272"/>
      <c r="D26" s="272"/>
      <c r="E26" s="272"/>
      <c r="F26" s="341"/>
      <c r="G26" s="272"/>
      <c r="H26" s="272"/>
      <c r="I26" s="272"/>
      <c r="J26" s="272"/>
      <c r="K26" s="272"/>
      <c r="L26" s="272"/>
      <c r="M26" s="273"/>
    </row>
    <row r="27" spans="1:15" ht="15" customHeight="1" x14ac:dyDescent="0.25">
      <c r="A27" s="374" t="s">
        <v>103</v>
      </c>
      <c r="B27" s="241" t="s">
        <v>87</v>
      </c>
      <c r="C27" s="242" t="s">
        <v>15</v>
      </c>
      <c r="D27" s="243">
        <v>4</v>
      </c>
      <c r="E27" s="250"/>
      <c r="F27" s="244"/>
      <c r="G27" s="245"/>
      <c r="H27" s="245"/>
      <c r="I27" s="245"/>
      <c r="J27" s="245"/>
      <c r="K27" s="245"/>
      <c r="L27" s="245" t="s">
        <v>116</v>
      </c>
      <c r="M27" s="290"/>
    </row>
    <row r="28" spans="1:15" ht="15" customHeight="1" x14ac:dyDescent="0.25">
      <c r="A28" s="389"/>
      <c r="B28" s="80" t="s">
        <v>88</v>
      </c>
      <c r="C28" s="240" t="s">
        <v>92</v>
      </c>
      <c r="D28" s="114">
        <v>2</v>
      </c>
      <c r="E28" s="115"/>
      <c r="F28" s="206"/>
      <c r="G28" s="167"/>
      <c r="H28" s="167"/>
      <c r="I28" s="200"/>
      <c r="J28" s="200"/>
      <c r="K28" s="200"/>
      <c r="L28" s="200" t="s">
        <v>117</v>
      </c>
      <c r="M28" s="282"/>
      <c r="O28" s="386"/>
    </row>
    <row r="29" spans="1:15" ht="15" customHeight="1" thickBot="1" x14ac:dyDescent="0.3">
      <c r="A29" s="389"/>
      <c r="B29" s="122" t="s">
        <v>86</v>
      </c>
      <c r="C29" s="113" t="s">
        <v>15</v>
      </c>
      <c r="D29" s="114">
        <v>1</v>
      </c>
      <c r="E29" s="115"/>
      <c r="F29" s="202"/>
      <c r="G29" s="200"/>
      <c r="H29" s="200"/>
      <c r="I29" s="200"/>
      <c r="J29" s="200"/>
      <c r="K29" s="200"/>
      <c r="L29" s="200"/>
      <c r="M29" s="282"/>
      <c r="O29" s="386"/>
    </row>
    <row r="30" spans="1:15" ht="16.5" thickBot="1" x14ac:dyDescent="0.3">
      <c r="A30" s="271"/>
      <c r="B30" s="272"/>
      <c r="C30" s="272"/>
      <c r="D30" s="272"/>
      <c r="E30" s="272"/>
      <c r="F30" s="341"/>
      <c r="G30" s="272"/>
      <c r="H30" s="272"/>
      <c r="I30" s="272"/>
      <c r="J30" s="272"/>
      <c r="K30" s="272"/>
      <c r="L30" s="272"/>
      <c r="M30" s="273"/>
      <c r="O30" s="305"/>
    </row>
    <row r="31" spans="1:15" ht="12.75" customHeight="1" x14ac:dyDescent="0.25">
      <c r="A31" s="389" t="s">
        <v>118</v>
      </c>
      <c r="B31" s="124" t="s">
        <v>87</v>
      </c>
      <c r="C31" s="118" t="s">
        <v>15</v>
      </c>
      <c r="D31" s="119">
        <v>2</v>
      </c>
      <c r="E31" s="120"/>
      <c r="F31" s="108"/>
      <c r="G31" s="109"/>
      <c r="H31" s="109"/>
      <c r="I31" s="109"/>
      <c r="J31" s="109"/>
      <c r="K31" s="109"/>
      <c r="L31" s="109" t="s">
        <v>114</v>
      </c>
      <c r="M31" s="295"/>
      <c r="O31" s="303"/>
    </row>
    <row r="32" spans="1:15" ht="12.75" customHeight="1" x14ac:dyDescent="0.25">
      <c r="A32" s="389"/>
      <c r="B32" s="80" t="s">
        <v>88</v>
      </c>
      <c r="C32" s="240" t="s">
        <v>92</v>
      </c>
      <c r="D32" s="114">
        <v>2</v>
      </c>
      <c r="E32" s="115"/>
      <c r="F32" s="206"/>
      <c r="G32" s="167"/>
      <c r="H32" s="167"/>
      <c r="I32" s="167"/>
      <c r="J32" s="167"/>
      <c r="K32" s="167"/>
      <c r="L32" s="167" t="s">
        <v>115</v>
      </c>
      <c r="M32" s="294"/>
      <c r="O32" s="305"/>
    </row>
    <row r="33" spans="1:16" ht="18.75" customHeight="1" thickBot="1" x14ac:dyDescent="0.3">
      <c r="A33" s="389"/>
      <c r="B33" s="122" t="s">
        <v>86</v>
      </c>
      <c r="C33" s="113" t="s">
        <v>15</v>
      </c>
      <c r="D33" s="114">
        <v>1</v>
      </c>
      <c r="E33" s="115"/>
      <c r="F33" s="202"/>
      <c r="G33" s="200"/>
      <c r="H33" s="200"/>
      <c r="I33" s="200"/>
      <c r="J33" s="200"/>
      <c r="K33" s="200"/>
      <c r="L33" s="200"/>
      <c r="M33" s="294"/>
      <c r="O33" s="305"/>
      <c r="P33" s="44"/>
    </row>
    <row r="34" spans="1:16" ht="16.5" thickBot="1" x14ac:dyDescent="0.3">
      <c r="A34" s="271"/>
      <c r="B34" s="272"/>
      <c r="C34" s="272"/>
      <c r="D34" s="272"/>
      <c r="E34" s="272"/>
      <c r="F34" s="341"/>
      <c r="G34" s="272"/>
      <c r="H34" s="272"/>
      <c r="I34" s="272"/>
      <c r="J34" s="272"/>
      <c r="K34" s="272"/>
      <c r="L34" s="272"/>
      <c r="M34" s="273"/>
      <c r="O34" s="305"/>
    </row>
    <row r="35" spans="1:16" s="325" customFormat="1" ht="18" customHeight="1" x14ac:dyDescent="0.25">
      <c r="A35" s="407" t="s">
        <v>131</v>
      </c>
      <c r="B35" s="124" t="s">
        <v>87</v>
      </c>
      <c r="C35" s="118" t="s">
        <v>15</v>
      </c>
      <c r="D35" s="119">
        <v>2</v>
      </c>
      <c r="E35" s="120"/>
      <c r="F35" s="108"/>
      <c r="G35" s="109"/>
      <c r="H35" s="109"/>
      <c r="I35" s="109"/>
      <c r="J35" s="109"/>
      <c r="K35" s="109"/>
      <c r="L35" s="330" t="s">
        <v>132</v>
      </c>
      <c r="M35" s="285"/>
      <c r="O35" s="326"/>
    </row>
    <row r="36" spans="1:16" s="325" customFormat="1" ht="18" customHeight="1" x14ac:dyDescent="0.25">
      <c r="A36" s="408"/>
      <c r="B36" s="80" t="s">
        <v>88</v>
      </c>
      <c r="C36" s="240" t="s">
        <v>92</v>
      </c>
      <c r="D36" s="114">
        <v>2</v>
      </c>
      <c r="E36" s="115"/>
      <c r="F36" s="206"/>
      <c r="G36" s="167"/>
      <c r="H36" s="167"/>
      <c r="I36" s="200"/>
      <c r="J36" s="200"/>
      <c r="K36" s="200"/>
      <c r="L36" s="109" t="s">
        <v>133</v>
      </c>
      <c r="M36" s="282"/>
      <c r="O36" s="326"/>
      <c r="P36" s="325" t="s">
        <v>63</v>
      </c>
    </row>
    <row r="37" spans="1:16" s="325" customFormat="1" ht="18" customHeight="1" thickBot="1" x14ac:dyDescent="0.3">
      <c r="A37" s="409"/>
      <c r="B37" s="122" t="s">
        <v>86</v>
      </c>
      <c r="C37" s="113" t="s">
        <v>15</v>
      </c>
      <c r="D37" s="114">
        <v>1</v>
      </c>
      <c r="E37" s="115"/>
      <c r="F37" s="202"/>
      <c r="G37" s="200"/>
      <c r="H37" s="200"/>
      <c r="I37" s="200"/>
      <c r="J37" s="200"/>
      <c r="K37" s="200"/>
      <c r="L37" s="200"/>
      <c r="M37" s="282"/>
      <c r="O37" s="326"/>
    </row>
    <row r="38" spans="1:16" ht="16.5" thickBot="1" x14ac:dyDescent="0.3">
      <c r="A38" s="271"/>
      <c r="B38" s="331"/>
      <c r="C38" s="272"/>
      <c r="D38" s="272"/>
      <c r="E38" s="272"/>
      <c r="F38" s="341"/>
      <c r="G38" s="272"/>
      <c r="H38" s="272"/>
      <c r="I38" s="272"/>
      <c r="J38" s="272"/>
      <c r="K38" s="272"/>
      <c r="L38" s="272"/>
      <c r="M38" s="273"/>
      <c r="O38" s="316"/>
    </row>
    <row r="39" spans="1:16" ht="19.7" customHeight="1" x14ac:dyDescent="0.25">
      <c r="A39" s="389" t="s">
        <v>130</v>
      </c>
      <c r="B39" s="124" t="s">
        <v>87</v>
      </c>
      <c r="C39" s="118" t="s">
        <v>15</v>
      </c>
      <c r="D39" s="119">
        <v>2</v>
      </c>
      <c r="E39" s="120"/>
      <c r="F39" s="108"/>
      <c r="G39" s="109"/>
      <c r="H39" s="109"/>
      <c r="I39" s="109"/>
      <c r="J39" s="109"/>
      <c r="K39" s="109"/>
      <c r="L39" s="109" t="s">
        <v>114</v>
      </c>
      <c r="M39" s="285"/>
      <c r="O39" s="303"/>
    </row>
    <row r="40" spans="1:16" ht="19.7" customHeight="1" x14ac:dyDescent="0.25">
      <c r="A40" s="389"/>
      <c r="B40" s="80" t="s">
        <v>88</v>
      </c>
      <c r="C40" s="240" t="s">
        <v>92</v>
      </c>
      <c r="D40" s="114">
        <v>2</v>
      </c>
      <c r="E40" s="115"/>
      <c r="F40" s="206"/>
      <c r="G40" s="167"/>
      <c r="H40" s="167"/>
      <c r="I40" s="200"/>
      <c r="J40" s="200"/>
      <c r="K40" s="200"/>
      <c r="L40" s="109" t="s">
        <v>115</v>
      </c>
      <c r="M40" s="282"/>
      <c r="O40" s="303"/>
    </row>
    <row r="41" spans="1:16" ht="18" customHeight="1" thickBot="1" x14ac:dyDescent="0.3">
      <c r="A41" s="375"/>
      <c r="B41" s="246" t="s">
        <v>86</v>
      </c>
      <c r="C41" s="247" t="s">
        <v>15</v>
      </c>
      <c r="D41" s="248">
        <v>1</v>
      </c>
      <c r="E41" s="251"/>
      <c r="F41" s="252"/>
      <c r="G41" s="249"/>
      <c r="H41" s="249"/>
      <c r="I41" s="249"/>
      <c r="J41" s="249"/>
      <c r="K41" s="249"/>
      <c r="L41" s="249"/>
      <c r="M41" s="291"/>
      <c r="O41" s="303"/>
    </row>
    <row r="42" spans="1:16" ht="15.75" thickBot="1" x14ac:dyDescent="0.3">
      <c r="A42" s="271"/>
      <c r="B42" s="272"/>
      <c r="C42" s="272"/>
      <c r="D42" s="272"/>
      <c r="E42" s="272"/>
      <c r="F42" s="341"/>
      <c r="G42" s="272"/>
      <c r="H42" s="272"/>
      <c r="I42" s="272"/>
      <c r="J42" s="272"/>
      <c r="K42" s="272"/>
      <c r="L42" s="272"/>
      <c r="M42" s="273"/>
    </row>
    <row r="43" spans="1:16" ht="15" customHeight="1" x14ac:dyDescent="0.25">
      <c r="A43" s="389" t="s">
        <v>102</v>
      </c>
      <c r="B43" s="124" t="s">
        <v>87</v>
      </c>
      <c r="C43" s="118" t="s">
        <v>15</v>
      </c>
      <c r="D43" s="327">
        <v>2</v>
      </c>
      <c r="E43" s="120"/>
      <c r="F43" s="328"/>
      <c r="G43" s="109"/>
      <c r="H43" s="109"/>
      <c r="I43" s="109"/>
      <c r="J43" s="109"/>
      <c r="K43" s="109"/>
      <c r="L43" s="109" t="s">
        <v>107</v>
      </c>
      <c r="M43" s="285"/>
    </row>
    <row r="44" spans="1:16" ht="15" customHeight="1" thickBot="1" x14ac:dyDescent="0.3">
      <c r="A44" s="375"/>
      <c r="B44" s="246" t="s">
        <v>86</v>
      </c>
      <c r="C44" s="247" t="s">
        <v>15</v>
      </c>
      <c r="D44" s="248">
        <v>1</v>
      </c>
      <c r="E44" s="329"/>
      <c r="F44" s="252"/>
      <c r="G44" s="249"/>
      <c r="H44" s="249"/>
      <c r="I44" s="249"/>
      <c r="J44" s="249"/>
      <c r="K44" s="249"/>
      <c r="L44" s="249"/>
      <c r="M44" s="291"/>
    </row>
    <row r="45" spans="1:16" ht="15.75" thickBot="1" x14ac:dyDescent="0.3">
      <c r="A45" s="271"/>
      <c r="B45" s="272"/>
      <c r="C45" s="272"/>
      <c r="D45" s="272"/>
      <c r="E45" s="272"/>
      <c r="F45" s="341"/>
      <c r="G45" s="272"/>
      <c r="H45" s="272"/>
      <c r="I45" s="272"/>
      <c r="J45" s="272"/>
      <c r="K45" s="272"/>
      <c r="L45" s="272"/>
      <c r="M45" s="273"/>
      <c r="P45" t="s">
        <v>63</v>
      </c>
    </row>
    <row r="46" spans="1:16" ht="15" customHeight="1" x14ac:dyDescent="0.25">
      <c r="A46" s="369" t="s">
        <v>46</v>
      </c>
      <c r="B46" s="241" t="s">
        <v>13</v>
      </c>
      <c r="C46" s="242" t="s">
        <v>15</v>
      </c>
      <c r="D46" s="243">
        <v>3</v>
      </c>
      <c r="E46" s="250"/>
      <c r="F46" s="244"/>
      <c r="G46" s="245"/>
      <c r="H46" s="245"/>
      <c r="I46" s="245"/>
      <c r="J46" s="245"/>
      <c r="K46" s="245"/>
      <c r="L46" s="245" t="s">
        <v>78</v>
      </c>
      <c r="M46" s="307"/>
    </row>
    <row r="47" spans="1:16" ht="15" customHeight="1" thickBot="1" x14ac:dyDescent="0.3">
      <c r="A47" s="371"/>
      <c r="B47" s="246" t="s">
        <v>24</v>
      </c>
      <c r="C47" s="247" t="s">
        <v>15</v>
      </c>
      <c r="D47" s="248">
        <v>2</v>
      </c>
      <c r="E47" s="251"/>
      <c r="F47" s="252"/>
      <c r="G47" s="249"/>
      <c r="H47" s="249"/>
      <c r="I47" s="249"/>
      <c r="J47" s="249"/>
      <c r="K47" s="249"/>
      <c r="L47" s="249"/>
      <c r="M47" s="291"/>
    </row>
    <row r="48" spans="1:16" ht="15.75" thickBot="1" x14ac:dyDescent="0.3">
      <c r="A48" s="271"/>
      <c r="B48" s="272"/>
      <c r="C48" s="272"/>
      <c r="D48" s="272"/>
      <c r="E48" s="272"/>
      <c r="F48" s="341"/>
      <c r="G48" s="272"/>
      <c r="H48" s="272"/>
      <c r="I48" s="272"/>
      <c r="J48" s="272"/>
      <c r="K48" s="272"/>
      <c r="L48" s="272"/>
      <c r="M48" s="273"/>
    </row>
    <row r="49" spans="1:13" x14ac:dyDescent="0.25">
      <c r="A49" s="390" t="s">
        <v>18</v>
      </c>
      <c r="B49" s="242" t="s">
        <v>13</v>
      </c>
      <c r="C49" s="242" t="s">
        <v>15</v>
      </c>
      <c r="D49" s="243">
        <v>3</v>
      </c>
      <c r="E49" s="250"/>
      <c r="F49" s="244"/>
      <c r="G49" s="245"/>
      <c r="H49" s="245"/>
      <c r="I49" s="245"/>
      <c r="J49" s="245"/>
      <c r="K49" s="245"/>
      <c r="L49" s="245" t="s">
        <v>74</v>
      </c>
      <c r="M49" s="290"/>
    </row>
    <row r="50" spans="1:13" ht="15" customHeight="1" thickBot="1" x14ac:dyDescent="0.3">
      <c r="A50" s="391"/>
      <c r="B50" s="247" t="s">
        <v>24</v>
      </c>
      <c r="C50" s="247" t="s">
        <v>15</v>
      </c>
      <c r="D50" s="248">
        <v>2</v>
      </c>
      <c r="E50" s="251"/>
      <c r="F50" s="252"/>
      <c r="G50" s="249"/>
      <c r="H50" s="249"/>
      <c r="I50" s="249"/>
      <c r="J50" s="249"/>
      <c r="K50" s="249"/>
      <c r="L50" s="249"/>
      <c r="M50" s="291"/>
    </row>
    <row r="51" spans="1:13" ht="15.75" thickBot="1" x14ac:dyDescent="0.3">
      <c r="A51" s="271"/>
      <c r="B51" s="272"/>
      <c r="C51" s="272"/>
      <c r="D51" s="272"/>
      <c r="E51" s="272"/>
      <c r="F51" s="341"/>
      <c r="G51" s="272"/>
      <c r="H51" s="272"/>
      <c r="I51" s="272"/>
      <c r="J51" s="272"/>
      <c r="K51" s="272"/>
      <c r="L51" s="272"/>
      <c r="M51" s="273"/>
    </row>
    <row r="52" spans="1:13" ht="15" customHeight="1" x14ac:dyDescent="0.25">
      <c r="A52" s="374" t="s">
        <v>83</v>
      </c>
      <c r="B52" s="253" t="s">
        <v>13</v>
      </c>
      <c r="C52" s="254" t="s">
        <v>15</v>
      </c>
      <c r="D52" s="322">
        <v>48</v>
      </c>
      <c r="E52" s="255"/>
      <c r="F52" s="256"/>
      <c r="G52" s="257"/>
      <c r="H52" s="258"/>
      <c r="I52" s="258"/>
      <c r="J52" s="258"/>
      <c r="K52" s="258"/>
      <c r="L52" s="245" t="s">
        <v>84</v>
      </c>
      <c r="M52" s="290"/>
    </row>
    <row r="53" spans="1:13" ht="15" customHeight="1" thickBot="1" x14ac:dyDescent="0.3">
      <c r="A53" s="375"/>
      <c r="B53" s="246" t="s">
        <v>24</v>
      </c>
      <c r="C53" s="247" t="s">
        <v>15</v>
      </c>
      <c r="D53" s="248">
        <v>16</v>
      </c>
      <c r="E53" s="251"/>
      <c r="F53" s="252"/>
      <c r="G53" s="249"/>
      <c r="H53" s="249"/>
      <c r="I53" s="249"/>
      <c r="J53" s="249"/>
      <c r="K53" s="249"/>
      <c r="L53" s="249"/>
      <c r="M53" s="291"/>
    </row>
    <row r="54" spans="1:13" ht="15.75" thickBot="1" x14ac:dyDescent="0.3">
      <c r="A54" s="301"/>
      <c r="B54" s="272"/>
      <c r="C54" s="272"/>
      <c r="D54" s="272"/>
      <c r="E54" s="272"/>
      <c r="F54" s="341"/>
      <c r="G54" s="272"/>
      <c r="H54" s="272"/>
      <c r="I54" s="272"/>
      <c r="J54" s="272"/>
      <c r="K54" s="272"/>
      <c r="L54" s="272"/>
      <c r="M54" s="273"/>
    </row>
    <row r="55" spans="1:13" ht="15" customHeight="1" x14ac:dyDescent="0.25">
      <c r="A55" s="374" t="s">
        <v>112</v>
      </c>
      <c r="B55" s="253" t="s">
        <v>13</v>
      </c>
      <c r="C55" s="254" t="s">
        <v>15</v>
      </c>
      <c r="D55" s="322">
        <v>20</v>
      </c>
      <c r="E55" s="255"/>
      <c r="F55" s="256"/>
      <c r="G55" s="257"/>
      <c r="H55" s="258"/>
      <c r="I55" s="258"/>
      <c r="J55" s="258"/>
      <c r="K55" s="258"/>
      <c r="L55" s="245" t="s">
        <v>113</v>
      </c>
      <c r="M55" s="290"/>
    </row>
    <row r="56" spans="1:13" ht="15" customHeight="1" thickBot="1" x14ac:dyDescent="0.3">
      <c r="A56" s="375"/>
      <c r="B56" s="246" t="s">
        <v>24</v>
      </c>
      <c r="C56" s="247" t="s">
        <v>15</v>
      </c>
      <c r="D56" s="248">
        <v>6</v>
      </c>
      <c r="E56" s="251"/>
      <c r="F56" s="252"/>
      <c r="G56" s="249"/>
      <c r="H56" s="249"/>
      <c r="I56" s="249"/>
      <c r="J56" s="249"/>
      <c r="K56" s="249"/>
      <c r="L56" s="249"/>
      <c r="M56" s="291"/>
    </row>
    <row r="57" spans="1:13" ht="15.75" thickBot="1" x14ac:dyDescent="0.3">
      <c r="A57" s="274"/>
      <c r="B57" s="275"/>
      <c r="C57" s="275"/>
      <c r="D57" s="275"/>
      <c r="E57" s="275"/>
      <c r="F57" s="347"/>
      <c r="G57" s="348"/>
      <c r="H57" s="348"/>
      <c r="I57" s="275"/>
      <c r="J57" s="275"/>
      <c r="K57" s="275"/>
      <c r="L57" s="275"/>
      <c r="M57" s="276"/>
    </row>
    <row r="58" spans="1:13" ht="15" customHeight="1" x14ac:dyDescent="0.25">
      <c r="A58" s="374" t="s">
        <v>119</v>
      </c>
      <c r="B58" s="253" t="s">
        <v>13</v>
      </c>
      <c r="C58" s="254" t="s">
        <v>15</v>
      </c>
      <c r="D58" s="322">
        <v>20</v>
      </c>
      <c r="E58" s="255"/>
      <c r="F58" s="256"/>
      <c r="G58" s="257"/>
      <c r="H58" s="258"/>
      <c r="I58" s="258"/>
      <c r="J58" s="258"/>
      <c r="K58" s="258"/>
      <c r="L58" s="245" t="s">
        <v>129</v>
      </c>
      <c r="M58" s="290"/>
    </row>
    <row r="59" spans="1:13" ht="15" customHeight="1" thickBot="1" x14ac:dyDescent="0.3">
      <c r="A59" s="375"/>
      <c r="B59" s="246" t="s">
        <v>24</v>
      </c>
      <c r="C59" s="247" t="s">
        <v>15</v>
      </c>
      <c r="D59" s="248">
        <v>6</v>
      </c>
      <c r="E59" s="251"/>
      <c r="F59" s="252"/>
      <c r="G59" s="249"/>
      <c r="H59" s="249"/>
      <c r="I59" s="249"/>
      <c r="J59" s="249"/>
      <c r="K59" s="249"/>
      <c r="L59" s="249"/>
      <c r="M59" s="291"/>
    </row>
    <row r="60" spans="1:13" ht="15.75" thickBot="1" x14ac:dyDescent="0.3">
      <c r="A60" s="274"/>
      <c r="B60" s="275"/>
      <c r="C60" s="275"/>
      <c r="D60" s="275"/>
      <c r="E60" s="275"/>
      <c r="F60" s="347"/>
      <c r="G60" s="348"/>
      <c r="H60" s="348"/>
      <c r="I60" s="275"/>
      <c r="J60" s="275"/>
      <c r="K60" s="275"/>
      <c r="L60" s="275"/>
      <c r="M60" s="276"/>
    </row>
    <row r="61" spans="1:13" ht="15" customHeight="1" x14ac:dyDescent="0.25">
      <c r="A61" s="369" t="s">
        <v>20</v>
      </c>
      <c r="B61" s="147" t="s">
        <v>7</v>
      </c>
      <c r="C61" s="148" t="s">
        <v>15</v>
      </c>
      <c r="D61" s="260">
        <v>1</v>
      </c>
      <c r="E61" s="150"/>
      <c r="F61" s="131"/>
      <c r="G61" s="132"/>
      <c r="H61" s="133"/>
      <c r="I61" s="133"/>
      <c r="J61" s="133"/>
      <c r="K61" s="133"/>
      <c r="L61" s="132" t="s">
        <v>75</v>
      </c>
      <c r="M61" s="292"/>
    </row>
    <row r="62" spans="1:13" ht="15" customHeight="1" x14ac:dyDescent="0.25">
      <c r="A62" s="370"/>
      <c r="B62" s="88" t="s">
        <v>8</v>
      </c>
      <c r="C62" s="240" t="s">
        <v>92</v>
      </c>
      <c r="D62" s="261">
        <v>1</v>
      </c>
      <c r="E62" s="52"/>
      <c r="F62" s="206"/>
      <c r="G62" s="167"/>
      <c r="H62" s="167"/>
      <c r="I62" s="262"/>
      <c r="J62" s="262"/>
      <c r="K62" s="262"/>
      <c r="L62" s="262" t="s">
        <v>76</v>
      </c>
      <c r="M62" s="281"/>
    </row>
    <row r="63" spans="1:13" ht="15.75" customHeight="1" x14ac:dyDescent="0.25">
      <c r="A63" s="370"/>
      <c r="B63" s="147" t="s">
        <v>23</v>
      </c>
      <c r="C63" s="148" t="s">
        <v>15</v>
      </c>
      <c r="D63" s="260">
        <v>1</v>
      </c>
      <c r="E63" s="135"/>
      <c r="F63" s="108"/>
      <c r="G63" s="109"/>
      <c r="H63" s="110"/>
      <c r="I63" s="110"/>
      <c r="J63" s="110"/>
      <c r="K63" s="110"/>
      <c r="L63" s="109"/>
      <c r="M63" s="292"/>
    </row>
    <row r="64" spans="1:13" ht="15.75" customHeight="1" x14ac:dyDescent="0.25">
      <c r="A64" s="370"/>
      <c r="B64" s="80" t="s">
        <v>24</v>
      </c>
      <c r="C64" s="2" t="s">
        <v>15</v>
      </c>
      <c r="D64" s="15">
        <v>1</v>
      </c>
      <c r="E64" s="52"/>
      <c r="F64" s="108"/>
      <c r="G64" s="109"/>
      <c r="H64" s="110"/>
      <c r="I64" s="110"/>
      <c r="J64" s="110"/>
      <c r="K64" s="110"/>
      <c r="L64" s="167"/>
      <c r="M64" s="293"/>
    </row>
    <row r="65" spans="1:13" ht="15.75" customHeight="1" thickBot="1" x14ac:dyDescent="0.3">
      <c r="A65" s="371"/>
      <c r="B65" s="122" t="s">
        <v>47</v>
      </c>
      <c r="C65" s="113" t="s">
        <v>15</v>
      </c>
      <c r="D65" s="114">
        <v>1</v>
      </c>
      <c r="E65" s="136"/>
      <c r="F65" s="131"/>
      <c r="G65" s="132"/>
      <c r="H65" s="133"/>
      <c r="I65" s="133"/>
      <c r="J65" s="133"/>
      <c r="K65" s="133"/>
      <c r="L65" s="200"/>
      <c r="M65" s="294"/>
    </row>
    <row r="66" spans="1:13" ht="15.75" thickBot="1" x14ac:dyDescent="0.3">
      <c r="A66" s="274"/>
      <c r="B66" s="275"/>
      <c r="C66" s="275"/>
      <c r="D66" s="275"/>
      <c r="E66" s="275"/>
      <c r="F66" s="347"/>
      <c r="G66" s="348"/>
      <c r="H66" s="348"/>
      <c r="I66" s="275"/>
      <c r="J66" s="275"/>
      <c r="K66" s="275"/>
      <c r="L66" s="275"/>
      <c r="M66" s="276"/>
    </row>
    <row r="67" spans="1:13" ht="15.75" customHeight="1" x14ac:dyDescent="0.25">
      <c r="A67" s="369" t="s">
        <v>21</v>
      </c>
      <c r="B67" s="141" t="s">
        <v>7</v>
      </c>
      <c r="C67" s="142" t="s">
        <v>15</v>
      </c>
      <c r="D67" s="143">
        <v>1</v>
      </c>
      <c r="E67" s="135"/>
      <c r="F67" s="108"/>
      <c r="G67" s="109"/>
      <c r="H67" s="110"/>
      <c r="I67" s="110"/>
      <c r="J67" s="110"/>
      <c r="K67" s="110"/>
      <c r="L67" s="109" t="s">
        <v>89</v>
      </c>
      <c r="M67" s="295"/>
    </row>
    <row r="68" spans="1:13" ht="15.75" customHeight="1" x14ac:dyDescent="0.25">
      <c r="A68" s="370"/>
      <c r="B68" s="88" t="s">
        <v>8</v>
      </c>
      <c r="C68" s="240" t="s">
        <v>92</v>
      </c>
      <c r="D68" s="20">
        <v>1</v>
      </c>
      <c r="E68" s="52"/>
      <c r="F68" s="108"/>
      <c r="G68" s="109"/>
      <c r="H68" s="110"/>
      <c r="I68" s="110"/>
      <c r="J68" s="110"/>
      <c r="K68" s="110"/>
      <c r="L68" s="167" t="s">
        <v>89</v>
      </c>
      <c r="M68" s="293"/>
    </row>
    <row r="69" spans="1:13" ht="15.75" customHeight="1" thickBot="1" x14ac:dyDescent="0.3">
      <c r="A69" s="371"/>
      <c r="B69" s="144" t="s">
        <v>23</v>
      </c>
      <c r="C69" s="145" t="s">
        <v>15</v>
      </c>
      <c r="D69" s="146">
        <v>1</v>
      </c>
      <c r="E69" s="52"/>
      <c r="F69" s="131"/>
      <c r="G69" s="132"/>
      <c r="H69" s="133"/>
      <c r="I69" s="133"/>
      <c r="J69" s="133"/>
      <c r="K69" s="133"/>
      <c r="L69" s="200"/>
      <c r="M69" s="294"/>
    </row>
    <row r="70" spans="1:13" ht="15.75" customHeight="1" thickBot="1" x14ac:dyDescent="0.3">
      <c r="A70" s="274"/>
      <c r="B70" s="275"/>
      <c r="C70" s="275"/>
      <c r="D70" s="275"/>
      <c r="E70" s="275"/>
      <c r="F70" s="347"/>
      <c r="G70" s="348"/>
      <c r="H70" s="348"/>
      <c r="I70" s="275"/>
      <c r="J70" s="275"/>
      <c r="K70" s="275"/>
      <c r="L70" s="275"/>
      <c r="M70" s="276"/>
    </row>
    <row r="71" spans="1:13" ht="18" customHeight="1" x14ac:dyDescent="0.25">
      <c r="A71" s="369" t="s">
        <v>65</v>
      </c>
      <c r="B71" s="141" t="s">
        <v>7</v>
      </c>
      <c r="C71" s="142" t="s">
        <v>15</v>
      </c>
      <c r="D71" s="203">
        <v>3</v>
      </c>
      <c r="E71" s="135"/>
      <c r="F71" s="108"/>
      <c r="G71" s="109"/>
      <c r="H71" s="110"/>
      <c r="I71" s="110"/>
      <c r="J71" s="110"/>
      <c r="K71" s="110"/>
      <c r="L71" s="167" t="s">
        <v>89</v>
      </c>
      <c r="M71" s="295"/>
    </row>
    <row r="72" spans="1:13" ht="18" customHeight="1" x14ac:dyDescent="0.25">
      <c r="A72" s="370"/>
      <c r="B72" s="88" t="s">
        <v>8</v>
      </c>
      <c r="C72" s="240" t="s">
        <v>92</v>
      </c>
      <c r="D72" s="204">
        <v>3</v>
      </c>
      <c r="E72" s="52"/>
      <c r="F72" s="108"/>
      <c r="G72" s="109"/>
      <c r="H72" s="110"/>
      <c r="I72" s="110"/>
      <c r="J72" s="110"/>
      <c r="K72" s="110"/>
      <c r="L72" s="167" t="s">
        <v>89</v>
      </c>
      <c r="M72" s="295"/>
    </row>
    <row r="73" spans="1:13" ht="15.75" customHeight="1" thickBot="1" x14ac:dyDescent="0.3">
      <c r="A73" s="371"/>
      <c r="B73" s="88" t="s">
        <v>23</v>
      </c>
      <c r="C73" s="3" t="s">
        <v>15</v>
      </c>
      <c r="D73" s="204">
        <v>3</v>
      </c>
      <c r="E73" s="52"/>
      <c r="F73" s="108"/>
      <c r="G73" s="109"/>
      <c r="H73" s="110"/>
      <c r="I73" s="110"/>
      <c r="J73" s="110"/>
      <c r="K73" s="110"/>
      <c r="L73" s="187"/>
      <c r="M73" s="296"/>
    </row>
    <row r="74" spans="1:13" ht="15.75" thickBot="1" x14ac:dyDescent="0.3">
      <c r="A74" s="317"/>
      <c r="B74" s="318"/>
      <c r="C74" s="318"/>
      <c r="D74" s="318"/>
      <c r="E74" s="318"/>
      <c r="F74" s="349"/>
      <c r="G74" s="350"/>
      <c r="H74" s="350"/>
      <c r="I74" s="318"/>
      <c r="J74" s="318"/>
      <c r="K74" s="318"/>
      <c r="L74" s="318"/>
      <c r="M74" s="319"/>
    </row>
    <row r="75" spans="1:13" ht="15.75" customHeight="1" thickBot="1" x14ac:dyDescent="0.3">
      <c r="A75" s="320" t="s">
        <v>22</v>
      </c>
      <c r="B75" s="147" t="s">
        <v>13</v>
      </c>
      <c r="C75" s="148" t="s">
        <v>15</v>
      </c>
      <c r="D75" s="149">
        <v>2</v>
      </c>
      <c r="E75" s="150"/>
      <c r="F75" s="131"/>
      <c r="G75" s="132"/>
      <c r="H75" s="133"/>
      <c r="I75" s="133"/>
      <c r="J75" s="133"/>
      <c r="K75" s="133"/>
      <c r="L75" s="133" t="s">
        <v>77</v>
      </c>
      <c r="M75" s="289"/>
    </row>
    <row r="76" spans="1:13" ht="15.75" customHeight="1" thickBot="1" x14ac:dyDescent="0.3">
      <c r="A76" s="277"/>
      <c r="B76" s="278"/>
      <c r="C76" s="278"/>
      <c r="D76" s="278"/>
      <c r="E76" s="278"/>
      <c r="F76" s="343"/>
      <c r="G76" s="278"/>
      <c r="H76" s="278"/>
      <c r="I76" s="278"/>
      <c r="J76" s="278"/>
      <c r="K76" s="278"/>
      <c r="L76" s="278"/>
      <c r="M76" s="279"/>
    </row>
    <row r="77" spans="1:13" x14ac:dyDescent="0.25">
      <c r="A77" s="372" t="s">
        <v>51</v>
      </c>
      <c r="B77" s="104" t="s">
        <v>48</v>
      </c>
      <c r="C77" s="378" t="s">
        <v>92</v>
      </c>
      <c r="D77" s="380">
        <v>1</v>
      </c>
      <c r="E77" s="382"/>
      <c r="F77" s="384"/>
      <c r="G77" s="376"/>
      <c r="H77" s="376"/>
      <c r="I77" s="324"/>
      <c r="J77" s="324"/>
      <c r="K77" s="324"/>
      <c r="L77" s="109" t="s">
        <v>71</v>
      </c>
      <c r="M77" s="289"/>
    </row>
    <row r="78" spans="1:13" ht="15.75" thickBot="1" x14ac:dyDescent="0.3">
      <c r="A78" s="400"/>
      <c r="B78" s="96" t="s">
        <v>90</v>
      </c>
      <c r="C78" s="401"/>
      <c r="D78" s="399"/>
      <c r="E78" s="402"/>
      <c r="F78" s="403"/>
      <c r="G78" s="404"/>
      <c r="H78" s="404"/>
      <c r="I78" s="324"/>
      <c r="J78" s="324"/>
      <c r="K78" s="324"/>
      <c r="L78" s="200" t="s">
        <v>72</v>
      </c>
      <c r="M78" s="282"/>
    </row>
    <row r="79" spans="1:13" ht="15.75" thickBot="1" x14ac:dyDescent="0.3">
      <c r="A79" s="394"/>
      <c r="B79" s="395"/>
      <c r="C79" s="395"/>
      <c r="D79" s="395"/>
      <c r="E79" s="395"/>
      <c r="F79" s="395"/>
      <c r="G79" s="395"/>
      <c r="H79" s="395"/>
      <c r="I79" s="395"/>
      <c r="J79" s="395"/>
      <c r="K79" s="395"/>
      <c r="L79" s="395"/>
      <c r="M79" s="396"/>
    </row>
    <row r="80" spans="1:13" ht="15.75" thickBot="1" x14ac:dyDescent="0.3">
      <c r="C80" s="43"/>
      <c r="D80" s="44"/>
      <c r="E80" s="45" t="s">
        <v>27</v>
      </c>
      <c r="F80" s="92"/>
      <c r="G80" s="92"/>
      <c r="H80" s="94"/>
      <c r="I80" s="158"/>
      <c r="J80" s="158"/>
      <c r="K80" s="158"/>
      <c r="L80" s="158"/>
    </row>
    <row r="83" spans="1:1" x14ac:dyDescent="0.25">
      <c r="A83" t="s">
        <v>142</v>
      </c>
    </row>
    <row r="85" spans="1:1" x14ac:dyDescent="0.25">
      <c r="A85" t="s">
        <v>143</v>
      </c>
    </row>
    <row r="87" spans="1:1" x14ac:dyDescent="0.25">
      <c r="A87" t="s">
        <v>144</v>
      </c>
    </row>
    <row r="89" spans="1:1" x14ac:dyDescent="0.25">
      <c r="A89" t="s">
        <v>145</v>
      </c>
    </row>
    <row r="92" spans="1:1" x14ac:dyDescent="0.25">
      <c r="A92" t="s">
        <v>146</v>
      </c>
    </row>
    <row r="96" spans="1:1" x14ac:dyDescent="0.25">
      <c r="A96" t="s">
        <v>147</v>
      </c>
    </row>
    <row r="97" spans="1:1" x14ac:dyDescent="0.25">
      <c r="A97" t="s">
        <v>148</v>
      </c>
    </row>
  </sheetData>
  <mergeCells count="28">
    <mergeCell ref="O28:O29"/>
    <mergeCell ref="A43:A44"/>
    <mergeCell ref="A46:A47"/>
    <mergeCell ref="A49:A50"/>
    <mergeCell ref="A52:A53"/>
    <mergeCell ref="A39:A41"/>
    <mergeCell ref="A31:A33"/>
    <mergeCell ref="A23:A25"/>
    <mergeCell ref="A58:A59"/>
    <mergeCell ref="A35:A37"/>
    <mergeCell ref="A6:A12"/>
    <mergeCell ref="A17:A21"/>
    <mergeCell ref="A79:M79"/>
    <mergeCell ref="L1:L2"/>
    <mergeCell ref="M1:M2"/>
    <mergeCell ref="D77:D78"/>
    <mergeCell ref="A27:A29"/>
    <mergeCell ref="A61:A65"/>
    <mergeCell ref="A67:A69"/>
    <mergeCell ref="A71:A73"/>
    <mergeCell ref="A77:A78"/>
    <mergeCell ref="C77:C78"/>
    <mergeCell ref="E77:E78"/>
    <mergeCell ref="F77:F78"/>
    <mergeCell ref="G77:G78"/>
    <mergeCell ref="H77:H78"/>
    <mergeCell ref="J1:J2"/>
    <mergeCell ref="A55:A56"/>
  </mergeCells>
  <pageMargins left="0.23622047244094491" right="0.23622047244094491" top="0.74803149606299213" bottom="0" header="0.31496062992125984" footer="0.31496062992125984"/>
  <pageSetup paperSize="9" scale="79" fitToHeight="0" orientation="landscape" r:id="rId1"/>
  <headerFooter>
    <oddHeader>&amp;LZnak spr. S.270.4.5.2022&amp;CFormularz cenowy - część zamówienia nr 2&amp;RZałącznik nr 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6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Formularz cenowy+zał. do umowy</vt:lpstr>
      <vt:lpstr>Zapotrzebowanie+szacunkowa</vt:lpstr>
      <vt:lpstr>Zapotrzebowanie+szacunkowa 2020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Borowska</dc:creator>
  <cp:lastModifiedBy>Agnieszka Kozłowska2</cp:lastModifiedBy>
  <cp:lastPrinted>2022-03-11T08:01:41Z</cp:lastPrinted>
  <dcterms:created xsi:type="dcterms:W3CDTF">2011-03-08T11:46:40Z</dcterms:created>
  <dcterms:modified xsi:type="dcterms:W3CDTF">2022-03-11T08:01:46Z</dcterms:modified>
</cp:coreProperties>
</file>