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15" yWindow="60" windowWidth="12315" windowHeight="14550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45621"/>
</workbook>
</file>

<file path=xl/calcChain.xml><?xml version="1.0" encoding="utf-8"?>
<calcChain xmlns="http://schemas.openxmlformats.org/spreadsheetml/2006/main">
  <c r="K482" i="1" l="1"/>
  <c r="H482" i="1"/>
  <c r="T431" i="1" l="1"/>
  <c r="T430" i="1"/>
  <c r="T429" i="1"/>
  <c r="T428" i="1"/>
  <c r="T427" i="1"/>
  <c r="T426" i="1"/>
  <c r="T425" i="1"/>
  <c r="T424" i="1"/>
  <c r="T423" i="1"/>
  <c r="T422" i="1"/>
  <c r="T421" i="1"/>
  <c r="T420" i="1"/>
  <c r="T419" i="1"/>
  <c r="T418" i="1"/>
  <c r="T417" i="1"/>
  <c r="S431" i="1"/>
  <c r="T432" i="1" l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U431" i="1" l="1"/>
  <c r="V431" i="1" s="1"/>
  <c r="U423" i="1"/>
  <c r="V423" i="1" s="1"/>
  <c r="U419" i="1"/>
  <c r="V419" i="1" s="1"/>
  <c r="U427" i="1"/>
  <c r="V427" i="1" s="1"/>
  <c r="U430" i="1"/>
  <c r="V430" i="1" s="1"/>
  <c r="U426" i="1"/>
  <c r="V426" i="1" s="1"/>
  <c r="U422" i="1"/>
  <c r="V422" i="1" s="1"/>
  <c r="U418" i="1"/>
  <c r="V418" i="1" s="1"/>
  <c r="U421" i="1"/>
  <c r="V421" i="1" s="1"/>
  <c r="U429" i="1"/>
  <c r="V429" i="1" s="1"/>
  <c r="U425" i="1"/>
  <c r="V425" i="1" s="1"/>
  <c r="U417" i="1"/>
  <c r="U428" i="1"/>
  <c r="V428" i="1" s="1"/>
  <c r="U424" i="1"/>
  <c r="V424" i="1" s="1"/>
  <c r="U420" i="1"/>
  <c r="V420" i="1" s="1"/>
  <c r="J258" i="1"/>
  <c r="V259" i="1" l="1"/>
  <c r="S259" i="1"/>
  <c r="P259" i="1"/>
  <c r="M259" i="1"/>
  <c r="J259" i="1"/>
  <c r="O25" i="1" l="1"/>
  <c r="S25" i="1" s="1"/>
  <c r="I23" i="1" l="1"/>
  <c r="M23" i="1" s="1"/>
  <c r="O22" i="1"/>
  <c r="S22" i="1" s="1"/>
  <c r="T164" i="1" l="1"/>
  <c r="T165" i="1"/>
  <c r="T166" i="1"/>
  <c r="T167" i="1"/>
  <c r="T168" i="1"/>
  <c r="T163" i="1"/>
  <c r="R164" i="1"/>
  <c r="R165" i="1"/>
  <c r="R166" i="1"/>
  <c r="R167" i="1"/>
  <c r="R168" i="1"/>
  <c r="R163" i="1"/>
  <c r="P164" i="1"/>
  <c r="P165" i="1"/>
  <c r="P166" i="1"/>
  <c r="P167" i="1"/>
  <c r="P168" i="1"/>
  <c r="P163" i="1"/>
  <c r="M164" i="1"/>
  <c r="M165" i="1"/>
  <c r="M166" i="1"/>
  <c r="M167" i="1"/>
  <c r="M168" i="1"/>
  <c r="M163" i="1"/>
  <c r="H164" i="1"/>
  <c r="H165" i="1"/>
  <c r="H166" i="1"/>
  <c r="H167" i="1"/>
  <c r="H168" i="1"/>
  <c r="F164" i="1"/>
  <c r="F165" i="1"/>
  <c r="F166" i="1"/>
  <c r="F167" i="1"/>
  <c r="F168" i="1"/>
  <c r="D164" i="1"/>
  <c r="D165" i="1"/>
  <c r="D166" i="1"/>
  <c r="D167" i="1"/>
  <c r="D168" i="1"/>
  <c r="A164" i="1"/>
  <c r="A165" i="1"/>
  <c r="A166" i="1"/>
  <c r="A167" i="1"/>
  <c r="A168" i="1"/>
  <c r="R169" i="1" l="1"/>
  <c r="T169" i="1"/>
  <c r="P169" i="1"/>
  <c r="G517" i="1"/>
  <c r="G508" i="1"/>
  <c r="M336" i="1"/>
  <c r="L415" i="1"/>
  <c r="M302" i="1"/>
  <c r="G188" i="1"/>
  <c r="G19" i="1"/>
  <c r="G199" i="1"/>
  <c r="M160" i="1"/>
  <c r="A160" i="1"/>
  <c r="G51" i="1"/>
  <c r="E9" i="1"/>
  <c r="P521" i="1"/>
  <c r="M521" i="1"/>
  <c r="J521" i="1"/>
  <c r="G521" i="1"/>
  <c r="P520" i="1"/>
  <c r="M520" i="1"/>
  <c r="J520" i="1"/>
  <c r="G520" i="1"/>
  <c r="P519" i="1"/>
  <c r="M519" i="1"/>
  <c r="M522" i="1" s="1"/>
  <c r="J519" i="1"/>
  <c r="J522" i="1" s="1"/>
  <c r="G519" i="1"/>
  <c r="G522" i="1" s="1"/>
  <c r="P512" i="1"/>
  <c r="M512" i="1"/>
  <c r="J512" i="1"/>
  <c r="G512" i="1"/>
  <c r="J511" i="1"/>
  <c r="M511" i="1"/>
  <c r="P511" i="1"/>
  <c r="G511" i="1"/>
  <c r="P510" i="1"/>
  <c r="M510" i="1"/>
  <c r="M513" i="1" s="1"/>
  <c r="J510" i="1"/>
  <c r="G510" i="1"/>
  <c r="Q459" i="1"/>
  <c r="N459" i="1"/>
  <c r="L459" i="1"/>
  <c r="L417" i="1"/>
  <c r="Q367" i="1"/>
  <c r="O367" i="1"/>
  <c r="Q366" i="1"/>
  <c r="O366" i="1"/>
  <c r="Q365" i="1"/>
  <c r="O365" i="1"/>
  <c r="Q364" i="1"/>
  <c r="O364" i="1"/>
  <c r="Q340" i="1"/>
  <c r="O340" i="1"/>
  <c r="M340" i="1"/>
  <c r="K340" i="1"/>
  <c r="Q339" i="1"/>
  <c r="O339" i="1"/>
  <c r="M339" i="1"/>
  <c r="K339" i="1"/>
  <c r="Q338" i="1"/>
  <c r="Q341" i="1" s="1"/>
  <c r="O338" i="1"/>
  <c r="M338" i="1"/>
  <c r="K338" i="1"/>
  <c r="Q306" i="1"/>
  <c r="O306" i="1"/>
  <c r="M306" i="1"/>
  <c r="K306" i="1"/>
  <c r="Q305" i="1"/>
  <c r="O305" i="1"/>
  <c r="M305" i="1"/>
  <c r="K305" i="1"/>
  <c r="Q304" i="1"/>
  <c r="O304" i="1"/>
  <c r="M304" i="1"/>
  <c r="K304" i="1"/>
  <c r="Q331" i="1"/>
  <c r="O331" i="1"/>
  <c r="Q330" i="1"/>
  <c r="O330" i="1"/>
  <c r="Q329" i="1"/>
  <c r="O329" i="1"/>
  <c r="Q328" i="1"/>
  <c r="O328" i="1"/>
  <c r="V258" i="1"/>
  <c r="S258" i="1"/>
  <c r="P258" i="1"/>
  <c r="M258" i="1"/>
  <c r="V257" i="1"/>
  <c r="S257" i="1"/>
  <c r="P257" i="1"/>
  <c r="M257" i="1"/>
  <c r="J257" i="1"/>
  <c r="V256" i="1"/>
  <c r="S256" i="1"/>
  <c r="P256" i="1"/>
  <c r="M256" i="1"/>
  <c r="J256" i="1"/>
  <c r="V255" i="1"/>
  <c r="S255" i="1"/>
  <c r="P255" i="1"/>
  <c r="M255" i="1"/>
  <c r="J255" i="1"/>
  <c r="V254" i="1"/>
  <c r="S254" i="1"/>
  <c r="P254" i="1"/>
  <c r="M254" i="1"/>
  <c r="J254" i="1"/>
  <c r="S202" i="1"/>
  <c r="S203" i="1"/>
  <c r="S204" i="1"/>
  <c r="S205" i="1"/>
  <c r="S206" i="1"/>
  <c r="S201" i="1"/>
  <c r="P202" i="1"/>
  <c r="P203" i="1"/>
  <c r="P204" i="1"/>
  <c r="P205" i="1"/>
  <c r="P206" i="1"/>
  <c r="P201" i="1"/>
  <c r="M202" i="1"/>
  <c r="M203" i="1"/>
  <c r="M204" i="1"/>
  <c r="M205" i="1"/>
  <c r="M206" i="1"/>
  <c r="M201" i="1"/>
  <c r="J202" i="1"/>
  <c r="J203" i="1"/>
  <c r="J204" i="1"/>
  <c r="J205" i="1"/>
  <c r="J206" i="1"/>
  <c r="J201" i="1"/>
  <c r="G202" i="1"/>
  <c r="G203" i="1"/>
  <c r="G204" i="1"/>
  <c r="G205" i="1"/>
  <c r="G206" i="1"/>
  <c r="G201" i="1"/>
  <c r="C202" i="1"/>
  <c r="C203" i="1"/>
  <c r="C204" i="1"/>
  <c r="C205" i="1"/>
  <c r="C206" i="1"/>
  <c r="C201" i="1"/>
  <c r="S191" i="1"/>
  <c r="S192" i="1"/>
  <c r="S193" i="1"/>
  <c r="S194" i="1"/>
  <c r="S195" i="1"/>
  <c r="S190" i="1"/>
  <c r="P191" i="1"/>
  <c r="P192" i="1"/>
  <c r="P193" i="1"/>
  <c r="P194" i="1"/>
  <c r="P195" i="1"/>
  <c r="P190" i="1"/>
  <c r="M191" i="1"/>
  <c r="M192" i="1"/>
  <c r="M193" i="1"/>
  <c r="M194" i="1"/>
  <c r="M195" i="1"/>
  <c r="M190" i="1"/>
  <c r="J191" i="1"/>
  <c r="J192" i="1"/>
  <c r="J193" i="1"/>
  <c r="J194" i="1"/>
  <c r="J195" i="1"/>
  <c r="J190" i="1"/>
  <c r="G191" i="1"/>
  <c r="G192" i="1"/>
  <c r="G193" i="1"/>
  <c r="G194" i="1"/>
  <c r="G195" i="1"/>
  <c r="G190" i="1"/>
  <c r="C191" i="1"/>
  <c r="C192" i="1"/>
  <c r="C193" i="1"/>
  <c r="C194" i="1"/>
  <c r="C195" i="1"/>
  <c r="C190" i="1"/>
  <c r="H163" i="1"/>
  <c r="F163" i="1"/>
  <c r="D163" i="1"/>
  <c r="A163" i="1"/>
  <c r="Q55" i="1"/>
  <c r="U55" i="1" s="1"/>
  <c r="Q56" i="1"/>
  <c r="U56" i="1" s="1"/>
  <c r="Q57" i="1"/>
  <c r="U57" i="1" s="1"/>
  <c r="Q58" i="1"/>
  <c r="U58" i="1" s="1"/>
  <c r="Q59" i="1"/>
  <c r="U59" i="1" s="1"/>
  <c r="Q54" i="1"/>
  <c r="U54" i="1" s="1"/>
  <c r="O55" i="1"/>
  <c r="S55" i="1" s="1"/>
  <c r="O56" i="1"/>
  <c r="S56" i="1" s="1"/>
  <c r="O57" i="1"/>
  <c r="S57" i="1" s="1"/>
  <c r="O58" i="1"/>
  <c r="S58" i="1" s="1"/>
  <c r="O59" i="1"/>
  <c r="S59" i="1" s="1"/>
  <c r="O54" i="1"/>
  <c r="S54" i="1" s="1"/>
  <c r="I55" i="1"/>
  <c r="M55" i="1" s="1"/>
  <c r="I56" i="1"/>
  <c r="M56" i="1" s="1"/>
  <c r="I57" i="1"/>
  <c r="M57" i="1" s="1"/>
  <c r="I58" i="1"/>
  <c r="M58" i="1" s="1"/>
  <c r="I59" i="1"/>
  <c r="M59" i="1" s="1"/>
  <c r="I54" i="1"/>
  <c r="M54" i="1" s="1"/>
  <c r="G54" i="1"/>
  <c r="K54" i="1" s="1"/>
  <c r="G55" i="1"/>
  <c r="K55" i="1" s="1"/>
  <c r="G56" i="1"/>
  <c r="K56" i="1" s="1"/>
  <c r="G57" i="1"/>
  <c r="K57" i="1" s="1"/>
  <c r="G58" i="1"/>
  <c r="K58" i="1" s="1"/>
  <c r="G59" i="1"/>
  <c r="K59" i="1" s="1"/>
  <c r="C55" i="1"/>
  <c r="C56" i="1"/>
  <c r="C57" i="1"/>
  <c r="C58" i="1"/>
  <c r="C59" i="1"/>
  <c r="C54" i="1"/>
  <c r="Q23" i="1"/>
  <c r="U23" i="1" s="1"/>
  <c r="Q24" i="1"/>
  <c r="U24" i="1" s="1"/>
  <c r="Q25" i="1"/>
  <c r="U25" i="1" s="1"/>
  <c r="Q26" i="1"/>
  <c r="U26" i="1" s="1"/>
  <c r="Q27" i="1"/>
  <c r="U27" i="1" s="1"/>
  <c r="Q22" i="1"/>
  <c r="U22" i="1" s="1"/>
  <c r="O23" i="1"/>
  <c r="S23" i="1" s="1"/>
  <c r="O24" i="1"/>
  <c r="S24" i="1" s="1"/>
  <c r="O26" i="1"/>
  <c r="S26" i="1" s="1"/>
  <c r="O27" i="1"/>
  <c r="S27" i="1" s="1"/>
  <c r="C23" i="1"/>
  <c r="C24" i="1"/>
  <c r="C25" i="1"/>
  <c r="C26" i="1"/>
  <c r="C27" i="1"/>
  <c r="I24" i="1"/>
  <c r="M24" i="1" s="1"/>
  <c r="I25" i="1"/>
  <c r="M25" i="1" s="1"/>
  <c r="I26" i="1"/>
  <c r="M26" i="1" s="1"/>
  <c r="I27" i="1"/>
  <c r="M27" i="1" s="1"/>
  <c r="I22" i="1"/>
  <c r="M22" i="1" s="1"/>
  <c r="G23" i="1"/>
  <c r="K23" i="1" s="1"/>
  <c r="G24" i="1"/>
  <c r="K24" i="1" s="1"/>
  <c r="G25" i="1"/>
  <c r="K25" i="1" s="1"/>
  <c r="G26" i="1"/>
  <c r="K26" i="1" s="1"/>
  <c r="G27" i="1"/>
  <c r="K27" i="1" s="1"/>
  <c r="G22" i="1"/>
  <c r="K22" i="1" s="1"/>
  <c r="C22" i="1"/>
  <c r="M341" i="1" l="1"/>
  <c r="P522" i="1"/>
  <c r="M28" i="1"/>
  <c r="K341" i="1"/>
  <c r="J260" i="1"/>
  <c r="V260" i="1"/>
  <c r="S260" i="1"/>
  <c r="V417" i="1"/>
  <c r="P260" i="1"/>
  <c r="M260" i="1"/>
  <c r="O341" i="1"/>
  <c r="G513" i="1"/>
  <c r="J513" i="1"/>
  <c r="Q368" i="1"/>
  <c r="S207" i="1"/>
  <c r="P513" i="1"/>
  <c r="G196" i="1"/>
  <c r="M196" i="1"/>
  <c r="S196" i="1"/>
  <c r="F169" i="1"/>
  <c r="O368" i="1"/>
  <c r="J207" i="1"/>
  <c r="P207" i="1"/>
  <c r="G207" i="1"/>
  <c r="M207" i="1"/>
  <c r="P196" i="1"/>
  <c r="J196" i="1"/>
  <c r="D169" i="1"/>
  <c r="H169" i="1"/>
  <c r="S432" i="1"/>
  <c r="R432" i="1"/>
  <c r="Q432" i="1"/>
  <c r="P432" i="1"/>
  <c r="O432" i="1"/>
  <c r="N432" i="1"/>
  <c r="L432" i="1"/>
  <c r="Q332" i="1"/>
  <c r="O332" i="1"/>
  <c r="Q307" i="1"/>
  <c r="O307" i="1"/>
  <c r="M307" i="1"/>
  <c r="K307" i="1"/>
  <c r="Q60" i="1"/>
  <c r="O60" i="1"/>
  <c r="M60" i="1"/>
  <c r="K60" i="1"/>
  <c r="I60" i="1"/>
  <c r="G60" i="1"/>
  <c r="Q28" i="1"/>
  <c r="O28" i="1"/>
  <c r="I28" i="1"/>
  <c r="G28" i="1"/>
  <c r="U432" i="1" l="1"/>
  <c r="V432" i="1"/>
  <c r="S28" i="1"/>
  <c r="U28" i="1"/>
  <c r="S60" i="1"/>
  <c r="U60" i="1"/>
  <c r="K28" i="1"/>
</calcChain>
</file>

<file path=xl/connections.xml><?xml version="1.0" encoding="utf-8"?>
<connections xmlns="http://schemas.openxmlformats.org/spreadsheetml/2006/main">
  <connection id="1" keepAlive="1" name="SP_Meldunek_parametry" type="5" refreshedVersion="4" savePassword="1" deleted="1" background="1" saveData="1" credentials="none">
    <dbPr connection="" command=""/>
  </connection>
  <connection id="2" keepAlive="1" name="SP_Meldunek_sekcja_I_tab_1" type="5" refreshedVersion="4" savePassword="1" deleted="1" background="1" saveData="1" credentials="none">
    <dbPr connection="" command=""/>
  </connection>
  <connection id="3" keepAlive="1" name="SP_Meldunek_sekcja_I_tab_2" type="5" refreshedVersion="4" savePassword="1" deleted="1" background="1" saveData="1" credentials="none">
    <dbPr connection="" command=""/>
  </connection>
  <connection id="4" keepAlive="1" name="SP_Meldunek_sekcja_II_tab_1" type="5" refreshedVersion="4" savePassword="1" deleted="1" background="1" saveData="1" credentials="none">
    <dbPr connection="" command=""/>
  </connection>
  <connection id="5" keepAlive="1" name="SP_Meldunek_sekcja_II_tab_2" type="5" refreshedVersion="4" savePassword="1" deleted="1" background="1" saveData="1" credentials="none">
    <dbPr connection="" command=""/>
  </connection>
  <connection id="6" keepAlive="1" name="SP_Meldunek_sekcja_III_tab_1" type="5" refreshedVersion="4" savePassword="1" deleted="1" background="1" saveData="1" credentials="none">
    <dbPr connection="" command=""/>
  </connection>
  <connection id="7" keepAlive="1" name="SP_Meldunek_sekcja_III_tab_2" type="5" refreshedVersion="4" savePassword="1" deleted="1" background="1" saveData="1" credentials="none">
    <dbPr connection="" command=""/>
  </connection>
  <connection id="8" keepAlive="1" name="SP_Meldunek_sekcja_IV" type="5" refreshedVersion="4" savePassword="1" deleted="1" background="1" saveData="1" credentials="none">
    <dbPr connection="" command=""/>
  </connection>
  <connection id="9" keepAlive="1" name="SP_Meldunek_sekcja_IX_tab_1" type="5" refreshedVersion="4" savePassword="1" deleted="1" background="1" saveData="1" credentials="none">
    <dbPr connection="" command=""/>
  </connection>
  <connection id="10" keepAlive="1" name="SP_Meldunek_sekcja_IX_tab_2" type="5" refreshedVersion="4" savePassword="1" deleted="1" background="1" saveData="1" credentials="none">
    <dbPr connection="" command=""/>
  </connection>
  <connection id="11" keepAlive="1" name="SP_Meldunek_sekcja_V_tab_1" type="5" refreshedVersion="4" savePassword="1" deleted="1" background="1" saveData="1" credentials="none">
    <dbPr connection="" command=""/>
  </connection>
  <connection id="12" keepAlive="1" name="SP_Meldunek_sekcja_V_tab_2" type="5" refreshedVersion="4" savePassword="1" deleted="1" background="1" saveData="1" credentials="none">
    <dbPr connection="" command=""/>
  </connection>
  <connection id="13" keepAlive="1" name="SP_Meldunek_sekcja_V_tab_3" type="5" refreshedVersion="4" savePassword="1" deleted="1" background="1" saveData="1" credentials="none">
    <dbPr connection="" command=""/>
  </connection>
  <connection id="14" keepAlive="1" name="SP_Meldunek_sekcja_V_tab_4" type="5" refreshedVersion="4" savePassword="1" deleted="1" background="1" saveData="1" credentials="none">
    <dbPr connection="" command=""/>
  </connection>
  <connection id="15" keepAlive="1" name="SP_Meldunek_sekcja_VI_tab_1" type="5" refreshedVersion="4" savePassword="1" deleted="1" background="1" saveData="1" credentials="none">
    <dbPr connection="" command=""/>
  </connection>
  <connection id="16" keepAlive="1" name="SP_Meldunek_sekcja_VI_tab_2" type="5" refreshedVersion="4" savePassword="1" deleted="1" background="1" saveData="1" credentials="none">
    <dbPr connection="" command=""/>
  </connection>
  <connection id="17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keepAlive="1" name="SP_Meldunek_sekcja_VIII" type="5" refreshedVersion="4" savePassword="1" deleted="1" background="1" saveData="1" credentials="none">
    <dbPr connection="" command=""/>
  </connection>
</connections>
</file>

<file path=xl/sharedStrings.xml><?xml version="1.0" encoding="utf-8"?>
<sst xmlns="http://schemas.openxmlformats.org/spreadsheetml/2006/main" count="985" uniqueCount="173">
  <si>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</si>
  <si>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</si>
  <si>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</si>
  <si>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</si>
  <si>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</si>
  <si>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</si>
  <si>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</si>
  <si>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</si>
  <si>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</si>
  <si>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</si>
  <si>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</si>
  <si>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</si>
  <si>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</si>
  <si>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</si>
  <si>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</si>
  <si>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</si>
  <si>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</si>
  <si>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</si>
  <si>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</si>
  <si>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</si>
  <si>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konsul RP</t>
  </si>
  <si>
    <t>fakultatywne</t>
  </si>
  <si>
    <t>decyzje</t>
  </si>
  <si>
    <t>pobyt rezyd. UE</t>
  </si>
  <si>
    <t>pozytywne</t>
  </si>
  <si>
    <t>negatywne</t>
  </si>
  <si>
    <t>umorzenia</t>
  </si>
  <si>
    <t>Wnioskujący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</si>
  <si>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</si>
  <si>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</si>
  <si>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</si>
  <si>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</si>
  <si>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</si>
  <si>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</si>
  <si>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</si>
  <si>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</si>
  <si>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</si>
  <si>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</si>
  <si>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</si>
  <si>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</si>
  <si>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</si>
  <si>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</si>
  <si>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</si>
  <si>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</si>
  <si>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</si>
  <si>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</si>
  <si>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</si>
  <si>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</si>
  <si>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</si>
  <si>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</si>
  <si>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</si>
  <si>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</si>
  <si>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</si>
  <si>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</si>
  <si>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</si>
  <si>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</si>
  <si>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</si>
  <si>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</si>
  <si>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</si>
  <si>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</si>
  <si>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</si>
  <si>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</si>
  <si>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</si>
  <si>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</si>
  <si>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V. Wnioski, które wpłynęły do wojewodów w sprawie zezwolenia na pobyt czasowy, pobyt stały i pobyt rezydenta długoterminowego UE oraz wydane w tych sprawach decyzje:
</t>
  </si>
  <si>
    <t xml:space="preserve">Informacja o działalności 
Urzędu do Spraw Cudzoziemców 
</t>
  </si>
  <si>
    <t>Ochrona międzynarodowa</t>
  </si>
  <si>
    <r>
      <t>*</t>
    </r>
    <r>
      <rPr>
        <i/>
        <sz val="6"/>
        <color theme="1"/>
        <rFont val="Tahoma"/>
        <family val="2"/>
        <charset val="238"/>
      </rPr>
      <t xml:space="preserve"> zgodnie z nowym aquis azylowym od 1.01.2014 r. wznowienie postępowania po tzw. transferze dublińskim liczy się jako kolejny wniosek o nadanie statusu uchodźcy</t>
    </r>
  </si>
  <si>
    <t>II. Stosowanie Rozporządzenia  Dublińskiego*: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</si>
  <si>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</si>
  <si>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</si>
  <si>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</si>
  <si>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</si>
  <si>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</si>
  <si>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</si>
  <si>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</si>
  <si>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</si>
  <si>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</si>
  <si>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</si>
  <si>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</si>
  <si>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</si>
  <si>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</si>
  <si>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</si>
  <si>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</si>
  <si>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</si>
  <si>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</si>
  <si>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</si>
  <si>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</si>
  <si>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</si>
  <si>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</si>
  <si>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</si>
  <si>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</si>
  <si>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VI. Odwołania od decyzji wydanych w I instancji w sprawie legalizacji pobytu cudzoziemców na terytorium RP, odpowiedzi na skargi oraz wnioski o udzielenie zezwolenia na pobyt stały dla członków rodzin repatriantów: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</si>
  <si>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</si>
  <si>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</si>
  <si>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</si>
  <si>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</si>
  <si>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</si>
  <si>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</si>
  <si>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</si>
  <si>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</si>
  <si>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</si>
  <si>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</si>
  <si>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</si>
  <si>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</si>
  <si>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</si>
  <si>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</si>
  <si>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</si>
  <si>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</si>
  <si>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</si>
  <si>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</si>
  <si>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</si>
  <si>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</si>
  <si>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</si>
  <si>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</si>
  <si>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</si>
  <si>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</si>
  <si>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</si>
  <si>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</si>
  <si>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</si>
  <si>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</si>
  <si>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</si>
  <si>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</si>
  <si>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UKRAINA</t>
  </si>
  <si>
    <t>ROSJA</t>
  </si>
  <si>
    <t>NIEMCY</t>
  </si>
  <si>
    <t>FRANCJA</t>
  </si>
  <si>
    <t>AUSTRIA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</si>
  <si>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</si>
  <si>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</si>
  <si>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</si>
  <si>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</si>
  <si>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</si>
  <si>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</si>
  <si>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</si>
  <si>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</si>
  <si>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WNIOSEK O WYDANIE DOK. POTW. PRAWO STAŁEGO POBYTU</t>
  </si>
  <si>
    <t>WNIOSEK O WYDANIE KP CZŁ. RODZINY OBYWATELA UE</t>
  </si>
  <si>
    <t>WNIOSEK O WYDANIE KSP CZŁ. RODZINY OBYWATELA UE</t>
  </si>
  <si>
    <t>GRUZJA</t>
  </si>
  <si>
    <t>TADŻYKISTAN</t>
  </si>
  <si>
    <t>WZNOWIENIA</t>
  </si>
  <si>
    <t>BELGIA</t>
  </si>
  <si>
    <t>SZWECJA</t>
  </si>
  <si>
    <t>I. Przyjęte wnioski o udzielenie ochrony międzynarodowej w RP:</t>
  </si>
  <si>
    <t>III. Wydane decyzje w sprawie o udzielenie ochrony międzynarodowej:</t>
  </si>
  <si>
    <t>IV. Cudzoziemcy, w sprawie których wszczęto postępowanie o udzielenie ochrony międzynarodowej i którym zapewniono zakwaterowanie w ośrodkach dla cudzoziemców:</t>
  </si>
  <si>
    <t>01.11.2017</t>
  </si>
  <si>
    <t>30.11.2017</t>
  </si>
  <si>
    <t>01.01.2017</t>
  </si>
  <si>
    <t>ARMENIA</t>
  </si>
  <si>
    <t>NIDERLANDY</t>
  </si>
  <si>
    <t>BUŁGARIA</t>
  </si>
  <si>
    <t>LITWA</t>
  </si>
  <si>
    <t>IRAK</t>
  </si>
  <si>
    <t>24.11.2017 - 30.11.2017</t>
  </si>
  <si>
    <t>17.11.2017 - 23.11.2017</t>
  </si>
  <si>
    <t>10.11.2017 - 16.11.2017</t>
  </si>
  <si>
    <t>03.11.2017 - 09.11.2017</t>
  </si>
  <si>
    <t>27.10.2017 - 02.11.2017</t>
  </si>
  <si>
    <t>Zdecydowaną większość działań związanych ze stosowaniem Procedur Dublińskich stanowią sprawy dotyczące przejęcia odpowiedzialności za wniosek o udzielenie ochrony złożony na terytorium innego państwa członkowskiego (tzw. IN). Liczba spraw 35-krotnie przekracza liczbę takich wniosków złożonych przez Polskę. Jest to związane z położeniem geograficznym naszego kraju (zewnętrzne państwo Strefy Schengen) i traktowaniem terytorium RP jako strefy tranzytowej do krajów docelowych UE (Niemcy, Francja, Austria, Niderlandy, Belgia i Szwecja).  58% wniosków IN dotyczyło obywateli Rosji, 9% - Ukrainy.
Liczba cudzoziemców objętych wnioskami IN wyniosła od początku roku 5 401 os. Polska wystąpiła z takim wnioskiem do innych krajów europejskich (OUT) w przypadku 148 os., z czego 87% wniosków IN i 57% wniosków OUT zostało rozpatrzonych pozytywnie. 56% wniosków IN oraz 34% wniosków OUT dotyczy współpracy z Niemcami. Poza tym, osoby, które ubiegały się o ochronę międzynarodową w Polsce składały  kolejne wnioski (oprócz Niemiec) we Francji, Austrii, Szwecji i Niderlandach. Z kolei dalsze wnioski OUT z Polski kierowane były poza Niemcami do Bułgarii, na Litwę, do Belgii i Austrii.</t>
  </si>
  <si>
    <r>
      <t>Szef Urzędu do Spraw Cudzoziemców w 2017 r. wydał 5 065 decyzji: udzielił ochrony 442 os. (9% ogółu), 1 998 os. (39% ogółu) uzyskało decyzję negatywną, a 2 630 postępowań (52% og</t>
    </r>
    <r>
      <rPr>
        <sz val="11"/>
        <rFont val="Calibri"/>
        <family val="2"/>
        <charset val="238"/>
        <scheme val="minor"/>
      </rPr>
      <t>ółu) umorzono. Głównymi beneficjentami decyzji przyznających w 2017 r. ochronę (status uchodźcy, ochrona uzupełniająca i pobyt tolerowany) byli obywatele z grupy TOP 10 wnioskodawców:
* Ukraina (51% ogółu; 56 os. - status uchodźcy, 170 os. - ochrona uzupełniająca) uznawalność: 41%,
* Rosja (19% ogółu;  14 os. - status uchodźcy, 66 os. - ochrona uzupełniająca), uznawalność: 6%,</t>
    </r>
    <r>
      <rPr>
        <sz val="11"/>
        <color theme="9" tint="-0.249977111117893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 Tadżykistan (8% ogółu; 7 os. - status uchodźcy, 28 os. ochrona uzupełniająca) uznawalność: 19%,</t>
    </r>
    <r>
      <rPr>
        <sz val="11"/>
        <color theme="9" tint="-0.249977111117893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 Syria (5% ogółu; 16 os. - status uchodźcy, 8 os. - ochrona uzupełniająca) uznawalność: 100%,</t>
    </r>
    <r>
      <rPr>
        <sz val="11"/>
        <color theme="9" tint="-0.249977111117893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 Irak (3% ogółu, 9 os. - status uchodźcy, 5 os. - ochrona uzupełniająca) uznawalność: 78%,</t>
    </r>
    <r>
      <rPr>
        <sz val="11"/>
        <color theme="9" tint="-0.249977111117893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Pozostali wnioskodawcy z grupy TOP 10 otrzymali niewielką liczbę pozytywnych decyzji, co znalazło odbicie w niskiej uznawalności: Białoruś 29% -  (5 os. - status uchodźcy, 1 os. - pobyt tolerowany), Armenia - 2% (1os. -  status uchodźcy), Gruzja - 4% (1 os. - ochrona uzupełniająca), Turcja - 0%, Kirgistan - 9% (1 os.- ochrona uzupełniająca, 1 os. - status uchodźcy), Wietnam - 0%.
Z kolei państwa z najwyższą uznawalnością w 2017 r. nie znalazły się wśród najliczniejszych obywatelstw wnioskodawców z 2017 r. (z wyjątkiem Syrii, Ukrainy, Białorusi, Iraku i Afganistanu):  Palestyna (100%), Wenezuela (100%), Erytrea ( 100%),  Republika Środkowoafrykańska (100%), Kamerun (100%), Arabia Saudyjska, Kongo (100%), Luksemburg (100%), Mali (100%), bezpaństwowcy (80%), Egipt (75%), Libia (67%), Nigeria (50%).</t>
    </r>
    <r>
      <rPr>
        <sz val="11"/>
        <color theme="9" tint="-0.249977111117893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Całkowita uznawalność w 2017 r. to 18%, w analogicznym okresie zeszłego roku: 10% (12% z pobytem tolerowanym).</t>
    </r>
    <r>
      <rPr>
        <sz val="11"/>
        <color theme="9" tint="-0.249977111117893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Ponadto decyzje o udzieleniu ochrony kolejnym 49 osobom wydała Rada do Spraw Uchodźców (ochrona uzupełniająca dla 22 obywateli Ukrainy, 6 obywateli Kirgistanu i 1 Gruzji, 19 pobytów tolerowanych dla Rosji i 1 - Sudanu). 
Podsumowując, w RP organy obydwu instancji wydały wnioskodawcom w 2017 r. w sumie 491 decyzji o udzieleniu jednej z form ochrony: 90% z nich wydał  Szef Urzędu do Spraw Cudzoziemców, 10% Rada do Spraw Uchodźców.</t>
    </r>
    <r>
      <rPr>
        <sz val="11"/>
        <color theme="1"/>
        <rFont val="Calibri"/>
        <family val="2"/>
        <charset val="238"/>
        <scheme val="minor"/>
      </rPr>
      <t xml:space="preserve">
Rozstrzygnięcia merytoryczne stanowiły jednak tylko niespełna połowę wydanych decyzji (48%). Nieco ponad połowa decyzji wydanych przez Szefa Urzędu to umorzenia (53%) wydane w związku z brakiem zainteresowania kontynuacją postępowania ze strony cudzoziemca, z czego 78% z nich dotyczyło Rosjan (2 047 os.), 9% (239 os.) - obywateli Ukrainy.
Warto zwrócić uwagę na fakt, że choć liczba decyzji w 2017 r. jest znacznie niższa niż w 2016 r., to jednocześnie liczba pozytywnych decyzji wydanych przez Szefa Urzędu (status uchodźcy, ochrona i pobyt tolerowany) jest o 61% wyższa niż w pierwszych 11 miesiącach 2016 r. Za wzrost tej liczby w dużej mierze odpowiadają pozytywne decyzje wydane obywatelom Ukrainy (56 os. status uchodźcy i 170 os. ochrona uzupełniająca). W zeszłym roku przez pierwsze 11 miesięcy obywatelom Ukrainy wydano 51 pozytywnych decyzji, w 2017 r. - 226. Dane te znalazły odbicie w wysokości odsetka uznawalności: w 2017 r. uznawalność decyzji dla obywateli Ukrainy wynosi 41%, podczas gdy analogicznym okresie 2016 r. - 7%.</t>
    </r>
  </si>
  <si>
    <t>Szef Urzędu do Spraw Cudzoziemców miał w listopadzie pod swoją opieką średnio 3 519. os. Od marca br. - w związku ze spadkiem liczby wniosków - widoczna jest tendencja spadkowa (ze śr. 4,2 tys. na 3,5 tys.). Liczba osób pozostających pod opieką Szefa z ostatnich  tygodni października jest listoapada od ponad dwóch lat.
Ponad połowa wnioskodawców przebywa poza ośrodkami dla cudzoziemców. 58% świadczeniobiorców  wynajmuje mieszkania i utrzymuje się ze środków otrzymywanych z Urzędu. Odsetek osób preferujących samodzielne mieszkanie i utrzymanie się zaczyna powoli wzrastać po trwającym rok spadku.
W przypadku 10 najliczniejszych obywatelstw wnioskodawców można zaobserwować zdecydowane preferencje odnośnie miejsca pobytu na czas trwania postępowania w RP. Na pobyt w ośrodku decydują się głównie obywatele Rosji - 68% i Kazachstanu - 59%. Oczekiwanie na zakończenie procedury poza ośrodkiem preferują pozostałe obywatelstwa TOP 10 osób pozostających pod opieką: obywatele Ukrainy, Tadżykistanu, Gruzji, Armenii, Kirgistanu, Białorusi, Iraku, Turcji (pomiędzy 77% a 97% wnioskodawców z danego kraju).</t>
  </si>
  <si>
    <t xml:space="preserve">Liczba składanych wniosków legalizacyjnych charakteryzuje się tendencją wzrostową. 
Do końca listopada liczba złożonych wniosków wyniosła ponad 174 tys. 88% dotyczyło otrzymania zezwolenia na pobyt czasowy, 10% zezwolenia na pobyt stały, a 2% zezwolenia na pobyt rezydenta UE. W sprawie zezwolenia na pobyt czasowy spośród prawie 154 tys. wniosków 66% (102 tys.) złożyli obywatele Ukrainy, 5% - Hindusi, po 3% - Chińczycy, Wietnamczycy, po 2% - Białorusini, Turcy i Rosjanie. O zezwolenie na pobyt stały ubiegało się ponad 17,3 tys. cudzoziemców, w tym 58% (10,1 tys.) to obywatele Ukrainy, 28% - Białorusini, 4% - Rosjanie. Wnioski o zezwolenie na pobyt rezydenta długoterminowego UE, (3,3  tys. wniosków) zdominowali również obywatele Ukrainy (1511) - złożyli 45% wniosków, 13% - Wietnamczycy, 8% -  Chińczycy, po  5% - Białorusini i  Rosjanie, po 3% - Ormianie, Turcy i Białorusini. 
W podziale na obywatelstwo wnioskodawców w 2017 r. o legalizację pobytu (ww. zezwolenia) najczęściej ubiegali się obywatele Ukrainy: 65% - (113,9 tys. Ukraińców na 154 tys. ogółu wnioskujących), w pierwszych jedenastu miesiącach 2016 r. odsetek ten był podobny, ale liczba złożonych wniosków o 31% niższa w porównaniu do 2017 r. (113,9 tys. w 2017 r., 87,2 tys. w 2016 r.). Za opisany wzrost w 2017 r. odpowiedzialna jest zwiększona - w porównaniu z zeszłym rokiem - liczba wniosków o zezwolenie na pobyt czasowy składanych przez obywateli Ukrainy, (+29% - z 79 tys. w 2016 r. na 102 tys. w 2017 r.) oraz pobytem stałym (+45% z 6,9 tys. w 2016 r. na 10,1 tys. w 2017 r.).
Wzrost zainteresowania legalizacją pobytu zanotowano także w stosunku do obywateli Białorusi (+100%, głównie pobyt stały), Indii (+99%, głównie pobyt czasowy). 
W porównaniu do zestawienia najliczniejszych obywatelstw z okresu styczeń-listopad 2016 r., w 2017 miały miejsce zmiany kolejności na liście najliczniej wnioskujących obywatelstw. Ukraina pozostała niekwestionowanym liderem, w zakresie liczby złożonych wniosków z obszaru legalizacji pobytu, za nią pozycję  drugą utrzymała Białoruś, ale trzecie obywatelstwo z 2016 r., czyli Chiny zostało wyprzedzone przez Indie i Wietnam. Zdecydowana większość obywatelstw, które zaczęły w większej liczbie składać wnioski zdecydowała się na przyjazd do Polski w celach zarobkowych, ale w przypadku obywateli Indii, oprócz wzrostu liczby osób zainteresowanych aktywnością zawodową widoczny jest dwukrotny wzrost osób, które jako cel pobytu podały podjęcie lub kontynuację studiów.
Ogółem w 2017 r. złożono łącznie 37% wniosków legalizacyjnych więcej (+34% wniosków na pobyt czasowy, +63% wniosków na pobyt stały, +42% wniosków na pobyt rezydenta długoterminowego UE). 85% wszystkich procedur zakończyło się decyzją przyznającą zezwolenie pobytowe), 10% odmową wydania zezwolenia, a 4% umorzeniem sprawy. 
Analiza celu pobytu podawanego przez cudzoziemców podczas składania wniosków na pobyt czasowy wykazała, że zdecydowanie najczęstszym powodem przyjazdu do RP jest aktywność zawodowa (72%): wykonywanie pracy (69% ogółu), prowadzenie działalności gospodarczej (1%), praca w zawodzie wymagającym wysokich kwalifikacji (1%), delegowanie pracownika na terytorium RP (1%). Dalsze 9% wnioskodawców przyjechało do Polski w związku z podjęciem lub kontynuacją studiów, kolejne 9% - w związku z powodami związanymi z rodziną:  pobytem z cudzoziemcem (łączenie rodzin) – 6%  i pobytem z obywatelem RP (3%).
Biorąc pod uwagę rozmieszczenie wnioskodawców na terenie RP, najwięcej wniosków przyjęli: Wojewoda Mazowiecki (34%) i Wojewodowie Dolnośląski (10%) oraz Małopolski i Wielkopolski (po 9%). Najmniejsze zainteresowanie legalizacją pobytu miało miejsce w Województwach Podlaskim i Świętokrzyskim.
</t>
  </si>
  <si>
    <t xml:space="preserve">Liczba odwołań od decyzji wojewodów systematycznie rośnie od 2015 r. i od tej pory utrzymuje się na poziomie trzykrotnie wyższym niż w poprzednich latach. 
Przez pierwsze jedenaście miesięcy 2017 r. cudzoziemcy złożyli  6,4 tys. odwołań od decyzji organów pierwszej instancji, z czego 71% odwołań dotyczyło pobytu czasowego, 18% - zobowiązania do powrotu, 9% - pobytu stałego. Cudzoziemcy uzyskali w tym samym czasie  5,1 tys. decyzji Szefa UdSC w sprawach o legalizację pobytu na terytorium RP, z czego 26% stanowiło utrzymanie decyzji, od której się odwołano. 14% decyzji uchylono i przekazano do ponownego rozpatrzenia, a 16% postępowań odwoławczych zakończyło się uchyleniem decyzji organu pierwszej instancji i udzieleniem zezwolenia.
</t>
  </si>
  <si>
    <t xml:space="preserve">We listopadzie przyjęto prawie 65,7 tys. wniosków w sprawie konsultacji wizowych,  przy czym 95% z nich inicjowało inne państwo. 
W tym samym okresie wydano ponad 66,8 tys. decyzji - 95% z nich wobec wniosków innych państw.  </t>
  </si>
  <si>
    <t>Głównym beneficjentem MRG są obywatele Ukrainy. Brak Rosji w statystykach wydanych pozwoleń MRG związany jest z zawieszeniem MRG w stosunku do obywateli tego kraju. 
Od początku 2017 r.  wszystkie zezwolenia MRG wydano na Ukrainie, 74% we Lwowie,  pozostałe 26% - przez wydział konsularny w Łucku. Wydania zezwoleń MRG odmówiono 182 osobom. Cofnięcie zezwoleń miało miejsce w stosunku do 420 posiadaczy:  w 95% obywateli Ukrainy, 5%- Rosji, a 207 zezwoleń unieważniono.</t>
  </si>
  <si>
    <t>* Sytuację migracyjną w Polsce nadal cechuje zwiększony napływ obywateli Ukrainy, a także wzrost liczby wniosków o udzielenie ochronny międzynarodowej składanych przez obywateli Rosji (głównie narodowości czeczeńskiej) i Tadżykistanu. Napływ obywateli tych państw jest stale monitorowany. Większość postępowań o udzielenie ochrony międzynarodowej prowadzonych w stosunku Czeczenów, Gruzinów oraz obywateli Tadżykistanu jest umarzana wkrótce po złożeniu wniosku.
* Zdecydowana większość obywateli Ukrainy przybywających do Polski preferuje legalizację pobytu umożliwiającą podjęcie pracy i samodzielne utrzymanie rodziny.  O zezwolenie na pobyt stały występują głównie cudzoziemcy, którzy od lat przedłużali swój pobyt czasowy w Polsce. Zdecydowana większość z nich to osoby polskiego pochodzenia, w tym legitymujące się Kartą Polaka bądź małżonkowie obywateli RP. Wśród pobytów czasowych największym zainteresowaniem cieszą się te uzasadniane podjęciem pracy, w tym tzw. jednolite zezwolenia na pobyt i pracę. 
• Dominują migracje czasowe (9 razy więcej wniosków o pobyt czasowy niż stały, 89% wszystkich wniosków legalizacyjnych stanowią wnioski o udzielenie zezwolenia na pobyt czasowy).
• Szczególnie dużym zainteresowaniem wśród cudzoziemców cieszy się imigracja zarobkowa do Polski (56% decyzji o udzielenu zezwolenia na pobyt czasowy).
* Od 2014 r. obserwuje się zwiększony napływ wniosków o udzielenie zezwolenia na pobyt czasowy spowodowany:
            -upływem terminu ważności zezwoleń wydanych beneficjentom abolicji 2012,
            -sytuacją na Ukrainie (większe zainteresowanie dłuższym jednolitym zezwoleniem), 
            -wejściem w życie nowej ustawy o cudzoziemcach (uproszczenie procedur). 
* Liczba ważnych dokumentów potwierdzających prawo pobytu na terytorium RP - wg stanu na dzień 1.07.2016 r. - wynosi niemal 235 tys.</t>
  </si>
  <si>
    <t xml:space="preserve">W  2017 r. wnioski o udzielenie ochrony międzynarodowej złożyły 4 806 os., z czego 57% stanowiły wnioski pierwsze. Niemal wszyscy wnioskodawcy (91%)  pochodzili z państw należących do byłego ZSRR (głównie: Rosja, Ukraina, Tadżykistan, Armenia, Gruzja, Białoruś, Kirgistan). 
Dwie największe grupy obywateli ubiegających się ochronę pochodziły z Rosji (3 369 os., 70%) i Ukrainy (651 os., 14%). W gronie pozostałych dominujących wnioskodawców znaleźli się mieszkańcy Azji Centralnej (4%): Tadżykistanu (131 os. 3%) i Kirgistanu (46 os., 1%), Zakaukazia (3%): Armenii (83 os., 2%) i Gruzji (68 os. 1%) i Bliskiego Wschodu (3%): Turcji (54 os., 1%), Syrii (44 os., 1%), Iraku (37 os., 1%). Oprócz wymienionych krajów w zestawieniu państw najliczniej składających wnioski o udzielenie ochrony znajduje się jeszcze Białoruś (41 os., 1%).
Nieco ponad połowa wnioskodawców (55%) dostała się na teren RP przez drogowe i kolejowe przejścia graniczne, najczęściej przekraczając wschodnią granicę kraju. Tradycyjnie najwięcej wniosków przyjęła placówka Straży Granicznej w Terespolu (39%). W 2016 r. i 2015 r. to przejście graniczne  także było najczęściej wybierane przez cudzoziemców ubiegających się o ochronę jako miejsce złożenia wniosków, ale ich odsetek był znacznie wyższy i wynosił 68% w 2016 r. i 70% w 2015 r. Kolejne jednostki, cieszące się jednak znacznie mniejszym zainteresowaniem wnioskodawców to:  Placówka SG na lotnisku Okęcie w Warszawie (23%), Placówka Straży Granicznej w Białej Podlaskiej (6%), Placówka SG w Bobrownikach (4%). Należy tu zauważyć, że  Szef Urzędu do Spraw Cudzoziemców wznowił 549 postepowań, co stanowi wysoki odsetek (11%) wszystkich wniosków.
Wartym uwagi jest fakt, że w porównaniu do zeszłego roku cudzoziemcy rzadziej korzystają z drogi lądowej, a coraz częściej składają wnioski o udzielenie ochrony w portach lotniczych.  W 2015 r. tylko 2 wnioski na 100 były składane w porcie lotniczym, w 2016 r. - jeden na 10, a w 2017 r. – niemal co trzeci. Drogą powietrzną przybywają w największej liczbie obywatele Rosji i Ukrainy, przy czym, o ile na lotnisku składa wnioski tylko 15% Rosjan (Rosjanie dostają się do Polski w większości przez lądowe przejścia graniczne, głównie w Terespolu), o tyle w przypadku obywateli Ukrainy, jest to droga, którą wybiera 69% wnioskodawców z tego kraju. Spośród obywatelstw TOP 10 na przylot samolotem i złożenie wniosku na lotnisku decydują się w większej liczbie cudzoziemcy z: Gruzji (57%), Turcji (72%), Kirgistanu (70%), Białorusi (69%) i  Syrii (53%).
Zmieniły się także rodzaje składanych wniosków. W całym 2016 r. udział wniosków pierwszych w ogólnej liczbie wniosków wynosił 80%, w 2017 r. - 57%, a udział wniosków kolejnych i wznowień postępowania wzrósł z 20% do 43%. Obywatelstwa charakteryzujące się najwyższym odsetkiem  wniosków kolejnych w 2017 r. to Gruzja (wzrost z 55% na 74% w 2017 r.), Ukraina  (wzrost z 55% na 62% w 2017 r.), Tadżykistan (wzrost z 5% na 49%) i Rosja (wzrost z 17% na 42%). 
W podziale na płeć i wiek odsetek pełnoletnich wnioskodawców wynosi nieco ponad połowę: 53% (45% kobiety i 55% mężczyźni), a niepełnoletnich - 47% (47% dziewczynki i 52% chłopcy). W przypadku obywatelstw TOP 10 tylko wśród wnioskodawców z Rosji jest więcej osób niepełnoletnich: 55%. Wśród pozostałych obywatelstw TOP5 dominują jednak dorośli (Ukraina - 75%, Tadżykistan - 54%, Armenia - 63%, Gruzja - 60%, Turcja - 76%, Kirgistan 52%, Białoruś - 85%, Syria - 80%, Irak -84%.
W dłuższej perspektywie czasowej widoczny jest spadek liczby wnioskodawców, którego początek miał miejsce w lipcu 2016, a wartości z ostatnich jedenastu miesięcy są najniższe od stycznia 2015. Co więcej, liczba wniosków złożonych w ciągu ostatnich trzech miesięcy jest najmniejsza na przestrzeni całego 2017 r.  W porównaniu do pierwszych jedenastu miesięcy  2016 r. Polska przyjęła 59% mniej wszystkich wniosków i o 71% mniej wniosków pierwszych. Spadek dotyczy wszystkich głównych grup,  które zazwyczaj ubiegały się w Polsce o ochronę międzynarodową.
Prezentując szczegółowo zmiany w porównaniu do pierwszych 11 miesięcy 2016 r., widoczny jest:
 * 3-krotny spadek liczby wniosków z Rosji. Tradycyjnie Rosja znajduje się na I pozycji pod względem liczby złożonych wniosków, a odsetek wnioskodawców z tego kraju wciąż jest wysoki (70% - 2017 r., 73% - 2016 r.), chociaż liczba osób składających wnioski znacznie spadła (3367- 2017 r., 8570 – 2016 r.)
* 2-krotny spadek liczby wniosków z Ukrainy. Widoczny jest stały spadek liczby ubiegających się o ochronę z tego kraju. W przeciągu ostatnich 3 miesięcy liczba wniosków ustabilizowała się i wynosi około 40 miesięcznie
*  7-krotny spadek liczby wniosków z Tadżykistanu. Z powodu narastającego konfliktu wewnętrznego w Tadżykistanie, od sierpnia 2015 r. liczba składanych wniosków systematycznie rosła, osiągając szczyt w okresie luty-maj 2016 r, by potem zacząć spadać. W pierwszych jedenastu miesiącach 2016 r. obywatele Tadżykistanu stanowili 8% wnioskodawców, w tym samym okresie 2017 r. – 3%;
*4- krotny spadek liczby wniosków z Armenii. W porównaniu do tego samego okresu zeszłego roku liczba wniosków składanych przez obywateli Armenii spadła, ale odsetek na tle innych obywatelstw pozostał bez większych zmian;
* 2-krotny spadek liczby wniosków z Gruzji. Wartym zauważenia jest fakt, że 74% ogółu wniosków z 2017 r. z Gruzji stanowią wnioski kolejne, podczas gdy w 2016 r. - 55%;
* liczba wnioskodawców z Syrii, Iraku, Turcji i Białorusi pozostaje bez większych  zmian (po 1% ogółu);
* spadek liczby wniosków z Wietnamu i Kirgistanu . W okresie styczeń- listopad 2016 r. obywatele Wietnamu zajmowali  6 pozycję w zestawieniu TOP10, aktualnie znajdują się na 11 miejscu, obywatele Kirgistanu – 7 pozycja w TOP 10 w obu latach, spadek widoczny jest jedynie w wartościach liczbowych.
</t>
  </si>
  <si>
    <t>VII. Konsultacje wizowe</t>
  </si>
  <si>
    <t>VIII.  Informacja o Małym Ruchu Granicznym</t>
  </si>
  <si>
    <t>IX. Ogólne trendy</t>
  </si>
  <si>
    <t>przygotowała: Małgorzata Jankowska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</si>
</sst>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zł&quot;* #,##0_);_(&quot;zł&quot;* \(#,##0\);_(&quot;zł&quot;* &quot;-&quot;_);_(@_)"/>
    <numFmt numFmtId="165" formatCode="yyyy/mm/dd;@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color theme="1"/>
      <name val="Tahoma"/>
      <family val="2"/>
      <charset val="238"/>
    </font>
    <font>
      <sz val="8"/>
      <name val="Tahoma"/>
      <family val="2"/>
      <charset val="238"/>
    </font>
    <font>
      <sz val="9"/>
      <color theme="1"/>
      <name val="Tahoma"/>
      <family val="2"/>
      <charset val="238"/>
    </font>
    <font>
      <i/>
      <sz val="9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8"/>
      <name val="Cambria"/>
      <family val="2"/>
      <charset val="238"/>
      <scheme val="major"/>
    </font>
    <font>
      <b/>
      <sz val="15"/>
      <name val="Calibri"/>
      <family val="2"/>
      <charset val="238"/>
      <scheme val="minor"/>
    </font>
    <font>
      <b/>
      <i/>
      <sz val="14"/>
      <color theme="1"/>
      <name val="Cambria"/>
      <family val="1"/>
      <charset val="238"/>
    </font>
    <font>
      <sz val="11"/>
      <name val="Calibri"/>
      <family val="2"/>
      <charset val="238"/>
      <scheme val="minor"/>
    </font>
    <font>
      <b/>
      <sz val="7"/>
      <name val="Tahoma"/>
      <family val="2"/>
      <charset val="238"/>
    </font>
    <font>
      <sz val="6"/>
      <color theme="1"/>
      <name val="Tahoma"/>
      <family val="2"/>
      <charset val="238"/>
    </font>
    <font>
      <i/>
      <sz val="6"/>
      <color theme="1"/>
      <name val="Tahoma"/>
      <family val="2"/>
      <charset val="238"/>
    </font>
    <font>
      <b/>
      <sz val="8"/>
      <name val="Tahoma"/>
      <family val="2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sz val="11"/>
      <color theme="9" tint="-0.249977111117893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</cellStyleXfs>
  <cellXfs count="301"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0" xfId="0" applyAlignment="1" applyProtection="1">
      <protection locked="0"/>
    </xf>
    <xf numFmtId="0" fontId="28" fillId="0" borderId="0" xfId="0" applyFont="1" applyAlignment="1" applyProtection="1">
      <alignment vertical="center"/>
      <protection locked="0"/>
    </xf>
    <xf numFmtId="0" fontId="29" fillId="0" borderId="0" xfId="0" applyFont="1" applyProtection="1"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19" fillId="0" borderId="0" xfId="43" applyProtection="1"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165" fontId="31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165" fontId="0" fillId="0" borderId="0" xfId="0" applyNumberFormat="1" applyAlignment="1" applyProtection="1">
      <alignment wrapText="1"/>
      <protection locked="0"/>
    </xf>
    <xf numFmtId="0" fontId="23" fillId="0" borderId="0" xfId="0" applyFont="1" applyAlignment="1" applyProtection="1">
      <alignment vertical="top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31" fillId="0" borderId="0" xfId="0" applyFont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vertical="top"/>
      <protection locked="0"/>
    </xf>
    <xf numFmtId="165" fontId="24" fillId="0" borderId="0" xfId="0" applyNumberFormat="1" applyFont="1" applyAlignment="1" applyProtection="1">
      <alignment vertical="top"/>
      <protection locked="0"/>
    </xf>
    <xf numFmtId="0" fontId="34" fillId="35" borderId="0" xfId="0" applyFont="1" applyFill="1" applyBorder="1" applyAlignment="1" applyProtection="1">
      <alignment horizontal="center" vertical="center"/>
      <protection locked="0"/>
    </xf>
    <xf numFmtId="3" fontId="34" fillId="35" borderId="0" xfId="0" applyNumberFormat="1" applyFont="1" applyFill="1" applyBorder="1" applyAlignment="1" applyProtection="1">
      <alignment horizontal="center" vertical="center"/>
      <protection locked="0"/>
    </xf>
    <xf numFmtId="3" fontId="34" fillId="35" borderId="0" xfId="24" applyNumberFormat="1" applyFont="1" applyFill="1" applyBorder="1" applyAlignment="1" applyProtection="1">
      <alignment horizontal="center" vertical="center" wrapText="1"/>
      <protection locked="0"/>
    </xf>
    <xf numFmtId="165" fontId="34" fillId="35" borderId="0" xfId="24" applyNumberFormat="1" applyFont="1" applyFill="1" applyBorder="1" applyAlignment="1" applyProtection="1">
      <alignment horizontal="center" vertical="center" wrapText="1"/>
      <protection locked="0"/>
    </xf>
    <xf numFmtId="0" fontId="34" fillId="36" borderId="21" xfId="0" applyFont="1" applyFill="1" applyBorder="1" applyAlignment="1" applyProtection="1">
      <alignment horizontal="center" vertical="center" textRotation="90" wrapText="1"/>
      <protection locked="0"/>
    </xf>
    <xf numFmtId="0" fontId="30" fillId="35" borderId="0" xfId="10" applyFont="1" applyFill="1" applyBorder="1" applyAlignment="1" applyProtection="1">
      <alignment horizontal="center" vertical="center" wrapText="1"/>
      <protection locked="0"/>
    </xf>
    <xf numFmtId="0" fontId="30" fillId="35" borderId="0" xfId="10" applyFont="1" applyFill="1" applyBorder="1" applyAlignment="1" applyProtection="1">
      <alignment horizontal="center" vertical="center"/>
      <protection locked="0"/>
    </xf>
    <xf numFmtId="0" fontId="34" fillId="35" borderId="0" xfId="10" applyFont="1" applyFill="1" applyBorder="1" applyAlignment="1" applyProtection="1">
      <alignment horizontal="center" vertical="center"/>
      <protection locked="0"/>
    </xf>
    <xf numFmtId="0" fontId="30" fillId="35" borderId="0" xfId="10" applyFont="1" applyFill="1" applyBorder="1" applyAlignment="1" applyProtection="1">
      <alignment horizontal="left" vertical="center" indent="1"/>
      <protection locked="0"/>
    </xf>
    <xf numFmtId="0" fontId="20" fillId="0" borderId="0" xfId="0" applyFont="1" applyAlignment="1" applyProtection="1">
      <alignment horizontal="left"/>
      <protection locked="0"/>
    </xf>
    <xf numFmtId="0" fontId="25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Alignment="1" applyProtection="1">
      <alignment horizontal="left" vertical="top" wrapText="1"/>
      <protection locked="0"/>
    </xf>
    <xf numFmtId="0" fontId="21" fillId="0" borderId="0" xfId="0" applyFont="1" applyAlignment="1" applyProtection="1">
      <alignment horizontal="left" vertical="top" wrapText="1"/>
      <protection locked="0"/>
    </xf>
    <xf numFmtId="3" fontId="35" fillId="0" borderId="10" xfId="0" applyNumberFormat="1" applyFont="1" applyBorder="1" applyAlignment="1" applyProtection="1">
      <alignment horizontal="right" vertical="center"/>
    </xf>
    <xf numFmtId="3" fontId="34" fillId="35" borderId="45" xfId="10" applyNumberFormat="1" applyFont="1" applyFill="1" applyBorder="1" applyAlignment="1" applyProtection="1">
      <alignment horizontal="center" vertical="center"/>
    </xf>
    <xf numFmtId="3" fontId="35" fillId="0" borderId="10" xfId="0" applyNumberFormat="1" applyFont="1" applyBorder="1" applyAlignment="1" applyProtection="1">
      <alignment horizontal="right" vertical="center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34" fillId="0" borderId="0" xfId="24" applyFont="1" applyFill="1" applyBorder="1" applyAlignment="1" applyProtection="1">
      <alignment horizontal="center" vertical="center" wrapText="1"/>
      <protection locked="0"/>
    </xf>
    <xf numFmtId="3" fontId="34" fillId="0" borderId="0" xfId="0" applyNumberFormat="1" applyFont="1" applyFill="1" applyBorder="1" applyAlignment="1" applyProtection="1">
      <alignment horizontal="center" vertical="center"/>
    </xf>
    <xf numFmtId="0" fontId="34" fillId="36" borderId="0" xfId="10" applyFont="1" applyFill="1" applyBorder="1" applyAlignment="1" applyProtection="1">
      <alignment horizontal="center" vertical="center"/>
      <protection locked="0"/>
    </xf>
    <xf numFmtId="3" fontId="34" fillId="36" borderId="0" xfId="10" applyNumberFormat="1" applyFont="1" applyFill="1" applyBorder="1" applyAlignment="1" applyProtection="1">
      <alignment horizontal="center" vertical="center"/>
    </xf>
    <xf numFmtId="0" fontId="34" fillId="36" borderId="21" xfId="0" applyFont="1" applyFill="1" applyBorder="1" applyAlignment="1" applyProtection="1">
      <alignment horizontal="center" vertical="center" textRotation="90" wrapText="1"/>
      <protection locked="0"/>
    </xf>
    <xf numFmtId="3" fontId="35" fillId="0" borderId="10" xfId="0" applyNumberFormat="1" applyFont="1" applyBorder="1" applyAlignment="1" applyProtection="1">
      <alignment horizontal="right" vertical="center"/>
    </xf>
    <xf numFmtId="3" fontId="34" fillId="35" borderId="45" xfId="10" applyNumberFormat="1" applyFont="1" applyFill="1" applyBorder="1" applyAlignment="1" applyProtection="1">
      <alignment horizontal="center" vertical="center"/>
    </xf>
    <xf numFmtId="3" fontId="34" fillId="35" borderId="45" xfId="10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>
      <protection locked="0"/>
    </xf>
    <xf numFmtId="0" fontId="34" fillId="0" borderId="0" xfId="10" applyFont="1" applyFill="1" applyBorder="1" applyAlignment="1" applyProtection="1">
      <alignment horizontal="left" vertical="center"/>
      <protection locked="0"/>
    </xf>
    <xf numFmtId="0" fontId="34" fillId="0" borderId="0" xfId="1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0" fontId="0" fillId="33" borderId="0" xfId="0" applyFont="1" applyFill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35" fillId="34" borderId="41" xfId="0" applyFont="1" applyFill="1" applyBorder="1" applyAlignment="1" applyProtection="1">
      <alignment horizontal="left" vertical="center" wrapText="1"/>
      <protection locked="0"/>
    </xf>
    <xf numFmtId="0" fontId="35" fillId="34" borderId="42" xfId="0" applyFont="1" applyFill="1" applyBorder="1" applyAlignment="1" applyProtection="1">
      <alignment horizontal="left" vertical="center" wrapText="1"/>
      <protection locked="0"/>
    </xf>
    <xf numFmtId="3" fontId="35" fillId="0" borderId="10" xfId="0" applyNumberFormat="1" applyFont="1" applyBorder="1" applyAlignment="1" applyProtection="1">
      <alignment horizontal="right" vertical="center" wrapText="1"/>
    </xf>
    <xf numFmtId="0" fontId="34" fillId="36" borderId="21" xfId="0" applyFont="1" applyFill="1" applyBorder="1" applyAlignment="1" applyProtection="1">
      <alignment horizontal="center" vertical="center" textRotation="90" wrapText="1"/>
      <protection locked="0"/>
    </xf>
    <xf numFmtId="0" fontId="34" fillId="36" borderId="31" xfId="0" applyFont="1" applyFill="1" applyBorder="1" applyAlignment="1" applyProtection="1">
      <alignment horizontal="center" vertical="center" textRotation="90" wrapText="1"/>
      <protection locked="0"/>
    </xf>
    <xf numFmtId="3" fontId="35" fillId="0" borderId="32" xfId="0" applyNumberFormat="1" applyFont="1" applyBorder="1" applyAlignment="1" applyProtection="1">
      <alignment horizontal="right" vertical="center" wrapText="1"/>
    </xf>
    <xf numFmtId="3" fontId="35" fillId="36" borderId="10" xfId="24" applyNumberFormat="1" applyFont="1" applyFill="1" applyBorder="1" applyAlignment="1" applyProtection="1">
      <alignment horizontal="right" vertical="center" wrapText="1"/>
    </xf>
    <xf numFmtId="3" fontId="35" fillId="36" borderId="32" xfId="24" applyNumberFormat="1" applyFont="1" applyFill="1" applyBorder="1" applyAlignment="1" applyProtection="1">
      <alignment horizontal="right" vertical="center" wrapText="1"/>
    </xf>
    <xf numFmtId="3" fontId="35" fillId="0" borderId="42" xfId="0" applyNumberFormat="1" applyFont="1" applyBorder="1" applyAlignment="1" applyProtection="1">
      <alignment horizontal="right" vertical="center" wrapText="1"/>
    </xf>
    <xf numFmtId="0" fontId="20" fillId="0" borderId="0" xfId="0" applyFont="1" applyAlignment="1" applyProtection="1">
      <alignment horizontal="left" vertical="center" wrapText="1"/>
      <protection locked="0"/>
    </xf>
    <xf numFmtId="0" fontId="34" fillId="36" borderId="44" xfId="0" applyFont="1" applyFill="1" applyBorder="1" applyAlignment="1" applyProtection="1">
      <alignment horizontal="center" vertical="center"/>
    </xf>
    <xf numFmtId="0" fontId="34" fillId="36" borderId="45" xfId="0" applyFont="1" applyFill="1" applyBorder="1" applyAlignment="1" applyProtection="1">
      <alignment horizontal="center" vertical="center"/>
    </xf>
    <xf numFmtId="3" fontId="34" fillId="36" borderId="45" xfId="0" applyNumberFormat="1" applyFont="1" applyFill="1" applyBorder="1" applyAlignment="1" applyProtection="1">
      <alignment horizontal="center" vertical="center"/>
    </xf>
    <xf numFmtId="3" fontId="34" fillId="36" borderId="46" xfId="0" applyNumberFormat="1" applyFont="1" applyFill="1" applyBorder="1" applyAlignment="1" applyProtection="1">
      <alignment horizontal="center" vertical="center"/>
    </xf>
    <xf numFmtId="0" fontId="35" fillId="36" borderId="25" xfId="24" applyFont="1" applyFill="1" applyBorder="1" applyAlignment="1" applyProtection="1">
      <alignment horizontal="left" vertical="center" wrapText="1"/>
    </xf>
    <xf numFmtId="0" fontId="35" fillId="36" borderId="10" xfId="24" applyFont="1" applyFill="1" applyBorder="1" applyAlignment="1" applyProtection="1">
      <alignment horizontal="left" vertical="center" wrapText="1"/>
    </xf>
    <xf numFmtId="3" fontId="35" fillId="36" borderId="10" xfId="24" applyNumberFormat="1" applyFont="1" applyFill="1" applyBorder="1" applyAlignment="1" applyProtection="1">
      <alignment horizontal="right" vertical="center"/>
    </xf>
    <xf numFmtId="3" fontId="35" fillId="0" borderId="10" xfId="0" applyNumberFormat="1" applyFont="1" applyBorder="1" applyAlignment="1" applyProtection="1">
      <alignment horizontal="right" vertical="center"/>
    </xf>
    <xf numFmtId="3" fontId="35" fillId="0" borderId="32" xfId="0" applyNumberFormat="1" applyFont="1" applyBorder="1" applyAlignment="1" applyProtection="1">
      <alignment horizontal="right" vertical="center"/>
    </xf>
    <xf numFmtId="0" fontId="35" fillId="0" borderId="25" xfId="0" applyFont="1" applyFill="1" applyBorder="1" applyAlignment="1" applyProtection="1">
      <alignment horizontal="left" vertical="center" wrapText="1"/>
      <protection locked="0"/>
    </xf>
    <xf numFmtId="0" fontId="35" fillId="0" borderId="10" xfId="0" applyFont="1" applyFill="1" applyBorder="1" applyAlignment="1" applyProtection="1">
      <alignment horizontal="left" vertical="center" wrapText="1"/>
      <protection locked="0"/>
    </xf>
    <xf numFmtId="0" fontId="34" fillId="35" borderId="22" xfId="0" applyFont="1" applyFill="1" applyBorder="1" applyAlignment="1" applyProtection="1">
      <alignment horizontal="center" vertical="center" wrapText="1"/>
      <protection locked="0"/>
    </xf>
    <xf numFmtId="0" fontId="34" fillId="35" borderId="23" xfId="0" applyFont="1" applyFill="1" applyBorder="1" applyAlignment="1" applyProtection="1">
      <alignment horizontal="center" vertical="center" wrapText="1"/>
      <protection locked="0"/>
    </xf>
    <xf numFmtId="0" fontId="34" fillId="35" borderId="24" xfId="0" applyFont="1" applyFill="1" applyBorder="1" applyAlignment="1" applyProtection="1">
      <alignment horizontal="center" vertical="center" wrapText="1"/>
      <protection locked="0"/>
    </xf>
    <xf numFmtId="3" fontId="35" fillId="35" borderId="29" xfId="0" applyNumberFormat="1" applyFont="1" applyFill="1" applyBorder="1" applyAlignment="1" applyProtection="1">
      <alignment horizontal="right" vertical="center" wrapText="1"/>
    </xf>
    <xf numFmtId="3" fontId="35" fillId="35" borderId="37" xfId="0" applyNumberFormat="1" applyFont="1" applyFill="1" applyBorder="1" applyAlignment="1" applyProtection="1">
      <alignment horizontal="right" vertical="center" wrapText="1"/>
    </xf>
    <xf numFmtId="3" fontId="35" fillId="35" borderId="30" xfId="0" applyNumberFormat="1" applyFont="1" applyFill="1" applyBorder="1" applyAlignment="1" applyProtection="1">
      <alignment horizontal="right" vertical="center" wrapText="1"/>
    </xf>
    <xf numFmtId="0" fontId="0" fillId="33" borderId="0" xfId="0" applyFill="1" applyAlignment="1" applyProtection="1">
      <alignment horizontal="left" vertical="top" wrapText="1"/>
      <protection locked="0"/>
    </xf>
    <xf numFmtId="0" fontId="0" fillId="33" borderId="0" xfId="0" applyFont="1" applyFill="1" applyAlignment="1" applyProtection="1">
      <alignment horizontal="left" vertical="top" wrapText="1"/>
      <protection locked="0"/>
    </xf>
    <xf numFmtId="0" fontId="0" fillId="33" borderId="0" xfId="0" applyFont="1" applyFill="1" applyAlignment="1" applyProtection="1">
      <alignment horizontal="left" vertical="top"/>
      <protection locked="0"/>
    </xf>
    <xf numFmtId="0" fontId="34" fillId="36" borderId="21" xfId="0" applyFont="1" applyFill="1" applyBorder="1" applyAlignment="1" applyProtection="1">
      <alignment horizontal="center" vertical="center"/>
      <protection locked="0"/>
    </xf>
    <xf numFmtId="0" fontId="34" fillId="35" borderId="44" xfId="10" applyFont="1" applyFill="1" applyBorder="1" applyAlignment="1" applyProtection="1">
      <alignment horizontal="center" vertical="center" wrapText="1"/>
      <protection locked="0"/>
    </xf>
    <xf numFmtId="0" fontId="34" fillId="35" borderId="45" xfId="10" applyFont="1" applyFill="1" applyBorder="1" applyAlignment="1" applyProtection="1">
      <alignment horizontal="center" vertical="center" wrapText="1"/>
      <protection locked="0"/>
    </xf>
    <xf numFmtId="0" fontId="34" fillId="35" borderId="21" xfId="0" applyFont="1" applyFill="1" applyBorder="1" applyAlignment="1" applyProtection="1">
      <alignment horizontal="center" vertical="center"/>
      <protection locked="0"/>
    </xf>
    <xf numFmtId="3" fontId="34" fillId="35" borderId="45" xfId="10" applyNumberFormat="1" applyFont="1" applyFill="1" applyBorder="1" applyAlignment="1" applyProtection="1">
      <alignment horizontal="center" vertical="center"/>
    </xf>
    <xf numFmtId="3" fontId="34" fillId="35" borderId="46" xfId="10" applyNumberFormat="1" applyFont="1" applyFill="1" applyBorder="1" applyAlignment="1" applyProtection="1">
      <alignment horizontal="center" vertical="center"/>
    </xf>
    <xf numFmtId="0" fontId="35" fillId="0" borderId="41" xfId="24" applyFont="1" applyFill="1" applyBorder="1" applyAlignment="1" applyProtection="1">
      <alignment horizontal="left" vertical="center" indent="1"/>
      <protection locked="0"/>
    </xf>
    <xf numFmtId="0" fontId="35" fillId="0" borderId="42" xfId="24" applyFont="1" applyFill="1" applyBorder="1" applyAlignment="1" applyProtection="1">
      <alignment horizontal="left" vertical="center" indent="1"/>
      <protection locked="0"/>
    </xf>
    <xf numFmtId="3" fontId="35" fillId="0" borderId="42" xfId="24" applyNumberFormat="1" applyFont="1" applyFill="1" applyBorder="1" applyAlignment="1" applyProtection="1">
      <alignment horizontal="right" vertical="center"/>
    </xf>
    <xf numFmtId="0" fontId="34" fillId="33" borderId="21" xfId="0" applyFont="1" applyFill="1" applyBorder="1" applyAlignment="1" applyProtection="1">
      <alignment horizontal="center" vertical="center"/>
    </xf>
    <xf numFmtId="0" fontId="34" fillId="33" borderId="31" xfId="0" applyFont="1" applyFill="1" applyBorder="1" applyAlignment="1" applyProtection="1">
      <alignment horizontal="center" vertical="center"/>
    </xf>
    <xf numFmtId="0" fontId="35" fillId="0" borderId="25" xfId="24" applyFont="1" applyFill="1" applyBorder="1" applyAlignment="1" applyProtection="1">
      <alignment horizontal="left" vertical="center" indent="1"/>
      <protection locked="0"/>
    </xf>
    <xf numFmtId="0" fontId="35" fillId="0" borderId="10" xfId="24" applyFont="1" applyFill="1" applyBorder="1" applyAlignment="1" applyProtection="1">
      <alignment horizontal="left" vertical="center" indent="1"/>
      <protection locked="0"/>
    </xf>
    <xf numFmtId="3" fontId="35" fillId="0" borderId="10" xfId="24" applyNumberFormat="1" applyFont="1" applyFill="1" applyBorder="1" applyAlignment="1" applyProtection="1">
      <alignment horizontal="right" vertical="center"/>
    </xf>
    <xf numFmtId="0" fontId="34" fillId="33" borderId="10" xfId="0" applyFont="1" applyFill="1" applyBorder="1" applyAlignment="1" applyProtection="1">
      <alignment horizontal="center" vertical="center" wrapText="1"/>
      <protection locked="0"/>
    </xf>
    <xf numFmtId="0" fontId="34" fillId="33" borderId="44" xfId="10" applyFont="1" applyFill="1" applyBorder="1" applyAlignment="1" applyProtection="1">
      <alignment horizontal="center" vertical="center"/>
      <protection locked="0"/>
    </xf>
    <xf numFmtId="0" fontId="34" fillId="33" borderId="45" xfId="10" applyFont="1" applyFill="1" applyBorder="1" applyAlignment="1" applyProtection="1">
      <alignment horizontal="center" vertical="center"/>
      <protection locked="0"/>
    </xf>
    <xf numFmtId="3" fontId="34" fillId="33" borderId="45" xfId="10" applyNumberFormat="1" applyFont="1" applyFill="1" applyBorder="1" applyAlignment="1" applyProtection="1">
      <alignment horizontal="center" vertical="center"/>
    </xf>
    <xf numFmtId="3" fontId="34" fillId="33" borderId="46" xfId="10" applyNumberFormat="1" applyFont="1" applyFill="1" applyBorder="1" applyAlignment="1" applyProtection="1">
      <alignment horizontal="center" vertical="center"/>
    </xf>
    <xf numFmtId="0" fontId="34" fillId="33" borderId="20" xfId="0" applyFont="1" applyFill="1" applyBorder="1" applyAlignment="1" applyProtection="1">
      <alignment horizontal="center" vertical="center"/>
      <protection locked="0"/>
    </xf>
    <xf numFmtId="0" fontId="34" fillId="33" borderId="21" xfId="0" applyFont="1" applyFill="1" applyBorder="1" applyAlignment="1" applyProtection="1">
      <alignment horizontal="center" vertical="center"/>
      <protection locked="0"/>
    </xf>
    <xf numFmtId="0" fontId="34" fillId="33" borderId="25" xfId="0" applyFont="1" applyFill="1" applyBorder="1" applyAlignment="1" applyProtection="1">
      <alignment horizontal="center" vertical="center"/>
      <protection locked="0"/>
    </xf>
    <xf numFmtId="0" fontId="34" fillId="33" borderId="10" xfId="0" applyFont="1" applyFill="1" applyBorder="1" applyAlignment="1" applyProtection="1">
      <alignment horizontal="center" vertical="center"/>
      <protection locked="0"/>
    </xf>
    <xf numFmtId="0" fontId="34" fillId="33" borderId="32" xfId="0" applyFont="1" applyFill="1" applyBorder="1" applyAlignment="1" applyProtection="1">
      <alignment horizontal="center" vertical="center" wrapText="1"/>
      <protection locked="0"/>
    </xf>
    <xf numFmtId="0" fontId="35" fillId="33" borderId="25" xfId="0" applyFont="1" applyFill="1" applyBorder="1" applyAlignment="1" applyProtection="1">
      <alignment horizontal="left" vertical="center" indent="1"/>
      <protection locked="0"/>
    </xf>
    <xf numFmtId="0" fontId="35" fillId="33" borderId="10" xfId="0" applyFont="1" applyFill="1" applyBorder="1" applyAlignment="1" applyProtection="1">
      <alignment horizontal="left" vertical="center" indent="1"/>
      <protection locked="0"/>
    </xf>
    <xf numFmtId="3" fontId="35" fillId="33" borderId="10" xfId="24" applyNumberFormat="1" applyFont="1" applyFill="1" applyBorder="1" applyAlignment="1" applyProtection="1">
      <alignment horizontal="right" vertical="center"/>
    </xf>
    <xf numFmtId="0" fontId="34" fillId="36" borderId="20" xfId="0" applyFont="1" applyFill="1" applyBorder="1" applyAlignment="1" applyProtection="1">
      <alignment horizontal="center" vertical="center"/>
      <protection locked="0"/>
    </xf>
    <xf numFmtId="0" fontId="34" fillId="36" borderId="31" xfId="0" applyFont="1" applyFill="1" applyBorder="1" applyAlignment="1" applyProtection="1">
      <alignment horizontal="center" vertical="center"/>
      <protection locked="0"/>
    </xf>
    <xf numFmtId="0" fontId="35" fillId="0" borderId="25" xfId="0" applyFont="1" applyFill="1" applyBorder="1" applyAlignment="1" applyProtection="1">
      <alignment horizontal="left" vertical="center" indent="1"/>
      <protection locked="0"/>
    </xf>
    <xf numFmtId="0" fontId="35" fillId="0" borderId="10" xfId="0" applyFont="1" applyFill="1" applyBorder="1" applyAlignment="1" applyProtection="1">
      <alignment horizontal="left" vertical="center" indent="1"/>
      <protection locked="0"/>
    </xf>
    <xf numFmtId="0" fontId="35" fillId="36" borderId="25" xfId="24" applyFont="1" applyFill="1" applyBorder="1" applyAlignment="1" applyProtection="1">
      <alignment horizontal="left" vertical="center" indent="1"/>
      <protection locked="0"/>
    </xf>
    <xf numFmtId="0" fontId="35" fillId="36" borderId="10" xfId="24" applyFont="1" applyFill="1" applyBorder="1" applyAlignment="1" applyProtection="1">
      <alignment horizontal="left" vertical="center" indent="1"/>
      <protection locked="0"/>
    </xf>
    <xf numFmtId="0" fontId="34" fillId="36" borderId="44" xfId="10" applyFont="1" applyFill="1" applyBorder="1" applyAlignment="1" applyProtection="1">
      <alignment horizontal="center" vertical="center"/>
      <protection locked="0"/>
    </xf>
    <xf numFmtId="0" fontId="34" fillId="36" borderId="45" xfId="10" applyFont="1" applyFill="1" applyBorder="1" applyAlignment="1" applyProtection="1">
      <alignment horizontal="center" vertical="center"/>
      <protection locked="0"/>
    </xf>
    <xf numFmtId="3" fontId="34" fillId="36" borderId="45" xfId="10" applyNumberFormat="1" applyFont="1" applyFill="1" applyBorder="1" applyAlignment="1" applyProtection="1">
      <alignment horizontal="center" vertical="center"/>
    </xf>
    <xf numFmtId="3" fontId="34" fillId="36" borderId="46" xfId="10" applyNumberFormat="1" applyFont="1" applyFill="1" applyBorder="1" applyAlignment="1" applyProtection="1">
      <alignment horizontal="center" vertical="center"/>
    </xf>
    <xf numFmtId="0" fontId="35" fillId="0" borderId="41" xfId="0" applyFont="1" applyFill="1" applyBorder="1" applyAlignment="1" applyProtection="1">
      <alignment horizontal="left" vertical="center" indent="1"/>
      <protection locked="0"/>
    </xf>
    <xf numFmtId="0" fontId="35" fillId="0" borderId="42" xfId="0" applyFont="1" applyFill="1" applyBorder="1" applyAlignment="1" applyProtection="1">
      <alignment horizontal="left" vertical="center" indent="1"/>
      <protection locked="0"/>
    </xf>
    <xf numFmtId="3" fontId="35" fillId="0" borderId="43" xfId="0" applyNumberFormat="1" applyFont="1" applyBorder="1" applyAlignment="1" applyProtection="1">
      <alignment horizontal="right" vertical="center" wrapText="1"/>
    </xf>
    <xf numFmtId="3" fontId="34" fillId="34" borderId="45" xfId="0" applyNumberFormat="1" applyFont="1" applyFill="1" applyBorder="1" applyAlignment="1" applyProtection="1">
      <alignment horizontal="center" vertical="center"/>
    </xf>
    <xf numFmtId="3" fontId="34" fillId="34" borderId="46" xfId="0" applyNumberFormat="1" applyFont="1" applyFill="1" applyBorder="1" applyAlignment="1" applyProtection="1">
      <alignment horizontal="center" vertical="center"/>
    </xf>
    <xf numFmtId="0" fontId="34" fillId="36" borderId="21" xfId="0" applyFont="1" applyFill="1" applyBorder="1" applyAlignment="1" applyProtection="1">
      <alignment horizontal="center" vertical="center" wrapText="1"/>
    </xf>
    <xf numFmtId="0" fontId="34" fillId="36" borderId="31" xfId="0" applyFont="1" applyFill="1" applyBorder="1" applyAlignment="1" applyProtection="1">
      <alignment horizontal="center" vertical="center" wrapText="1"/>
    </xf>
    <xf numFmtId="0" fontId="34" fillId="36" borderId="10" xfId="0" applyFont="1" applyFill="1" applyBorder="1" applyAlignment="1" applyProtection="1">
      <alignment horizontal="center" vertical="center" textRotation="90"/>
      <protection locked="0"/>
    </xf>
    <xf numFmtId="0" fontId="35" fillId="0" borderId="25" xfId="0" applyFont="1" applyFill="1" applyBorder="1" applyAlignment="1" applyProtection="1">
      <alignment horizontal="left" vertical="center" wrapText="1"/>
    </xf>
    <xf numFmtId="0" fontId="35" fillId="0" borderId="10" xfId="0" applyFont="1" applyFill="1" applyBorder="1" applyAlignment="1" applyProtection="1">
      <alignment horizontal="left" vertical="center" wrapText="1"/>
    </xf>
    <xf numFmtId="0" fontId="35" fillId="0" borderId="41" xfId="0" applyFont="1" applyFill="1" applyBorder="1" applyAlignment="1" applyProtection="1">
      <alignment horizontal="left" vertical="center" wrapText="1"/>
    </xf>
    <xf numFmtId="0" fontId="35" fillId="0" borderId="42" xfId="0" applyFont="1" applyFill="1" applyBorder="1" applyAlignment="1" applyProtection="1">
      <alignment horizontal="left" vertical="center" wrapText="1"/>
    </xf>
    <xf numFmtId="3" fontId="35" fillId="36" borderId="42" xfId="24" applyNumberFormat="1" applyFont="1" applyFill="1" applyBorder="1" applyAlignment="1" applyProtection="1">
      <alignment horizontal="right" vertical="center" wrapText="1"/>
    </xf>
    <xf numFmtId="3" fontId="34" fillId="35" borderId="45" xfId="0" applyNumberFormat="1" applyFont="1" applyFill="1" applyBorder="1" applyAlignment="1" applyProtection="1">
      <alignment horizontal="center" vertical="center"/>
    </xf>
    <xf numFmtId="0" fontId="35" fillId="35" borderId="25" xfId="0" applyFont="1" applyFill="1" applyBorder="1" applyAlignment="1" applyProtection="1">
      <alignment horizontal="left" vertical="center"/>
    </xf>
    <xf numFmtId="0" fontId="35" fillId="35" borderId="10" xfId="0" applyFont="1" applyFill="1" applyBorder="1" applyAlignment="1" applyProtection="1">
      <alignment horizontal="left" vertical="center"/>
    </xf>
    <xf numFmtId="0" fontId="35" fillId="36" borderId="41" xfId="0" applyFont="1" applyFill="1" applyBorder="1" applyAlignment="1" applyProtection="1">
      <alignment horizontal="left" vertical="center"/>
    </xf>
    <xf numFmtId="0" fontId="35" fillId="36" borderId="42" xfId="0" applyFont="1" applyFill="1" applyBorder="1" applyAlignment="1" applyProtection="1">
      <alignment horizontal="left" vertical="center"/>
    </xf>
    <xf numFmtId="3" fontId="35" fillId="0" borderId="42" xfId="0" applyNumberFormat="1" applyFont="1" applyBorder="1" applyAlignment="1" applyProtection="1">
      <alignment horizontal="right" vertical="center"/>
    </xf>
    <xf numFmtId="0" fontId="34" fillId="34" borderId="44" xfId="24" applyFont="1" applyFill="1" applyBorder="1" applyAlignment="1" applyProtection="1">
      <alignment horizontal="center" vertical="center" wrapText="1"/>
      <protection locked="0"/>
    </xf>
    <xf numFmtId="0" fontId="34" fillId="34" borderId="45" xfId="24" applyFont="1" applyFill="1" applyBorder="1" applyAlignment="1" applyProtection="1">
      <alignment horizontal="center" vertical="center" wrapText="1"/>
      <protection locked="0"/>
    </xf>
    <xf numFmtId="0" fontId="34" fillId="36" borderId="25" xfId="0" applyFont="1" applyFill="1" applyBorder="1" applyAlignment="1" applyProtection="1">
      <alignment horizontal="center" vertical="center"/>
      <protection locked="0"/>
    </xf>
    <xf numFmtId="0" fontId="34" fillId="36" borderId="10" xfId="0" applyFont="1" applyFill="1" applyBorder="1" applyAlignment="1" applyProtection="1">
      <alignment horizontal="center" vertical="center"/>
      <protection locked="0"/>
    </xf>
    <xf numFmtId="0" fontId="33" fillId="35" borderId="21" xfId="0" applyFont="1" applyFill="1" applyBorder="1" applyAlignment="1" applyProtection="1">
      <alignment horizontal="center" vertical="center" wrapText="1"/>
    </xf>
    <xf numFmtId="0" fontId="33" fillId="35" borderId="31" xfId="0" applyFont="1" applyFill="1" applyBorder="1" applyAlignment="1" applyProtection="1">
      <alignment horizontal="center" vertical="center" wrapText="1"/>
    </xf>
    <xf numFmtId="3" fontId="35" fillId="0" borderId="10" xfId="0" applyNumberFormat="1" applyFont="1" applyFill="1" applyBorder="1" applyAlignment="1" applyProtection="1">
      <alignment horizontal="right" vertical="center"/>
    </xf>
    <xf numFmtId="0" fontId="35" fillId="35" borderId="41" xfId="0" applyFont="1" applyFill="1" applyBorder="1" applyAlignment="1" applyProtection="1">
      <alignment horizontal="left" vertical="center" wrapText="1"/>
    </xf>
    <xf numFmtId="0" fontId="35" fillId="35" borderId="42" xfId="0" applyFont="1" applyFill="1" applyBorder="1" applyAlignment="1" applyProtection="1">
      <alignment horizontal="left" vertical="center" wrapText="1"/>
    </xf>
    <xf numFmtId="3" fontId="35" fillId="35" borderId="42" xfId="0" applyNumberFormat="1" applyFont="1" applyFill="1" applyBorder="1" applyAlignment="1" applyProtection="1">
      <alignment horizontal="right" vertical="center"/>
    </xf>
    <xf numFmtId="0" fontId="34" fillId="36" borderId="44" xfId="10" applyFont="1" applyFill="1" applyBorder="1" applyAlignment="1" applyProtection="1">
      <alignment vertical="center" wrapText="1"/>
    </xf>
    <xf numFmtId="0" fontId="34" fillId="36" borderId="45" xfId="10" applyFont="1" applyFill="1" applyBorder="1" applyAlignment="1" applyProtection="1">
      <alignment vertical="center" wrapText="1"/>
    </xf>
    <xf numFmtId="0" fontId="34" fillId="35" borderId="20" xfId="0" applyFont="1" applyFill="1" applyBorder="1" applyAlignment="1" applyProtection="1">
      <alignment horizontal="center" vertical="center" wrapText="1"/>
      <protection locked="0"/>
    </xf>
    <xf numFmtId="0" fontId="34" fillId="35" borderId="21" xfId="0" applyFont="1" applyFill="1" applyBorder="1" applyAlignment="1" applyProtection="1">
      <alignment horizontal="center" vertical="center" wrapText="1"/>
      <protection locked="0"/>
    </xf>
    <xf numFmtId="0" fontId="34" fillId="35" borderId="25" xfId="0" applyFont="1" applyFill="1" applyBorder="1" applyAlignment="1" applyProtection="1">
      <alignment horizontal="center" vertical="center" wrapText="1"/>
      <protection locked="0"/>
    </xf>
    <xf numFmtId="0" fontId="34" fillId="35" borderId="10" xfId="0" applyFont="1" applyFill="1" applyBorder="1" applyAlignment="1" applyProtection="1">
      <alignment horizontal="center" vertical="center" wrapText="1"/>
      <protection locked="0"/>
    </xf>
    <xf numFmtId="0" fontId="35" fillId="0" borderId="41" xfId="0" applyFont="1" applyFill="1" applyBorder="1" applyAlignment="1" applyProtection="1">
      <alignment horizontal="left" vertical="center" wrapText="1"/>
      <protection locked="0"/>
    </xf>
    <xf numFmtId="0" fontId="35" fillId="0" borderId="42" xfId="0" applyFont="1" applyFill="1" applyBorder="1" applyAlignment="1" applyProtection="1">
      <alignment horizontal="left" vertical="center" wrapText="1"/>
      <protection locked="0"/>
    </xf>
    <xf numFmtId="3" fontId="35" fillId="34" borderId="10" xfId="0" applyNumberFormat="1" applyFont="1" applyFill="1" applyBorder="1" applyAlignment="1" applyProtection="1">
      <alignment horizontal="right" vertical="center"/>
    </xf>
    <xf numFmtId="0" fontId="35" fillId="35" borderId="25" xfId="0" applyFont="1" applyFill="1" applyBorder="1" applyAlignment="1" applyProtection="1">
      <alignment horizontal="left" vertical="center" wrapText="1"/>
    </xf>
    <xf numFmtId="0" fontId="35" fillId="35" borderId="10" xfId="0" applyFont="1" applyFill="1" applyBorder="1" applyAlignment="1" applyProtection="1">
      <alignment horizontal="left" vertical="center" wrapText="1"/>
    </xf>
    <xf numFmtId="0" fontId="35" fillId="35" borderId="10" xfId="0" applyFont="1" applyFill="1" applyBorder="1" applyAlignment="1" applyProtection="1">
      <alignment horizontal="right" vertical="center"/>
    </xf>
    <xf numFmtId="0" fontId="34" fillId="35" borderId="17" xfId="0" applyFont="1" applyFill="1" applyBorder="1" applyAlignment="1" applyProtection="1">
      <alignment horizontal="center" vertical="center" textRotation="90" wrapText="1"/>
      <protection locked="0"/>
    </xf>
    <xf numFmtId="0" fontId="34" fillId="35" borderId="18" xfId="0" applyFont="1" applyFill="1" applyBorder="1" applyAlignment="1" applyProtection="1">
      <alignment horizontal="center" vertical="center" textRotation="90" wrapText="1"/>
      <protection locked="0"/>
    </xf>
    <xf numFmtId="0" fontId="34" fillId="35" borderId="19" xfId="0" applyFont="1" applyFill="1" applyBorder="1" applyAlignment="1" applyProtection="1">
      <alignment horizontal="center" vertical="center" textRotation="90" wrapText="1"/>
      <protection locked="0"/>
    </xf>
    <xf numFmtId="0" fontId="35" fillId="34" borderId="25" xfId="24" applyFont="1" applyFill="1" applyBorder="1" applyAlignment="1" applyProtection="1">
      <alignment horizontal="left" vertical="center" wrapText="1"/>
      <protection locked="0"/>
    </xf>
    <xf numFmtId="0" fontId="35" fillId="34" borderId="10" xfId="24" applyFont="1" applyFill="1" applyBorder="1" applyAlignment="1" applyProtection="1">
      <alignment horizontal="left" vertical="center" wrapText="1"/>
      <protection locked="0"/>
    </xf>
    <xf numFmtId="3" fontId="35" fillId="0" borderId="42" xfId="0" applyNumberFormat="1" applyFont="1" applyFill="1" applyBorder="1" applyAlignment="1" applyProtection="1">
      <alignment horizontal="right" vertical="center"/>
    </xf>
    <xf numFmtId="0" fontId="35" fillId="34" borderId="10" xfId="43" applyFont="1" applyFill="1" applyBorder="1" applyAlignment="1" applyProtection="1">
      <alignment horizontal="right" vertical="center"/>
    </xf>
    <xf numFmtId="0" fontId="35" fillId="34" borderId="32" xfId="43" applyFont="1" applyFill="1" applyBorder="1" applyAlignment="1" applyProtection="1">
      <alignment horizontal="right" vertical="center"/>
    </xf>
    <xf numFmtId="0" fontId="35" fillId="35" borderId="10" xfId="43" applyFont="1" applyFill="1" applyBorder="1" applyAlignment="1" applyProtection="1">
      <alignment horizontal="right" vertical="center"/>
    </xf>
    <xf numFmtId="0" fontId="35" fillId="35" borderId="32" xfId="43" applyFont="1" applyFill="1" applyBorder="1" applyAlignment="1" applyProtection="1">
      <alignment horizontal="right" vertical="center"/>
    </xf>
    <xf numFmtId="0" fontId="26" fillId="35" borderId="0" xfId="1" applyFont="1" applyFill="1" applyBorder="1" applyAlignment="1" applyProtection="1">
      <alignment horizontal="center" vertical="center" wrapText="1"/>
      <protection locked="0"/>
    </xf>
    <xf numFmtId="0" fontId="35" fillId="35" borderId="42" xfId="43" applyFont="1" applyFill="1" applyBorder="1" applyAlignment="1" applyProtection="1">
      <alignment horizontal="right" vertical="center"/>
    </xf>
    <xf numFmtId="0" fontId="34" fillId="35" borderId="10" xfId="44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34" fillId="35" borderId="21" xfId="0" applyFont="1" applyFill="1" applyBorder="1" applyAlignment="1" applyProtection="1">
      <alignment horizontal="center" vertical="center"/>
    </xf>
    <xf numFmtId="0" fontId="34" fillId="35" borderId="31" xfId="0" applyFont="1" applyFill="1" applyBorder="1" applyAlignment="1" applyProtection="1">
      <alignment horizontal="center" vertical="center"/>
    </xf>
    <xf numFmtId="0" fontId="34" fillId="35" borderId="32" xfId="44" applyFont="1" applyFill="1" applyBorder="1" applyAlignment="1" applyProtection="1">
      <alignment horizontal="center" vertical="center"/>
      <protection locked="0"/>
    </xf>
    <xf numFmtId="0" fontId="34" fillId="35" borderId="10" xfId="44" applyFont="1" applyFill="1" applyBorder="1" applyAlignment="1" applyProtection="1">
      <alignment horizontal="center" vertical="center" wrapText="1"/>
      <protection locked="0"/>
    </xf>
    <xf numFmtId="0" fontId="34" fillId="35" borderId="17" xfId="44" applyFont="1" applyFill="1" applyBorder="1" applyAlignment="1" applyProtection="1">
      <alignment horizontal="center" vertical="center"/>
      <protection locked="0"/>
    </xf>
    <xf numFmtId="0" fontId="34" fillId="35" borderId="18" xfId="44" applyFont="1" applyFill="1" applyBorder="1" applyAlignment="1" applyProtection="1">
      <alignment horizontal="center" vertical="center"/>
      <protection locked="0"/>
    </xf>
    <xf numFmtId="0" fontId="34" fillId="35" borderId="19" xfId="44" applyFont="1" applyFill="1" applyBorder="1" applyAlignment="1" applyProtection="1">
      <alignment horizontal="center" vertical="center"/>
      <protection locked="0"/>
    </xf>
    <xf numFmtId="0" fontId="34" fillId="36" borderId="47" xfId="10" applyFont="1" applyFill="1" applyBorder="1" applyAlignment="1" applyProtection="1">
      <alignment horizontal="center" vertical="center"/>
    </xf>
    <xf numFmtId="0" fontId="34" fillId="36" borderId="48" xfId="10" applyFont="1" applyFill="1" applyBorder="1" applyAlignment="1" applyProtection="1">
      <alignment horizontal="center" vertical="center"/>
    </xf>
    <xf numFmtId="0" fontId="34" fillId="36" borderId="49" xfId="10" applyFont="1" applyFill="1" applyBorder="1" applyAlignment="1" applyProtection="1">
      <alignment horizontal="center" vertical="center"/>
    </xf>
    <xf numFmtId="0" fontId="34" fillId="35" borderId="17" xfId="44" applyFont="1" applyFill="1" applyBorder="1" applyAlignment="1" applyProtection="1">
      <alignment horizontal="center" vertical="center" wrapText="1"/>
      <protection locked="0"/>
    </xf>
    <xf numFmtId="0" fontId="34" fillId="35" borderId="19" xfId="44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35" fillId="35" borderId="11" xfId="43" applyFont="1" applyFill="1" applyBorder="1" applyAlignment="1" applyProtection="1">
      <alignment horizontal="right" vertical="center"/>
    </xf>
    <xf numFmtId="0" fontId="35" fillId="35" borderId="13" xfId="43" applyFont="1" applyFill="1" applyBorder="1" applyAlignment="1" applyProtection="1">
      <alignment horizontal="right" vertical="center"/>
    </xf>
    <xf numFmtId="0" fontId="34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34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34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34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34" fillId="36" borderId="51" xfId="10" applyFont="1" applyFill="1" applyBorder="1" applyAlignment="1" applyProtection="1">
      <alignment horizontal="center" vertical="center"/>
    </xf>
    <xf numFmtId="0" fontId="35" fillId="35" borderId="43" xfId="43" applyFont="1" applyFill="1" applyBorder="1" applyAlignment="1" applyProtection="1">
      <alignment horizontal="right" vertical="center"/>
    </xf>
    <xf numFmtId="0" fontId="34" fillId="35" borderId="20" xfId="0" applyFont="1" applyFill="1" applyBorder="1" applyAlignment="1" applyProtection="1">
      <alignment horizontal="center"/>
    </xf>
    <xf numFmtId="0" fontId="34" fillId="35" borderId="21" xfId="0" applyFont="1" applyFill="1" applyBorder="1" applyAlignment="1" applyProtection="1">
      <alignment horizontal="center"/>
    </xf>
    <xf numFmtId="0" fontId="34" fillId="35" borderId="31" xfId="0" applyFont="1" applyFill="1" applyBorder="1" applyAlignment="1" applyProtection="1">
      <alignment horizontal="center"/>
    </xf>
    <xf numFmtId="0" fontId="34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34" fillId="35" borderId="36" xfId="44" applyFont="1" applyFill="1" applyBorder="1" applyAlignment="1" applyProtection="1">
      <alignment horizontal="center" vertical="center" textRotation="90" wrapText="1"/>
      <protection locked="0"/>
    </xf>
    <xf numFmtId="0" fontId="35" fillId="34" borderId="17" xfId="43" applyFont="1" applyFill="1" applyBorder="1" applyAlignment="1" applyProtection="1">
      <alignment horizontal="right" vertical="center"/>
    </xf>
    <xf numFmtId="0" fontId="35" fillId="34" borderId="19" xfId="43" applyFont="1" applyFill="1" applyBorder="1" applyAlignment="1" applyProtection="1">
      <alignment horizontal="right" vertical="center"/>
    </xf>
    <xf numFmtId="0" fontId="35" fillId="34" borderId="10" xfId="0" applyFont="1" applyFill="1" applyBorder="1" applyAlignment="1" applyProtection="1">
      <alignment horizontal="right" vertical="center"/>
    </xf>
    <xf numFmtId="0" fontId="35" fillId="35" borderId="42" xfId="0" applyFont="1" applyFill="1" applyBorder="1" applyAlignment="1" applyProtection="1">
      <alignment horizontal="right" vertical="center"/>
    </xf>
    <xf numFmtId="0" fontId="35" fillId="35" borderId="25" xfId="0" applyFont="1" applyFill="1" applyBorder="1" applyAlignment="1" applyProtection="1">
      <alignment horizontal="left" vertical="center" wrapText="1" indent="1"/>
    </xf>
    <xf numFmtId="0" fontId="35" fillId="35" borderId="10" xfId="0" applyFont="1" applyFill="1" applyBorder="1" applyAlignment="1" applyProtection="1">
      <alignment horizontal="left" vertical="center" wrapText="1" indent="1"/>
    </xf>
    <xf numFmtId="164" fontId="27" fillId="0" borderId="0" xfId="2" applyNumberFormat="1" applyFont="1" applyBorder="1" applyAlignment="1" applyProtection="1">
      <alignment horizontal="center"/>
    </xf>
    <xf numFmtId="0" fontId="35" fillId="34" borderId="25" xfId="0" applyFont="1" applyFill="1" applyBorder="1" applyAlignment="1" applyProtection="1">
      <alignment horizontal="left" vertical="center"/>
    </xf>
    <xf numFmtId="0" fontId="35" fillId="34" borderId="10" xfId="0" applyFont="1" applyFill="1" applyBorder="1" applyAlignment="1" applyProtection="1">
      <alignment horizontal="left" vertical="center"/>
    </xf>
    <xf numFmtId="0" fontId="34" fillId="35" borderId="33" xfId="44" applyFont="1" applyFill="1" applyBorder="1" applyAlignment="1" applyProtection="1">
      <alignment horizontal="center" vertical="center" textRotation="90"/>
      <protection locked="0"/>
    </xf>
    <xf numFmtId="0" fontId="34" fillId="35" borderId="12" xfId="44" applyFont="1" applyFill="1" applyBorder="1" applyAlignment="1" applyProtection="1">
      <alignment horizontal="center" vertical="center" textRotation="90"/>
      <protection locked="0"/>
    </xf>
    <xf numFmtId="0" fontId="34" fillId="35" borderId="13" xfId="44" applyFont="1" applyFill="1" applyBorder="1" applyAlignment="1" applyProtection="1">
      <alignment horizontal="center" vertical="center" textRotation="90"/>
      <protection locked="0"/>
    </xf>
    <xf numFmtId="0" fontId="34" fillId="35" borderId="34" xfId="44" applyFont="1" applyFill="1" applyBorder="1" applyAlignment="1" applyProtection="1">
      <alignment horizontal="center" vertical="center" textRotation="90"/>
      <protection locked="0"/>
    </xf>
    <xf numFmtId="0" fontId="34" fillId="35" borderId="15" xfId="44" applyFont="1" applyFill="1" applyBorder="1" applyAlignment="1" applyProtection="1">
      <alignment horizontal="center" vertical="center" textRotation="90"/>
      <protection locked="0"/>
    </xf>
    <xf numFmtId="0" fontId="34" fillId="35" borderId="16" xfId="44" applyFont="1" applyFill="1" applyBorder="1" applyAlignment="1" applyProtection="1">
      <alignment horizontal="center" vertical="center" textRotation="90"/>
      <protection locked="0"/>
    </xf>
    <xf numFmtId="0" fontId="34" fillId="36" borderId="45" xfId="10" applyFont="1" applyFill="1" applyBorder="1" applyAlignment="1" applyProtection="1">
      <alignment horizontal="center" vertical="center"/>
    </xf>
    <xf numFmtId="0" fontId="34" fillId="36" borderId="46" xfId="10" applyFont="1" applyFill="1" applyBorder="1" applyAlignment="1" applyProtection="1">
      <alignment horizontal="center" vertical="center"/>
    </xf>
    <xf numFmtId="0" fontId="34" fillId="36" borderId="44" xfId="10" applyFont="1" applyFill="1" applyBorder="1" applyAlignment="1" applyProtection="1">
      <alignment horizontal="left" vertical="center" indent="1"/>
    </xf>
    <xf numFmtId="0" fontId="34" fillId="36" borderId="45" xfId="10" applyFont="1" applyFill="1" applyBorder="1" applyAlignment="1" applyProtection="1">
      <alignment horizontal="left" vertical="center" indent="1"/>
    </xf>
    <xf numFmtId="0" fontId="35" fillId="34" borderId="25" xfId="0" applyFont="1" applyFill="1" applyBorder="1" applyAlignment="1" applyProtection="1">
      <alignment horizontal="left" vertical="center" wrapText="1" indent="1"/>
    </xf>
    <xf numFmtId="0" fontId="35" fillId="34" borderId="10" xfId="0" applyFont="1" applyFill="1" applyBorder="1" applyAlignment="1" applyProtection="1">
      <alignment horizontal="left" vertical="center" wrapText="1" indent="1"/>
    </xf>
    <xf numFmtId="0" fontId="35" fillId="35" borderId="41" xfId="0" applyFont="1" applyFill="1" applyBorder="1" applyAlignment="1" applyProtection="1">
      <alignment horizontal="left" vertical="center" wrapText="1" indent="1"/>
    </xf>
    <xf numFmtId="0" fontId="35" fillId="35" borderId="42" xfId="0" applyFont="1" applyFill="1" applyBorder="1" applyAlignment="1" applyProtection="1">
      <alignment horizontal="left" vertical="center" wrapText="1" indent="1"/>
    </xf>
    <xf numFmtId="3" fontId="35" fillId="35" borderId="10" xfId="0" applyNumberFormat="1" applyFont="1" applyFill="1" applyBorder="1" applyAlignment="1" applyProtection="1">
      <alignment horizontal="right" vertical="center"/>
    </xf>
    <xf numFmtId="0" fontId="35" fillId="34" borderId="25" xfId="0" applyFont="1" applyFill="1" applyBorder="1" applyAlignment="1" applyProtection="1">
      <alignment horizontal="left" vertical="center" wrapText="1"/>
    </xf>
    <xf numFmtId="0" fontId="35" fillId="34" borderId="10" xfId="0" applyFont="1" applyFill="1" applyBorder="1" applyAlignment="1" applyProtection="1">
      <alignment horizontal="left" vertical="center" wrapText="1"/>
    </xf>
    <xf numFmtId="0" fontId="35" fillId="35" borderId="32" xfId="0" applyFont="1" applyFill="1" applyBorder="1" applyAlignment="1" applyProtection="1">
      <alignment horizontal="right" vertical="center"/>
    </xf>
    <xf numFmtId="0" fontId="34" fillId="35" borderId="26" xfId="0" applyFont="1" applyFill="1" applyBorder="1" applyAlignment="1" applyProtection="1">
      <alignment horizontal="center" vertical="center" textRotation="90" wrapText="1"/>
      <protection locked="0"/>
    </xf>
    <xf numFmtId="0" fontId="35" fillId="34" borderId="32" xfId="0" applyFont="1" applyFill="1" applyBorder="1" applyAlignment="1" applyProtection="1">
      <alignment horizontal="right" vertical="center"/>
    </xf>
    <xf numFmtId="0" fontId="35" fillId="34" borderId="25" xfId="24" applyFont="1" applyFill="1" applyBorder="1" applyAlignment="1" applyProtection="1">
      <alignment horizontal="left" vertical="center"/>
      <protection locked="0"/>
    </xf>
    <xf numFmtId="0" fontId="35" fillId="34" borderId="10" xfId="24" applyFont="1" applyFill="1" applyBorder="1" applyAlignment="1" applyProtection="1">
      <alignment horizontal="left" vertical="center"/>
      <protection locked="0"/>
    </xf>
    <xf numFmtId="0" fontId="35" fillId="0" borderId="25" xfId="0" applyFont="1" applyFill="1" applyBorder="1" applyAlignment="1" applyProtection="1">
      <alignment horizontal="left" vertical="center"/>
      <protection locked="0"/>
    </xf>
    <xf numFmtId="0" fontId="35" fillId="0" borderId="10" xfId="0" applyFont="1" applyFill="1" applyBorder="1" applyAlignment="1" applyProtection="1">
      <alignment horizontal="left" vertical="center"/>
      <protection locked="0"/>
    </xf>
    <xf numFmtId="0" fontId="0" fillId="33" borderId="0" xfId="0" applyFill="1" applyAlignment="1" applyProtection="1">
      <alignment horizontal="left" vertical="top"/>
      <protection locked="0"/>
    </xf>
    <xf numFmtId="0" fontId="34" fillId="36" borderId="20" xfId="0" applyFont="1" applyFill="1" applyBorder="1" applyAlignment="1" applyProtection="1">
      <alignment horizontal="center" vertical="center" wrapText="1"/>
      <protection locked="0"/>
    </xf>
    <xf numFmtId="0" fontId="34" fillId="36" borderId="21" xfId="0" applyFont="1" applyFill="1" applyBorder="1" applyAlignment="1" applyProtection="1">
      <alignment horizontal="center" vertical="center" wrapText="1"/>
      <protection locked="0"/>
    </xf>
    <xf numFmtId="0" fontId="35" fillId="34" borderId="25" xfId="0" applyFont="1" applyFill="1" applyBorder="1" applyAlignment="1" applyProtection="1">
      <alignment horizontal="left" vertical="center" wrapText="1"/>
      <protection locked="0"/>
    </xf>
    <xf numFmtId="0" fontId="35" fillId="34" borderId="10" xfId="0" applyFont="1" applyFill="1" applyBorder="1" applyAlignment="1" applyProtection="1">
      <alignment horizontal="left" vertical="center" wrapText="1"/>
      <protection locked="0"/>
    </xf>
    <xf numFmtId="3" fontId="35" fillId="35" borderId="28" xfId="0" applyNumberFormat="1" applyFont="1" applyFill="1" applyBorder="1" applyAlignment="1" applyProtection="1">
      <alignment horizontal="right" vertical="center" wrapText="1"/>
    </xf>
    <xf numFmtId="0" fontId="35" fillId="35" borderId="27" xfId="0" applyFont="1" applyFill="1" applyBorder="1" applyAlignment="1" applyProtection="1">
      <alignment horizontal="center" vertical="center"/>
      <protection locked="0"/>
    </xf>
    <xf numFmtId="0" fontId="35" fillId="35" borderId="28" xfId="0" applyFont="1" applyFill="1" applyBorder="1" applyAlignment="1" applyProtection="1">
      <alignment horizontal="center" vertical="center"/>
      <protection locked="0"/>
    </xf>
    <xf numFmtId="0" fontId="34" fillId="35" borderId="20" xfId="0" applyFont="1" applyFill="1" applyBorder="1" applyAlignment="1" applyProtection="1">
      <alignment horizontal="center" vertical="center"/>
      <protection locked="0"/>
    </xf>
    <xf numFmtId="3" fontId="35" fillId="33" borderId="17" xfId="24" applyNumberFormat="1" applyFont="1" applyFill="1" applyBorder="1" applyAlignment="1" applyProtection="1">
      <alignment horizontal="right" vertical="center"/>
    </xf>
    <xf numFmtId="3" fontId="35" fillId="33" borderId="18" xfId="24" applyNumberFormat="1" applyFont="1" applyFill="1" applyBorder="1" applyAlignment="1" applyProtection="1">
      <alignment horizontal="right" vertical="center"/>
    </xf>
    <xf numFmtId="3" fontId="35" fillId="33" borderId="19" xfId="24" applyNumberFormat="1" applyFont="1" applyFill="1" applyBorder="1" applyAlignment="1" applyProtection="1">
      <alignment horizontal="right" vertical="center"/>
    </xf>
    <xf numFmtId="0" fontId="34" fillId="35" borderId="20" xfId="44" applyFont="1" applyFill="1" applyBorder="1" applyAlignment="1" applyProtection="1">
      <alignment horizontal="center" vertical="center"/>
      <protection locked="0"/>
    </xf>
    <xf numFmtId="0" fontId="34" fillId="35" borderId="21" xfId="44" applyFont="1" applyFill="1" applyBorder="1" applyAlignment="1" applyProtection="1">
      <alignment horizontal="center" vertical="center"/>
      <protection locked="0"/>
    </xf>
    <xf numFmtId="0" fontId="34" fillId="35" borderId="25" xfId="44" applyFont="1" applyFill="1" applyBorder="1" applyAlignment="1" applyProtection="1">
      <alignment horizontal="center" vertical="center"/>
      <protection locked="0"/>
    </xf>
    <xf numFmtId="0" fontId="35" fillId="34" borderId="44" xfId="0" applyFont="1" applyFill="1" applyBorder="1" applyAlignment="1" applyProtection="1">
      <alignment horizontal="left" vertical="center"/>
    </xf>
    <xf numFmtId="0" fontId="35" fillId="34" borderId="45" xfId="0" applyFont="1" applyFill="1" applyBorder="1" applyAlignment="1" applyProtection="1">
      <alignment horizontal="left" vertical="center"/>
    </xf>
    <xf numFmtId="0" fontId="35" fillId="35" borderId="41" xfId="0" applyFont="1" applyFill="1" applyBorder="1" applyAlignment="1" applyProtection="1">
      <alignment horizontal="left" vertical="center"/>
    </xf>
    <xf numFmtId="0" fontId="35" fillId="35" borderId="42" xfId="0" applyFont="1" applyFill="1" applyBorder="1" applyAlignment="1" applyProtection="1">
      <alignment horizontal="left" vertical="center"/>
    </xf>
    <xf numFmtId="0" fontId="34" fillId="35" borderId="44" xfId="0" applyFont="1" applyFill="1" applyBorder="1" applyAlignment="1" applyProtection="1">
      <alignment horizontal="center" vertical="center"/>
    </xf>
    <xf numFmtId="0" fontId="34" fillId="35" borderId="45" xfId="0" applyFont="1" applyFill="1" applyBorder="1" applyAlignment="1" applyProtection="1">
      <alignment horizontal="center" vertical="center"/>
    </xf>
    <xf numFmtId="0" fontId="34" fillId="36" borderId="50" xfId="10" applyFont="1" applyFill="1" applyBorder="1" applyAlignment="1" applyProtection="1">
      <alignment horizontal="left" vertical="center"/>
    </xf>
    <xf numFmtId="0" fontId="34" fillId="36" borderId="51" xfId="10" applyFont="1" applyFill="1" applyBorder="1" applyAlignment="1" applyProtection="1">
      <alignment horizontal="left" vertical="center"/>
    </xf>
    <xf numFmtId="0" fontId="31" fillId="0" borderId="0" xfId="0" applyFont="1" applyAlignment="1" applyProtection="1">
      <alignment horizontal="center" vertical="center" wrapText="1"/>
      <protection locked="0"/>
    </xf>
    <xf numFmtId="0" fontId="34" fillId="36" borderId="52" xfId="10" applyFont="1" applyFill="1" applyBorder="1" applyAlignment="1" applyProtection="1">
      <alignment horizontal="center" vertical="center"/>
    </xf>
    <xf numFmtId="0" fontId="35" fillId="35" borderId="43" xfId="0" applyFont="1" applyFill="1" applyBorder="1" applyAlignment="1" applyProtection="1">
      <alignment horizontal="right" vertical="center"/>
    </xf>
    <xf numFmtId="0" fontId="35" fillId="35" borderId="17" xfId="43" applyFont="1" applyFill="1" applyBorder="1" applyAlignment="1" applyProtection="1">
      <alignment horizontal="right" vertical="center"/>
    </xf>
    <xf numFmtId="0" fontId="35" fillId="35" borderId="26" xfId="43" applyFont="1" applyFill="1" applyBorder="1" applyAlignment="1" applyProtection="1">
      <alignment horizontal="right" vertical="center"/>
    </xf>
    <xf numFmtId="0" fontId="35" fillId="35" borderId="19" xfId="43" applyFont="1" applyFill="1" applyBorder="1" applyAlignment="1" applyProtection="1">
      <alignment horizontal="right" vertical="center"/>
    </xf>
    <xf numFmtId="0" fontId="35" fillId="34" borderId="26" xfId="43" applyFont="1" applyFill="1" applyBorder="1" applyAlignment="1" applyProtection="1">
      <alignment horizontal="right" vertical="center"/>
    </xf>
    <xf numFmtId="0" fontId="34" fillId="35" borderId="26" xfId="44" applyFont="1" applyFill="1" applyBorder="1" applyAlignment="1" applyProtection="1">
      <alignment horizontal="center" vertical="center"/>
      <protection locked="0"/>
    </xf>
    <xf numFmtId="0" fontId="34" fillId="35" borderId="22" xfId="0" applyFont="1" applyFill="1" applyBorder="1" applyAlignment="1" applyProtection="1">
      <alignment horizontal="center" vertical="center"/>
    </xf>
    <xf numFmtId="0" fontId="34" fillId="35" borderId="23" xfId="0" applyFont="1" applyFill="1" applyBorder="1" applyAlignment="1" applyProtection="1">
      <alignment horizontal="center" vertical="center"/>
    </xf>
    <xf numFmtId="0" fontId="34" fillId="35" borderId="24" xfId="0" applyFont="1" applyFill="1" applyBorder="1" applyAlignment="1" applyProtection="1">
      <alignment horizontal="center" vertical="center"/>
    </xf>
    <xf numFmtId="0" fontId="35" fillId="35" borderId="35" xfId="43" applyFont="1" applyFill="1" applyBorder="1" applyAlignment="1" applyProtection="1">
      <alignment horizontal="right" vertical="center"/>
    </xf>
    <xf numFmtId="3" fontId="35" fillId="36" borderId="17" xfId="0" applyNumberFormat="1" applyFont="1" applyFill="1" applyBorder="1" applyAlignment="1" applyProtection="1">
      <alignment horizontal="right" vertical="center" wrapText="1"/>
    </xf>
    <xf numFmtId="3" fontId="35" fillId="36" borderId="26" xfId="0" applyNumberFormat="1" applyFont="1" applyFill="1" applyBorder="1" applyAlignment="1" applyProtection="1">
      <alignment horizontal="right" vertical="center" wrapText="1"/>
    </xf>
    <xf numFmtId="0" fontId="34" fillId="36" borderId="32" xfId="0" applyFont="1" applyFill="1" applyBorder="1" applyAlignment="1" applyProtection="1">
      <alignment horizontal="center" vertical="center" textRotation="90"/>
      <protection locked="0"/>
    </xf>
    <xf numFmtId="0" fontId="16" fillId="36" borderId="20" xfId="0" applyFont="1" applyFill="1" applyBorder="1" applyAlignment="1" applyProtection="1">
      <alignment horizontal="center" vertical="center"/>
      <protection locked="0"/>
    </xf>
    <xf numFmtId="0" fontId="16" fillId="36" borderId="21" xfId="0" applyFont="1" applyFill="1" applyBorder="1" applyAlignment="1" applyProtection="1">
      <alignment horizontal="center" vertical="center"/>
      <protection locked="0"/>
    </xf>
    <xf numFmtId="0" fontId="16" fillId="36" borderId="25" xfId="0" applyFont="1" applyFill="1" applyBorder="1" applyAlignment="1" applyProtection="1">
      <alignment horizontal="center" vertical="center"/>
      <protection locked="0"/>
    </xf>
    <xf numFmtId="0" fontId="16" fillId="36" borderId="10" xfId="0" applyFont="1" applyFill="1" applyBorder="1" applyAlignment="1" applyProtection="1">
      <alignment horizontal="center" vertical="center"/>
      <protection locked="0"/>
    </xf>
    <xf numFmtId="0" fontId="16" fillId="36" borderId="21" xfId="0" applyFont="1" applyFill="1" applyBorder="1" applyAlignment="1" applyProtection="1">
      <alignment horizontal="center" vertical="center" textRotation="90"/>
      <protection locked="0"/>
    </xf>
    <xf numFmtId="0" fontId="16" fillId="36" borderId="10" xfId="0" applyFont="1" applyFill="1" applyBorder="1" applyAlignment="1" applyProtection="1">
      <alignment horizontal="center" vertical="center" textRotation="90"/>
      <protection locked="0"/>
    </xf>
    <xf numFmtId="3" fontId="35" fillId="35" borderId="17" xfId="0" applyNumberFormat="1" applyFont="1" applyFill="1" applyBorder="1" applyAlignment="1" applyProtection="1">
      <alignment horizontal="right" vertical="center" wrapText="1"/>
    </xf>
    <xf numFmtId="3" fontId="35" fillId="35" borderId="26" xfId="0" applyNumberFormat="1" applyFont="1" applyFill="1" applyBorder="1" applyAlignment="1" applyProtection="1">
      <alignment horizontal="right" vertical="center" wrapText="1"/>
    </xf>
    <xf numFmtId="3" fontId="35" fillId="36" borderId="11" xfId="0" applyNumberFormat="1" applyFont="1" applyFill="1" applyBorder="1" applyAlignment="1" applyProtection="1">
      <alignment horizontal="right" vertical="center" wrapText="1"/>
    </xf>
    <xf numFmtId="3" fontId="35" fillId="36" borderId="35" xfId="0" applyNumberFormat="1" applyFont="1" applyFill="1" applyBorder="1" applyAlignment="1" applyProtection="1">
      <alignment horizontal="right" vertical="center" wrapText="1"/>
    </xf>
    <xf numFmtId="3" fontId="34" fillId="35" borderId="47" xfId="24" applyNumberFormat="1" applyFont="1" applyFill="1" applyBorder="1" applyAlignment="1" applyProtection="1">
      <alignment horizontal="center" vertical="center" wrapText="1"/>
    </xf>
    <xf numFmtId="3" fontId="34" fillId="35" borderId="49" xfId="24" applyNumberFormat="1" applyFont="1" applyFill="1" applyBorder="1" applyAlignment="1" applyProtection="1">
      <alignment horizontal="center" vertical="center" wrapText="1"/>
    </xf>
    <xf numFmtId="0" fontId="35" fillId="36" borderId="25" xfId="0" applyFont="1" applyFill="1" applyBorder="1" applyAlignment="1" applyProtection="1">
      <alignment horizontal="left" vertical="center"/>
    </xf>
    <xf numFmtId="0" fontId="35" fillId="36" borderId="10" xfId="0" applyFont="1" applyFill="1" applyBorder="1" applyAlignment="1" applyProtection="1">
      <alignment horizontal="left" vertical="center"/>
    </xf>
    <xf numFmtId="3" fontId="35" fillId="35" borderId="10" xfId="0" applyNumberFormat="1" applyFont="1" applyFill="1" applyBorder="1" applyAlignment="1" applyProtection="1">
      <alignment horizontal="right" vertical="center" wrapText="1"/>
    </xf>
    <xf numFmtId="3" fontId="35" fillId="36" borderId="10" xfId="0" applyNumberFormat="1" applyFont="1" applyFill="1" applyBorder="1" applyAlignment="1" applyProtection="1">
      <alignment horizontal="right" vertical="center" wrapText="1"/>
    </xf>
    <xf numFmtId="0" fontId="16" fillId="36" borderId="38" xfId="0" applyFont="1" applyFill="1" applyBorder="1" applyAlignment="1" applyProtection="1">
      <alignment horizontal="center" vertical="center" textRotation="90" wrapText="1"/>
      <protection locked="0"/>
    </xf>
    <xf numFmtId="0" fontId="16" fillId="36" borderId="39" xfId="0" applyFont="1" applyFill="1" applyBorder="1" applyAlignment="1" applyProtection="1">
      <alignment horizontal="center" vertical="center" textRotation="90" wrapText="1"/>
      <protection locked="0"/>
    </xf>
    <xf numFmtId="0" fontId="16" fillId="36" borderId="14" xfId="0" applyFont="1" applyFill="1" applyBorder="1" applyAlignment="1" applyProtection="1">
      <alignment horizontal="center" vertical="center" textRotation="90" wrapText="1"/>
      <protection locked="0"/>
    </xf>
    <xf numFmtId="0" fontId="16" fillId="36" borderId="36" xfId="0" applyFont="1" applyFill="1" applyBorder="1" applyAlignment="1" applyProtection="1">
      <alignment horizontal="center" vertical="center" textRotation="90" wrapText="1"/>
      <protection locked="0"/>
    </xf>
    <xf numFmtId="3" fontId="34" fillId="35" borderId="46" xfId="0" applyNumberFormat="1" applyFont="1" applyFill="1" applyBorder="1" applyAlignment="1" applyProtection="1">
      <alignment horizontal="center" vertical="center"/>
    </xf>
    <xf numFmtId="0" fontId="20" fillId="0" borderId="40" xfId="0" applyFont="1" applyBorder="1" applyAlignment="1" applyProtection="1">
      <alignment horizontal="center" vertical="center" wrapText="1"/>
    </xf>
    <xf numFmtId="0" fontId="34" fillId="36" borderId="0" xfId="10" applyFont="1" applyFill="1" applyBorder="1" applyAlignment="1" applyProtection="1">
      <alignment vertical="center" wrapText="1"/>
    </xf>
    <xf numFmtId="0" fontId="22" fillId="0" borderId="0" xfId="0" applyFont="1" applyAlignment="1" applyProtection="1">
      <alignment horizontal="left" wrapText="1"/>
      <protection locked="0"/>
    </xf>
  </cellXfs>
  <cellStyles count="46">
    <cellStyle name="20% - akcent 1 2" xfId="35"/>
    <cellStyle name="20% - akcent 2 2" xfId="36"/>
    <cellStyle name="20% - akcent 3" xfId="24" builtinId="38"/>
    <cellStyle name="20% - akcent 3 2" xfId="37"/>
    <cellStyle name="20% - akcent 4 2" xfId="38"/>
    <cellStyle name="20% - akcent 5" xfId="28" builtinId="46" customBuiltin="1"/>
    <cellStyle name="20% - akcent 6" xfId="32" builtinId="50" customBuiltin="1"/>
    <cellStyle name="40% - akcent 1" xfId="18" builtinId="31" customBuiltin="1"/>
    <cellStyle name="40% - akcent 2" xfId="21" builtinId="35" customBuiltin="1"/>
    <cellStyle name="40% - akcent 3 2" xfId="39"/>
    <cellStyle name="40% - akcent 4" xfId="26" builtinId="43" customBuiltin="1"/>
    <cellStyle name="40% - akcent 5" xfId="29" builtinId="47" customBuiltin="1"/>
    <cellStyle name="40% - akcent 6" xfId="33" builtinId="51" customBuiltin="1"/>
    <cellStyle name="60% - akcent 1" xfId="19" builtinId="32" customBuiltin="1"/>
    <cellStyle name="60% - akcent 2" xfId="22" builtinId="36" customBuiltin="1"/>
    <cellStyle name="60% - akcent 3 2" xfId="40"/>
    <cellStyle name="60% - akcent 4 2" xfId="41"/>
    <cellStyle name="60% - akcent 5" xfId="30" builtinId="48" customBuiltin="1"/>
    <cellStyle name="60% - akcent 6 2" xfId="42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Normalny 2" xfId="43"/>
    <cellStyle name="Normalny 3" xfId="34"/>
    <cellStyle name="Normalny 4" xfId="45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/>
    <cellStyle name="Złe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tygodniowy'!$C$54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tygodniowy'!$G$54:$R$54</c:f>
              <c:numCache>
                <c:formatCode>General</c:formatCode>
                <c:ptCount val="12"/>
                <c:pt idx="0">
                  <c:v>646</c:v>
                </c:pt>
                <c:pt idx="2">
                  <c:v>1961</c:v>
                </c:pt>
                <c:pt idx="4">
                  <c:v>316</c:v>
                </c:pt>
                <c:pt idx="6">
                  <c:v>910</c:v>
                </c:pt>
                <c:pt idx="8">
                  <c:v>164</c:v>
                </c:pt>
                <c:pt idx="10">
                  <c:v>496</c:v>
                </c:pt>
              </c:numCache>
            </c:numRef>
          </c:val>
        </c:ser>
        <c:ser>
          <c:idx val="1"/>
          <c:order val="1"/>
          <c:tx>
            <c:strRef>
              <c:f>'Meldunek tygodniowy'!$C$55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tygodniowy'!$G$55:$R$55</c:f>
              <c:numCache>
                <c:formatCode>General</c:formatCode>
                <c:ptCount val="12"/>
                <c:pt idx="0">
                  <c:v>184</c:v>
                </c:pt>
                <c:pt idx="2">
                  <c:v>248</c:v>
                </c:pt>
                <c:pt idx="4">
                  <c:v>224</c:v>
                </c:pt>
                <c:pt idx="6">
                  <c:v>373</c:v>
                </c:pt>
                <c:pt idx="8">
                  <c:v>25</c:v>
                </c:pt>
                <c:pt idx="10">
                  <c:v>30</c:v>
                </c:pt>
              </c:numCache>
            </c:numRef>
          </c:val>
        </c:ser>
        <c:ser>
          <c:idx val="2"/>
          <c:order val="2"/>
          <c:tx>
            <c:strRef>
              <c:f>'Meldunek tygodniowy'!$C$56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tygodniowy'!$G$56:$R$56</c:f>
              <c:numCache>
                <c:formatCode>General</c:formatCode>
                <c:ptCount val="12"/>
                <c:pt idx="0">
                  <c:v>35</c:v>
                </c:pt>
                <c:pt idx="2">
                  <c:v>67</c:v>
                </c:pt>
                <c:pt idx="4">
                  <c:v>16</c:v>
                </c:pt>
                <c:pt idx="6">
                  <c:v>43</c:v>
                </c:pt>
                <c:pt idx="8">
                  <c:v>10</c:v>
                </c:pt>
                <c:pt idx="10">
                  <c:v>21</c:v>
                </c:pt>
              </c:numCache>
            </c:numRef>
          </c:val>
        </c:ser>
        <c:ser>
          <c:idx val="3"/>
          <c:order val="3"/>
          <c:tx>
            <c:strRef>
              <c:f>'Meldunek tygodniowy'!$C$57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tygodniowy'!$G$57:$R$57</c:f>
              <c:numCache>
                <c:formatCode>General</c:formatCode>
                <c:ptCount val="12"/>
                <c:pt idx="0">
                  <c:v>29</c:v>
                </c:pt>
                <c:pt idx="2">
                  <c:v>61</c:v>
                </c:pt>
                <c:pt idx="4">
                  <c:v>9</c:v>
                </c:pt>
                <c:pt idx="6">
                  <c:v>15</c:v>
                </c:pt>
                <c:pt idx="8">
                  <c:v>4</c:v>
                </c:pt>
                <c:pt idx="10">
                  <c:v>7</c:v>
                </c:pt>
              </c:numCache>
            </c:numRef>
          </c:val>
        </c:ser>
        <c:ser>
          <c:idx val="5"/>
          <c:order val="4"/>
          <c:tx>
            <c:strRef>
              <c:f>'Meldunek tygodniowy'!$C$58</c:f>
              <c:strCache>
                <c:ptCount val="1"/>
                <c:pt idx="0">
                  <c:v>GRUZJA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tygodniowy'!$G$58:$R$58</c:f>
              <c:numCache>
                <c:formatCode>General</c:formatCode>
                <c:ptCount val="12"/>
                <c:pt idx="0">
                  <c:v>13</c:v>
                </c:pt>
                <c:pt idx="2">
                  <c:v>18</c:v>
                </c:pt>
                <c:pt idx="4">
                  <c:v>16</c:v>
                </c:pt>
                <c:pt idx="6">
                  <c:v>44</c:v>
                </c:pt>
                <c:pt idx="8">
                  <c:v>2</c:v>
                </c:pt>
                <c:pt idx="10">
                  <c:v>6</c:v>
                </c:pt>
              </c:numCache>
            </c:numRef>
          </c:val>
        </c:ser>
        <c:ser>
          <c:idx val="4"/>
          <c:order val="5"/>
          <c:tx>
            <c:strRef>
              <c:f>'Meldunek tygodniowy'!$C$59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tygodniowy'!$G$59:$R$59</c:f>
              <c:numCache>
                <c:formatCode>General</c:formatCode>
                <c:ptCount val="12"/>
                <c:pt idx="0">
                  <c:v>314</c:v>
                </c:pt>
                <c:pt idx="2">
                  <c:v>388</c:v>
                </c:pt>
                <c:pt idx="4">
                  <c:v>72</c:v>
                </c:pt>
                <c:pt idx="6">
                  <c:v>96</c:v>
                </c:pt>
                <c:pt idx="8">
                  <c:v>15</c:v>
                </c:pt>
                <c:pt idx="10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64350464"/>
        <c:axId val="67383680"/>
        <c:axId val="0"/>
      </c:bar3DChart>
      <c:catAx>
        <c:axId val="6435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en-US"/>
          </a:p>
        </c:txPr>
        <c:crossAx val="67383680"/>
        <c:crosses val="autoZero"/>
        <c:auto val="1"/>
        <c:lblAlgn val="ctr"/>
        <c:lblOffset val="100"/>
        <c:noMultiLvlLbl val="0"/>
      </c:catAx>
      <c:valAx>
        <c:axId val="673836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643504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tygodniowy'!$B$255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tygodniowy'!$J$254,'Meldunek tygodniowy'!$M$254,'Meldunek tygodniowy'!$P$254,'Meldunek tygodniowy'!$S$254,'Meldunek tygodniowy'!$V$254)</c:f>
              <c:strCache>
                <c:ptCount val="5"/>
                <c:pt idx="0">
                  <c:v>27.10.2017 - 02.11.2017</c:v>
                </c:pt>
                <c:pt idx="1">
                  <c:v>03.11.2017 - 09.11.2017</c:v>
                </c:pt>
                <c:pt idx="2">
                  <c:v>10.11.2017 - 16.11.2017</c:v>
                </c:pt>
                <c:pt idx="3">
                  <c:v>17.11.2017 - 23.11.2017</c:v>
                </c:pt>
                <c:pt idx="4">
                  <c:v>24.11.2017 - 30.11.2017</c:v>
                </c:pt>
              </c:strCache>
            </c:strRef>
          </c:cat>
          <c:val>
            <c:numRef>
              <c:f>('Meldunek tygodniowy'!$J$255,'Meldunek tygodniowy'!$M$255,'Meldunek tygodniowy'!$P$255,'Meldunek tygodniowy'!$S$255,'Meldunek tygodniowy'!$V$255)</c:f>
              <c:numCache>
                <c:formatCode>#,##0</c:formatCode>
                <c:ptCount val="5"/>
                <c:pt idx="0">
                  <c:v>1469</c:v>
                </c:pt>
                <c:pt idx="1">
                  <c:v>1473</c:v>
                </c:pt>
                <c:pt idx="2">
                  <c:v>1494</c:v>
                </c:pt>
                <c:pt idx="3">
                  <c:v>1473</c:v>
                </c:pt>
                <c:pt idx="4">
                  <c:v>1457</c:v>
                </c:pt>
              </c:numCache>
            </c:numRef>
          </c:val>
        </c:ser>
        <c:ser>
          <c:idx val="1"/>
          <c:order val="1"/>
          <c:tx>
            <c:strRef>
              <c:f>'Meldunek tygodniowy'!$B$256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tygodniowy'!$J$254,'Meldunek tygodniowy'!$M$254,'Meldunek tygodniowy'!$P$254,'Meldunek tygodniowy'!$S$254,'Meldunek tygodniowy'!$V$254)</c:f>
              <c:strCache>
                <c:ptCount val="5"/>
                <c:pt idx="0">
                  <c:v>27.10.2017 - 02.11.2017</c:v>
                </c:pt>
                <c:pt idx="1">
                  <c:v>03.11.2017 - 09.11.2017</c:v>
                </c:pt>
                <c:pt idx="2">
                  <c:v>10.11.2017 - 16.11.2017</c:v>
                </c:pt>
                <c:pt idx="3">
                  <c:v>17.11.2017 - 23.11.2017</c:v>
                </c:pt>
                <c:pt idx="4">
                  <c:v>24.11.2017 - 30.11.2017</c:v>
                </c:pt>
              </c:strCache>
            </c:strRef>
          </c:cat>
          <c:val>
            <c:numRef>
              <c:f>('Meldunek tygodniowy'!$J$256,'Meldunek tygodniowy'!$M$256,'Meldunek tygodniowy'!$P$256,'Meldunek tygodniowy'!$S$256,'Meldunek tygodniowy'!$V$256)</c:f>
              <c:numCache>
                <c:formatCode>#,##0</c:formatCode>
                <c:ptCount val="5"/>
                <c:pt idx="0">
                  <c:v>2063</c:v>
                </c:pt>
                <c:pt idx="1">
                  <c:v>2064</c:v>
                </c:pt>
                <c:pt idx="2">
                  <c:v>2053</c:v>
                </c:pt>
                <c:pt idx="3">
                  <c:v>2045</c:v>
                </c:pt>
                <c:pt idx="4">
                  <c:v>2017</c:v>
                </c:pt>
              </c:numCache>
            </c:numRef>
          </c:val>
        </c:ser>
        <c:ser>
          <c:idx val="5"/>
          <c:order val="2"/>
          <c:tx>
            <c:strRef>
              <c:f>'Meldunek tygodniowy'!$B$259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tygodniowy'!$J$254,'Meldunek tygodniowy'!$M$254,'Meldunek tygodniowy'!$P$254,'Meldunek tygodniowy'!$S$254,'Meldunek tygodniowy'!$V$254)</c:f>
              <c:strCache>
                <c:ptCount val="5"/>
                <c:pt idx="0">
                  <c:v>27.10.2017 - 02.11.2017</c:v>
                </c:pt>
                <c:pt idx="1">
                  <c:v>03.11.2017 - 09.11.2017</c:v>
                </c:pt>
                <c:pt idx="2">
                  <c:v>10.11.2017 - 16.11.2017</c:v>
                </c:pt>
                <c:pt idx="3">
                  <c:v>17.11.2017 - 23.11.2017</c:v>
                </c:pt>
                <c:pt idx="4">
                  <c:v>24.11.2017 - 30.11.2017</c:v>
                </c:pt>
              </c:strCache>
            </c:strRef>
          </c:cat>
          <c:val>
            <c:numRef>
              <c:f>('Meldunek tygodniowy'!$J$259,'Meldunek tygodniowy'!$M$259,'Meldunek tygodniowy'!$P$259,'Meldunek tygodniowy'!$S$259,'Meldunek tygodniowy'!$V$259)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69028096"/>
        <c:axId val="87937024"/>
        <c:axId val="0"/>
      </c:bar3DChart>
      <c:catAx>
        <c:axId val="690280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87937024"/>
        <c:crosses val="autoZero"/>
        <c:auto val="1"/>
        <c:lblAlgn val="ctr"/>
        <c:lblOffset val="100"/>
        <c:noMultiLvlLbl val="0"/>
      </c:catAx>
      <c:valAx>
        <c:axId val="8793702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90280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tygodniowy'!$C$417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tygodniowy'!$L$416:$U$416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tygodniowy'!$L$417:$U$417</c:f>
              <c:numCache>
                <c:formatCode>#,##0</c:formatCode>
                <c:ptCount val="10"/>
                <c:pt idx="0">
                  <c:v>4576</c:v>
                </c:pt>
                <c:pt idx="2">
                  <c:v>845</c:v>
                </c:pt>
                <c:pt idx="3">
                  <c:v>708</c:v>
                </c:pt>
                <c:pt idx="4">
                  <c:v>571</c:v>
                </c:pt>
                <c:pt idx="5">
                  <c:v>64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1467</c:v>
                </c:pt>
              </c:numCache>
            </c:numRef>
          </c:val>
        </c:ser>
        <c:ser>
          <c:idx val="0"/>
          <c:order val="1"/>
          <c:tx>
            <c:strRef>
              <c:f>'Meldunek tygodniowy'!$C$418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tygodniowy'!$L$416:$U$416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tygodniowy'!$L$418:$U$418</c:f>
              <c:numCache>
                <c:formatCode>#,##0</c:formatCode>
                <c:ptCount val="10"/>
                <c:pt idx="0">
                  <c:v>582</c:v>
                </c:pt>
                <c:pt idx="2">
                  <c:v>127</c:v>
                </c:pt>
                <c:pt idx="3">
                  <c:v>59</c:v>
                </c:pt>
                <c:pt idx="4">
                  <c:v>51</c:v>
                </c:pt>
                <c:pt idx="5">
                  <c:v>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94</c:v>
                </c:pt>
              </c:numCache>
            </c:numRef>
          </c:val>
        </c:ser>
        <c:ser>
          <c:idx val="1"/>
          <c:order val="2"/>
          <c:tx>
            <c:strRef>
              <c:f>'Meldunek tygodniowy'!$C$419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tygodniowy'!$L$416:$U$416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tygodniowy'!$L$419:$U$419</c:f>
              <c:numCache>
                <c:formatCode>#,##0</c:formatCode>
                <c:ptCount val="10"/>
                <c:pt idx="0">
                  <c:v>111</c:v>
                </c:pt>
                <c:pt idx="2">
                  <c:v>35</c:v>
                </c:pt>
                <c:pt idx="3">
                  <c:v>9</c:v>
                </c:pt>
                <c:pt idx="4">
                  <c:v>12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18</c:v>
                </c:pt>
              </c:numCache>
            </c:numRef>
          </c:val>
        </c:ser>
        <c:ser>
          <c:idx val="2"/>
          <c:order val="3"/>
          <c:tx>
            <c:strRef>
              <c:f>'Meldunek tygodniowy'!$C$420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tygodniowy'!$L$416:$U$416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tygodniowy'!$L$420:$U$420</c:f>
              <c:numCache>
                <c:formatCode>#,##0</c:formatCode>
                <c:ptCount val="10"/>
                <c:pt idx="0">
                  <c:v>9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</c:numCache>
            </c:numRef>
          </c:val>
        </c:ser>
        <c:ser>
          <c:idx val="3"/>
          <c:order val="4"/>
          <c:tx>
            <c:strRef>
              <c:f>'Meldunek tygodniowy'!$C$421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tygodniowy'!$L$416:$U$416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tygodniowy'!$L$421:$U$421</c:f>
              <c:numCache>
                <c:formatCode>#,##0</c:formatCode>
                <c:ptCount val="10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tygodniowy'!$C$422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tygodniowy'!$L$416:$U$416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tygodniowy'!$L$422:$U$422</c:f>
              <c:numCache>
                <c:formatCode>#,##0</c:formatCode>
                <c:ptCount val="10"/>
                <c:pt idx="0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ser>
          <c:idx val="5"/>
          <c:order val="6"/>
          <c:tx>
            <c:strRef>
              <c:f>'Meldunek tygodniowy'!$C$423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tygodniowy'!$L$416:$U$416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tygodniowy'!$L$423:$U$423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6"/>
          <c:order val="7"/>
          <c:tx>
            <c:strRef>
              <c:f>'Meldunek tygodniowy'!$C$424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tygodniowy'!$L$416:$U$416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tygodniowy'!$L$424:$U$424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7"/>
          <c:order val="8"/>
          <c:tx>
            <c:strRef>
              <c:f>'Meldunek tygodniowy'!$C$425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tygodniowy'!$L$416:$U$416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tygodniowy'!$L$425:$U$425</c:f>
              <c:numCache>
                <c:formatCode>#,##0</c:formatCode>
                <c:ptCount val="10"/>
                <c:pt idx="0">
                  <c:v>6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9"/>
          <c:order val="9"/>
          <c:tx>
            <c:strRef>
              <c:f>'Meldunek tygodniowy'!$C$426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tygodniowy'!$L$416:$U$416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tygodniowy'!$L$426:$U$426</c:f>
              <c:numCache>
                <c:formatCode>#,##0</c:formatCode>
                <c:ptCount val="10"/>
                <c:pt idx="0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'Meldunek tygodniowy'!$C$427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tygodniowy'!$L$416:$U$416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tygodniowy'!$L$427:$U$427</c:f>
              <c:numCache>
                <c:formatCode>#,##0</c:formatCode>
                <c:ptCount val="10"/>
                <c:pt idx="0">
                  <c:v>1163</c:v>
                </c:pt>
                <c:pt idx="2">
                  <c:v>320</c:v>
                </c:pt>
                <c:pt idx="3">
                  <c:v>60</c:v>
                </c:pt>
                <c:pt idx="4">
                  <c:v>86</c:v>
                </c:pt>
                <c:pt idx="5">
                  <c:v>134</c:v>
                </c:pt>
                <c:pt idx="6">
                  <c:v>33</c:v>
                </c:pt>
                <c:pt idx="7">
                  <c:v>0</c:v>
                </c:pt>
                <c:pt idx="8">
                  <c:v>183</c:v>
                </c:pt>
                <c:pt idx="9">
                  <c:v>226</c:v>
                </c:pt>
              </c:numCache>
            </c:numRef>
          </c:val>
        </c:ser>
        <c:ser>
          <c:idx val="11"/>
          <c:order val="11"/>
          <c:tx>
            <c:strRef>
              <c:f>'Meldunek tygodniowy'!$C$428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tygodniowy'!$L$416:$U$416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tygodniowy'!$L$428:$U$428</c:f>
              <c:numCache>
                <c:formatCode>#,##0</c:formatCode>
                <c:ptCount val="10"/>
                <c:pt idx="0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</c:numCache>
            </c:numRef>
          </c:val>
        </c:ser>
        <c:ser>
          <c:idx val="12"/>
          <c:order val="12"/>
          <c:tx>
            <c:strRef>
              <c:f>'Meldunek tygodniowy'!$C$429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tygodniowy'!$L$416:$U$416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tygodniowy'!$L$429:$U$429</c:f>
              <c:numCache>
                <c:formatCode>#,##0</c:formatCode>
                <c:ptCount val="10"/>
                <c:pt idx="0">
                  <c:v>11</c:v>
                </c:pt>
                <c:pt idx="2">
                  <c:v>10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'Meldunek tygodniowy'!$C$430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tygodniowy'!$L$416:$U$416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tygodniowy'!$L$430:$U$430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'Meldunek tygodniowy'!$C$431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tygodniowy'!$L$416:$U$416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tygodniowy'!$L$431:$U$431</c:f>
              <c:numCache>
                <c:formatCode>#,##0</c:formatCode>
                <c:ptCount val="10"/>
                <c:pt idx="0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92621440"/>
        <c:axId val="93353088"/>
        <c:axId val="0"/>
      </c:bar3DChart>
      <c:catAx>
        <c:axId val="92621440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353088"/>
        <c:crosses val="autoZero"/>
        <c:auto val="1"/>
        <c:lblAlgn val="ctr"/>
        <c:lblOffset val="100"/>
        <c:noMultiLvlLbl val="0"/>
      </c:catAx>
      <c:valAx>
        <c:axId val="933530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621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tygodniowy'!$C$22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tygodniowy'!$G$22:$R$22</c:f>
              <c:numCache>
                <c:formatCode>General</c:formatCode>
                <c:ptCount val="12"/>
                <c:pt idx="0">
                  <c:v>47</c:v>
                </c:pt>
                <c:pt idx="2">
                  <c:v>122</c:v>
                </c:pt>
                <c:pt idx="4">
                  <c:v>34</c:v>
                </c:pt>
                <c:pt idx="6">
                  <c:v>103</c:v>
                </c:pt>
                <c:pt idx="8">
                  <c:v>6</c:v>
                </c:pt>
                <c:pt idx="10">
                  <c:v>26</c:v>
                </c:pt>
              </c:numCache>
            </c:numRef>
          </c:val>
        </c:ser>
        <c:ser>
          <c:idx val="1"/>
          <c:order val="1"/>
          <c:tx>
            <c:strRef>
              <c:f>'Meldunek tygodniowy'!$C$23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tygodniowy'!$G$23:$R$23</c:f>
              <c:numCache>
                <c:formatCode>General</c:formatCode>
                <c:ptCount val="12"/>
                <c:pt idx="0">
                  <c:v>10</c:v>
                </c:pt>
                <c:pt idx="2">
                  <c:v>14</c:v>
                </c:pt>
                <c:pt idx="4">
                  <c:v>17</c:v>
                </c:pt>
                <c:pt idx="6">
                  <c:v>23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</c:ser>
        <c:ser>
          <c:idx val="2"/>
          <c:order val="2"/>
          <c:tx>
            <c:strRef>
              <c:f>'Meldunek tygodniowy'!$C$24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tygodniowy'!$G$24:$R$24</c:f>
              <c:numCache>
                <c:formatCode>General</c:formatCode>
                <c:ptCount val="12"/>
                <c:pt idx="0">
                  <c:v>2</c:v>
                </c:pt>
                <c:pt idx="2">
                  <c:v>2</c:v>
                </c:pt>
                <c:pt idx="4">
                  <c:v>4</c:v>
                </c:pt>
                <c:pt idx="6">
                  <c:v>10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3"/>
          <c:order val="3"/>
          <c:tx>
            <c:strRef>
              <c:f>'Meldunek tygodniowy'!$C$25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tygodniowy'!$G$25:$R$25</c:f>
              <c:numCache>
                <c:formatCode>General</c:formatCode>
                <c:ptCount val="12"/>
                <c:pt idx="0">
                  <c:v>1</c:v>
                </c:pt>
                <c:pt idx="2">
                  <c:v>2</c:v>
                </c:pt>
                <c:pt idx="4">
                  <c:v>1</c:v>
                </c:pt>
                <c:pt idx="6">
                  <c:v>1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</c:ser>
        <c:ser>
          <c:idx val="5"/>
          <c:order val="4"/>
          <c:tx>
            <c:strRef>
              <c:f>'Meldunek tygodniowy'!$C$26</c:f>
              <c:strCache>
                <c:ptCount val="1"/>
                <c:pt idx="0">
                  <c:v>GRUZJA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tygodniowy'!$G$26:$R$26</c:f>
              <c:numCache>
                <c:formatCode>General</c:formatCode>
                <c:ptCount val="12"/>
                <c:pt idx="0">
                  <c:v>0</c:v>
                </c:pt>
                <c:pt idx="2">
                  <c:v>0</c:v>
                </c:pt>
                <c:pt idx="4">
                  <c:v>2</c:v>
                </c:pt>
                <c:pt idx="6">
                  <c:v>8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tygodniowy'!$C$27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tygodniowy'!$G$27:$R$27</c:f>
              <c:numCache>
                <c:formatCode>General</c:formatCode>
                <c:ptCount val="12"/>
                <c:pt idx="0">
                  <c:v>22</c:v>
                </c:pt>
                <c:pt idx="2">
                  <c:v>24</c:v>
                </c:pt>
                <c:pt idx="4">
                  <c:v>5</c:v>
                </c:pt>
                <c:pt idx="6">
                  <c:v>5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27281792"/>
        <c:axId val="129692032"/>
        <c:axId val="0"/>
      </c:bar3DChart>
      <c:catAx>
        <c:axId val="127281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129692032"/>
        <c:crosses val="autoZero"/>
        <c:auto val="1"/>
        <c:lblAlgn val="ctr"/>
        <c:lblOffset val="100"/>
        <c:noMultiLvlLbl val="0"/>
      </c:catAx>
      <c:valAx>
        <c:axId val="129692032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1272817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tygodniowy'!$G$304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tygodniowy'!$K$302:$K$303,'Meldunek tygodniowy'!$M$302:$M$303,'Meldunek tygodniowy'!$O$302:$O$303,'Meldunek tygodniowy'!$Q$302:$Q$303)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01.11.2017 - 30.11.2017 r.</c:v>
                  </c:pt>
                </c:lvl>
              </c:multiLvlStrCache>
            </c:multiLvlStrRef>
          </c:cat>
          <c:val>
            <c:numRef>
              <c:f>('Meldunek tygodniowy'!$K$304,'Meldunek tygodniowy'!$M$304,'Meldunek tygodniowy'!$O$304,'Meldunek tygodniowy'!$Q$304)</c:f>
              <c:numCache>
                <c:formatCode>#,##0</c:formatCode>
                <c:ptCount val="4"/>
                <c:pt idx="0">
                  <c:v>16644</c:v>
                </c:pt>
                <c:pt idx="1">
                  <c:v>8066</c:v>
                </c:pt>
                <c:pt idx="2">
                  <c:v>1144</c:v>
                </c:pt>
                <c:pt idx="3">
                  <c:v>452</c:v>
                </c:pt>
              </c:numCache>
            </c:numRef>
          </c:val>
        </c:ser>
        <c:ser>
          <c:idx val="2"/>
          <c:order val="1"/>
          <c:tx>
            <c:strRef>
              <c:f>'Meldunek tygodniowy'!$G$305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tygodniowy'!$K$302:$K$303,'Meldunek tygodniowy'!$M$302:$M$303,'Meldunek tygodniowy'!$O$302:$O$303,'Meldunek tygodniowy'!$Q$302:$Q$303)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01.11.2017 - 30.11.2017 r.</c:v>
                  </c:pt>
                </c:lvl>
              </c:multiLvlStrCache>
            </c:multiLvlStrRef>
          </c:cat>
          <c:val>
            <c:numRef>
              <c:f>('Meldunek tygodniowy'!$K$305,'Meldunek tygodniowy'!$M$305,'Meldunek tygodniowy'!$O$305,'Meldunek tygodniowy'!$Q$305)</c:f>
              <c:numCache>
                <c:formatCode>#,##0</c:formatCode>
                <c:ptCount val="4"/>
                <c:pt idx="0">
                  <c:v>1547</c:v>
                </c:pt>
                <c:pt idx="1">
                  <c:v>943</c:v>
                </c:pt>
                <c:pt idx="2">
                  <c:v>100</c:v>
                </c:pt>
                <c:pt idx="3">
                  <c:v>60</c:v>
                </c:pt>
              </c:numCache>
            </c:numRef>
          </c:val>
        </c:ser>
        <c:ser>
          <c:idx val="4"/>
          <c:order val="2"/>
          <c:tx>
            <c:strRef>
              <c:f>'Meldunek tygodniowy'!$G$306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tygodniowy'!$K$302:$K$303,'Meldunek tygodniowy'!$M$302:$M$303,'Meldunek tygodniowy'!$O$302:$O$303,'Meldunek tygodniowy'!$Q$302:$Q$303)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01.11.2017 - 30.11.2017 r.</c:v>
                  </c:pt>
                </c:lvl>
              </c:multiLvlStrCache>
            </c:multiLvlStrRef>
          </c:cat>
          <c:val>
            <c:numRef>
              <c:f>('Meldunek tygodniowy'!$K$306,'Meldunek tygodniowy'!$M$306,'Meldunek tygodniowy'!$O$306,'Meldunek tygodniowy'!$Q$306)</c:f>
              <c:numCache>
                <c:formatCode>#,##0</c:formatCode>
                <c:ptCount val="4"/>
                <c:pt idx="0">
                  <c:v>340</c:v>
                </c:pt>
                <c:pt idx="1">
                  <c:v>176</c:v>
                </c:pt>
                <c:pt idx="2">
                  <c:v>45</c:v>
                </c:pt>
                <c:pt idx="3">
                  <c:v>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386176"/>
        <c:axId val="133326336"/>
        <c:axId val="0"/>
      </c:bar3DChart>
      <c:catAx>
        <c:axId val="132386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3326336"/>
        <c:crosses val="autoZero"/>
        <c:auto val="1"/>
        <c:lblAlgn val="ctr"/>
        <c:lblOffset val="100"/>
        <c:noMultiLvlLbl val="0"/>
      </c:catAx>
      <c:valAx>
        <c:axId val="1333263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323861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tygodniowy'!$D$479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tygodniowy'!$H$478:$K$478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tygodniowy'!$H$479:$K$479</c:f>
              <c:numCache>
                <c:formatCode>#,##0</c:formatCode>
                <c:ptCount val="4"/>
                <c:pt idx="0">
                  <c:v>62219</c:v>
                </c:pt>
                <c:pt idx="3">
                  <c:v>63303</c:v>
                </c:pt>
              </c:numCache>
            </c:numRef>
          </c:val>
        </c:ser>
        <c:ser>
          <c:idx val="1"/>
          <c:order val="1"/>
          <c:tx>
            <c:strRef>
              <c:f>'Meldunek tygodniowy'!$D$480</c:f>
              <c:strCache>
                <c:ptCount val="1"/>
                <c:pt idx="0">
                  <c:v>konsul RP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tygodniowy'!$H$478:$K$478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tygodniowy'!$H$480:$K$480</c:f>
              <c:numCache>
                <c:formatCode>#,##0</c:formatCode>
                <c:ptCount val="4"/>
                <c:pt idx="0">
                  <c:v>1982</c:v>
                </c:pt>
                <c:pt idx="3">
                  <c:v>1990</c:v>
                </c:pt>
              </c:numCache>
            </c:numRef>
          </c:val>
        </c:ser>
        <c:ser>
          <c:idx val="0"/>
          <c:order val="2"/>
          <c:tx>
            <c:strRef>
              <c:f>'Meldunek tygodniowy'!$D$481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tygodniowy'!$H$478:$K$478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tygodniowy'!$H$481:$K$481</c:f>
              <c:numCache>
                <c:formatCode>#,##0</c:formatCode>
                <c:ptCount val="4"/>
                <c:pt idx="0">
                  <c:v>1500</c:v>
                </c:pt>
                <c:pt idx="3">
                  <c:v>1504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2675968"/>
        <c:axId val="142677504"/>
        <c:axId val="92226432"/>
      </c:bar3DChart>
      <c:catAx>
        <c:axId val="142675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677504"/>
        <c:crosses val="autoZero"/>
        <c:auto val="1"/>
        <c:lblAlgn val="ctr"/>
        <c:lblOffset val="100"/>
        <c:noMultiLvlLbl val="0"/>
      </c:catAx>
      <c:valAx>
        <c:axId val="14267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675968"/>
        <c:crosses val="autoZero"/>
        <c:crossBetween val="between"/>
      </c:valAx>
      <c:serAx>
        <c:axId val="922264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677504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tygodniowy'!$G$338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tygodniowy'!$K$336:$K$337,'Meldunek tygodniowy'!$M$336:$M$337,'Meldunek tygodniowy'!$O$336:$O$337,'Meldunek tygodniowy'!$Q$336:$Q$337)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01.01.2017 - 30.11.2017 r.</c:v>
                  </c:pt>
                </c:lvl>
              </c:multiLvlStrCache>
            </c:multiLvlStrRef>
          </c:cat>
          <c:val>
            <c:numRef>
              <c:f>('Meldunek tygodniowy'!$K$338,'Meldunek tygodniowy'!$M$338,'Meldunek tygodniowy'!$O$338,'Meldunek tygodniowy'!$Q$338)</c:f>
              <c:numCache>
                <c:formatCode>#,##0</c:formatCode>
                <c:ptCount val="4"/>
                <c:pt idx="0">
                  <c:v>153997</c:v>
                </c:pt>
                <c:pt idx="1">
                  <c:v>94369</c:v>
                </c:pt>
                <c:pt idx="2">
                  <c:v>11609</c:v>
                </c:pt>
                <c:pt idx="3">
                  <c:v>4785</c:v>
                </c:pt>
              </c:numCache>
            </c:numRef>
          </c:val>
        </c:ser>
        <c:ser>
          <c:idx val="2"/>
          <c:order val="1"/>
          <c:tx>
            <c:strRef>
              <c:f>'Meldunek tygodniowy'!$G$339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tygodniowy'!$K$336:$K$337,'Meldunek tygodniowy'!$M$336:$M$337,'Meldunek tygodniowy'!$O$336:$O$337,'Meldunek tygodniowy'!$Q$336:$Q$337)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01.01.2017 - 30.11.2017 r.</c:v>
                  </c:pt>
                </c:lvl>
              </c:multiLvlStrCache>
            </c:multiLvlStrRef>
          </c:cat>
          <c:val>
            <c:numRef>
              <c:f>('Meldunek tygodniowy'!$K$339,'Meldunek tygodniowy'!$M$339,'Meldunek tygodniowy'!$O$339,'Meldunek tygodniowy'!$Q$339)</c:f>
              <c:numCache>
                <c:formatCode>#,##0</c:formatCode>
                <c:ptCount val="4"/>
                <c:pt idx="0">
                  <c:v>17295</c:v>
                </c:pt>
                <c:pt idx="1">
                  <c:v>12309</c:v>
                </c:pt>
                <c:pt idx="2">
                  <c:v>1275</c:v>
                </c:pt>
                <c:pt idx="3">
                  <c:v>663</c:v>
                </c:pt>
              </c:numCache>
            </c:numRef>
          </c:val>
        </c:ser>
        <c:ser>
          <c:idx val="4"/>
          <c:order val="2"/>
          <c:tx>
            <c:strRef>
              <c:f>'Meldunek tygodniowy'!$G$340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tygodniowy'!$K$336:$K$337,'Meldunek tygodniowy'!$M$336:$M$337,'Meldunek tygodniowy'!$O$336:$O$337,'Meldunek tygodniowy'!$Q$336:$Q$337)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01.01.2017 - 30.11.2017 r.</c:v>
                  </c:pt>
                </c:lvl>
              </c:multiLvlStrCache>
            </c:multiLvlStrRef>
          </c:cat>
          <c:val>
            <c:numRef>
              <c:f>('Meldunek tygodniowy'!$K$340,'Meldunek tygodniowy'!$M$340,'Meldunek tygodniowy'!$O$340,'Meldunek tygodniowy'!$Q$340)</c:f>
              <c:numCache>
                <c:formatCode>#,##0</c:formatCode>
                <c:ptCount val="4"/>
                <c:pt idx="0">
                  <c:v>3333</c:v>
                </c:pt>
                <c:pt idx="1">
                  <c:v>1746</c:v>
                </c:pt>
                <c:pt idx="2">
                  <c:v>315</c:v>
                </c:pt>
                <c:pt idx="3">
                  <c:v>315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6132096"/>
        <c:axId val="156133632"/>
        <c:axId val="0"/>
      </c:bar3DChart>
      <c:catAx>
        <c:axId val="156132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6133632"/>
        <c:crosses val="autoZero"/>
        <c:auto val="1"/>
        <c:lblAlgn val="ctr"/>
        <c:lblOffset val="100"/>
        <c:noMultiLvlLbl val="0"/>
      </c:catAx>
      <c:valAx>
        <c:axId val="1561336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561320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73</xdr:row>
      <xdr:rowOff>52389</xdr:rowOff>
    </xdr:from>
    <xdr:to>
      <xdr:col>24</xdr:col>
      <xdr:colOff>19051</xdr:colOff>
      <xdr:row>94</xdr:row>
      <xdr:rowOff>133351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262</xdr:row>
      <xdr:rowOff>65086</xdr:rowOff>
    </xdr:from>
    <xdr:to>
      <xdr:col>23</xdr:col>
      <xdr:colOff>9525</xdr:colOff>
      <xdr:row>276</xdr:row>
      <xdr:rowOff>133350</xdr:rowOff>
    </xdr:to>
    <xdr:graphicFrame macro="">
      <xdr:nvGraphicFramePr>
        <xdr:cNvPr id="35" name="Wykres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433</xdr:row>
      <xdr:rowOff>69397</xdr:rowOff>
    </xdr:from>
    <xdr:to>
      <xdr:col>23</xdr:col>
      <xdr:colOff>1</xdr:colOff>
      <xdr:row>455</xdr:row>
      <xdr:rowOff>123825</xdr:rowOff>
    </xdr:to>
    <xdr:graphicFrame macro="">
      <xdr:nvGraphicFramePr>
        <xdr:cNvPr id="38" name="Wykres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28</xdr:row>
      <xdr:rowOff>142193</xdr:rowOff>
    </xdr:from>
    <xdr:to>
      <xdr:col>23</xdr:col>
      <xdr:colOff>238126</xdr:colOff>
      <xdr:row>47</xdr:row>
      <xdr:rowOff>161925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308</xdr:row>
      <xdr:rowOff>9526</xdr:rowOff>
    </xdr:from>
    <xdr:to>
      <xdr:col>23</xdr:col>
      <xdr:colOff>9525</xdr:colOff>
      <xdr:row>322</xdr:row>
      <xdr:rowOff>180976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257175</xdr:colOff>
      <xdr:row>483</xdr:row>
      <xdr:rowOff>1</xdr:rowOff>
    </xdr:from>
    <xdr:to>
      <xdr:col>21</xdr:col>
      <xdr:colOff>238125</xdr:colOff>
      <xdr:row>498</xdr:row>
      <xdr:rowOff>152401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</xdr:colOff>
      <xdr:row>181</xdr:row>
      <xdr:rowOff>0</xdr:rowOff>
    </xdr:from>
    <xdr:to>
      <xdr:col>20</xdr:col>
      <xdr:colOff>234084</xdr:colOff>
      <xdr:row>181</xdr:row>
      <xdr:rowOff>95250</xdr:rowOff>
    </xdr:to>
    <xdr:sp macro="" textlink="">
      <xdr:nvSpPr>
        <xdr:cNvPr id="10" name="pole tekstowe 9"/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56</xdr:row>
      <xdr:rowOff>0</xdr:rowOff>
    </xdr:from>
    <xdr:ext cx="184731" cy="264560"/>
    <xdr:sp macro="" textlink="">
      <xdr:nvSpPr>
        <xdr:cNvPr id="18" name="pole tekstowe 17"/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346</xdr:row>
      <xdr:rowOff>0</xdr:rowOff>
    </xdr:from>
    <xdr:to>
      <xdr:col>22</xdr:col>
      <xdr:colOff>266700</xdr:colOff>
      <xdr:row>359</xdr:row>
      <xdr:rowOff>9525</xdr:rowOff>
    </xdr:to>
    <xdr:graphicFrame macro="">
      <xdr:nvGraphicFramePr>
        <xdr:cNvPr id="34" name="Wykres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10583</xdr:colOff>
      <xdr:row>96</xdr:row>
      <xdr:rowOff>31751</xdr:rowOff>
    </xdr:from>
    <xdr:to>
      <xdr:col>25</xdr:col>
      <xdr:colOff>21167</xdr:colOff>
      <xdr:row>151</xdr:row>
      <xdr:rowOff>21167</xdr:rowOff>
    </xdr:to>
    <xdr:sp macro="" textlink="">
      <xdr:nvSpPr>
        <xdr:cNvPr id="6" name="Prostokąt 5"/>
        <xdr:cNvSpPr/>
      </xdr:nvSpPr>
      <xdr:spPr>
        <a:xfrm>
          <a:off x="10583" y="16552334"/>
          <a:ext cx="9376834" cy="1894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170</xdr:row>
      <xdr:rowOff>0</xdr:rowOff>
    </xdr:from>
    <xdr:to>
      <xdr:col>25</xdr:col>
      <xdr:colOff>10584</xdr:colOff>
      <xdr:row>181</xdr:row>
      <xdr:rowOff>0</xdr:rowOff>
    </xdr:to>
    <xdr:sp macro="" textlink="">
      <xdr:nvSpPr>
        <xdr:cNvPr id="22" name="Prostokąt 21"/>
        <xdr:cNvSpPr/>
      </xdr:nvSpPr>
      <xdr:spPr>
        <a:xfrm>
          <a:off x="0" y="22468417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209</xdr:row>
      <xdr:rowOff>190499</xdr:rowOff>
    </xdr:from>
    <xdr:to>
      <xdr:col>25</xdr:col>
      <xdr:colOff>10584</xdr:colOff>
      <xdr:row>247</xdr:row>
      <xdr:rowOff>0</xdr:rowOff>
    </xdr:to>
    <xdr:sp macro="" textlink="">
      <xdr:nvSpPr>
        <xdr:cNvPr id="23" name="Prostokąt 22"/>
        <xdr:cNvSpPr/>
      </xdr:nvSpPr>
      <xdr:spPr>
        <a:xfrm>
          <a:off x="0" y="30977416"/>
          <a:ext cx="9376834" cy="207433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25</xdr:col>
      <xdr:colOff>10584</xdr:colOff>
      <xdr:row>293</xdr:row>
      <xdr:rowOff>0</xdr:rowOff>
    </xdr:to>
    <xdr:sp macro="" textlink="">
      <xdr:nvSpPr>
        <xdr:cNvPr id="24" name="Prostokąt 23"/>
        <xdr:cNvSpPr/>
      </xdr:nvSpPr>
      <xdr:spPr>
        <a:xfrm>
          <a:off x="0" y="40481250"/>
          <a:ext cx="7878234" cy="20849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369</xdr:row>
      <xdr:rowOff>190499</xdr:rowOff>
    </xdr:from>
    <xdr:to>
      <xdr:col>25</xdr:col>
      <xdr:colOff>10584</xdr:colOff>
      <xdr:row>393</xdr:row>
      <xdr:rowOff>10582</xdr:rowOff>
    </xdr:to>
    <xdr:sp macro="" textlink="">
      <xdr:nvSpPr>
        <xdr:cNvPr id="25" name="Prostokąt 24"/>
        <xdr:cNvSpPr/>
      </xdr:nvSpPr>
      <xdr:spPr>
        <a:xfrm>
          <a:off x="0" y="59721749"/>
          <a:ext cx="9376834" cy="172508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460</xdr:row>
      <xdr:rowOff>0</xdr:rowOff>
    </xdr:from>
    <xdr:to>
      <xdr:col>25</xdr:col>
      <xdr:colOff>10584</xdr:colOff>
      <xdr:row>469</xdr:row>
      <xdr:rowOff>0</xdr:rowOff>
    </xdr:to>
    <xdr:sp macro="" textlink="">
      <xdr:nvSpPr>
        <xdr:cNvPr id="26" name="Prostokąt 25"/>
        <xdr:cNvSpPr/>
      </xdr:nvSpPr>
      <xdr:spPr>
        <a:xfrm>
          <a:off x="0" y="73331917"/>
          <a:ext cx="9376834" cy="1132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500</xdr:row>
      <xdr:rowOff>0</xdr:rowOff>
    </xdr:from>
    <xdr:to>
      <xdr:col>25</xdr:col>
      <xdr:colOff>10584</xdr:colOff>
      <xdr:row>503</xdr:row>
      <xdr:rowOff>0</xdr:rowOff>
    </xdr:to>
    <xdr:sp macro="" textlink="">
      <xdr:nvSpPr>
        <xdr:cNvPr id="30" name="Prostokąt 29"/>
        <xdr:cNvSpPr/>
      </xdr:nvSpPr>
      <xdr:spPr>
        <a:xfrm>
          <a:off x="0" y="81375250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524</xdr:row>
      <xdr:rowOff>0</xdr:rowOff>
    </xdr:from>
    <xdr:to>
      <xdr:col>25</xdr:col>
      <xdr:colOff>10584</xdr:colOff>
      <xdr:row>530</xdr:row>
      <xdr:rowOff>0</xdr:rowOff>
    </xdr:to>
    <xdr:sp macro="" textlink="">
      <xdr:nvSpPr>
        <xdr:cNvPr id="31" name="Prostokąt 30"/>
        <xdr:cNvSpPr/>
      </xdr:nvSpPr>
      <xdr:spPr>
        <a:xfrm>
          <a:off x="0" y="87354833"/>
          <a:ext cx="9376834" cy="172508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549</xdr:row>
      <xdr:rowOff>190499</xdr:rowOff>
    </xdr:from>
    <xdr:to>
      <xdr:col>25</xdr:col>
      <xdr:colOff>10584</xdr:colOff>
      <xdr:row>573</xdr:row>
      <xdr:rowOff>21166</xdr:rowOff>
    </xdr:to>
    <xdr:sp macro="" textlink="">
      <xdr:nvSpPr>
        <xdr:cNvPr id="32" name="Prostokąt 31"/>
        <xdr:cNvSpPr/>
      </xdr:nvSpPr>
      <xdr:spPr>
        <a:xfrm>
          <a:off x="0" y="90212332"/>
          <a:ext cx="9376834" cy="4783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3</xdr:row>
      <xdr:rowOff>9853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76525" cy="581353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AHDPROD_SP_Meldunek_sekcja_VII" connectionId="17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name="AHDPROD_SP_Meldunek_sekcja_III_tab_1" connectionId="6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name="AHDPROD_SP_Meldunek_sekcja_III_tab_2" connectionId="7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name="AHDPROD_SP_Meldunek_sekcja_IV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name="AHDPROD_SP_Meldunek_sekcja_V_tab_1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name="AHDPROD_SP_Meldunek_sekcja_V_tab_2" connectionId="12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name="AHDPROD_SP_Meldunek_sekcja_V_tab_3" connectionId="13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name="AHDPROD_SP_Meldunek_sekcja_V_tab_4" connectionId="14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name="AHDPROD_SP_Meldunek_sekcja_VI_tab_1" connectionId="1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name="AHDPROD_SP_Meldunek_sekcja_VI_tab_2" connectionId="16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name="AHDPROD_SP_Meldunek_sekcja_VIII" connectionId="18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name="AHDPROD_SP_Meldunek_sekcja_I_tab_1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name="AHDPROD_SP_Meldunek_sekcja_I_tab_2" connectionId="3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name="AHDPROD_SP_Meldunek_sekcja_II_tab_1" connectionId="4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name="AHDPROD_SP_Meldunek_sekcja_II_tab_2" connectionId="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name="AHDPROD_SP_Meldunek_parametry" connectionId="1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name="AHDPROD_SP_Meldunek_sekcja_IX_tab_1" connectionId="9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name="AHDPROD_SP_Meldunek_sekcja_IX_tab_2" connectionId="10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8" name="Tabela_AHDPROD_SP_Meldunek_sekcja_VII" displayName="Tabela_AHDPROD_SP_Meldunek_sekcja_VII" ref="A1:C12" tableType="queryTable" totalsRowShown="0">
  <autoFilter ref="A1:C12"/>
  <tableColumns count="3">
    <tableColumn id="1" uniqueName="1" name="Lp" queryTableFieldId="1"/>
    <tableColumn id="2" uniqueName="2" name="Czynnosc" queryTableFieldId="2"/>
    <tableColumn id="3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ela_AHDPROD_SP_Meldunek_sekcja_III_tab_1" displayName="Tabela_AHDPROD_SP_Meldunek_sekcja_III_tab_1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" name="Tabela_AHDPROD_SP_Meldunek_sekcja_III_tab_2" displayName="Tabela_AHDPROD_SP_Meldunek_sekcja_III_tab_2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ela_AHDPROD_SP_Meldunek_sekcja_IV" displayName="Tabela_AHDPROD_SP_Meldunek_sekcja_IV" ref="A1:C26" tableType="queryTable" totalsRowShown="0">
  <autoFilter ref="A1:C26"/>
  <tableColumns count="3">
    <tableColumn id="1" uniqueName="1" name="Ilosc" queryTableFieldId="1"/>
    <tableColumn id="2" uniqueName="2" name="Cudzoziemcy" queryTableFieldId="2"/>
    <tableColumn id="3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ela_AHDPROD_SP_Meldunek_sekcja_V_tab_1" displayName="Tabela_AHDPROD_SP_Meldunek_sekcja_V_tab_1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9" name="Tabela_AHDPROD_SP_Meldunek_sekcja_V_tab_2" displayName="Tabela_AHDPROD_SP_Meldunek_sekcja_V_tab_2" ref="A1:D9" tableType="queryTable" totalsRowShown="0">
  <autoFilter ref="A1:D9"/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0" name="Tabela_AHDPROD_SP_Meldunek_sekcja_V_tab_3" displayName="Tabela_AHDPROD_SP_Meldunek_sekcja_V_tab_3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" name="Tabela_AHDPROD_SP_Meldunek_sekcja_V_tab_4" displayName="Tabela_AHDPROD_SP_Meldunek_sekcja_V_tab_4" ref="A1:D9" tableType="queryTable" totalsRowShown="0">
  <autoFilter ref="A1:D9"/>
  <sortState ref="A2:D9">
    <sortCondition ref="D2:D9"/>
    <sortCondition ref="C2:C9"/>
  </sortState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2" name="Tabela_AHDPROD_SP_Meldunek_sekcja_VI_tab_1" displayName="Tabela_AHDPROD_SP_Meldunek_sekcja_VI_tab_1" ref="A1:E145" tableType="queryTable" totalsRowShown="0">
  <autoFilter ref="A1:E145"/>
  <tableColumns count="5">
    <tableColumn id="1" uniqueName="1" name="Lp" queryTableFieldId="1"/>
    <tableColumn id="2" uniqueName="2" name="Sprawa" queryTableFieldId="2"/>
    <tableColumn id="3" uniqueName="3" name="Liczba" queryTableFieldId="3"/>
    <tableColumn id="4" uniqueName="4" name="Opis" queryTableFieldId="4"/>
    <tableColumn id="5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3" name="Tabela_AHDPROD_SP_Meldunek_sekcja_VI_tab_2" displayName="Tabela_AHDPROD_SP_Meldunek_sekcja_VI_tab_2" ref="A1:D4" tableType="queryTable" totalsRowShown="0">
  <autoFilter ref="A1:D4"/>
  <tableColumns count="4">
    <tableColumn id="1" uniqueName="1" name="Lp" queryTableFieldId="1"/>
    <tableColumn id="2" uniqueName="2" name="Liczba" queryTableFieldId="2"/>
    <tableColumn id="3" uniqueName="3" name="Sprawa" queryTableFieldId="3"/>
    <tableColumn id="4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Tabela_AHDPROD_SP_Meldunek_sekcja_VIII" displayName="Tabela_AHDPROD_SP_Meldunek_sekcja_VIII" ref="A1:D4" tableType="queryTable" totalsRowShown="0">
  <autoFilter ref="A1:D4"/>
  <tableColumns count="4">
    <tableColumn id="1" uniqueName="1" name="Lp" queryTableFieldId="1"/>
    <tableColumn id="2" uniqueName="2" name="Wnioskujacy" queryTableFieldId="2"/>
    <tableColumn id="3" uniqueName="3" name="Wnioski" queryTableFieldId="3"/>
    <tableColumn id="4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a_AHDPROD_SP_Meldunek_sekcja_I_tab_1" displayName="Tabela_AHDPROD_SP_Meldunek_sekcja_I_tab_1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_AHDPROD_SP_Meldunek_sekcja_I_tab_2" displayName="Tabela_AHDPROD_SP_Meldunek_sekcja_I_tab_2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AHDPROD_SP_Meldunek_sekcja_II_tab_1" displayName="Tabela_AHDPROD_SP_Meldunek_sekcja_II_tab_1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IN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ela_AHDPROD_SP_Meldunek_sekcja_II_tab_2" displayName="Tabela_AHDPROD_SP_Meldunek_sekcja_II_tab_2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OUT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6" name="Tabela_AHDPROD_SP_Meldunek_parametry" displayName="Tabela_AHDPROD_SP_Meldunek_parametry" ref="A1:C2" tableType="queryTable" totalsRowShown="0">
  <autoFilter ref="A1:C2"/>
  <tableColumns count="3">
    <tableColumn id="1" uniqueName="1" name="Kolumna1" queryTableFieldId="1"/>
    <tableColumn id="2" uniqueName="2" name="Kolumna2" queryTableFieldId="2"/>
    <tableColumn id="3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Tabela_AHDPROD_SP_Meldunek_sekcja_IX_tab_1" displayName="Tabela_AHDPROD_SP_Meldunek_sekcja_IX_tab_1" ref="A1:D13" tableType="queryTable" totalsRowShown="0">
  <autoFilter ref="A1:D13"/>
  <sortState ref="A2:D13">
    <sortCondition ref="B2:B13"/>
    <sortCondition ref="D2:D13"/>
    <sortCondition ref="C2:C13"/>
  </sortState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5" name="Tabela_AHDPROD_SP_Meldunek_sekcja_IX_tab_2" displayName="Tabela_AHDPROD_SP_Meldunek_sekcja_IX_tab_2" ref="A1:D13" tableType="queryTable" totalsRowShown="0">
  <autoFilter ref="A1:D13"/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Z580"/>
  <sheetViews>
    <sheetView showGridLines="0" tabSelected="1" view="pageBreakPreview" zoomScale="60" zoomScaleNormal="85" zoomScalePageLayoutView="70" workbookViewId="0">
      <selection activeCell="Y2" sqref="Y2"/>
    </sheetView>
  </sheetViews>
  <sheetFormatPr defaultColWidth="4.140625" defaultRowHeight="15" x14ac:dyDescent="0.25"/>
  <cols>
    <col min="1" max="13" width="5" style="3" customWidth="1"/>
    <col min="14" max="14" width="6" style="3" customWidth="1"/>
    <col min="15" max="20" width="5" style="3" customWidth="1"/>
    <col min="21" max="21" width="6.7109375" style="3" customWidth="1"/>
    <col min="22" max="24" width="5" style="3" customWidth="1"/>
    <col min="25" max="25" width="3.85546875" style="6" customWidth="1"/>
    <col min="26" max="16384" width="4.140625" style="3"/>
  </cols>
  <sheetData>
    <row r="1" spans="1:26" x14ac:dyDescent="0.25">
      <c r="T1" s="50"/>
      <c r="U1" s="51"/>
      <c r="V1" s="51"/>
      <c r="W1" s="51"/>
      <c r="X1" s="51"/>
      <c r="Y1" s="51"/>
      <c r="Z1" s="51"/>
    </row>
    <row r="2" spans="1:26" x14ac:dyDescent="0.25">
      <c r="Q2" s="5"/>
      <c r="T2" s="51"/>
      <c r="U2" s="51"/>
      <c r="V2" s="51"/>
      <c r="W2" s="51"/>
      <c r="X2" s="51"/>
      <c r="Y2" s="51"/>
      <c r="Z2" s="51"/>
    </row>
    <row r="3" spans="1:26" x14ac:dyDescent="0.25">
      <c r="T3" s="51"/>
      <c r="U3" s="51"/>
      <c r="V3" s="51"/>
      <c r="W3" s="51"/>
      <c r="X3" s="51"/>
      <c r="Y3" s="51"/>
      <c r="Z3" s="51"/>
    </row>
    <row r="4" spans="1:26" x14ac:dyDescent="0.25">
      <c r="T4" s="51"/>
      <c r="U4" s="51"/>
      <c r="V4" s="51"/>
      <c r="W4" s="51"/>
      <c r="X4" s="51"/>
      <c r="Y4" s="51"/>
      <c r="Z4" s="51"/>
    </row>
    <row r="5" spans="1:26" x14ac:dyDescent="0.25">
      <c r="E5" s="176" t="s">
        <v>65</v>
      </c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T5" s="51"/>
      <c r="U5" s="51"/>
      <c r="V5" s="51"/>
      <c r="W5" s="51"/>
      <c r="X5" s="51"/>
      <c r="Y5" s="51"/>
      <c r="Z5" s="51"/>
    </row>
    <row r="6" spans="1:26" x14ac:dyDescent="0.25"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T6" s="51"/>
      <c r="U6" s="51"/>
      <c r="V6" s="51"/>
      <c r="W6" s="51"/>
      <c r="X6" s="51"/>
      <c r="Y6" s="51"/>
      <c r="Z6" s="51"/>
    </row>
    <row r="7" spans="1:26" x14ac:dyDescent="0.25"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T7" s="51"/>
      <c r="U7" s="51"/>
      <c r="V7" s="51"/>
      <c r="W7" s="51"/>
      <c r="X7" s="51"/>
      <c r="Y7" s="51"/>
      <c r="Z7" s="51"/>
    </row>
    <row r="8" spans="1:26" x14ac:dyDescent="0.25"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T8" s="51"/>
      <c r="U8" s="51"/>
      <c r="V8" s="51"/>
      <c r="W8" s="51"/>
      <c r="X8" s="51"/>
      <c r="Y8" s="51"/>
      <c r="Z8" s="51"/>
    </row>
    <row r="9" spans="1:26" ht="19.5" x14ac:dyDescent="0.3">
      <c r="E9" s="212" t="str">
        <f>CONCATENATE("w okresie ",Arkusz18!A2," - ",Arkusz18!B2," r.")</f>
        <v>w okresie 01.11.2017 - 30.11.2017 r.</v>
      </c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T9" s="51"/>
      <c r="U9" s="51"/>
      <c r="V9" s="51"/>
      <c r="W9" s="51"/>
      <c r="X9" s="51"/>
      <c r="Y9" s="51"/>
      <c r="Z9" s="51"/>
    </row>
    <row r="10" spans="1:26" x14ac:dyDescent="0.25">
      <c r="T10" s="51"/>
      <c r="U10" s="51"/>
      <c r="V10" s="51"/>
      <c r="W10" s="51"/>
      <c r="X10" s="51"/>
      <c r="Y10" s="51"/>
      <c r="Z10" s="51"/>
    </row>
    <row r="11" spans="1:26" x14ac:dyDescent="0.25">
      <c r="T11" s="51"/>
      <c r="U11" s="51"/>
      <c r="V11" s="51"/>
      <c r="W11" s="51"/>
      <c r="X11" s="51"/>
      <c r="Y11" s="51"/>
      <c r="Z11" s="51"/>
    </row>
    <row r="12" spans="1:26" x14ac:dyDescent="0.25">
      <c r="T12" s="51"/>
      <c r="U12" s="51"/>
      <c r="V12" s="51"/>
      <c r="W12" s="51"/>
      <c r="X12" s="51"/>
      <c r="Y12" s="51"/>
      <c r="Z12" s="51"/>
    </row>
    <row r="13" spans="1:26" x14ac:dyDescent="0.25">
      <c r="T13" s="51"/>
      <c r="U13" s="51"/>
      <c r="V13" s="51"/>
      <c r="W13" s="51"/>
      <c r="X13" s="51"/>
      <c r="Y13" s="51"/>
      <c r="Z13" s="51"/>
    </row>
    <row r="14" spans="1:26" ht="18" x14ac:dyDescent="0.25">
      <c r="A14" s="8" t="s">
        <v>66</v>
      </c>
      <c r="F14" s="9"/>
      <c r="T14" s="51"/>
      <c r="U14" s="51"/>
      <c r="V14" s="51"/>
      <c r="W14" s="51"/>
      <c r="X14" s="51"/>
      <c r="Y14" s="51"/>
      <c r="Z14" s="51"/>
    </row>
    <row r="15" spans="1:26" x14ac:dyDescent="0.25">
      <c r="F15" s="9"/>
      <c r="T15" s="51"/>
      <c r="U15" s="51"/>
      <c r="V15" s="51"/>
      <c r="W15" s="51"/>
      <c r="X15" s="51"/>
      <c r="Y15" s="51"/>
      <c r="Z15" s="51"/>
    </row>
    <row r="16" spans="1:26" x14ac:dyDescent="0.25">
      <c r="A16" s="179" t="s">
        <v>144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</row>
    <row r="17" spans="1:22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2" ht="15.75" thickBot="1" x14ac:dyDescent="0.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22" x14ac:dyDescent="0.25">
      <c r="C19" s="251" t="s">
        <v>0</v>
      </c>
      <c r="D19" s="252"/>
      <c r="E19" s="252"/>
      <c r="F19" s="252"/>
      <c r="G19" s="270" t="str">
        <f>CONCATENATE(Arkusz18!A2," - ",Arkusz18!B2," r.")</f>
        <v>01.11.2017 - 30.11.2017 r.</v>
      </c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2"/>
    </row>
    <row r="20" spans="1:22" x14ac:dyDescent="0.25">
      <c r="C20" s="253"/>
      <c r="D20" s="178"/>
      <c r="E20" s="178"/>
      <c r="F20" s="178"/>
      <c r="G20" s="184" t="s">
        <v>30</v>
      </c>
      <c r="H20" s="185"/>
      <c r="I20" s="185"/>
      <c r="J20" s="186"/>
      <c r="K20" s="184" t="s">
        <v>31</v>
      </c>
      <c r="L20" s="185"/>
      <c r="M20" s="185"/>
      <c r="N20" s="186"/>
      <c r="O20" s="184" t="s">
        <v>104</v>
      </c>
      <c r="P20" s="185"/>
      <c r="Q20" s="185"/>
      <c r="R20" s="186"/>
      <c r="S20" s="184" t="s">
        <v>53</v>
      </c>
      <c r="T20" s="185"/>
      <c r="U20" s="185"/>
      <c r="V20" s="269"/>
    </row>
    <row r="21" spans="1:22" ht="15" customHeight="1" x14ac:dyDescent="0.25">
      <c r="C21" s="253"/>
      <c r="D21" s="178"/>
      <c r="E21" s="178"/>
      <c r="F21" s="178"/>
      <c r="G21" s="190" t="s">
        <v>29</v>
      </c>
      <c r="H21" s="191"/>
      <c r="I21" s="184" t="s">
        <v>9</v>
      </c>
      <c r="J21" s="186"/>
      <c r="K21" s="190" t="s">
        <v>32</v>
      </c>
      <c r="L21" s="191"/>
      <c r="M21" s="184" t="s">
        <v>9</v>
      </c>
      <c r="N21" s="186"/>
      <c r="O21" s="190" t="s">
        <v>29</v>
      </c>
      <c r="P21" s="191"/>
      <c r="Q21" s="184" t="s">
        <v>9</v>
      </c>
      <c r="R21" s="186"/>
      <c r="S21" s="190" t="s">
        <v>29</v>
      </c>
      <c r="T21" s="191"/>
      <c r="U21" s="184" t="s">
        <v>9</v>
      </c>
      <c r="V21" s="269"/>
    </row>
    <row r="22" spans="1:22" x14ac:dyDescent="0.25">
      <c r="C22" s="213" t="str">
        <f>Arkusz2!B2</f>
        <v>ROSJA</v>
      </c>
      <c r="D22" s="214"/>
      <c r="E22" s="214"/>
      <c r="F22" s="214"/>
      <c r="G22" s="206">
        <f>Arkusz2!F2</f>
        <v>47</v>
      </c>
      <c r="H22" s="207"/>
      <c r="I22" s="206">
        <f>Arkusz2!F8</f>
        <v>122</v>
      </c>
      <c r="J22" s="207"/>
      <c r="K22" s="206">
        <f>SUM(Arkusz2!F14,-G22)</f>
        <v>34</v>
      </c>
      <c r="L22" s="207"/>
      <c r="M22" s="206">
        <f>SUM(Arkusz2!F20,-I22)</f>
        <v>103</v>
      </c>
      <c r="N22" s="207"/>
      <c r="O22" s="206">
        <f>Arkusz2!F26</f>
        <v>6</v>
      </c>
      <c r="P22" s="207"/>
      <c r="Q22" s="206">
        <f>Arkusz2!F32</f>
        <v>26</v>
      </c>
      <c r="R22" s="207"/>
      <c r="S22" s="206">
        <f>SUM(Arkusz2!F14,O22)</f>
        <v>87</v>
      </c>
      <c r="T22" s="207"/>
      <c r="U22" s="206">
        <f>SUM(Arkusz2!F20,Q22)</f>
        <v>251</v>
      </c>
      <c r="V22" s="268"/>
    </row>
    <row r="23" spans="1:22" x14ac:dyDescent="0.25">
      <c r="C23" s="139" t="str">
        <f>Arkusz2!B3</f>
        <v>UKRAINA</v>
      </c>
      <c r="D23" s="140"/>
      <c r="E23" s="140"/>
      <c r="F23" s="140"/>
      <c r="G23" s="265">
        <f>Arkusz2!F3</f>
        <v>10</v>
      </c>
      <c r="H23" s="267"/>
      <c r="I23" s="265">
        <f>Arkusz2!F9</f>
        <v>14</v>
      </c>
      <c r="J23" s="267"/>
      <c r="K23" s="265">
        <f>SUM(Arkusz2!F15,-G23)</f>
        <v>17</v>
      </c>
      <c r="L23" s="267"/>
      <c r="M23" s="265">
        <f>SUM(Arkusz2!F21,-I23)</f>
        <v>23</v>
      </c>
      <c r="N23" s="267"/>
      <c r="O23" s="265">
        <f>Arkusz2!F27</f>
        <v>1</v>
      </c>
      <c r="P23" s="267"/>
      <c r="Q23" s="265">
        <f>Arkusz2!F33</f>
        <v>1</v>
      </c>
      <c r="R23" s="267"/>
      <c r="S23" s="265">
        <f>SUM(Arkusz2!F15,O23)</f>
        <v>28</v>
      </c>
      <c r="T23" s="267"/>
      <c r="U23" s="265">
        <f>SUM(Arkusz2!F21,Q23)</f>
        <v>38</v>
      </c>
      <c r="V23" s="266"/>
    </row>
    <row r="24" spans="1:22" x14ac:dyDescent="0.25">
      <c r="C24" s="213" t="str">
        <f>Arkusz2!B4</f>
        <v>TADŻYKISTAN</v>
      </c>
      <c r="D24" s="214"/>
      <c r="E24" s="214"/>
      <c r="F24" s="214"/>
      <c r="G24" s="206">
        <f>Arkusz2!F4</f>
        <v>2</v>
      </c>
      <c r="H24" s="207"/>
      <c r="I24" s="206">
        <f>Arkusz2!F10</f>
        <v>2</v>
      </c>
      <c r="J24" s="207"/>
      <c r="K24" s="206">
        <f>SUM(Arkusz2!F16,-G24)</f>
        <v>4</v>
      </c>
      <c r="L24" s="207"/>
      <c r="M24" s="206">
        <f>SUM(Arkusz2!F22,-I24)</f>
        <v>10</v>
      </c>
      <c r="N24" s="207"/>
      <c r="O24" s="206">
        <f>Arkusz2!F28</f>
        <v>0</v>
      </c>
      <c r="P24" s="207"/>
      <c r="Q24" s="206">
        <f>Arkusz2!F34</f>
        <v>0</v>
      </c>
      <c r="R24" s="207"/>
      <c r="S24" s="206">
        <f>SUM(Arkusz2!F16,O24)</f>
        <v>6</v>
      </c>
      <c r="T24" s="207"/>
      <c r="U24" s="206">
        <f>SUM(Arkusz2!F22,Q24)</f>
        <v>12</v>
      </c>
      <c r="V24" s="268"/>
    </row>
    <row r="25" spans="1:22" x14ac:dyDescent="0.25">
      <c r="C25" s="139" t="str">
        <f>Arkusz2!B5</f>
        <v>ARMENIA</v>
      </c>
      <c r="D25" s="140"/>
      <c r="E25" s="140"/>
      <c r="F25" s="140"/>
      <c r="G25" s="265">
        <f>Arkusz2!F5</f>
        <v>1</v>
      </c>
      <c r="H25" s="267"/>
      <c r="I25" s="265">
        <f>Arkusz2!F11</f>
        <v>2</v>
      </c>
      <c r="J25" s="267"/>
      <c r="K25" s="265">
        <f>SUM(Arkusz2!F17,-G25)</f>
        <v>1</v>
      </c>
      <c r="L25" s="267"/>
      <c r="M25" s="265">
        <f>SUM(Arkusz2!F23,-I25)</f>
        <v>1</v>
      </c>
      <c r="N25" s="267"/>
      <c r="O25" s="265">
        <f>Arkusz2!F29</f>
        <v>1</v>
      </c>
      <c r="P25" s="267"/>
      <c r="Q25" s="265">
        <f>Arkusz2!F35</f>
        <v>1</v>
      </c>
      <c r="R25" s="267"/>
      <c r="S25" s="265">
        <f>SUM(Arkusz2!F17,O25)</f>
        <v>3</v>
      </c>
      <c r="T25" s="267"/>
      <c r="U25" s="265">
        <f>SUM(Arkusz2!F23,Q25)</f>
        <v>4</v>
      </c>
      <c r="V25" s="266"/>
    </row>
    <row r="26" spans="1:22" x14ac:dyDescent="0.25">
      <c r="C26" s="213" t="str">
        <f>Arkusz2!B6</f>
        <v>GRUZJA</v>
      </c>
      <c r="D26" s="214"/>
      <c r="E26" s="214"/>
      <c r="F26" s="214"/>
      <c r="G26" s="206">
        <f>Arkusz2!F6</f>
        <v>0</v>
      </c>
      <c r="H26" s="207"/>
      <c r="I26" s="206">
        <f>Arkusz2!F12</f>
        <v>0</v>
      </c>
      <c r="J26" s="207"/>
      <c r="K26" s="206">
        <f>SUM(Arkusz2!F18,-G26)</f>
        <v>2</v>
      </c>
      <c r="L26" s="207"/>
      <c r="M26" s="206">
        <f>SUM(Arkusz2!F24,-I26)</f>
        <v>8</v>
      </c>
      <c r="N26" s="207"/>
      <c r="O26" s="206">
        <f>Arkusz2!F30</f>
        <v>0</v>
      </c>
      <c r="P26" s="207"/>
      <c r="Q26" s="206">
        <f>Arkusz2!F36</f>
        <v>0</v>
      </c>
      <c r="R26" s="207"/>
      <c r="S26" s="206">
        <f>SUM(Arkusz2!F18,O26)</f>
        <v>2</v>
      </c>
      <c r="T26" s="207"/>
      <c r="U26" s="206">
        <f>SUM(Arkusz2!F24,Q26)</f>
        <v>8</v>
      </c>
      <c r="V26" s="268"/>
    </row>
    <row r="27" spans="1:22" ht="15.75" thickBot="1" x14ac:dyDescent="0.3">
      <c r="C27" s="256" t="str">
        <f>Arkusz2!B7</f>
        <v>Pozostałe</v>
      </c>
      <c r="D27" s="257"/>
      <c r="E27" s="257"/>
      <c r="F27" s="257"/>
      <c r="G27" s="193">
        <f>Arkusz2!F7</f>
        <v>22</v>
      </c>
      <c r="H27" s="194"/>
      <c r="I27" s="193">
        <f>Arkusz2!F13</f>
        <v>24</v>
      </c>
      <c r="J27" s="194"/>
      <c r="K27" s="193">
        <f>SUM(Arkusz2!F19,-G27)</f>
        <v>5</v>
      </c>
      <c r="L27" s="194"/>
      <c r="M27" s="193">
        <f>SUM(Arkusz2!F25,-I27)</f>
        <v>5</v>
      </c>
      <c r="N27" s="194"/>
      <c r="O27" s="193">
        <f>Arkusz2!F31</f>
        <v>0</v>
      </c>
      <c r="P27" s="194"/>
      <c r="Q27" s="193">
        <f>Arkusz2!F37</f>
        <v>0</v>
      </c>
      <c r="R27" s="194"/>
      <c r="S27" s="193">
        <f>SUM(Arkusz2!F19,O27)</f>
        <v>27</v>
      </c>
      <c r="T27" s="194"/>
      <c r="U27" s="193">
        <f>SUM(Arkusz2!F25,Q27)</f>
        <v>29</v>
      </c>
      <c r="V27" s="273"/>
    </row>
    <row r="28" spans="1:22" ht="15.75" thickBot="1" x14ac:dyDescent="0.3">
      <c r="C28" s="254" t="s">
        <v>1</v>
      </c>
      <c r="D28" s="255"/>
      <c r="E28" s="255"/>
      <c r="F28" s="255"/>
      <c r="G28" s="187">
        <f>SUM(G22:G27)</f>
        <v>82</v>
      </c>
      <c r="H28" s="188"/>
      <c r="I28" s="187">
        <f>SUM(I22:I27)</f>
        <v>164</v>
      </c>
      <c r="J28" s="188"/>
      <c r="K28" s="187">
        <f>SUM(K22:K27)</f>
        <v>63</v>
      </c>
      <c r="L28" s="188"/>
      <c r="M28" s="187">
        <f>SUM(M22:M27)</f>
        <v>150</v>
      </c>
      <c r="N28" s="188"/>
      <c r="O28" s="187">
        <f>SUM(O22:O27)</f>
        <v>8</v>
      </c>
      <c r="P28" s="188"/>
      <c r="Q28" s="187">
        <f>SUM(Q22:Q27)</f>
        <v>28</v>
      </c>
      <c r="R28" s="188"/>
      <c r="S28" s="187">
        <f>SUM(S22:S27)</f>
        <v>153</v>
      </c>
      <c r="T28" s="188"/>
      <c r="U28" s="187">
        <f>SUM(U22:U27)</f>
        <v>342</v>
      </c>
      <c r="V28" s="189"/>
    </row>
    <row r="32" spans="1:22" x14ac:dyDescent="0.25">
      <c r="M32" s="11"/>
      <c r="N32" s="11"/>
      <c r="O32" s="11"/>
      <c r="P32" s="11"/>
      <c r="Q32" s="11"/>
      <c r="R32" s="11"/>
      <c r="S32" s="11"/>
    </row>
    <row r="33" spans="1:19" x14ac:dyDescent="0.25">
      <c r="M33" s="11"/>
      <c r="N33" s="11"/>
      <c r="O33" s="11"/>
      <c r="P33" s="11"/>
      <c r="Q33" s="11"/>
      <c r="R33" s="11"/>
      <c r="S33" s="11"/>
    </row>
    <row r="34" spans="1:19" x14ac:dyDescent="0.25">
      <c r="M34" s="11"/>
      <c r="N34" s="11"/>
      <c r="O34" s="11"/>
      <c r="P34" s="11"/>
      <c r="Q34" s="11"/>
      <c r="R34" s="11"/>
      <c r="S34" s="11"/>
    </row>
    <row r="35" spans="1:19" x14ac:dyDescent="0.25">
      <c r="M35" s="11"/>
      <c r="N35" s="11"/>
      <c r="O35" s="11"/>
      <c r="P35" s="11"/>
      <c r="Q35" s="11"/>
      <c r="R35" s="11"/>
      <c r="S35" s="11"/>
    </row>
    <row r="36" spans="1:19" x14ac:dyDescent="0.25">
      <c r="M36" s="11"/>
      <c r="N36" s="11"/>
      <c r="O36" s="11"/>
      <c r="P36" s="11"/>
      <c r="Q36" s="11"/>
      <c r="R36" s="11"/>
      <c r="S36" s="11"/>
    </row>
    <row r="37" spans="1:19" x14ac:dyDescent="0.25">
      <c r="M37" s="11"/>
      <c r="N37" s="11"/>
      <c r="O37" s="11"/>
      <c r="P37" s="11"/>
      <c r="Q37" s="11"/>
      <c r="R37" s="11"/>
      <c r="S37" s="11"/>
    </row>
    <row r="38" spans="1:19" x14ac:dyDescent="0.25">
      <c r="M38" s="11"/>
      <c r="N38" s="11"/>
      <c r="O38" s="11"/>
      <c r="P38" s="11"/>
      <c r="Q38" s="11"/>
      <c r="R38" s="11"/>
      <c r="S38" s="11"/>
    </row>
    <row r="39" spans="1:19" x14ac:dyDescent="0.25">
      <c r="M39" s="11"/>
      <c r="N39" s="11"/>
      <c r="O39" s="11"/>
      <c r="P39" s="11"/>
      <c r="Q39" s="11"/>
      <c r="R39" s="11"/>
      <c r="S39" s="11"/>
    </row>
    <row r="40" spans="1:19" x14ac:dyDescent="0.25">
      <c r="D40" s="192"/>
      <c r="E40" s="192"/>
    </row>
    <row r="44" spans="1:19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50" spans="1:26" ht="15.75" thickBot="1" x14ac:dyDescent="0.3"/>
    <row r="51" spans="1:26" x14ac:dyDescent="0.25">
      <c r="C51" s="251" t="s">
        <v>0</v>
      </c>
      <c r="D51" s="252"/>
      <c r="E51" s="252"/>
      <c r="F51" s="252"/>
      <c r="G51" s="180" t="str">
        <f>CONCATENATE(Arkusz18!C2," - ",Arkusz18!B2," r.")</f>
        <v>01.01.2017 - 30.11.2017 r.</v>
      </c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0"/>
      <c r="S51" s="180"/>
      <c r="T51" s="180"/>
      <c r="U51" s="180"/>
      <c r="V51" s="181"/>
    </row>
    <row r="52" spans="1:26" x14ac:dyDescent="0.25">
      <c r="C52" s="253"/>
      <c r="D52" s="178"/>
      <c r="E52" s="178"/>
      <c r="F52" s="178"/>
      <c r="G52" s="178" t="s">
        <v>30</v>
      </c>
      <c r="H52" s="178"/>
      <c r="I52" s="178"/>
      <c r="J52" s="178"/>
      <c r="K52" s="178" t="s">
        <v>31</v>
      </c>
      <c r="L52" s="178"/>
      <c r="M52" s="178"/>
      <c r="N52" s="178"/>
      <c r="O52" s="178" t="s">
        <v>141</v>
      </c>
      <c r="P52" s="178"/>
      <c r="Q52" s="178"/>
      <c r="R52" s="178"/>
      <c r="S52" s="178" t="s">
        <v>53</v>
      </c>
      <c r="T52" s="178"/>
      <c r="U52" s="178"/>
      <c r="V52" s="182"/>
    </row>
    <row r="53" spans="1:26" x14ac:dyDescent="0.25">
      <c r="C53" s="253"/>
      <c r="D53" s="178"/>
      <c r="E53" s="178"/>
      <c r="F53" s="178"/>
      <c r="G53" s="183" t="s">
        <v>29</v>
      </c>
      <c r="H53" s="183"/>
      <c r="I53" s="178" t="s">
        <v>9</v>
      </c>
      <c r="J53" s="178"/>
      <c r="K53" s="183" t="s">
        <v>32</v>
      </c>
      <c r="L53" s="183"/>
      <c r="M53" s="178" t="s">
        <v>9</v>
      </c>
      <c r="N53" s="178"/>
      <c r="O53" s="183" t="s">
        <v>29</v>
      </c>
      <c r="P53" s="183"/>
      <c r="Q53" s="178" t="s">
        <v>9</v>
      </c>
      <c r="R53" s="178"/>
      <c r="S53" s="183" t="s">
        <v>29</v>
      </c>
      <c r="T53" s="183"/>
      <c r="U53" s="178" t="s">
        <v>9</v>
      </c>
      <c r="V53" s="182"/>
    </row>
    <row r="54" spans="1:26" x14ac:dyDescent="0.25">
      <c r="C54" s="213" t="str">
        <f>Arkusz3!B2</f>
        <v>ROSJA</v>
      </c>
      <c r="D54" s="214"/>
      <c r="E54" s="214"/>
      <c r="F54" s="214"/>
      <c r="G54" s="172">
        <f>Arkusz3!F2</f>
        <v>646</v>
      </c>
      <c r="H54" s="172"/>
      <c r="I54" s="172">
        <f>Arkusz3!F8</f>
        <v>1961</v>
      </c>
      <c r="J54" s="172"/>
      <c r="K54" s="172">
        <f>SUM(Arkusz3!F14,-G54)</f>
        <v>316</v>
      </c>
      <c r="L54" s="172"/>
      <c r="M54" s="172">
        <f>SUM(Arkusz3!F20,-I54)</f>
        <v>910</v>
      </c>
      <c r="N54" s="172"/>
      <c r="O54" s="172">
        <f>Arkusz3!F26</f>
        <v>164</v>
      </c>
      <c r="P54" s="172"/>
      <c r="Q54" s="172">
        <f>Arkusz3!F32</f>
        <v>496</v>
      </c>
      <c r="R54" s="172"/>
      <c r="S54" s="172">
        <f>SUM(Arkusz3!F14,O54)</f>
        <v>1126</v>
      </c>
      <c r="T54" s="172"/>
      <c r="U54" s="172">
        <f>SUM(Arkusz3!F20,Q54)</f>
        <v>3367</v>
      </c>
      <c r="V54" s="173"/>
    </row>
    <row r="55" spans="1:26" x14ac:dyDescent="0.25">
      <c r="C55" s="139" t="str">
        <f>Arkusz3!B3</f>
        <v>UKRAINA</v>
      </c>
      <c r="D55" s="140"/>
      <c r="E55" s="140"/>
      <c r="F55" s="140"/>
      <c r="G55" s="174">
        <f>Arkusz3!F3</f>
        <v>184</v>
      </c>
      <c r="H55" s="174"/>
      <c r="I55" s="174">
        <f>Arkusz3!F9</f>
        <v>248</v>
      </c>
      <c r="J55" s="174"/>
      <c r="K55" s="174">
        <f>SUM(Arkusz3!F15,-G55)</f>
        <v>224</v>
      </c>
      <c r="L55" s="174"/>
      <c r="M55" s="174">
        <f>SUM(Arkusz3!F21,-I55)</f>
        <v>373</v>
      </c>
      <c r="N55" s="174"/>
      <c r="O55" s="174">
        <f>Arkusz3!F27</f>
        <v>25</v>
      </c>
      <c r="P55" s="174"/>
      <c r="Q55" s="174">
        <f>Arkusz3!F33</f>
        <v>30</v>
      </c>
      <c r="R55" s="174"/>
      <c r="S55" s="174">
        <f>SUM(Arkusz3!F15,O55)</f>
        <v>433</v>
      </c>
      <c r="T55" s="174"/>
      <c r="U55" s="174">
        <f>SUM(Arkusz3!F21,Q55)</f>
        <v>651</v>
      </c>
      <c r="V55" s="175"/>
    </row>
    <row r="56" spans="1:26" x14ac:dyDescent="0.25">
      <c r="C56" s="213" t="str">
        <f>Arkusz3!B4</f>
        <v>TADŻYKISTAN</v>
      </c>
      <c r="D56" s="214"/>
      <c r="E56" s="214"/>
      <c r="F56" s="214"/>
      <c r="G56" s="172">
        <f>Arkusz3!F4</f>
        <v>35</v>
      </c>
      <c r="H56" s="172"/>
      <c r="I56" s="172">
        <f>Arkusz3!F10</f>
        <v>67</v>
      </c>
      <c r="J56" s="172"/>
      <c r="K56" s="172">
        <f>SUM(Arkusz3!F16,-G56)</f>
        <v>16</v>
      </c>
      <c r="L56" s="172"/>
      <c r="M56" s="172">
        <f>SUM(Arkusz3!F22,-I56)</f>
        <v>43</v>
      </c>
      <c r="N56" s="172"/>
      <c r="O56" s="172">
        <f>Arkusz3!F28</f>
        <v>10</v>
      </c>
      <c r="P56" s="172"/>
      <c r="Q56" s="172">
        <f>Arkusz3!F34</f>
        <v>21</v>
      </c>
      <c r="R56" s="172"/>
      <c r="S56" s="172">
        <f>SUM(Arkusz3!F16,O56)</f>
        <v>61</v>
      </c>
      <c r="T56" s="172"/>
      <c r="U56" s="172">
        <f>SUM(Arkusz3!F22,Q56)</f>
        <v>131</v>
      </c>
      <c r="V56" s="173"/>
    </row>
    <row r="57" spans="1:26" x14ac:dyDescent="0.25">
      <c r="C57" s="139" t="str">
        <f>Arkusz3!B5</f>
        <v>ARMENIA</v>
      </c>
      <c r="D57" s="140"/>
      <c r="E57" s="140"/>
      <c r="F57" s="140"/>
      <c r="G57" s="174">
        <f>Arkusz3!F5</f>
        <v>29</v>
      </c>
      <c r="H57" s="174"/>
      <c r="I57" s="174">
        <f>Arkusz3!F11</f>
        <v>61</v>
      </c>
      <c r="J57" s="174"/>
      <c r="K57" s="174">
        <f>SUM(Arkusz3!F17,-G57)</f>
        <v>9</v>
      </c>
      <c r="L57" s="174"/>
      <c r="M57" s="174">
        <f>SUM(Arkusz3!F23,-I57)</f>
        <v>15</v>
      </c>
      <c r="N57" s="174"/>
      <c r="O57" s="174">
        <f>Arkusz3!F29</f>
        <v>4</v>
      </c>
      <c r="P57" s="174"/>
      <c r="Q57" s="174">
        <f>Arkusz3!F35</f>
        <v>7</v>
      </c>
      <c r="R57" s="174"/>
      <c r="S57" s="174">
        <f>SUM(Arkusz3!F17,O57)</f>
        <v>42</v>
      </c>
      <c r="T57" s="174"/>
      <c r="U57" s="174">
        <f>SUM(Arkusz3!F23,Q57)</f>
        <v>83</v>
      </c>
      <c r="V57" s="175"/>
    </row>
    <row r="58" spans="1:26" x14ac:dyDescent="0.25">
      <c r="C58" s="213" t="str">
        <f>Arkusz3!B6</f>
        <v>GRUZJA</v>
      </c>
      <c r="D58" s="214"/>
      <c r="E58" s="214"/>
      <c r="F58" s="214"/>
      <c r="G58" s="172">
        <f>Arkusz3!F6</f>
        <v>13</v>
      </c>
      <c r="H58" s="172"/>
      <c r="I58" s="172">
        <f>Arkusz3!F12</f>
        <v>18</v>
      </c>
      <c r="J58" s="172"/>
      <c r="K58" s="172">
        <f>SUM(Arkusz3!F18,-G58)</f>
        <v>16</v>
      </c>
      <c r="L58" s="172"/>
      <c r="M58" s="172">
        <f>SUM(Arkusz3!F24,-I58)</f>
        <v>44</v>
      </c>
      <c r="N58" s="172"/>
      <c r="O58" s="172">
        <f>Arkusz3!F30</f>
        <v>2</v>
      </c>
      <c r="P58" s="172"/>
      <c r="Q58" s="172">
        <f>Arkusz3!F36</f>
        <v>6</v>
      </c>
      <c r="R58" s="172"/>
      <c r="S58" s="172">
        <f>SUM(Arkusz3!F18,O58)</f>
        <v>31</v>
      </c>
      <c r="T58" s="172"/>
      <c r="U58" s="172">
        <f>SUM(Arkusz3!F24,Q58)</f>
        <v>68</v>
      </c>
      <c r="V58" s="173"/>
    </row>
    <row r="59" spans="1:26" ht="15.75" thickBot="1" x14ac:dyDescent="0.3">
      <c r="C59" s="256" t="str">
        <f>Arkusz3!B7</f>
        <v>Pozostałe</v>
      </c>
      <c r="D59" s="257"/>
      <c r="E59" s="257"/>
      <c r="F59" s="257"/>
      <c r="G59" s="177">
        <f>Arkusz3!F7</f>
        <v>314</v>
      </c>
      <c r="H59" s="177"/>
      <c r="I59" s="177">
        <f>Arkusz3!F13</f>
        <v>388</v>
      </c>
      <c r="J59" s="177"/>
      <c r="K59" s="177">
        <f>SUM(Arkusz3!F19,-G59)</f>
        <v>72</v>
      </c>
      <c r="L59" s="177"/>
      <c r="M59" s="177">
        <f>SUM(Arkusz3!F25,-I59)</f>
        <v>96</v>
      </c>
      <c r="N59" s="177"/>
      <c r="O59" s="177">
        <f>Arkusz3!F31</f>
        <v>15</v>
      </c>
      <c r="P59" s="177"/>
      <c r="Q59" s="177">
        <f>Arkusz3!F37</f>
        <v>22</v>
      </c>
      <c r="R59" s="177"/>
      <c r="S59" s="177">
        <f>SUM(Arkusz3!F19,O59)</f>
        <v>401</v>
      </c>
      <c r="T59" s="177"/>
      <c r="U59" s="177">
        <f>SUM(Arkusz3!F25,Q59)</f>
        <v>506</v>
      </c>
      <c r="V59" s="200"/>
    </row>
    <row r="60" spans="1:26" x14ac:dyDescent="0.25">
      <c r="C60" s="260" t="s">
        <v>1</v>
      </c>
      <c r="D60" s="261"/>
      <c r="E60" s="261"/>
      <c r="F60" s="261"/>
      <c r="G60" s="199">
        <f>SUM(G54:G59)</f>
        <v>1221</v>
      </c>
      <c r="H60" s="199"/>
      <c r="I60" s="199">
        <f>SUM(I54:I59)</f>
        <v>2743</v>
      </c>
      <c r="J60" s="199"/>
      <c r="K60" s="199">
        <f>SUM(K54:K59)</f>
        <v>653</v>
      </c>
      <c r="L60" s="199"/>
      <c r="M60" s="199">
        <f>SUM(M54:M59)</f>
        <v>1481</v>
      </c>
      <c r="N60" s="199"/>
      <c r="O60" s="199">
        <f>SUM(O54:O59)</f>
        <v>220</v>
      </c>
      <c r="P60" s="199"/>
      <c r="Q60" s="199">
        <f>SUM(Q54:Q59)</f>
        <v>582</v>
      </c>
      <c r="R60" s="199"/>
      <c r="S60" s="199">
        <f>SUM(S54:S59)</f>
        <v>2094</v>
      </c>
      <c r="T60" s="199"/>
      <c r="U60" s="199">
        <f>SUM(U54:U59)</f>
        <v>4806</v>
      </c>
      <c r="V60" s="263"/>
    </row>
    <row r="61" spans="1:26" x14ac:dyDescent="0.25">
      <c r="A61" s="4"/>
      <c r="B61" s="47"/>
      <c r="C61" s="48"/>
      <c r="D61" s="48"/>
      <c r="E61" s="48"/>
      <c r="F61" s="48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7"/>
    </row>
    <row r="62" spans="1:26" ht="15" customHeight="1" x14ac:dyDescent="0.25">
      <c r="A62" s="262" t="s">
        <v>67</v>
      </c>
      <c r="B62" s="262"/>
      <c r="C62" s="262"/>
      <c r="D62" s="262"/>
      <c r="E62" s="262"/>
      <c r="F62" s="262"/>
      <c r="G62" s="262"/>
      <c r="H62" s="262"/>
      <c r="I62" s="262"/>
      <c r="J62" s="262"/>
      <c r="K62" s="262"/>
      <c r="L62" s="262"/>
      <c r="M62" s="262"/>
      <c r="N62" s="262"/>
      <c r="O62" s="262"/>
      <c r="P62" s="262"/>
      <c r="Q62" s="262"/>
      <c r="R62" s="262"/>
      <c r="S62" s="262"/>
      <c r="T62" s="262"/>
      <c r="U62" s="262"/>
      <c r="V62" s="262"/>
      <c r="W62" s="262"/>
      <c r="X62" s="262"/>
      <c r="Y62" s="262"/>
      <c r="Z62" s="262"/>
    </row>
    <row r="63" spans="1:26" s="57" customFormat="1" ht="15" customHeight="1" x14ac:dyDescent="0.25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</row>
    <row r="64" spans="1:26" s="57" customFormat="1" ht="15" customHeight="1" x14ac:dyDescent="0.25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</row>
    <row r="65" spans="1:26" s="57" customFormat="1" ht="15" customHeight="1" x14ac:dyDescent="0.25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</row>
    <row r="66" spans="1:26" s="57" customFormat="1" ht="15" customHeight="1" x14ac:dyDescent="0.25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</row>
    <row r="67" spans="1:26" s="57" customFormat="1" ht="15" customHeight="1" x14ac:dyDescent="0.25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</row>
    <row r="68" spans="1:26" s="57" customFormat="1" ht="15" customHeight="1" x14ac:dyDescent="0.25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</row>
    <row r="69" spans="1:26" s="57" customFormat="1" ht="15" customHeight="1" x14ac:dyDescent="0.25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</row>
    <row r="70" spans="1:26" s="57" customFormat="1" ht="15" customHeight="1" x14ac:dyDescent="0.25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</row>
    <row r="71" spans="1:26" s="57" customFormat="1" ht="15" customHeight="1" x14ac:dyDescent="0.25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</row>
    <row r="72" spans="1:26" s="57" customFormat="1" ht="15" customHeight="1" x14ac:dyDescent="0.25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</row>
    <row r="73" spans="1:26" ht="15" customHeight="1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3"/>
      <c r="Z73" s="12"/>
    </row>
    <row r="77" spans="1:26" x14ac:dyDescent="0.25">
      <c r="M77" s="11"/>
      <c r="N77" s="11"/>
      <c r="O77" s="11"/>
      <c r="P77" s="11"/>
      <c r="Q77" s="11"/>
      <c r="R77" s="11"/>
      <c r="S77" s="11"/>
    </row>
    <row r="78" spans="1:26" x14ac:dyDescent="0.25">
      <c r="M78" s="11"/>
      <c r="N78" s="11"/>
      <c r="O78" s="11"/>
      <c r="P78" s="11"/>
      <c r="Q78" s="11"/>
      <c r="R78" s="11"/>
      <c r="S78" s="11"/>
    </row>
    <row r="79" spans="1:26" x14ac:dyDescent="0.25">
      <c r="M79" s="11"/>
      <c r="N79" s="11"/>
      <c r="O79" s="11"/>
      <c r="P79" s="11"/>
      <c r="Q79" s="11"/>
      <c r="R79" s="11"/>
      <c r="S79" s="11"/>
    </row>
    <row r="80" spans="1:26" x14ac:dyDescent="0.25">
      <c r="M80" s="11"/>
      <c r="N80" s="11"/>
      <c r="O80" s="11"/>
      <c r="P80" s="11"/>
      <c r="Q80" s="11"/>
      <c r="R80" s="11"/>
      <c r="S80" s="11"/>
    </row>
    <row r="81" spans="1:26" x14ac:dyDescent="0.25">
      <c r="M81" s="11"/>
      <c r="N81" s="11"/>
      <c r="O81" s="11"/>
      <c r="P81" s="11"/>
      <c r="Q81" s="11"/>
      <c r="R81" s="11"/>
      <c r="S81" s="11"/>
    </row>
    <row r="82" spans="1:26" x14ac:dyDescent="0.25">
      <c r="M82" s="11"/>
      <c r="N82" s="11"/>
      <c r="O82" s="11"/>
      <c r="P82" s="11"/>
      <c r="Q82" s="11"/>
      <c r="R82" s="11"/>
      <c r="S82" s="11"/>
    </row>
    <row r="83" spans="1:26" x14ac:dyDescent="0.25">
      <c r="M83" s="11"/>
      <c r="N83" s="11"/>
      <c r="O83" s="11"/>
      <c r="P83" s="11"/>
      <c r="Q83" s="11"/>
      <c r="R83" s="11"/>
      <c r="S83" s="11"/>
    </row>
    <row r="84" spans="1:26" x14ac:dyDescent="0.25">
      <c r="M84" s="11"/>
      <c r="N84" s="11"/>
      <c r="O84" s="11"/>
      <c r="P84" s="11"/>
      <c r="Q84" s="11"/>
      <c r="R84" s="11"/>
      <c r="S84" s="11"/>
    </row>
    <row r="85" spans="1:26" x14ac:dyDescent="0.25">
      <c r="D85" s="192"/>
      <c r="E85" s="192"/>
    </row>
    <row r="90" spans="1:26" x14ac:dyDescent="0.25">
      <c r="V90" s="14"/>
      <c r="W90" s="14"/>
      <c r="X90" s="14"/>
      <c r="Y90" s="15"/>
      <c r="Z90" s="14"/>
    </row>
    <row r="91" spans="1:26" x14ac:dyDescent="0.25">
      <c r="V91" s="14"/>
      <c r="W91" s="14"/>
      <c r="X91" s="14"/>
      <c r="Y91" s="15"/>
      <c r="Z91" s="14"/>
    </row>
    <row r="92" spans="1:26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4"/>
      <c r="W92" s="14"/>
      <c r="X92" s="14"/>
      <c r="Y92" s="15"/>
      <c r="Z92" s="14"/>
    </row>
    <row r="93" spans="1:26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4"/>
      <c r="W93" s="14"/>
      <c r="X93" s="14"/>
      <c r="Y93" s="15"/>
      <c r="Z93" s="14"/>
    </row>
    <row r="94" spans="1:26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4"/>
      <c r="W94" s="14"/>
      <c r="X94" s="14"/>
      <c r="Y94" s="15"/>
      <c r="Z94" s="14"/>
    </row>
    <row r="95" spans="1:26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4"/>
      <c r="W95" s="14"/>
      <c r="X95" s="14"/>
      <c r="Y95" s="15"/>
      <c r="Z95" s="14"/>
    </row>
    <row r="96" spans="1:26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4"/>
      <c r="W96" s="14"/>
      <c r="X96" s="14"/>
      <c r="Y96" s="15"/>
      <c r="Z96" s="14"/>
    </row>
    <row r="97" spans="1:25" x14ac:dyDescent="0.25">
      <c r="A97" s="86" t="s">
        <v>168</v>
      </c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</row>
    <row r="98" spans="1:25" s="52" customFormat="1" x14ac:dyDescent="0.25">
      <c r="A98" s="86"/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</row>
    <row r="99" spans="1:25" s="52" customFormat="1" x14ac:dyDescent="0.25">
      <c r="A99" s="86"/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</row>
    <row r="100" spans="1:25" s="52" customFormat="1" x14ac:dyDescent="0.25">
      <c r="A100" s="86"/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</row>
    <row r="101" spans="1:25" s="52" customFormat="1" x14ac:dyDescent="0.25">
      <c r="A101" s="86"/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</row>
    <row r="102" spans="1:25" s="52" customFormat="1" x14ac:dyDescent="0.25">
      <c r="A102" s="86"/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</row>
    <row r="103" spans="1:25" s="52" customFormat="1" x14ac:dyDescent="0.25">
      <c r="A103" s="86"/>
      <c r="B103" s="86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</row>
    <row r="104" spans="1:25" s="52" customFormat="1" x14ac:dyDescent="0.25">
      <c r="A104" s="86"/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</row>
    <row r="105" spans="1:25" s="52" customFormat="1" x14ac:dyDescent="0.25">
      <c r="A105" s="86"/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</row>
    <row r="106" spans="1:25" s="52" customFormat="1" x14ac:dyDescent="0.25">
      <c r="A106" s="86"/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</row>
    <row r="107" spans="1:25" s="52" customFormat="1" x14ac:dyDescent="0.25">
      <c r="A107" s="86"/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</row>
    <row r="108" spans="1:25" s="52" customFormat="1" x14ac:dyDescent="0.25">
      <c r="A108" s="86"/>
      <c r="B108" s="86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</row>
    <row r="109" spans="1:25" s="52" customFormat="1" x14ac:dyDescent="0.25">
      <c r="A109" s="86"/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</row>
    <row r="110" spans="1:25" s="52" customFormat="1" x14ac:dyDescent="0.25">
      <c r="A110" s="86"/>
      <c r="B110" s="86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</row>
    <row r="111" spans="1:25" s="52" customFormat="1" x14ac:dyDescent="0.25">
      <c r="A111" s="86"/>
      <c r="B111" s="86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</row>
    <row r="112" spans="1:25" s="52" customFormat="1" x14ac:dyDescent="0.25">
      <c r="A112" s="86"/>
      <c r="B112" s="86"/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</row>
    <row r="113" spans="1:25" s="52" customFormat="1" x14ac:dyDescent="0.25">
      <c r="A113" s="86"/>
      <c r="B113" s="86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6"/>
    </row>
    <row r="114" spans="1:25" s="52" customFormat="1" x14ac:dyDescent="0.25">
      <c r="A114" s="86"/>
      <c r="B114" s="86"/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86"/>
      <c r="U114" s="86"/>
      <c r="V114" s="86"/>
      <c r="W114" s="86"/>
      <c r="X114" s="86"/>
      <c r="Y114" s="86"/>
    </row>
    <row r="115" spans="1:25" s="52" customFormat="1" x14ac:dyDescent="0.25">
      <c r="A115" s="86"/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86"/>
      <c r="X115" s="86"/>
      <c r="Y115" s="86"/>
    </row>
    <row r="116" spans="1:25" s="52" customFormat="1" x14ac:dyDescent="0.25">
      <c r="A116" s="86"/>
      <c r="B116" s="86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6"/>
      <c r="V116" s="86"/>
      <c r="W116" s="86"/>
      <c r="X116" s="86"/>
      <c r="Y116" s="86"/>
    </row>
    <row r="117" spans="1:25" s="52" customFormat="1" x14ac:dyDescent="0.25">
      <c r="A117" s="86"/>
      <c r="B117" s="86"/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6"/>
      <c r="V117" s="86"/>
      <c r="W117" s="86"/>
      <c r="X117" s="86"/>
      <c r="Y117" s="86"/>
    </row>
    <row r="118" spans="1:25" s="52" customFormat="1" x14ac:dyDescent="0.25">
      <c r="A118" s="86"/>
      <c r="B118" s="86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6"/>
      <c r="U118" s="86"/>
      <c r="V118" s="86"/>
      <c r="W118" s="86"/>
      <c r="X118" s="86"/>
      <c r="Y118" s="86"/>
    </row>
    <row r="119" spans="1:25" s="52" customFormat="1" x14ac:dyDescent="0.25">
      <c r="A119" s="86"/>
      <c r="B119" s="86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6"/>
    </row>
    <row r="120" spans="1:25" s="52" customFormat="1" x14ac:dyDescent="0.25">
      <c r="A120" s="86"/>
      <c r="B120" s="86"/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6"/>
      <c r="V120" s="86"/>
      <c r="W120" s="86"/>
      <c r="X120" s="86"/>
      <c r="Y120" s="86"/>
    </row>
    <row r="121" spans="1:25" s="52" customFormat="1" x14ac:dyDescent="0.25">
      <c r="A121" s="86"/>
      <c r="B121" s="86"/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86"/>
      <c r="T121" s="86"/>
      <c r="U121" s="86"/>
      <c r="V121" s="86"/>
      <c r="W121" s="86"/>
      <c r="X121" s="86"/>
      <c r="Y121" s="86"/>
    </row>
    <row r="122" spans="1:25" s="52" customFormat="1" x14ac:dyDescent="0.25">
      <c r="A122" s="86"/>
      <c r="B122" s="86"/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86"/>
      <c r="T122" s="86"/>
      <c r="U122" s="86"/>
      <c r="V122" s="86"/>
      <c r="W122" s="86"/>
      <c r="X122" s="86"/>
      <c r="Y122" s="86"/>
    </row>
    <row r="123" spans="1:25" s="52" customFormat="1" x14ac:dyDescent="0.25">
      <c r="A123" s="86"/>
      <c r="B123" s="86"/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86"/>
      <c r="U123" s="86"/>
      <c r="V123" s="86"/>
      <c r="W123" s="86"/>
      <c r="X123" s="86"/>
      <c r="Y123" s="86"/>
    </row>
    <row r="124" spans="1:25" s="52" customFormat="1" x14ac:dyDescent="0.25">
      <c r="A124" s="86"/>
      <c r="B124" s="86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86"/>
      <c r="U124" s="86"/>
      <c r="V124" s="86"/>
      <c r="W124" s="86"/>
      <c r="X124" s="86"/>
      <c r="Y124" s="86"/>
    </row>
    <row r="125" spans="1:25" s="52" customFormat="1" x14ac:dyDescent="0.25">
      <c r="A125" s="86"/>
      <c r="B125" s="86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86"/>
      <c r="U125" s="86"/>
      <c r="V125" s="86"/>
      <c r="W125" s="86"/>
      <c r="X125" s="86"/>
      <c r="Y125" s="86"/>
    </row>
    <row r="126" spans="1:25" s="52" customFormat="1" x14ac:dyDescent="0.25">
      <c r="A126" s="86"/>
      <c r="B126" s="86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86"/>
      <c r="V126" s="86"/>
      <c r="W126" s="86"/>
      <c r="X126" s="86"/>
      <c r="Y126" s="86"/>
    </row>
    <row r="127" spans="1:25" s="52" customFormat="1" x14ac:dyDescent="0.25">
      <c r="A127" s="86"/>
      <c r="B127" s="86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86"/>
      <c r="X127" s="86"/>
      <c r="Y127" s="86"/>
    </row>
    <row r="128" spans="1:25" s="52" customFormat="1" x14ac:dyDescent="0.25">
      <c r="A128" s="86"/>
      <c r="B128" s="86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86"/>
      <c r="X128" s="86"/>
      <c r="Y128" s="86"/>
    </row>
    <row r="129" spans="1:25" s="52" customFormat="1" x14ac:dyDescent="0.25">
      <c r="A129" s="86"/>
      <c r="B129" s="86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6"/>
      <c r="V129" s="86"/>
      <c r="W129" s="86"/>
      <c r="X129" s="86"/>
      <c r="Y129" s="86"/>
    </row>
    <row r="130" spans="1:25" s="52" customFormat="1" x14ac:dyDescent="0.25">
      <c r="A130" s="86"/>
      <c r="B130" s="86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86"/>
      <c r="X130" s="86"/>
      <c r="Y130" s="86"/>
    </row>
    <row r="131" spans="1:25" s="52" customFormat="1" x14ac:dyDescent="0.25">
      <c r="A131" s="86"/>
      <c r="B131" s="86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86"/>
    </row>
    <row r="132" spans="1:25" s="52" customFormat="1" x14ac:dyDescent="0.25">
      <c r="A132" s="86"/>
      <c r="B132" s="86"/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6"/>
      <c r="V132" s="86"/>
      <c r="W132" s="86"/>
      <c r="X132" s="86"/>
      <c r="Y132" s="86"/>
    </row>
    <row r="133" spans="1:25" s="52" customFormat="1" x14ac:dyDescent="0.25">
      <c r="A133" s="86"/>
      <c r="B133" s="86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6"/>
    </row>
    <row r="134" spans="1:25" s="52" customFormat="1" x14ac:dyDescent="0.25">
      <c r="A134" s="86"/>
      <c r="B134" s="86"/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6"/>
      <c r="V134" s="86"/>
      <c r="W134" s="86"/>
      <c r="X134" s="86"/>
      <c r="Y134" s="86"/>
    </row>
    <row r="135" spans="1:25" s="52" customFormat="1" x14ac:dyDescent="0.25">
      <c r="A135" s="86"/>
      <c r="B135" s="86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6"/>
      <c r="V135" s="86"/>
      <c r="W135" s="86"/>
      <c r="X135" s="86"/>
      <c r="Y135" s="86"/>
    </row>
    <row r="136" spans="1:25" s="52" customFormat="1" x14ac:dyDescent="0.25">
      <c r="A136" s="86"/>
      <c r="B136" s="86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6"/>
      <c r="V136" s="86"/>
      <c r="W136" s="86"/>
      <c r="X136" s="86"/>
      <c r="Y136" s="86"/>
    </row>
    <row r="137" spans="1:25" s="52" customFormat="1" x14ac:dyDescent="0.25">
      <c r="A137" s="86"/>
      <c r="B137" s="86"/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86"/>
      <c r="U137" s="86"/>
      <c r="V137" s="86"/>
      <c r="W137" s="86"/>
      <c r="X137" s="86"/>
      <c r="Y137" s="86"/>
    </row>
    <row r="138" spans="1:25" x14ac:dyDescent="0.25">
      <c r="A138" s="86"/>
      <c r="B138" s="86"/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6"/>
      <c r="V138" s="86"/>
      <c r="W138" s="86"/>
      <c r="X138" s="86"/>
      <c r="Y138" s="86"/>
    </row>
    <row r="139" spans="1:25" x14ac:dyDescent="0.25">
      <c r="A139" s="86"/>
      <c r="B139" s="86"/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86"/>
      <c r="X139" s="86"/>
      <c r="Y139" s="86"/>
    </row>
    <row r="140" spans="1:25" x14ac:dyDescent="0.25">
      <c r="A140" s="86"/>
      <c r="B140" s="86"/>
      <c r="C140" s="86"/>
      <c r="D140" s="86"/>
      <c r="E140" s="86"/>
      <c r="F140" s="86"/>
      <c r="G140" s="86"/>
      <c r="H140" s="86"/>
      <c r="I140" s="86"/>
      <c r="J140" s="86"/>
      <c r="K140" s="86"/>
      <c r="L140" s="86"/>
      <c r="M140" s="86"/>
      <c r="N140" s="86"/>
      <c r="O140" s="86"/>
      <c r="P140" s="86"/>
      <c r="Q140" s="86"/>
      <c r="R140" s="86"/>
      <c r="S140" s="86"/>
      <c r="T140" s="86"/>
      <c r="U140" s="86"/>
      <c r="V140" s="86"/>
      <c r="W140" s="86"/>
      <c r="X140" s="86"/>
      <c r="Y140" s="86"/>
    </row>
    <row r="141" spans="1:25" s="53" customFormat="1" x14ac:dyDescent="0.25">
      <c r="A141" s="86"/>
      <c r="B141" s="86"/>
      <c r="C141" s="86"/>
      <c r="D141" s="86"/>
      <c r="E141" s="86"/>
      <c r="F141" s="86"/>
      <c r="G141" s="86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/>
      <c r="U141" s="86"/>
      <c r="V141" s="86"/>
      <c r="W141" s="86"/>
      <c r="X141" s="86"/>
      <c r="Y141" s="86"/>
    </row>
    <row r="142" spans="1:25" s="53" customFormat="1" x14ac:dyDescent="0.25">
      <c r="A142" s="86"/>
      <c r="B142" s="86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6"/>
      <c r="U142" s="86"/>
      <c r="V142" s="86"/>
      <c r="W142" s="86"/>
      <c r="X142" s="86"/>
      <c r="Y142" s="86"/>
    </row>
    <row r="143" spans="1:25" s="53" customFormat="1" x14ac:dyDescent="0.25">
      <c r="A143" s="86"/>
      <c r="B143" s="86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86"/>
      <c r="V143" s="86"/>
      <c r="W143" s="86"/>
      <c r="X143" s="86"/>
      <c r="Y143" s="86"/>
    </row>
    <row r="144" spans="1:25" s="53" customFormat="1" x14ac:dyDescent="0.25">
      <c r="A144" s="86"/>
      <c r="B144" s="86"/>
      <c r="C144" s="86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86"/>
      <c r="U144" s="86"/>
      <c r="V144" s="86"/>
      <c r="W144" s="86"/>
      <c r="X144" s="86"/>
      <c r="Y144" s="86"/>
    </row>
    <row r="145" spans="1:25" s="53" customFormat="1" x14ac:dyDescent="0.25">
      <c r="A145" s="86"/>
      <c r="B145" s="86"/>
      <c r="C145" s="86"/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86"/>
      <c r="V145" s="86"/>
      <c r="W145" s="86"/>
      <c r="X145" s="86"/>
      <c r="Y145" s="86"/>
    </row>
    <row r="146" spans="1:25" x14ac:dyDescent="0.25">
      <c r="A146" s="86"/>
      <c r="B146" s="86"/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6"/>
      <c r="V146" s="86"/>
      <c r="W146" s="86"/>
      <c r="X146" s="86"/>
      <c r="Y146" s="86"/>
    </row>
    <row r="147" spans="1:25" x14ac:dyDescent="0.25">
      <c r="A147" s="86"/>
      <c r="B147" s="86"/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6"/>
      <c r="V147" s="86"/>
      <c r="W147" s="86"/>
      <c r="X147" s="86"/>
      <c r="Y147" s="86"/>
    </row>
    <row r="148" spans="1:25" x14ac:dyDescent="0.25">
      <c r="A148" s="86"/>
      <c r="B148" s="86"/>
      <c r="C148" s="86"/>
      <c r="D148" s="86"/>
      <c r="E148" s="86"/>
      <c r="F148" s="86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86"/>
      <c r="U148" s="86"/>
      <c r="V148" s="86"/>
      <c r="W148" s="86"/>
      <c r="X148" s="86"/>
      <c r="Y148" s="86"/>
    </row>
    <row r="149" spans="1:25" x14ac:dyDescent="0.25">
      <c r="A149" s="86"/>
      <c r="B149" s="86"/>
      <c r="C149" s="86"/>
      <c r="D149" s="86"/>
      <c r="E149" s="86"/>
      <c r="F149" s="86"/>
      <c r="G149" s="86"/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  <c r="S149" s="86"/>
      <c r="T149" s="86"/>
      <c r="U149" s="86"/>
      <c r="V149" s="86"/>
      <c r="W149" s="86"/>
      <c r="X149" s="86"/>
      <c r="Y149" s="86"/>
    </row>
    <row r="150" spans="1:25" x14ac:dyDescent="0.25">
      <c r="A150" s="86"/>
      <c r="B150" s="86"/>
      <c r="C150" s="86"/>
      <c r="D150" s="86"/>
      <c r="E150" s="86"/>
      <c r="F150" s="86"/>
      <c r="G150" s="86"/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6"/>
      <c r="S150" s="86"/>
      <c r="T150" s="86"/>
      <c r="U150" s="86"/>
      <c r="V150" s="86"/>
      <c r="W150" s="86"/>
      <c r="X150" s="86"/>
      <c r="Y150" s="86"/>
    </row>
    <row r="151" spans="1:25" x14ac:dyDescent="0.25">
      <c r="A151" s="86"/>
      <c r="B151" s="86"/>
      <c r="C151" s="86"/>
      <c r="D151" s="86"/>
      <c r="E151" s="86"/>
      <c r="F151" s="86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86"/>
      <c r="V151" s="86"/>
      <c r="W151" s="86"/>
      <c r="X151" s="86"/>
      <c r="Y151" s="86"/>
    </row>
    <row r="156" spans="1:25" x14ac:dyDescent="0.25">
      <c r="A156" s="67" t="s">
        <v>68</v>
      </c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</row>
    <row r="157" spans="1:25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</row>
    <row r="159" spans="1:25" ht="15.75" thickBot="1" x14ac:dyDescent="0.3"/>
    <row r="160" spans="1:25" x14ac:dyDescent="0.25">
      <c r="A160" s="201" t="str">
        <f>CONCATENATE(Arkusz18!C2," - ",Arkusz18!B2," r.")</f>
        <v>01.01.2017 - 30.11.2017 r.</v>
      </c>
      <c r="B160" s="202"/>
      <c r="C160" s="202"/>
      <c r="D160" s="202"/>
      <c r="E160" s="202"/>
      <c r="F160" s="202"/>
      <c r="G160" s="202"/>
      <c r="H160" s="202"/>
      <c r="I160" s="203"/>
      <c r="M160" s="201" t="str">
        <f>CONCATENATE(Arkusz18!C2," - ",Arkusz18!B2," r.")</f>
        <v>01.01.2017 - 30.11.2017 r.</v>
      </c>
      <c r="N160" s="202"/>
      <c r="O160" s="202"/>
      <c r="P160" s="202"/>
      <c r="Q160" s="202"/>
      <c r="R160" s="202"/>
      <c r="S160" s="202"/>
      <c r="T160" s="202"/>
      <c r="U160" s="203"/>
    </row>
    <row r="161" spans="1:25" ht="15" customHeight="1" x14ac:dyDescent="0.25">
      <c r="A161" s="215" t="s">
        <v>54</v>
      </c>
      <c r="B161" s="216"/>
      <c r="C161" s="217"/>
      <c r="D161" s="195" t="s">
        <v>55</v>
      </c>
      <c r="E161" s="196"/>
      <c r="F161" s="195" t="s">
        <v>56</v>
      </c>
      <c r="G161" s="196"/>
      <c r="H161" s="195" t="s">
        <v>52</v>
      </c>
      <c r="I161" s="204"/>
      <c r="M161" s="215" t="s">
        <v>54</v>
      </c>
      <c r="N161" s="216"/>
      <c r="O161" s="217"/>
      <c r="P161" s="195" t="s">
        <v>57</v>
      </c>
      <c r="Q161" s="196"/>
      <c r="R161" s="195" t="s">
        <v>56</v>
      </c>
      <c r="S161" s="196"/>
      <c r="T161" s="195" t="s">
        <v>52</v>
      </c>
      <c r="U161" s="204"/>
    </row>
    <row r="162" spans="1:25" ht="46.5" customHeight="1" x14ac:dyDescent="0.25">
      <c r="A162" s="218"/>
      <c r="B162" s="219"/>
      <c r="C162" s="220"/>
      <c r="D162" s="197"/>
      <c r="E162" s="198"/>
      <c r="F162" s="197"/>
      <c r="G162" s="198"/>
      <c r="H162" s="197"/>
      <c r="I162" s="205"/>
      <c r="M162" s="218"/>
      <c r="N162" s="219"/>
      <c r="O162" s="220"/>
      <c r="P162" s="197"/>
      <c r="Q162" s="198"/>
      <c r="R162" s="197"/>
      <c r="S162" s="198"/>
      <c r="T162" s="197"/>
      <c r="U162" s="205"/>
    </row>
    <row r="163" spans="1:25" ht="15" customHeight="1" x14ac:dyDescent="0.25">
      <c r="A163" s="225" t="str">
        <f>Arkusz4!B2</f>
        <v>NIEMCY</v>
      </c>
      <c r="B163" s="226"/>
      <c r="C163" s="226"/>
      <c r="D163" s="208">
        <f>Arkusz4!C2</f>
        <v>3027</v>
      </c>
      <c r="E163" s="208"/>
      <c r="F163" s="208">
        <f>Arkusz4!D2</f>
        <v>2743</v>
      </c>
      <c r="G163" s="208"/>
      <c r="H163" s="208">
        <f>Arkusz4!E2</f>
        <v>933</v>
      </c>
      <c r="I163" s="208"/>
      <c r="M163" s="225" t="str">
        <f>Arkusz5!B2</f>
        <v>NIEMCY</v>
      </c>
      <c r="N163" s="226"/>
      <c r="O163" s="226"/>
      <c r="P163" s="208">
        <f>Arkusz5!C2</f>
        <v>50</v>
      </c>
      <c r="Q163" s="208"/>
      <c r="R163" s="208">
        <f>Arkusz5!D2</f>
        <v>39</v>
      </c>
      <c r="S163" s="208"/>
      <c r="T163" s="208">
        <f>Arkusz5!E2</f>
        <v>8</v>
      </c>
      <c r="U163" s="234"/>
    </row>
    <row r="164" spans="1:25" ht="15" customHeight="1" x14ac:dyDescent="0.25">
      <c r="A164" s="210" t="str">
        <f>Arkusz4!B3</f>
        <v>FRANCJA</v>
      </c>
      <c r="B164" s="211"/>
      <c r="C164" s="211"/>
      <c r="D164" s="165">
        <f>Arkusz4!C3</f>
        <v>1142</v>
      </c>
      <c r="E164" s="165"/>
      <c r="F164" s="165">
        <f>Arkusz4!D3</f>
        <v>886</v>
      </c>
      <c r="G164" s="165"/>
      <c r="H164" s="165">
        <f>Arkusz4!E3</f>
        <v>53</v>
      </c>
      <c r="I164" s="165"/>
      <c r="M164" s="210" t="str">
        <f>Arkusz5!B3</f>
        <v>BUŁGARIA</v>
      </c>
      <c r="N164" s="211"/>
      <c r="O164" s="211"/>
      <c r="P164" s="165">
        <f>Arkusz5!C3</f>
        <v>12</v>
      </c>
      <c r="Q164" s="165"/>
      <c r="R164" s="165">
        <f>Arkusz5!D3</f>
        <v>8</v>
      </c>
      <c r="S164" s="165"/>
      <c r="T164" s="165">
        <f>Arkusz5!E3</f>
        <v>0</v>
      </c>
      <c r="U164" s="232"/>
    </row>
    <row r="165" spans="1:25" ht="15" customHeight="1" x14ac:dyDescent="0.25">
      <c r="A165" s="225" t="str">
        <f>Arkusz4!B4</f>
        <v>AUSTRIA</v>
      </c>
      <c r="B165" s="226"/>
      <c r="C165" s="226"/>
      <c r="D165" s="208">
        <f>Arkusz4!C4</f>
        <v>326</v>
      </c>
      <c r="E165" s="208"/>
      <c r="F165" s="208">
        <f>Arkusz4!D4</f>
        <v>265</v>
      </c>
      <c r="G165" s="208"/>
      <c r="H165" s="208">
        <f>Arkusz4!E4</f>
        <v>193</v>
      </c>
      <c r="I165" s="208"/>
      <c r="M165" s="225" t="str">
        <f>Arkusz5!B4</f>
        <v>LITWA</v>
      </c>
      <c r="N165" s="226"/>
      <c r="O165" s="226"/>
      <c r="P165" s="208">
        <f>Arkusz5!C4</f>
        <v>11</v>
      </c>
      <c r="Q165" s="208"/>
      <c r="R165" s="208">
        <f>Arkusz5!D4</f>
        <v>2</v>
      </c>
      <c r="S165" s="208"/>
      <c r="T165" s="208">
        <f>Arkusz5!E4</f>
        <v>2</v>
      </c>
      <c r="U165" s="234"/>
    </row>
    <row r="166" spans="1:25" ht="15" customHeight="1" x14ac:dyDescent="0.25">
      <c r="A166" s="210" t="str">
        <f>Arkusz4!B5</f>
        <v>NIDERLANDY</v>
      </c>
      <c r="B166" s="211"/>
      <c r="C166" s="211"/>
      <c r="D166" s="165">
        <f>Arkusz4!C5</f>
        <v>226</v>
      </c>
      <c r="E166" s="165"/>
      <c r="F166" s="165">
        <f>Arkusz4!D5</f>
        <v>217</v>
      </c>
      <c r="G166" s="165"/>
      <c r="H166" s="165">
        <f>Arkusz4!E5</f>
        <v>35</v>
      </c>
      <c r="I166" s="165"/>
      <c r="M166" s="210" t="str">
        <f>Arkusz5!B5</f>
        <v>AUSTRIA</v>
      </c>
      <c r="N166" s="211"/>
      <c r="O166" s="211"/>
      <c r="P166" s="165">
        <f>Arkusz5!C5</f>
        <v>9</v>
      </c>
      <c r="Q166" s="165"/>
      <c r="R166" s="165">
        <f>Arkusz5!D5</f>
        <v>3</v>
      </c>
      <c r="S166" s="165"/>
      <c r="T166" s="165">
        <f>Arkusz5!E5</f>
        <v>1</v>
      </c>
      <c r="U166" s="232"/>
    </row>
    <row r="167" spans="1:25" ht="15" customHeight="1" x14ac:dyDescent="0.25">
      <c r="A167" s="225" t="str">
        <f>Arkusz4!B6</f>
        <v>SZWECJA</v>
      </c>
      <c r="B167" s="226"/>
      <c r="C167" s="226"/>
      <c r="D167" s="208">
        <f>Arkusz4!C6</f>
        <v>222</v>
      </c>
      <c r="E167" s="208"/>
      <c r="F167" s="208">
        <f>Arkusz4!D6</f>
        <v>188</v>
      </c>
      <c r="G167" s="208"/>
      <c r="H167" s="208">
        <f>Arkusz4!E6</f>
        <v>69</v>
      </c>
      <c r="I167" s="208"/>
      <c r="M167" s="225" t="str">
        <f>Arkusz5!B6</f>
        <v>BELGIA</v>
      </c>
      <c r="N167" s="226"/>
      <c r="O167" s="226"/>
      <c r="P167" s="208">
        <f>Arkusz5!C6</f>
        <v>9</v>
      </c>
      <c r="Q167" s="208"/>
      <c r="R167" s="208">
        <f>Arkusz5!D6</f>
        <v>4</v>
      </c>
      <c r="S167" s="208"/>
      <c r="T167" s="208">
        <f>Arkusz5!E6</f>
        <v>1</v>
      </c>
      <c r="U167" s="234"/>
    </row>
    <row r="168" spans="1:25" ht="15" customHeight="1" thickBot="1" x14ac:dyDescent="0.3">
      <c r="A168" s="227" t="str">
        <f>Arkusz4!B7</f>
        <v>Pozostałe</v>
      </c>
      <c r="B168" s="228"/>
      <c r="C168" s="228"/>
      <c r="D168" s="209">
        <f>Arkusz4!C7</f>
        <v>458</v>
      </c>
      <c r="E168" s="209"/>
      <c r="F168" s="209">
        <f>Arkusz4!D7</f>
        <v>399</v>
      </c>
      <c r="G168" s="209"/>
      <c r="H168" s="209">
        <f>Arkusz4!E7</f>
        <v>99</v>
      </c>
      <c r="I168" s="209"/>
      <c r="M168" s="227" t="str">
        <f>Arkusz5!B7</f>
        <v>Pozostałe</v>
      </c>
      <c r="N168" s="228"/>
      <c r="O168" s="228"/>
      <c r="P168" s="209">
        <f>Arkusz5!C7</f>
        <v>57</v>
      </c>
      <c r="Q168" s="209"/>
      <c r="R168" s="209">
        <f>Arkusz5!D7</f>
        <v>29</v>
      </c>
      <c r="S168" s="209"/>
      <c r="T168" s="209">
        <f>Arkusz5!E7</f>
        <v>4</v>
      </c>
      <c r="U168" s="264"/>
    </row>
    <row r="169" spans="1:25" ht="15.75" thickBot="1" x14ac:dyDescent="0.3">
      <c r="A169" s="223" t="s">
        <v>70</v>
      </c>
      <c r="B169" s="224"/>
      <c r="C169" s="224"/>
      <c r="D169" s="221">
        <f>SUM(D163:E168)</f>
        <v>5401</v>
      </c>
      <c r="E169" s="221"/>
      <c r="F169" s="221">
        <f>SUM(F163:G168)</f>
        <v>4698</v>
      </c>
      <c r="G169" s="221"/>
      <c r="H169" s="221">
        <f>SUM(H163:I168)</f>
        <v>1382</v>
      </c>
      <c r="I169" s="222"/>
      <c r="M169" s="223" t="s">
        <v>70</v>
      </c>
      <c r="N169" s="224"/>
      <c r="O169" s="224"/>
      <c r="P169" s="221">
        <f>SUM(P163:Q168)</f>
        <v>148</v>
      </c>
      <c r="Q169" s="221"/>
      <c r="R169" s="221">
        <f t="shared" ref="R169" si="0">SUM(R163:S168)</f>
        <v>85</v>
      </c>
      <c r="S169" s="221"/>
      <c r="T169" s="221">
        <f>SUM(T163:U168)</f>
        <v>16</v>
      </c>
      <c r="U169" s="222"/>
    </row>
    <row r="171" spans="1:25" x14ac:dyDescent="0.25">
      <c r="A171" s="85" t="s">
        <v>160</v>
      </c>
      <c r="B171" s="239"/>
      <c r="C171" s="239"/>
      <c r="D171" s="239"/>
      <c r="E171" s="239"/>
      <c r="F171" s="239"/>
      <c r="G171" s="239"/>
      <c r="H171" s="239"/>
      <c r="I171" s="239"/>
      <c r="J171" s="239"/>
      <c r="K171" s="239"/>
      <c r="L171" s="239"/>
      <c r="M171" s="239"/>
      <c r="N171" s="239"/>
      <c r="O171" s="239"/>
      <c r="P171" s="239"/>
      <c r="Q171" s="239"/>
      <c r="R171" s="239"/>
      <c r="S171" s="239"/>
      <c r="T171" s="239"/>
      <c r="U171" s="239"/>
      <c r="V171" s="239"/>
      <c r="W171" s="239"/>
      <c r="X171" s="239"/>
      <c r="Y171" s="239"/>
    </row>
    <row r="172" spans="1:25" x14ac:dyDescent="0.25">
      <c r="A172" s="239"/>
      <c r="B172" s="239"/>
      <c r="C172" s="239"/>
      <c r="D172" s="239"/>
      <c r="E172" s="239"/>
      <c r="F172" s="239"/>
      <c r="G172" s="239"/>
      <c r="H172" s="239"/>
      <c r="I172" s="239"/>
      <c r="J172" s="239"/>
      <c r="K172" s="239"/>
      <c r="L172" s="239"/>
      <c r="M172" s="239"/>
      <c r="N172" s="239"/>
      <c r="O172" s="239"/>
      <c r="P172" s="239"/>
      <c r="Q172" s="239"/>
      <c r="R172" s="239"/>
      <c r="S172" s="239"/>
      <c r="T172" s="239"/>
      <c r="U172" s="239"/>
      <c r="V172" s="239"/>
      <c r="W172" s="239"/>
      <c r="X172" s="239"/>
      <c r="Y172" s="239"/>
    </row>
    <row r="173" spans="1:25" s="53" customFormat="1" x14ac:dyDescent="0.25">
      <c r="A173" s="239"/>
      <c r="B173" s="239"/>
      <c r="C173" s="239"/>
      <c r="D173" s="239"/>
      <c r="E173" s="239"/>
      <c r="F173" s="239"/>
      <c r="G173" s="239"/>
      <c r="H173" s="239"/>
      <c r="I173" s="239"/>
      <c r="J173" s="239"/>
      <c r="K173" s="239"/>
      <c r="L173" s="239"/>
      <c r="M173" s="239"/>
      <c r="N173" s="239"/>
      <c r="O173" s="239"/>
      <c r="P173" s="239"/>
      <c r="Q173" s="239"/>
      <c r="R173" s="239"/>
      <c r="S173" s="239"/>
      <c r="T173" s="239"/>
      <c r="U173" s="239"/>
      <c r="V173" s="239"/>
      <c r="W173" s="239"/>
      <c r="X173" s="239"/>
      <c r="Y173" s="239"/>
    </row>
    <row r="174" spans="1:25" s="53" customFormat="1" x14ac:dyDescent="0.25">
      <c r="A174" s="239"/>
      <c r="B174" s="239"/>
      <c r="C174" s="239"/>
      <c r="D174" s="239"/>
      <c r="E174" s="239"/>
      <c r="F174" s="239"/>
      <c r="G174" s="239"/>
      <c r="H174" s="239"/>
      <c r="I174" s="239"/>
      <c r="J174" s="239"/>
      <c r="K174" s="239"/>
      <c r="L174" s="239"/>
      <c r="M174" s="239"/>
      <c r="N174" s="239"/>
      <c r="O174" s="239"/>
      <c r="P174" s="239"/>
      <c r="Q174" s="239"/>
      <c r="R174" s="239"/>
      <c r="S174" s="239"/>
      <c r="T174" s="239"/>
      <c r="U174" s="239"/>
      <c r="V174" s="239"/>
      <c r="W174" s="239"/>
      <c r="X174" s="239"/>
      <c r="Y174" s="239"/>
    </row>
    <row r="175" spans="1:25" s="53" customFormat="1" x14ac:dyDescent="0.25">
      <c r="A175" s="239"/>
      <c r="B175" s="239"/>
      <c r="C175" s="239"/>
      <c r="D175" s="239"/>
      <c r="E175" s="239"/>
      <c r="F175" s="239"/>
      <c r="G175" s="239"/>
      <c r="H175" s="239"/>
      <c r="I175" s="239"/>
      <c r="J175" s="239"/>
      <c r="K175" s="239"/>
      <c r="L175" s="239"/>
      <c r="M175" s="239"/>
      <c r="N175" s="239"/>
      <c r="O175" s="239"/>
      <c r="P175" s="239"/>
      <c r="Q175" s="239"/>
      <c r="R175" s="239"/>
      <c r="S175" s="239"/>
      <c r="T175" s="239"/>
      <c r="U175" s="239"/>
      <c r="V175" s="239"/>
      <c r="W175" s="239"/>
      <c r="X175" s="239"/>
      <c r="Y175" s="239"/>
    </row>
    <row r="176" spans="1:25" x14ac:dyDescent="0.25">
      <c r="A176" s="239"/>
      <c r="B176" s="239"/>
      <c r="C176" s="239"/>
      <c r="D176" s="239"/>
      <c r="E176" s="239"/>
      <c r="F176" s="239"/>
      <c r="G176" s="239"/>
      <c r="H176" s="239"/>
      <c r="I176" s="239"/>
      <c r="J176" s="239"/>
      <c r="K176" s="239"/>
      <c r="L176" s="239"/>
      <c r="M176" s="239"/>
      <c r="N176" s="239"/>
      <c r="O176" s="239"/>
      <c r="P176" s="239"/>
      <c r="Q176" s="239"/>
      <c r="R176" s="239"/>
      <c r="S176" s="239"/>
      <c r="T176" s="239"/>
      <c r="U176" s="239"/>
      <c r="V176" s="239"/>
      <c r="W176" s="239"/>
      <c r="X176" s="239"/>
      <c r="Y176" s="239"/>
    </row>
    <row r="177" spans="1:26" x14ac:dyDescent="0.25">
      <c r="A177" s="239"/>
      <c r="B177" s="239"/>
      <c r="C177" s="239"/>
      <c r="D177" s="239"/>
      <c r="E177" s="239"/>
      <c r="F177" s="239"/>
      <c r="G177" s="239"/>
      <c r="H177" s="239"/>
      <c r="I177" s="239"/>
      <c r="J177" s="239"/>
      <c r="K177" s="239"/>
      <c r="L177" s="239"/>
      <c r="M177" s="239"/>
      <c r="N177" s="239"/>
      <c r="O177" s="239"/>
      <c r="P177" s="239"/>
      <c r="Q177" s="239"/>
      <c r="R177" s="239"/>
      <c r="S177" s="239"/>
      <c r="T177" s="239"/>
      <c r="U177" s="239"/>
      <c r="V177" s="239"/>
      <c r="W177" s="239"/>
      <c r="X177" s="239"/>
      <c r="Y177" s="239"/>
    </row>
    <row r="178" spans="1:26" x14ac:dyDescent="0.25">
      <c r="A178" s="239"/>
      <c r="B178" s="239"/>
      <c r="C178" s="239"/>
      <c r="D178" s="239"/>
      <c r="E178" s="239"/>
      <c r="F178" s="239"/>
      <c r="G178" s="239"/>
      <c r="H178" s="239"/>
      <c r="I178" s="239"/>
      <c r="J178" s="239"/>
      <c r="K178" s="239"/>
      <c r="L178" s="239"/>
      <c r="M178" s="239"/>
      <c r="N178" s="239"/>
      <c r="O178" s="239"/>
      <c r="P178" s="239"/>
      <c r="Q178" s="239"/>
      <c r="R178" s="239"/>
      <c r="S178" s="239"/>
      <c r="T178" s="239"/>
      <c r="U178" s="239"/>
      <c r="V178" s="239"/>
      <c r="W178" s="239"/>
      <c r="X178" s="239"/>
      <c r="Y178" s="239"/>
    </row>
    <row r="179" spans="1:26" x14ac:dyDescent="0.25">
      <c r="A179" s="239"/>
      <c r="B179" s="239"/>
      <c r="C179" s="239"/>
      <c r="D179" s="239"/>
      <c r="E179" s="239"/>
      <c r="F179" s="239"/>
      <c r="G179" s="239"/>
      <c r="H179" s="239"/>
      <c r="I179" s="239"/>
      <c r="J179" s="239"/>
      <c r="K179" s="239"/>
      <c r="L179" s="239"/>
      <c r="M179" s="239"/>
      <c r="N179" s="239"/>
      <c r="O179" s="239"/>
      <c r="P179" s="239"/>
      <c r="Q179" s="239"/>
      <c r="R179" s="239"/>
      <c r="S179" s="239"/>
      <c r="T179" s="239"/>
      <c r="U179" s="239"/>
      <c r="V179" s="239"/>
      <c r="W179" s="239"/>
      <c r="X179" s="239"/>
      <c r="Y179" s="239"/>
    </row>
    <row r="180" spans="1:26" x14ac:dyDescent="0.25">
      <c r="A180" s="239"/>
      <c r="B180" s="239"/>
      <c r="C180" s="239"/>
      <c r="D180" s="239"/>
      <c r="E180" s="239"/>
      <c r="F180" s="239"/>
      <c r="G180" s="239"/>
      <c r="H180" s="239"/>
      <c r="I180" s="239"/>
      <c r="J180" s="239"/>
      <c r="K180" s="239"/>
      <c r="L180" s="239"/>
      <c r="M180" s="239"/>
      <c r="N180" s="239"/>
      <c r="O180" s="239"/>
      <c r="P180" s="239"/>
      <c r="Q180" s="239"/>
      <c r="R180" s="239"/>
      <c r="S180" s="239"/>
      <c r="T180" s="239"/>
      <c r="U180" s="239"/>
      <c r="V180" s="239"/>
      <c r="W180" s="239"/>
      <c r="X180" s="239"/>
      <c r="Y180" s="239"/>
    </row>
    <row r="181" spans="1:26" x14ac:dyDescent="0.25">
      <c r="A181" s="239"/>
      <c r="B181" s="239"/>
      <c r="C181" s="239"/>
      <c r="D181" s="239"/>
      <c r="E181" s="239"/>
      <c r="F181" s="239"/>
      <c r="G181" s="239"/>
      <c r="H181" s="239"/>
      <c r="I181" s="239"/>
      <c r="J181" s="239"/>
      <c r="K181" s="239"/>
      <c r="L181" s="239"/>
      <c r="M181" s="239"/>
      <c r="N181" s="239"/>
      <c r="O181" s="239"/>
      <c r="P181" s="239"/>
      <c r="Q181" s="239"/>
      <c r="R181" s="239"/>
      <c r="S181" s="239"/>
      <c r="T181" s="239"/>
      <c r="U181" s="239"/>
      <c r="V181" s="239"/>
      <c r="W181" s="239"/>
      <c r="X181" s="239"/>
      <c r="Y181" s="239"/>
    </row>
    <row r="183" spans="1:26" ht="15" customHeight="1" x14ac:dyDescent="0.25">
      <c r="A183" s="262" t="s">
        <v>69</v>
      </c>
      <c r="B183" s="262"/>
      <c r="C183" s="262"/>
      <c r="D183" s="262"/>
      <c r="E183" s="262"/>
      <c r="F183" s="262"/>
      <c r="G183" s="262"/>
      <c r="H183" s="262"/>
      <c r="I183" s="262"/>
      <c r="J183" s="262"/>
      <c r="K183" s="262"/>
      <c r="L183" s="262"/>
      <c r="M183" s="262"/>
      <c r="N183" s="262"/>
      <c r="O183" s="262"/>
      <c r="P183" s="262"/>
      <c r="Q183" s="262"/>
      <c r="R183" s="262"/>
      <c r="S183" s="262"/>
      <c r="T183" s="262"/>
      <c r="U183" s="262"/>
      <c r="V183" s="262"/>
      <c r="W183" s="262"/>
      <c r="X183" s="262"/>
      <c r="Y183" s="262"/>
      <c r="Z183" s="262"/>
    </row>
    <row r="184" spans="1:26" x14ac:dyDescent="0.25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</row>
    <row r="185" spans="1:26" x14ac:dyDescent="0.25">
      <c r="A185" s="67" t="s">
        <v>145</v>
      </c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</row>
    <row r="186" spans="1:26" x14ac:dyDescent="0.25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</row>
    <row r="187" spans="1:26" ht="15.75" thickBot="1" x14ac:dyDescent="0.3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</row>
    <row r="188" spans="1:26" x14ac:dyDescent="0.25">
      <c r="C188" s="156" t="s">
        <v>0</v>
      </c>
      <c r="D188" s="157"/>
      <c r="E188" s="157"/>
      <c r="F188" s="157"/>
      <c r="G188" s="180" t="str">
        <f>CONCATENATE(Arkusz18!A2," - ",Arkusz18!B2," r.")</f>
        <v>01.11.2017 - 30.11.2017 r.</v>
      </c>
      <c r="H188" s="180"/>
      <c r="I188" s="180"/>
      <c r="J188" s="180"/>
      <c r="K188" s="180"/>
      <c r="L188" s="180"/>
      <c r="M188" s="180"/>
      <c r="N188" s="180"/>
      <c r="O188" s="180"/>
      <c r="P188" s="180"/>
      <c r="Q188" s="180"/>
      <c r="R188" s="180"/>
      <c r="S188" s="180"/>
      <c r="T188" s="180"/>
      <c r="U188" s="181"/>
    </row>
    <row r="189" spans="1:26" ht="72" customHeight="1" x14ac:dyDescent="0.25">
      <c r="C189" s="158"/>
      <c r="D189" s="159"/>
      <c r="E189" s="159"/>
      <c r="F189" s="159"/>
      <c r="G189" s="166" t="s">
        <v>58</v>
      </c>
      <c r="H189" s="167"/>
      <c r="I189" s="168"/>
      <c r="J189" s="166" t="s">
        <v>59</v>
      </c>
      <c r="K189" s="167"/>
      <c r="L189" s="168"/>
      <c r="M189" s="166" t="s">
        <v>60</v>
      </c>
      <c r="N189" s="167"/>
      <c r="O189" s="168"/>
      <c r="P189" s="166" t="s">
        <v>72</v>
      </c>
      <c r="Q189" s="167"/>
      <c r="R189" s="168"/>
      <c r="S189" s="166" t="s">
        <v>61</v>
      </c>
      <c r="T189" s="167"/>
      <c r="U189" s="233"/>
    </row>
    <row r="190" spans="1:26" x14ac:dyDescent="0.25">
      <c r="C190" s="230" t="str">
        <f>Arkusz6!B2</f>
        <v>ROSJA</v>
      </c>
      <c r="D190" s="231"/>
      <c r="E190" s="231"/>
      <c r="F190" s="231"/>
      <c r="G190" s="162">
        <f>Arkusz6!C2</f>
        <v>0</v>
      </c>
      <c r="H190" s="162"/>
      <c r="I190" s="162"/>
      <c r="J190" s="162">
        <f>Arkusz6!D2</f>
        <v>11</v>
      </c>
      <c r="K190" s="162"/>
      <c r="L190" s="162"/>
      <c r="M190" s="162">
        <f>Arkusz6!E2</f>
        <v>5</v>
      </c>
      <c r="N190" s="162"/>
      <c r="O190" s="162"/>
      <c r="P190" s="162">
        <f>Arkusz6!F2</f>
        <v>112</v>
      </c>
      <c r="Q190" s="162"/>
      <c r="R190" s="162"/>
      <c r="S190" s="162">
        <f>Arkusz6!G2</f>
        <v>141</v>
      </c>
      <c r="T190" s="162"/>
      <c r="U190" s="162"/>
    </row>
    <row r="191" spans="1:26" ht="15" customHeight="1" x14ac:dyDescent="0.25">
      <c r="C191" s="163" t="str">
        <f>Arkusz6!B3</f>
        <v>UKRAINA</v>
      </c>
      <c r="D191" s="164"/>
      <c r="E191" s="164"/>
      <c r="F191" s="164"/>
      <c r="G191" s="229">
        <f>Arkusz6!C3</f>
        <v>0</v>
      </c>
      <c r="H191" s="229"/>
      <c r="I191" s="229"/>
      <c r="J191" s="229">
        <f>Arkusz6!D3</f>
        <v>19</v>
      </c>
      <c r="K191" s="229"/>
      <c r="L191" s="229"/>
      <c r="M191" s="229">
        <f>Arkusz6!E3</f>
        <v>0</v>
      </c>
      <c r="N191" s="229"/>
      <c r="O191" s="229"/>
      <c r="P191" s="229">
        <f>Arkusz6!F3</f>
        <v>44</v>
      </c>
      <c r="Q191" s="229"/>
      <c r="R191" s="229"/>
      <c r="S191" s="229">
        <f>Arkusz6!G3</f>
        <v>24</v>
      </c>
      <c r="T191" s="229"/>
      <c r="U191" s="229"/>
    </row>
    <row r="192" spans="1:26" ht="15" customHeight="1" x14ac:dyDescent="0.25">
      <c r="C192" s="230" t="str">
        <f>Arkusz6!B4</f>
        <v>TADŻYKISTAN</v>
      </c>
      <c r="D192" s="231"/>
      <c r="E192" s="231"/>
      <c r="F192" s="231"/>
      <c r="G192" s="162">
        <f>Arkusz6!C4</f>
        <v>0</v>
      </c>
      <c r="H192" s="162"/>
      <c r="I192" s="162"/>
      <c r="J192" s="162">
        <f>Arkusz6!D4</f>
        <v>11</v>
      </c>
      <c r="K192" s="162"/>
      <c r="L192" s="162"/>
      <c r="M192" s="162">
        <f>Arkusz6!E4</f>
        <v>0</v>
      </c>
      <c r="N192" s="162"/>
      <c r="O192" s="162"/>
      <c r="P192" s="162">
        <f>Arkusz6!F4</f>
        <v>8</v>
      </c>
      <c r="Q192" s="162"/>
      <c r="R192" s="162"/>
      <c r="S192" s="162">
        <f>Arkusz6!G4</f>
        <v>1</v>
      </c>
      <c r="T192" s="162"/>
      <c r="U192" s="162"/>
    </row>
    <row r="193" spans="3:25" ht="15" customHeight="1" x14ac:dyDescent="0.25">
      <c r="C193" s="163" t="str">
        <f>Arkusz6!B5</f>
        <v>IRAK</v>
      </c>
      <c r="D193" s="164"/>
      <c r="E193" s="164"/>
      <c r="F193" s="164"/>
      <c r="G193" s="229">
        <f>Arkusz6!C5</f>
        <v>0</v>
      </c>
      <c r="H193" s="229"/>
      <c r="I193" s="229"/>
      <c r="J193" s="229">
        <f>Arkusz6!D5</f>
        <v>3</v>
      </c>
      <c r="K193" s="229"/>
      <c r="L193" s="229"/>
      <c r="M193" s="229">
        <f>Arkusz6!E5</f>
        <v>0</v>
      </c>
      <c r="N193" s="229"/>
      <c r="O193" s="229"/>
      <c r="P193" s="229">
        <f>Arkusz6!F5</f>
        <v>0</v>
      </c>
      <c r="Q193" s="229"/>
      <c r="R193" s="229"/>
      <c r="S193" s="229">
        <f>Arkusz6!G5</f>
        <v>5</v>
      </c>
      <c r="T193" s="229"/>
      <c r="U193" s="229"/>
    </row>
    <row r="194" spans="3:25" ht="15" customHeight="1" x14ac:dyDescent="0.25">
      <c r="C194" s="230" t="str">
        <f>Arkusz6!B6</f>
        <v>GRUZJA</v>
      </c>
      <c r="D194" s="231"/>
      <c r="E194" s="231"/>
      <c r="F194" s="231"/>
      <c r="G194" s="162">
        <f>Arkusz6!C6</f>
        <v>0</v>
      </c>
      <c r="H194" s="162"/>
      <c r="I194" s="162"/>
      <c r="J194" s="162">
        <f>Arkusz6!D6</f>
        <v>0</v>
      </c>
      <c r="K194" s="162"/>
      <c r="L194" s="162"/>
      <c r="M194" s="162">
        <f>Arkusz6!E6</f>
        <v>0</v>
      </c>
      <c r="N194" s="162"/>
      <c r="O194" s="162"/>
      <c r="P194" s="162">
        <f>Arkusz6!F6</f>
        <v>1</v>
      </c>
      <c r="Q194" s="162"/>
      <c r="R194" s="162"/>
      <c r="S194" s="162">
        <f>Arkusz6!G6</f>
        <v>5</v>
      </c>
      <c r="T194" s="162"/>
      <c r="U194" s="162"/>
    </row>
    <row r="195" spans="3:25" ht="15" customHeight="1" thickBot="1" x14ac:dyDescent="0.3">
      <c r="C195" s="151" t="str">
        <f>Arkusz6!B7</f>
        <v>Pozostałe</v>
      </c>
      <c r="D195" s="152"/>
      <c r="E195" s="152"/>
      <c r="F195" s="152"/>
      <c r="G195" s="153">
        <f>Arkusz6!C7</f>
        <v>5</v>
      </c>
      <c r="H195" s="153"/>
      <c r="I195" s="153"/>
      <c r="J195" s="153">
        <f>Arkusz6!D7</f>
        <v>2</v>
      </c>
      <c r="K195" s="153"/>
      <c r="L195" s="153"/>
      <c r="M195" s="153">
        <f>Arkusz6!E7</f>
        <v>0</v>
      </c>
      <c r="N195" s="153"/>
      <c r="O195" s="153"/>
      <c r="P195" s="153">
        <f>Arkusz6!F7</f>
        <v>16</v>
      </c>
      <c r="Q195" s="153"/>
      <c r="R195" s="153"/>
      <c r="S195" s="153">
        <f>Arkusz6!G7</f>
        <v>12</v>
      </c>
      <c r="T195" s="153"/>
      <c r="U195" s="153"/>
    </row>
    <row r="196" spans="3:25" ht="15.75" thickBot="1" x14ac:dyDescent="0.3">
      <c r="C196" s="154" t="s">
        <v>1</v>
      </c>
      <c r="D196" s="155"/>
      <c r="E196" s="155"/>
      <c r="F196" s="155"/>
      <c r="G196" s="123">
        <f>SUM(G190:I195)</f>
        <v>5</v>
      </c>
      <c r="H196" s="123"/>
      <c r="I196" s="123"/>
      <c r="J196" s="123">
        <f t="shared" ref="J196" si="1">SUM(J190:L195)</f>
        <v>46</v>
      </c>
      <c r="K196" s="123"/>
      <c r="L196" s="123"/>
      <c r="M196" s="123">
        <f t="shared" ref="M196" si="2">SUM(M190:O195)</f>
        <v>5</v>
      </c>
      <c r="N196" s="123"/>
      <c r="O196" s="123"/>
      <c r="P196" s="123">
        <f t="shared" ref="P196" si="3">SUM(P190:R195)</f>
        <v>181</v>
      </c>
      <c r="Q196" s="123"/>
      <c r="R196" s="123"/>
      <c r="S196" s="123">
        <f>SUM(S190:U195)</f>
        <v>188</v>
      </c>
      <c r="T196" s="123"/>
      <c r="U196" s="124"/>
    </row>
    <row r="198" spans="3:25" ht="15.75" thickBot="1" x14ac:dyDescent="0.3"/>
    <row r="199" spans="3:25" ht="15" customHeight="1" x14ac:dyDescent="0.25">
      <c r="C199" s="156" t="s">
        <v>0</v>
      </c>
      <c r="D199" s="157"/>
      <c r="E199" s="157"/>
      <c r="F199" s="157"/>
      <c r="G199" s="180" t="str">
        <f>CONCATENATE(Arkusz18!C2," - ",Arkusz18!B2," r.")</f>
        <v>01.01.2017 - 30.11.2017 r.</v>
      </c>
      <c r="H199" s="180"/>
      <c r="I199" s="180"/>
      <c r="J199" s="180"/>
      <c r="K199" s="180"/>
      <c r="L199" s="180"/>
      <c r="M199" s="180"/>
      <c r="N199" s="180"/>
      <c r="O199" s="180"/>
      <c r="P199" s="180"/>
      <c r="Q199" s="180"/>
      <c r="R199" s="180"/>
      <c r="S199" s="180"/>
      <c r="T199" s="180"/>
      <c r="U199" s="181"/>
    </row>
    <row r="200" spans="3:25" ht="70.5" customHeight="1" x14ac:dyDescent="0.25">
      <c r="C200" s="158"/>
      <c r="D200" s="159"/>
      <c r="E200" s="159"/>
      <c r="F200" s="159"/>
      <c r="G200" s="166" t="s">
        <v>58</v>
      </c>
      <c r="H200" s="167"/>
      <c r="I200" s="168"/>
      <c r="J200" s="166" t="s">
        <v>59</v>
      </c>
      <c r="K200" s="167"/>
      <c r="L200" s="168"/>
      <c r="M200" s="166" t="s">
        <v>60</v>
      </c>
      <c r="N200" s="167"/>
      <c r="O200" s="168"/>
      <c r="P200" s="166" t="s">
        <v>72</v>
      </c>
      <c r="Q200" s="167"/>
      <c r="R200" s="168"/>
      <c r="S200" s="166" t="s">
        <v>61</v>
      </c>
      <c r="T200" s="167"/>
      <c r="U200" s="233"/>
    </row>
    <row r="201" spans="3:25" ht="15" customHeight="1" x14ac:dyDescent="0.25">
      <c r="C201" s="230" t="str">
        <f>Arkusz7!B2</f>
        <v>ROSJA</v>
      </c>
      <c r="D201" s="231"/>
      <c r="E201" s="231"/>
      <c r="F201" s="231"/>
      <c r="G201" s="162">
        <f>Arkusz7!C2</f>
        <v>14</v>
      </c>
      <c r="H201" s="162"/>
      <c r="I201" s="162"/>
      <c r="J201" s="162">
        <f>Arkusz7!D2</f>
        <v>66</v>
      </c>
      <c r="K201" s="162"/>
      <c r="L201" s="162"/>
      <c r="M201" s="162">
        <f>Arkusz7!E2</f>
        <v>5</v>
      </c>
      <c r="N201" s="162"/>
      <c r="O201" s="162"/>
      <c r="P201" s="162">
        <f>Arkusz7!F2</f>
        <v>1222</v>
      </c>
      <c r="Q201" s="162"/>
      <c r="R201" s="162"/>
      <c r="S201" s="162">
        <f>Arkusz7!G2</f>
        <v>2052</v>
      </c>
      <c r="T201" s="162"/>
      <c r="U201" s="162"/>
    </row>
    <row r="202" spans="3:25" ht="15" customHeight="1" x14ac:dyDescent="0.25">
      <c r="C202" s="163" t="str">
        <f>Arkusz7!B3</f>
        <v>UKRAINA</v>
      </c>
      <c r="D202" s="164"/>
      <c r="E202" s="164"/>
      <c r="F202" s="164"/>
      <c r="G202" s="229">
        <f>Arkusz7!C3</f>
        <v>56</v>
      </c>
      <c r="H202" s="229"/>
      <c r="I202" s="229"/>
      <c r="J202" s="229">
        <f>Arkusz7!D3</f>
        <v>170</v>
      </c>
      <c r="K202" s="229"/>
      <c r="L202" s="229"/>
      <c r="M202" s="229">
        <f>Arkusz7!E3</f>
        <v>0</v>
      </c>
      <c r="N202" s="229"/>
      <c r="O202" s="229"/>
      <c r="P202" s="229">
        <f>Arkusz7!F3</f>
        <v>329</v>
      </c>
      <c r="Q202" s="229"/>
      <c r="R202" s="229"/>
      <c r="S202" s="229">
        <f>Arkusz7!G3</f>
        <v>239</v>
      </c>
      <c r="T202" s="229"/>
      <c r="U202" s="229"/>
    </row>
    <row r="203" spans="3:25" ht="15" customHeight="1" x14ac:dyDescent="0.25">
      <c r="C203" s="230" t="str">
        <f>Arkusz7!B4</f>
        <v>TADŻYKISTAN</v>
      </c>
      <c r="D203" s="231"/>
      <c r="E203" s="231"/>
      <c r="F203" s="231"/>
      <c r="G203" s="162">
        <f>Arkusz7!C4</f>
        <v>7</v>
      </c>
      <c r="H203" s="162"/>
      <c r="I203" s="162"/>
      <c r="J203" s="162">
        <f>Arkusz7!D4</f>
        <v>28</v>
      </c>
      <c r="K203" s="162"/>
      <c r="L203" s="162"/>
      <c r="M203" s="162">
        <f>Arkusz7!E4</f>
        <v>0</v>
      </c>
      <c r="N203" s="162"/>
      <c r="O203" s="162"/>
      <c r="P203" s="162">
        <f>Arkusz7!F4</f>
        <v>148</v>
      </c>
      <c r="Q203" s="162"/>
      <c r="R203" s="162"/>
      <c r="S203" s="162">
        <f>Arkusz7!G4</f>
        <v>58</v>
      </c>
      <c r="T203" s="162"/>
      <c r="U203" s="162"/>
    </row>
    <row r="204" spans="3:25" ht="15" customHeight="1" x14ac:dyDescent="0.25">
      <c r="C204" s="163" t="str">
        <f>Arkusz7!B5</f>
        <v>ARMENIA</v>
      </c>
      <c r="D204" s="164"/>
      <c r="E204" s="164"/>
      <c r="F204" s="164"/>
      <c r="G204" s="229">
        <f>Arkusz7!C5</f>
        <v>1</v>
      </c>
      <c r="H204" s="229"/>
      <c r="I204" s="229"/>
      <c r="J204" s="229">
        <f>Arkusz7!D5</f>
        <v>0</v>
      </c>
      <c r="K204" s="229"/>
      <c r="L204" s="229"/>
      <c r="M204" s="229">
        <f>Arkusz7!E5</f>
        <v>0</v>
      </c>
      <c r="N204" s="229"/>
      <c r="O204" s="229"/>
      <c r="P204" s="229">
        <f>Arkusz7!F5</f>
        <v>62</v>
      </c>
      <c r="Q204" s="229"/>
      <c r="R204" s="229"/>
      <c r="S204" s="229">
        <f>Arkusz7!G5</f>
        <v>30</v>
      </c>
      <c r="T204" s="229"/>
      <c r="U204" s="229"/>
    </row>
    <row r="205" spans="3:25" ht="15" customHeight="1" x14ac:dyDescent="0.25">
      <c r="C205" s="230" t="str">
        <f>Arkusz7!B6</f>
        <v>GRUZJA</v>
      </c>
      <c r="D205" s="231"/>
      <c r="E205" s="231"/>
      <c r="F205" s="231"/>
      <c r="G205" s="162">
        <f>Arkusz7!C6</f>
        <v>0</v>
      </c>
      <c r="H205" s="162"/>
      <c r="I205" s="162"/>
      <c r="J205" s="162">
        <f>Arkusz7!D6</f>
        <v>1</v>
      </c>
      <c r="K205" s="162"/>
      <c r="L205" s="162"/>
      <c r="M205" s="162">
        <f>Arkusz7!E6</f>
        <v>0</v>
      </c>
      <c r="N205" s="162"/>
      <c r="O205" s="162"/>
      <c r="P205" s="162">
        <f>Arkusz7!F6</f>
        <v>22</v>
      </c>
      <c r="Q205" s="162"/>
      <c r="R205" s="162"/>
      <c r="S205" s="162">
        <f>Arkusz7!G6</f>
        <v>33</v>
      </c>
      <c r="T205" s="162"/>
      <c r="U205" s="162"/>
    </row>
    <row r="206" spans="3:25" ht="15" customHeight="1" thickBot="1" x14ac:dyDescent="0.3">
      <c r="C206" s="151" t="str">
        <f>Arkusz7!B7</f>
        <v>Pozostałe</v>
      </c>
      <c r="D206" s="152"/>
      <c r="E206" s="152"/>
      <c r="F206" s="152"/>
      <c r="G206" s="153">
        <f>Arkusz7!C7</f>
        <v>62</v>
      </c>
      <c r="H206" s="153"/>
      <c r="I206" s="153"/>
      <c r="J206" s="153">
        <f>Arkusz7!D7</f>
        <v>28</v>
      </c>
      <c r="K206" s="153"/>
      <c r="L206" s="153"/>
      <c r="M206" s="153">
        <f>Arkusz7!E7</f>
        <v>4</v>
      </c>
      <c r="N206" s="153"/>
      <c r="O206" s="153"/>
      <c r="P206" s="153">
        <f>Arkusz7!F7</f>
        <v>215</v>
      </c>
      <c r="Q206" s="153"/>
      <c r="R206" s="153"/>
      <c r="S206" s="153">
        <f>Arkusz7!G7</f>
        <v>218</v>
      </c>
      <c r="T206" s="153"/>
      <c r="U206" s="153"/>
    </row>
    <row r="207" spans="3:25" ht="15" customHeight="1" thickBot="1" x14ac:dyDescent="0.3">
      <c r="C207" s="154" t="s">
        <v>1</v>
      </c>
      <c r="D207" s="155"/>
      <c r="E207" s="155"/>
      <c r="F207" s="155"/>
      <c r="G207" s="123">
        <f>SUM(G201:I206)</f>
        <v>140</v>
      </c>
      <c r="H207" s="123"/>
      <c r="I207" s="123"/>
      <c r="J207" s="123">
        <f t="shared" ref="J207" si="4">SUM(J201:L206)</f>
        <v>293</v>
      </c>
      <c r="K207" s="123"/>
      <c r="L207" s="123"/>
      <c r="M207" s="123">
        <f t="shared" ref="M207" si="5">SUM(M201:O206)</f>
        <v>9</v>
      </c>
      <c r="N207" s="123"/>
      <c r="O207" s="123"/>
      <c r="P207" s="123">
        <f t="shared" ref="P207" si="6">SUM(P201:R206)</f>
        <v>1998</v>
      </c>
      <c r="Q207" s="123"/>
      <c r="R207" s="123"/>
      <c r="S207" s="123">
        <f>SUM(S201:U206)</f>
        <v>2630</v>
      </c>
      <c r="T207" s="123"/>
      <c r="U207" s="124"/>
    </row>
    <row r="208" spans="3:25" s="57" customFormat="1" ht="15" customHeight="1" x14ac:dyDescent="0.25">
      <c r="C208" s="299"/>
      <c r="D208" s="299"/>
      <c r="E208" s="299"/>
      <c r="F208" s="299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Y208" s="6"/>
    </row>
    <row r="211" spans="1:25" x14ac:dyDescent="0.25">
      <c r="A211" s="85" t="s">
        <v>161</v>
      </c>
      <c r="B211" s="239"/>
      <c r="C211" s="239"/>
      <c r="D211" s="239"/>
      <c r="E211" s="239"/>
      <c r="F211" s="239"/>
      <c r="G211" s="239"/>
      <c r="H211" s="239"/>
      <c r="I211" s="239"/>
      <c r="J211" s="239"/>
      <c r="K211" s="239"/>
      <c r="L211" s="239"/>
      <c r="M211" s="239"/>
      <c r="N211" s="239"/>
      <c r="O211" s="239"/>
      <c r="P211" s="239"/>
      <c r="Q211" s="239"/>
      <c r="R211" s="239"/>
      <c r="S211" s="239"/>
      <c r="T211" s="239"/>
      <c r="U211" s="239"/>
      <c r="V211" s="239"/>
      <c r="W211" s="239"/>
      <c r="X211" s="239"/>
      <c r="Y211" s="239"/>
    </row>
    <row r="212" spans="1:25" s="54" customFormat="1" x14ac:dyDescent="0.25">
      <c r="A212" s="85"/>
      <c r="B212" s="239"/>
      <c r="C212" s="239"/>
      <c r="D212" s="239"/>
      <c r="E212" s="239"/>
      <c r="F212" s="239"/>
      <c r="G212" s="239"/>
      <c r="H212" s="239"/>
      <c r="I212" s="239"/>
      <c r="J212" s="239"/>
      <c r="K212" s="239"/>
      <c r="L212" s="239"/>
      <c r="M212" s="239"/>
      <c r="N212" s="239"/>
      <c r="O212" s="239"/>
      <c r="P212" s="239"/>
      <c r="Q212" s="239"/>
      <c r="R212" s="239"/>
      <c r="S212" s="239"/>
      <c r="T212" s="239"/>
      <c r="U212" s="239"/>
      <c r="V212" s="239"/>
      <c r="W212" s="239"/>
      <c r="X212" s="239"/>
      <c r="Y212" s="239"/>
    </row>
    <row r="213" spans="1:25" s="54" customFormat="1" x14ac:dyDescent="0.25">
      <c r="A213" s="85"/>
      <c r="B213" s="239"/>
      <c r="C213" s="239"/>
      <c r="D213" s="239"/>
      <c r="E213" s="239"/>
      <c r="F213" s="239"/>
      <c r="G213" s="239"/>
      <c r="H213" s="239"/>
      <c r="I213" s="239"/>
      <c r="J213" s="239"/>
      <c r="K213" s="239"/>
      <c r="L213" s="239"/>
      <c r="M213" s="239"/>
      <c r="N213" s="239"/>
      <c r="O213" s="239"/>
      <c r="P213" s="239"/>
      <c r="Q213" s="239"/>
      <c r="R213" s="239"/>
      <c r="S213" s="239"/>
      <c r="T213" s="239"/>
      <c r="U213" s="239"/>
      <c r="V213" s="239"/>
      <c r="W213" s="239"/>
      <c r="X213" s="239"/>
      <c r="Y213" s="239"/>
    </row>
    <row r="214" spans="1:25" s="54" customFormat="1" x14ac:dyDescent="0.25">
      <c r="A214" s="85"/>
      <c r="B214" s="239"/>
      <c r="C214" s="239"/>
      <c r="D214" s="239"/>
      <c r="E214" s="239"/>
      <c r="F214" s="239"/>
      <c r="G214" s="239"/>
      <c r="H214" s="239"/>
      <c r="I214" s="239"/>
      <c r="J214" s="239"/>
      <c r="K214" s="239"/>
      <c r="L214" s="239"/>
      <c r="M214" s="239"/>
      <c r="N214" s="239"/>
      <c r="O214" s="239"/>
      <c r="P214" s="239"/>
      <c r="Q214" s="239"/>
      <c r="R214" s="239"/>
      <c r="S214" s="239"/>
      <c r="T214" s="239"/>
      <c r="U214" s="239"/>
      <c r="V214" s="239"/>
      <c r="W214" s="239"/>
      <c r="X214" s="239"/>
      <c r="Y214" s="239"/>
    </row>
    <row r="215" spans="1:25" s="54" customFormat="1" x14ac:dyDescent="0.25">
      <c r="A215" s="85"/>
      <c r="B215" s="239"/>
      <c r="C215" s="239"/>
      <c r="D215" s="239"/>
      <c r="E215" s="239"/>
      <c r="F215" s="239"/>
      <c r="G215" s="239"/>
      <c r="H215" s="239"/>
      <c r="I215" s="239"/>
      <c r="J215" s="239"/>
      <c r="K215" s="239"/>
      <c r="L215" s="239"/>
      <c r="M215" s="239"/>
      <c r="N215" s="239"/>
      <c r="O215" s="239"/>
      <c r="P215" s="239"/>
      <c r="Q215" s="239"/>
      <c r="R215" s="239"/>
      <c r="S215" s="239"/>
      <c r="T215" s="239"/>
      <c r="U215" s="239"/>
      <c r="V215" s="239"/>
      <c r="W215" s="239"/>
      <c r="X215" s="239"/>
      <c r="Y215" s="239"/>
    </row>
    <row r="216" spans="1:25" s="54" customFormat="1" x14ac:dyDescent="0.25">
      <c r="A216" s="85"/>
      <c r="B216" s="239"/>
      <c r="C216" s="239"/>
      <c r="D216" s="239"/>
      <c r="E216" s="239"/>
      <c r="F216" s="239"/>
      <c r="G216" s="239"/>
      <c r="H216" s="239"/>
      <c r="I216" s="239"/>
      <c r="J216" s="239"/>
      <c r="K216" s="239"/>
      <c r="L216" s="239"/>
      <c r="M216" s="239"/>
      <c r="N216" s="239"/>
      <c r="O216" s="239"/>
      <c r="P216" s="239"/>
      <c r="Q216" s="239"/>
      <c r="R216" s="239"/>
      <c r="S216" s="239"/>
      <c r="T216" s="239"/>
      <c r="U216" s="239"/>
      <c r="V216" s="239"/>
      <c r="W216" s="239"/>
      <c r="X216" s="239"/>
      <c r="Y216" s="239"/>
    </row>
    <row r="217" spans="1:25" s="54" customFormat="1" x14ac:dyDescent="0.25">
      <c r="A217" s="85"/>
      <c r="B217" s="239"/>
      <c r="C217" s="239"/>
      <c r="D217" s="239"/>
      <c r="E217" s="239"/>
      <c r="F217" s="239"/>
      <c r="G217" s="239"/>
      <c r="H217" s="239"/>
      <c r="I217" s="239"/>
      <c r="J217" s="239"/>
      <c r="K217" s="239"/>
      <c r="L217" s="239"/>
      <c r="M217" s="239"/>
      <c r="N217" s="239"/>
      <c r="O217" s="239"/>
      <c r="P217" s="239"/>
      <c r="Q217" s="239"/>
      <c r="R217" s="239"/>
      <c r="S217" s="239"/>
      <c r="T217" s="239"/>
      <c r="U217" s="239"/>
      <c r="V217" s="239"/>
      <c r="W217" s="239"/>
      <c r="X217" s="239"/>
      <c r="Y217" s="239"/>
    </row>
    <row r="218" spans="1:25" s="54" customFormat="1" x14ac:dyDescent="0.25">
      <c r="A218" s="85"/>
      <c r="B218" s="239"/>
      <c r="C218" s="239"/>
      <c r="D218" s="239"/>
      <c r="E218" s="239"/>
      <c r="F218" s="239"/>
      <c r="G218" s="239"/>
      <c r="H218" s="239"/>
      <c r="I218" s="239"/>
      <c r="J218" s="239"/>
      <c r="K218" s="239"/>
      <c r="L218" s="239"/>
      <c r="M218" s="239"/>
      <c r="N218" s="239"/>
      <c r="O218" s="239"/>
      <c r="P218" s="239"/>
      <c r="Q218" s="239"/>
      <c r="R218" s="239"/>
      <c r="S218" s="239"/>
      <c r="T218" s="239"/>
      <c r="U218" s="239"/>
      <c r="V218" s="239"/>
      <c r="W218" s="239"/>
      <c r="X218" s="239"/>
      <c r="Y218" s="239"/>
    </row>
    <row r="219" spans="1:25" s="54" customFormat="1" x14ac:dyDescent="0.25">
      <c r="A219" s="85"/>
      <c r="B219" s="239"/>
      <c r="C219" s="239"/>
      <c r="D219" s="239"/>
      <c r="E219" s="239"/>
      <c r="F219" s="239"/>
      <c r="G219" s="239"/>
      <c r="H219" s="239"/>
      <c r="I219" s="239"/>
      <c r="J219" s="239"/>
      <c r="K219" s="239"/>
      <c r="L219" s="239"/>
      <c r="M219" s="239"/>
      <c r="N219" s="239"/>
      <c r="O219" s="239"/>
      <c r="P219" s="239"/>
      <c r="Q219" s="239"/>
      <c r="R219" s="239"/>
      <c r="S219" s="239"/>
      <c r="T219" s="239"/>
      <c r="U219" s="239"/>
      <c r="V219" s="239"/>
      <c r="W219" s="239"/>
      <c r="X219" s="239"/>
      <c r="Y219" s="239"/>
    </row>
    <row r="220" spans="1:25" s="54" customFormat="1" x14ac:dyDescent="0.25">
      <c r="A220" s="85"/>
      <c r="B220" s="239"/>
      <c r="C220" s="239"/>
      <c r="D220" s="239"/>
      <c r="E220" s="239"/>
      <c r="F220" s="239"/>
      <c r="G220" s="239"/>
      <c r="H220" s="239"/>
      <c r="I220" s="239"/>
      <c r="J220" s="239"/>
      <c r="K220" s="239"/>
      <c r="L220" s="239"/>
      <c r="M220" s="239"/>
      <c r="N220" s="239"/>
      <c r="O220" s="239"/>
      <c r="P220" s="239"/>
      <c r="Q220" s="239"/>
      <c r="R220" s="239"/>
      <c r="S220" s="239"/>
      <c r="T220" s="239"/>
      <c r="U220" s="239"/>
      <c r="V220" s="239"/>
      <c r="W220" s="239"/>
      <c r="X220" s="239"/>
      <c r="Y220" s="239"/>
    </row>
    <row r="221" spans="1:25" s="54" customFormat="1" x14ac:dyDescent="0.25">
      <c r="A221" s="85"/>
      <c r="B221" s="239"/>
      <c r="C221" s="239"/>
      <c r="D221" s="239"/>
      <c r="E221" s="239"/>
      <c r="F221" s="239"/>
      <c r="G221" s="239"/>
      <c r="H221" s="239"/>
      <c r="I221" s="239"/>
      <c r="J221" s="239"/>
      <c r="K221" s="239"/>
      <c r="L221" s="239"/>
      <c r="M221" s="239"/>
      <c r="N221" s="239"/>
      <c r="O221" s="239"/>
      <c r="P221" s="239"/>
      <c r="Q221" s="239"/>
      <c r="R221" s="239"/>
      <c r="S221" s="239"/>
      <c r="T221" s="239"/>
      <c r="U221" s="239"/>
      <c r="V221" s="239"/>
      <c r="W221" s="239"/>
      <c r="X221" s="239"/>
      <c r="Y221" s="239"/>
    </row>
    <row r="222" spans="1:25" s="54" customFormat="1" x14ac:dyDescent="0.25">
      <c r="A222" s="85"/>
      <c r="B222" s="239"/>
      <c r="C222" s="239"/>
      <c r="D222" s="239"/>
      <c r="E222" s="239"/>
      <c r="F222" s="239"/>
      <c r="G222" s="239"/>
      <c r="H222" s="239"/>
      <c r="I222" s="239"/>
      <c r="J222" s="239"/>
      <c r="K222" s="239"/>
      <c r="L222" s="239"/>
      <c r="M222" s="239"/>
      <c r="N222" s="239"/>
      <c r="O222" s="239"/>
      <c r="P222" s="239"/>
      <c r="Q222" s="239"/>
      <c r="R222" s="239"/>
      <c r="S222" s="239"/>
      <c r="T222" s="239"/>
      <c r="U222" s="239"/>
      <c r="V222" s="239"/>
      <c r="W222" s="239"/>
      <c r="X222" s="239"/>
      <c r="Y222" s="239"/>
    </row>
    <row r="223" spans="1:25" s="54" customFormat="1" x14ac:dyDescent="0.25">
      <c r="A223" s="85"/>
      <c r="B223" s="239"/>
      <c r="C223" s="239"/>
      <c r="D223" s="239"/>
      <c r="E223" s="239"/>
      <c r="F223" s="239"/>
      <c r="G223" s="239"/>
      <c r="H223" s="239"/>
      <c r="I223" s="239"/>
      <c r="J223" s="239"/>
      <c r="K223" s="239"/>
      <c r="L223" s="239"/>
      <c r="M223" s="239"/>
      <c r="N223" s="239"/>
      <c r="O223" s="239"/>
      <c r="P223" s="239"/>
      <c r="Q223" s="239"/>
      <c r="R223" s="239"/>
      <c r="S223" s="239"/>
      <c r="T223" s="239"/>
      <c r="U223" s="239"/>
      <c r="V223" s="239"/>
      <c r="W223" s="239"/>
      <c r="X223" s="239"/>
      <c r="Y223" s="239"/>
    </row>
    <row r="224" spans="1:25" s="54" customFormat="1" x14ac:dyDescent="0.25">
      <c r="A224" s="85"/>
      <c r="B224" s="239"/>
      <c r="C224" s="239"/>
      <c r="D224" s="239"/>
      <c r="E224" s="239"/>
      <c r="F224" s="239"/>
      <c r="G224" s="239"/>
      <c r="H224" s="239"/>
      <c r="I224" s="239"/>
      <c r="J224" s="239"/>
      <c r="K224" s="239"/>
      <c r="L224" s="239"/>
      <c r="M224" s="239"/>
      <c r="N224" s="239"/>
      <c r="O224" s="239"/>
      <c r="P224" s="239"/>
      <c r="Q224" s="239"/>
      <c r="R224" s="239"/>
      <c r="S224" s="239"/>
      <c r="T224" s="239"/>
      <c r="U224" s="239"/>
      <c r="V224" s="239"/>
      <c r="W224" s="239"/>
      <c r="X224" s="239"/>
      <c r="Y224" s="239"/>
    </row>
    <row r="225" spans="1:25" s="54" customFormat="1" x14ac:dyDescent="0.25">
      <c r="A225" s="85"/>
      <c r="B225" s="239"/>
      <c r="C225" s="239"/>
      <c r="D225" s="239"/>
      <c r="E225" s="239"/>
      <c r="F225" s="239"/>
      <c r="G225" s="239"/>
      <c r="H225" s="239"/>
      <c r="I225" s="239"/>
      <c r="J225" s="239"/>
      <c r="K225" s="239"/>
      <c r="L225" s="239"/>
      <c r="M225" s="239"/>
      <c r="N225" s="239"/>
      <c r="O225" s="239"/>
      <c r="P225" s="239"/>
      <c r="Q225" s="239"/>
      <c r="R225" s="239"/>
      <c r="S225" s="239"/>
      <c r="T225" s="239"/>
      <c r="U225" s="239"/>
      <c r="V225" s="239"/>
      <c r="W225" s="239"/>
      <c r="X225" s="239"/>
      <c r="Y225" s="239"/>
    </row>
    <row r="226" spans="1:25" s="54" customFormat="1" x14ac:dyDescent="0.25">
      <c r="A226" s="85"/>
      <c r="B226" s="239"/>
      <c r="C226" s="239"/>
      <c r="D226" s="239"/>
      <c r="E226" s="239"/>
      <c r="F226" s="239"/>
      <c r="G226" s="239"/>
      <c r="H226" s="239"/>
      <c r="I226" s="239"/>
      <c r="J226" s="239"/>
      <c r="K226" s="239"/>
      <c r="L226" s="239"/>
      <c r="M226" s="239"/>
      <c r="N226" s="239"/>
      <c r="O226" s="239"/>
      <c r="P226" s="239"/>
      <c r="Q226" s="239"/>
      <c r="R226" s="239"/>
      <c r="S226" s="239"/>
      <c r="T226" s="239"/>
      <c r="U226" s="239"/>
      <c r="V226" s="239"/>
      <c r="W226" s="239"/>
      <c r="X226" s="239"/>
      <c r="Y226" s="239"/>
    </row>
    <row r="227" spans="1:25" s="54" customFormat="1" x14ac:dyDescent="0.25">
      <c r="A227" s="85"/>
      <c r="B227" s="239"/>
      <c r="C227" s="239"/>
      <c r="D227" s="239"/>
      <c r="E227" s="239"/>
      <c r="F227" s="239"/>
      <c r="G227" s="239"/>
      <c r="H227" s="239"/>
      <c r="I227" s="239"/>
      <c r="J227" s="239"/>
      <c r="K227" s="239"/>
      <c r="L227" s="239"/>
      <c r="M227" s="239"/>
      <c r="N227" s="239"/>
      <c r="O227" s="239"/>
      <c r="P227" s="239"/>
      <c r="Q227" s="239"/>
      <c r="R227" s="239"/>
      <c r="S227" s="239"/>
      <c r="T227" s="239"/>
      <c r="U227" s="239"/>
      <c r="V227" s="239"/>
      <c r="W227" s="239"/>
      <c r="X227" s="239"/>
      <c r="Y227" s="239"/>
    </row>
    <row r="228" spans="1:25" s="54" customFormat="1" x14ac:dyDescent="0.25">
      <c r="A228" s="85"/>
      <c r="B228" s="239"/>
      <c r="C228" s="239"/>
      <c r="D228" s="239"/>
      <c r="E228" s="239"/>
      <c r="F228" s="239"/>
      <c r="G228" s="239"/>
      <c r="H228" s="239"/>
      <c r="I228" s="239"/>
      <c r="J228" s="239"/>
      <c r="K228" s="239"/>
      <c r="L228" s="239"/>
      <c r="M228" s="239"/>
      <c r="N228" s="239"/>
      <c r="O228" s="239"/>
      <c r="P228" s="239"/>
      <c r="Q228" s="239"/>
      <c r="R228" s="239"/>
      <c r="S228" s="239"/>
      <c r="T228" s="239"/>
      <c r="U228" s="239"/>
      <c r="V228" s="239"/>
      <c r="W228" s="239"/>
      <c r="X228" s="239"/>
      <c r="Y228" s="239"/>
    </row>
    <row r="229" spans="1:25" s="54" customFormat="1" x14ac:dyDescent="0.25">
      <c r="A229" s="85"/>
      <c r="B229" s="239"/>
      <c r="C229" s="239"/>
      <c r="D229" s="239"/>
      <c r="E229" s="239"/>
      <c r="F229" s="239"/>
      <c r="G229" s="239"/>
      <c r="H229" s="239"/>
      <c r="I229" s="239"/>
      <c r="J229" s="239"/>
      <c r="K229" s="239"/>
      <c r="L229" s="239"/>
      <c r="M229" s="239"/>
      <c r="N229" s="239"/>
      <c r="O229" s="239"/>
      <c r="P229" s="239"/>
      <c r="Q229" s="239"/>
      <c r="R229" s="239"/>
      <c r="S229" s="239"/>
      <c r="T229" s="239"/>
      <c r="U229" s="239"/>
      <c r="V229" s="239"/>
      <c r="W229" s="239"/>
      <c r="X229" s="239"/>
      <c r="Y229" s="239"/>
    </row>
    <row r="230" spans="1:25" s="54" customFormat="1" x14ac:dyDescent="0.25">
      <c r="A230" s="85"/>
      <c r="B230" s="239"/>
      <c r="C230" s="239"/>
      <c r="D230" s="239"/>
      <c r="E230" s="239"/>
      <c r="F230" s="239"/>
      <c r="G230" s="239"/>
      <c r="H230" s="239"/>
      <c r="I230" s="239"/>
      <c r="J230" s="239"/>
      <c r="K230" s="239"/>
      <c r="L230" s="239"/>
      <c r="M230" s="239"/>
      <c r="N230" s="239"/>
      <c r="O230" s="239"/>
      <c r="P230" s="239"/>
      <c r="Q230" s="239"/>
      <c r="R230" s="239"/>
      <c r="S230" s="239"/>
      <c r="T230" s="239"/>
      <c r="U230" s="239"/>
      <c r="V230" s="239"/>
      <c r="W230" s="239"/>
      <c r="X230" s="239"/>
      <c r="Y230" s="239"/>
    </row>
    <row r="231" spans="1:25" s="54" customFormat="1" x14ac:dyDescent="0.25">
      <c r="A231" s="85"/>
      <c r="B231" s="239"/>
      <c r="C231" s="239"/>
      <c r="D231" s="239"/>
      <c r="E231" s="239"/>
      <c r="F231" s="239"/>
      <c r="G231" s="239"/>
      <c r="H231" s="239"/>
      <c r="I231" s="239"/>
      <c r="J231" s="239"/>
      <c r="K231" s="239"/>
      <c r="L231" s="239"/>
      <c r="M231" s="239"/>
      <c r="N231" s="239"/>
      <c r="O231" s="239"/>
      <c r="P231" s="239"/>
      <c r="Q231" s="239"/>
      <c r="R231" s="239"/>
      <c r="S231" s="239"/>
      <c r="T231" s="239"/>
      <c r="U231" s="239"/>
      <c r="V231" s="239"/>
      <c r="W231" s="239"/>
      <c r="X231" s="239"/>
      <c r="Y231" s="239"/>
    </row>
    <row r="232" spans="1:25" s="54" customFormat="1" x14ac:dyDescent="0.25">
      <c r="A232" s="85"/>
      <c r="B232" s="239"/>
      <c r="C232" s="239"/>
      <c r="D232" s="239"/>
      <c r="E232" s="239"/>
      <c r="F232" s="239"/>
      <c r="G232" s="239"/>
      <c r="H232" s="239"/>
      <c r="I232" s="239"/>
      <c r="J232" s="239"/>
      <c r="K232" s="239"/>
      <c r="L232" s="239"/>
      <c r="M232" s="239"/>
      <c r="N232" s="239"/>
      <c r="O232" s="239"/>
      <c r="P232" s="239"/>
      <c r="Q232" s="239"/>
      <c r="R232" s="239"/>
      <c r="S232" s="239"/>
      <c r="T232" s="239"/>
      <c r="U232" s="239"/>
      <c r="V232" s="239"/>
      <c r="W232" s="239"/>
      <c r="X232" s="239"/>
      <c r="Y232" s="239"/>
    </row>
    <row r="233" spans="1:25" s="54" customFormat="1" x14ac:dyDescent="0.25">
      <c r="A233" s="85"/>
      <c r="B233" s="239"/>
      <c r="C233" s="239"/>
      <c r="D233" s="239"/>
      <c r="E233" s="239"/>
      <c r="F233" s="239"/>
      <c r="G233" s="239"/>
      <c r="H233" s="239"/>
      <c r="I233" s="239"/>
      <c r="J233" s="239"/>
      <c r="K233" s="239"/>
      <c r="L233" s="239"/>
      <c r="M233" s="239"/>
      <c r="N233" s="239"/>
      <c r="O233" s="239"/>
      <c r="P233" s="239"/>
      <c r="Q233" s="239"/>
      <c r="R233" s="239"/>
      <c r="S233" s="239"/>
      <c r="T233" s="239"/>
      <c r="U233" s="239"/>
      <c r="V233" s="239"/>
      <c r="W233" s="239"/>
      <c r="X233" s="239"/>
      <c r="Y233" s="239"/>
    </row>
    <row r="234" spans="1:25" s="54" customFormat="1" x14ac:dyDescent="0.25">
      <c r="A234" s="85"/>
      <c r="B234" s="239"/>
      <c r="C234" s="239"/>
      <c r="D234" s="239"/>
      <c r="E234" s="239"/>
      <c r="F234" s="239"/>
      <c r="G234" s="239"/>
      <c r="H234" s="239"/>
      <c r="I234" s="239"/>
      <c r="J234" s="239"/>
      <c r="K234" s="239"/>
      <c r="L234" s="239"/>
      <c r="M234" s="239"/>
      <c r="N234" s="239"/>
      <c r="O234" s="239"/>
      <c r="P234" s="239"/>
      <c r="Q234" s="239"/>
      <c r="R234" s="239"/>
      <c r="S234" s="239"/>
      <c r="T234" s="239"/>
      <c r="U234" s="239"/>
      <c r="V234" s="239"/>
      <c r="W234" s="239"/>
      <c r="X234" s="239"/>
      <c r="Y234" s="239"/>
    </row>
    <row r="235" spans="1:25" s="54" customFormat="1" x14ac:dyDescent="0.25">
      <c r="A235" s="85"/>
      <c r="B235" s="239"/>
      <c r="C235" s="239"/>
      <c r="D235" s="239"/>
      <c r="E235" s="239"/>
      <c r="F235" s="239"/>
      <c r="G235" s="239"/>
      <c r="H235" s="239"/>
      <c r="I235" s="239"/>
      <c r="J235" s="239"/>
      <c r="K235" s="239"/>
      <c r="L235" s="239"/>
      <c r="M235" s="239"/>
      <c r="N235" s="239"/>
      <c r="O235" s="239"/>
      <c r="P235" s="239"/>
      <c r="Q235" s="239"/>
      <c r="R235" s="239"/>
      <c r="S235" s="239"/>
      <c r="T235" s="239"/>
      <c r="U235" s="239"/>
      <c r="V235" s="239"/>
      <c r="W235" s="239"/>
      <c r="X235" s="239"/>
      <c r="Y235" s="239"/>
    </row>
    <row r="236" spans="1:25" s="54" customFormat="1" x14ac:dyDescent="0.25">
      <c r="A236" s="85"/>
      <c r="B236" s="239"/>
      <c r="C236" s="239"/>
      <c r="D236" s="239"/>
      <c r="E236" s="239"/>
      <c r="F236" s="239"/>
      <c r="G236" s="239"/>
      <c r="H236" s="239"/>
      <c r="I236" s="239"/>
      <c r="J236" s="239"/>
      <c r="K236" s="239"/>
      <c r="L236" s="239"/>
      <c r="M236" s="239"/>
      <c r="N236" s="239"/>
      <c r="O236" s="239"/>
      <c r="P236" s="239"/>
      <c r="Q236" s="239"/>
      <c r="R236" s="239"/>
      <c r="S236" s="239"/>
      <c r="T236" s="239"/>
      <c r="U236" s="239"/>
      <c r="V236" s="239"/>
      <c r="W236" s="239"/>
      <c r="X236" s="239"/>
      <c r="Y236" s="239"/>
    </row>
    <row r="237" spans="1:25" s="54" customFormat="1" x14ac:dyDescent="0.25">
      <c r="A237" s="85"/>
      <c r="B237" s="239"/>
      <c r="C237" s="239"/>
      <c r="D237" s="239"/>
      <c r="E237" s="239"/>
      <c r="F237" s="239"/>
      <c r="G237" s="239"/>
      <c r="H237" s="239"/>
      <c r="I237" s="239"/>
      <c r="J237" s="239"/>
      <c r="K237" s="239"/>
      <c r="L237" s="239"/>
      <c r="M237" s="239"/>
      <c r="N237" s="239"/>
      <c r="O237" s="239"/>
      <c r="P237" s="239"/>
      <c r="Q237" s="239"/>
      <c r="R237" s="239"/>
      <c r="S237" s="239"/>
      <c r="T237" s="239"/>
      <c r="U237" s="239"/>
      <c r="V237" s="239"/>
      <c r="W237" s="239"/>
      <c r="X237" s="239"/>
      <c r="Y237" s="239"/>
    </row>
    <row r="238" spans="1:25" s="54" customFormat="1" x14ac:dyDescent="0.25">
      <c r="A238" s="85"/>
      <c r="B238" s="239"/>
      <c r="C238" s="239"/>
      <c r="D238" s="239"/>
      <c r="E238" s="239"/>
      <c r="F238" s="239"/>
      <c r="G238" s="239"/>
      <c r="H238" s="239"/>
      <c r="I238" s="239"/>
      <c r="J238" s="239"/>
      <c r="K238" s="239"/>
      <c r="L238" s="239"/>
      <c r="M238" s="239"/>
      <c r="N238" s="239"/>
      <c r="O238" s="239"/>
      <c r="P238" s="239"/>
      <c r="Q238" s="239"/>
      <c r="R238" s="239"/>
      <c r="S238" s="239"/>
      <c r="T238" s="239"/>
      <c r="U238" s="239"/>
      <c r="V238" s="239"/>
      <c r="W238" s="239"/>
      <c r="X238" s="239"/>
      <c r="Y238" s="239"/>
    </row>
    <row r="239" spans="1:25" s="54" customFormat="1" x14ac:dyDescent="0.25">
      <c r="A239" s="85"/>
      <c r="B239" s="239"/>
      <c r="C239" s="239"/>
      <c r="D239" s="239"/>
      <c r="E239" s="239"/>
      <c r="F239" s="239"/>
      <c r="G239" s="239"/>
      <c r="H239" s="239"/>
      <c r="I239" s="239"/>
      <c r="J239" s="239"/>
      <c r="K239" s="239"/>
      <c r="L239" s="239"/>
      <c r="M239" s="239"/>
      <c r="N239" s="239"/>
      <c r="O239" s="239"/>
      <c r="P239" s="239"/>
      <c r="Q239" s="239"/>
      <c r="R239" s="239"/>
      <c r="S239" s="239"/>
      <c r="T239" s="239"/>
      <c r="U239" s="239"/>
      <c r="V239" s="239"/>
      <c r="W239" s="239"/>
      <c r="X239" s="239"/>
      <c r="Y239" s="239"/>
    </row>
    <row r="240" spans="1:25" s="54" customFormat="1" x14ac:dyDescent="0.25">
      <c r="A240" s="85"/>
      <c r="B240" s="239"/>
      <c r="C240" s="239"/>
      <c r="D240" s="239"/>
      <c r="E240" s="239"/>
      <c r="F240" s="239"/>
      <c r="G240" s="239"/>
      <c r="H240" s="239"/>
      <c r="I240" s="239"/>
      <c r="J240" s="239"/>
      <c r="K240" s="239"/>
      <c r="L240" s="239"/>
      <c r="M240" s="239"/>
      <c r="N240" s="239"/>
      <c r="O240" s="239"/>
      <c r="P240" s="239"/>
      <c r="Q240" s="239"/>
      <c r="R240" s="239"/>
      <c r="S240" s="239"/>
      <c r="T240" s="239"/>
      <c r="U240" s="239"/>
      <c r="V240" s="239"/>
      <c r="W240" s="239"/>
      <c r="X240" s="239"/>
      <c r="Y240" s="239"/>
    </row>
    <row r="241" spans="1:25" s="54" customFormat="1" x14ac:dyDescent="0.25">
      <c r="A241" s="85"/>
      <c r="B241" s="239"/>
      <c r="C241" s="239"/>
      <c r="D241" s="239"/>
      <c r="E241" s="239"/>
      <c r="F241" s="239"/>
      <c r="G241" s="239"/>
      <c r="H241" s="239"/>
      <c r="I241" s="239"/>
      <c r="J241" s="239"/>
      <c r="K241" s="239"/>
      <c r="L241" s="239"/>
      <c r="M241" s="239"/>
      <c r="N241" s="239"/>
      <c r="O241" s="239"/>
      <c r="P241" s="239"/>
      <c r="Q241" s="239"/>
      <c r="R241" s="239"/>
      <c r="S241" s="239"/>
      <c r="T241" s="239"/>
      <c r="U241" s="239"/>
      <c r="V241" s="239"/>
      <c r="W241" s="239"/>
      <c r="X241" s="239"/>
      <c r="Y241" s="239"/>
    </row>
    <row r="242" spans="1:25" s="54" customFormat="1" x14ac:dyDescent="0.25">
      <c r="A242" s="85"/>
      <c r="B242" s="239"/>
      <c r="C242" s="239"/>
      <c r="D242" s="239"/>
      <c r="E242" s="239"/>
      <c r="F242" s="239"/>
      <c r="G242" s="239"/>
      <c r="H242" s="239"/>
      <c r="I242" s="239"/>
      <c r="J242" s="239"/>
      <c r="K242" s="239"/>
      <c r="L242" s="239"/>
      <c r="M242" s="239"/>
      <c r="N242" s="239"/>
      <c r="O242" s="239"/>
      <c r="P242" s="239"/>
      <c r="Q242" s="239"/>
      <c r="R242" s="239"/>
      <c r="S242" s="239"/>
      <c r="T242" s="239"/>
      <c r="U242" s="239"/>
      <c r="V242" s="239"/>
      <c r="W242" s="239"/>
      <c r="X242" s="239"/>
      <c r="Y242" s="239"/>
    </row>
    <row r="243" spans="1:25" s="54" customFormat="1" x14ac:dyDescent="0.25">
      <c r="A243" s="85"/>
      <c r="B243" s="239"/>
      <c r="C243" s="239"/>
      <c r="D243" s="239"/>
      <c r="E243" s="239"/>
      <c r="F243" s="239"/>
      <c r="G243" s="239"/>
      <c r="H243" s="239"/>
      <c r="I243" s="239"/>
      <c r="J243" s="239"/>
      <c r="K243" s="239"/>
      <c r="L243" s="239"/>
      <c r="M243" s="239"/>
      <c r="N243" s="239"/>
      <c r="O243" s="239"/>
      <c r="P243" s="239"/>
      <c r="Q243" s="239"/>
      <c r="R243" s="239"/>
      <c r="S243" s="239"/>
      <c r="T243" s="239"/>
      <c r="U243" s="239"/>
      <c r="V243" s="239"/>
      <c r="W243" s="239"/>
      <c r="X243" s="239"/>
      <c r="Y243" s="239"/>
    </row>
    <row r="244" spans="1:25" s="54" customFormat="1" x14ac:dyDescent="0.25">
      <c r="A244" s="85"/>
      <c r="B244" s="239"/>
      <c r="C244" s="239"/>
      <c r="D244" s="239"/>
      <c r="E244" s="239"/>
      <c r="F244" s="239"/>
      <c r="G244" s="239"/>
      <c r="H244" s="239"/>
      <c r="I244" s="239"/>
      <c r="J244" s="239"/>
      <c r="K244" s="239"/>
      <c r="L244" s="239"/>
      <c r="M244" s="239"/>
      <c r="N244" s="239"/>
      <c r="O244" s="239"/>
      <c r="P244" s="239"/>
      <c r="Q244" s="239"/>
      <c r="R244" s="239"/>
      <c r="S244" s="239"/>
      <c r="T244" s="239"/>
      <c r="U244" s="239"/>
      <c r="V244" s="239"/>
      <c r="W244" s="239"/>
      <c r="X244" s="239"/>
      <c r="Y244" s="239"/>
    </row>
    <row r="245" spans="1:25" s="54" customFormat="1" x14ac:dyDescent="0.25">
      <c r="A245" s="85"/>
      <c r="B245" s="239"/>
      <c r="C245" s="239"/>
      <c r="D245" s="239"/>
      <c r="E245" s="239"/>
      <c r="F245" s="239"/>
      <c r="G245" s="239"/>
      <c r="H245" s="239"/>
      <c r="I245" s="239"/>
      <c r="J245" s="239"/>
      <c r="K245" s="239"/>
      <c r="L245" s="239"/>
      <c r="M245" s="239"/>
      <c r="N245" s="239"/>
      <c r="O245" s="239"/>
      <c r="P245" s="239"/>
      <c r="Q245" s="239"/>
      <c r="R245" s="239"/>
      <c r="S245" s="239"/>
      <c r="T245" s="239"/>
      <c r="U245" s="239"/>
      <c r="V245" s="239"/>
      <c r="W245" s="239"/>
      <c r="X245" s="239"/>
      <c r="Y245" s="239"/>
    </row>
    <row r="246" spans="1:25" s="54" customFormat="1" x14ac:dyDescent="0.25">
      <c r="A246" s="85"/>
      <c r="B246" s="239"/>
      <c r="C246" s="239"/>
      <c r="D246" s="239"/>
      <c r="E246" s="239"/>
      <c r="F246" s="239"/>
      <c r="G246" s="239"/>
      <c r="H246" s="239"/>
      <c r="I246" s="239"/>
      <c r="J246" s="239"/>
      <c r="K246" s="239"/>
      <c r="L246" s="239"/>
      <c r="M246" s="239"/>
      <c r="N246" s="239"/>
      <c r="O246" s="239"/>
      <c r="P246" s="239"/>
      <c r="Q246" s="239"/>
      <c r="R246" s="239"/>
      <c r="S246" s="239"/>
      <c r="T246" s="239"/>
      <c r="U246" s="239"/>
      <c r="V246" s="239"/>
      <c r="W246" s="239"/>
      <c r="X246" s="239"/>
      <c r="Y246" s="239"/>
    </row>
    <row r="247" spans="1:25" s="54" customFormat="1" x14ac:dyDescent="0.25">
      <c r="A247" s="85"/>
      <c r="B247" s="239"/>
      <c r="C247" s="239"/>
      <c r="D247" s="239"/>
      <c r="E247" s="239"/>
      <c r="F247" s="239"/>
      <c r="G247" s="239"/>
      <c r="H247" s="239"/>
      <c r="I247" s="239"/>
      <c r="J247" s="239"/>
      <c r="K247" s="239"/>
      <c r="L247" s="239"/>
      <c r="M247" s="239"/>
      <c r="N247" s="239"/>
      <c r="O247" s="239"/>
      <c r="P247" s="239"/>
      <c r="Q247" s="239"/>
      <c r="R247" s="239"/>
      <c r="S247" s="239"/>
      <c r="T247" s="239"/>
      <c r="U247" s="239"/>
      <c r="V247" s="239"/>
      <c r="W247" s="239"/>
      <c r="X247" s="239"/>
      <c r="Y247" s="239"/>
    </row>
    <row r="250" spans="1:25" ht="15" customHeight="1" x14ac:dyDescent="0.25">
      <c r="A250" s="67" t="s">
        <v>146</v>
      </c>
      <c r="B250" s="67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</row>
    <row r="251" spans="1:25" x14ac:dyDescent="0.25">
      <c r="A251" s="67"/>
      <c r="B251" s="67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</row>
    <row r="252" spans="1:25" x14ac:dyDescent="0.25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</row>
    <row r="253" spans="1:25" ht="15.75" thickBot="1" x14ac:dyDescent="0.3"/>
    <row r="254" spans="1:25" ht="27" customHeight="1" x14ac:dyDescent="0.25">
      <c r="B254" s="156" t="s">
        <v>8</v>
      </c>
      <c r="C254" s="157"/>
      <c r="D254" s="157"/>
      <c r="E254" s="157"/>
      <c r="F254" s="157"/>
      <c r="G254" s="157"/>
      <c r="H254" s="157"/>
      <c r="I254" s="157"/>
      <c r="J254" s="148" t="str">
        <f>Arkusz8!C6</f>
        <v>27.10.2017 - 02.11.2017</v>
      </c>
      <c r="K254" s="148"/>
      <c r="L254" s="148"/>
      <c r="M254" s="148" t="str">
        <f>Arkusz8!C10</f>
        <v>03.11.2017 - 09.11.2017</v>
      </c>
      <c r="N254" s="148"/>
      <c r="O254" s="148"/>
      <c r="P254" s="148" t="str">
        <f>Arkusz8!C9</f>
        <v>10.11.2017 - 16.11.2017</v>
      </c>
      <c r="Q254" s="148"/>
      <c r="R254" s="148"/>
      <c r="S254" s="148" t="str">
        <f>Arkusz8!C8</f>
        <v>17.11.2017 - 23.11.2017</v>
      </c>
      <c r="T254" s="148"/>
      <c r="U254" s="148"/>
      <c r="V254" s="148" t="str">
        <f>Arkusz8!C7</f>
        <v>24.11.2017 - 30.11.2017</v>
      </c>
      <c r="W254" s="148"/>
      <c r="X254" s="149"/>
    </row>
    <row r="255" spans="1:25" ht="15" customHeight="1" x14ac:dyDescent="0.25">
      <c r="B255" s="237" t="s">
        <v>28</v>
      </c>
      <c r="C255" s="238"/>
      <c r="D255" s="238"/>
      <c r="E255" s="238"/>
      <c r="F255" s="238"/>
      <c r="G255" s="238"/>
      <c r="H255" s="238"/>
      <c r="I255" s="238"/>
      <c r="J255" s="150">
        <f>Arkusz8!A6</f>
        <v>1469</v>
      </c>
      <c r="K255" s="150"/>
      <c r="L255" s="150"/>
      <c r="M255" s="150">
        <f>Arkusz8!A5</f>
        <v>1473</v>
      </c>
      <c r="N255" s="150"/>
      <c r="O255" s="150"/>
      <c r="P255" s="150">
        <f>Arkusz8!A4</f>
        <v>1494</v>
      </c>
      <c r="Q255" s="150"/>
      <c r="R255" s="150"/>
      <c r="S255" s="150">
        <f>Arkusz8!A3</f>
        <v>1473</v>
      </c>
      <c r="T255" s="150"/>
      <c r="U255" s="150"/>
      <c r="V255" s="150">
        <f>Arkusz8!A2</f>
        <v>1457</v>
      </c>
      <c r="W255" s="150"/>
      <c r="X255" s="150"/>
    </row>
    <row r="256" spans="1:25" x14ac:dyDescent="0.25">
      <c r="B256" s="235" t="s">
        <v>5</v>
      </c>
      <c r="C256" s="236"/>
      <c r="D256" s="236"/>
      <c r="E256" s="236"/>
      <c r="F256" s="236"/>
      <c r="G256" s="236"/>
      <c r="H256" s="236"/>
      <c r="I256" s="236"/>
      <c r="J256" s="162">
        <f>Arkusz8!A11</f>
        <v>2063</v>
      </c>
      <c r="K256" s="162"/>
      <c r="L256" s="162"/>
      <c r="M256" s="162">
        <f>Arkusz8!A10</f>
        <v>2064</v>
      </c>
      <c r="N256" s="162"/>
      <c r="O256" s="162"/>
      <c r="P256" s="162">
        <f>Arkusz8!A9</f>
        <v>2053</v>
      </c>
      <c r="Q256" s="162"/>
      <c r="R256" s="162"/>
      <c r="S256" s="162">
        <f>Arkusz8!A8</f>
        <v>2045</v>
      </c>
      <c r="T256" s="162"/>
      <c r="U256" s="162"/>
      <c r="V256" s="162">
        <f>Arkusz8!A7</f>
        <v>2017</v>
      </c>
      <c r="W256" s="162"/>
      <c r="X256" s="162"/>
    </row>
    <row r="257" spans="2:25" ht="15" customHeight="1" x14ac:dyDescent="0.25">
      <c r="B257" s="237" t="s">
        <v>6</v>
      </c>
      <c r="C257" s="238"/>
      <c r="D257" s="238"/>
      <c r="E257" s="238"/>
      <c r="F257" s="238"/>
      <c r="G257" s="238"/>
      <c r="H257" s="238"/>
      <c r="I257" s="238"/>
      <c r="J257" s="150">
        <f>Arkusz8!A16</f>
        <v>31</v>
      </c>
      <c r="K257" s="150"/>
      <c r="L257" s="150"/>
      <c r="M257" s="150">
        <f>Arkusz8!A15</f>
        <v>75</v>
      </c>
      <c r="N257" s="150"/>
      <c r="O257" s="150"/>
      <c r="P257" s="150">
        <f>Arkusz8!A14</f>
        <v>39</v>
      </c>
      <c r="Q257" s="150"/>
      <c r="R257" s="150"/>
      <c r="S257" s="150">
        <f>Arkusz8!A13</f>
        <v>70</v>
      </c>
      <c r="T257" s="150"/>
      <c r="U257" s="150"/>
      <c r="V257" s="150">
        <f>Arkusz8!A12</f>
        <v>97</v>
      </c>
      <c r="W257" s="150"/>
      <c r="X257" s="150"/>
    </row>
    <row r="258" spans="2:25" ht="15" customHeight="1" x14ac:dyDescent="0.25">
      <c r="B258" s="169" t="s">
        <v>7</v>
      </c>
      <c r="C258" s="170"/>
      <c r="D258" s="170"/>
      <c r="E258" s="170"/>
      <c r="F258" s="170"/>
      <c r="G258" s="170"/>
      <c r="H258" s="170"/>
      <c r="I258" s="170"/>
      <c r="J258" s="162">
        <f>Arkusz8!A21</f>
        <v>34</v>
      </c>
      <c r="K258" s="162"/>
      <c r="L258" s="162"/>
      <c r="M258" s="162">
        <f>Arkusz8!A20</f>
        <v>63</v>
      </c>
      <c r="N258" s="162"/>
      <c r="O258" s="162"/>
      <c r="P258" s="162">
        <f>Arkusz8!A19</f>
        <v>60</v>
      </c>
      <c r="Q258" s="162"/>
      <c r="R258" s="162"/>
      <c r="S258" s="162">
        <f>Arkusz8!A18</f>
        <v>39</v>
      </c>
      <c r="T258" s="162"/>
      <c r="U258" s="162"/>
      <c r="V258" s="162">
        <f>Arkusz8!A17</f>
        <v>48</v>
      </c>
      <c r="W258" s="162"/>
      <c r="X258" s="162"/>
    </row>
    <row r="259" spans="2:25" ht="15" customHeight="1" thickBot="1" x14ac:dyDescent="0.3">
      <c r="B259" s="160" t="s">
        <v>93</v>
      </c>
      <c r="C259" s="161"/>
      <c r="D259" s="161"/>
      <c r="E259" s="161"/>
      <c r="F259" s="161"/>
      <c r="G259" s="161"/>
      <c r="H259" s="161"/>
      <c r="I259" s="161"/>
      <c r="J259" s="171">
        <f>Arkusz8!A26</f>
        <v>0</v>
      </c>
      <c r="K259" s="171"/>
      <c r="L259" s="171"/>
      <c r="M259" s="171">
        <f>Arkusz8!A25</f>
        <v>0</v>
      </c>
      <c r="N259" s="171"/>
      <c r="O259" s="171"/>
      <c r="P259" s="171">
        <f>Arkusz8!A24</f>
        <v>0</v>
      </c>
      <c r="Q259" s="171"/>
      <c r="R259" s="171"/>
      <c r="S259" s="171">
        <f>Arkusz8!A23</f>
        <v>0</v>
      </c>
      <c r="T259" s="171"/>
      <c r="U259" s="171"/>
      <c r="V259" s="171">
        <f>Arkusz8!A22</f>
        <v>0</v>
      </c>
      <c r="W259" s="171"/>
      <c r="X259" s="171"/>
    </row>
    <row r="260" spans="2:25" ht="15" customHeight="1" thickBot="1" x14ac:dyDescent="0.3">
      <c r="B260" s="144" t="s">
        <v>94</v>
      </c>
      <c r="C260" s="145"/>
      <c r="D260" s="145"/>
      <c r="E260" s="145"/>
      <c r="F260" s="145"/>
      <c r="G260" s="145"/>
      <c r="H260" s="145"/>
      <c r="I260" s="145"/>
      <c r="J260" s="128">
        <f>SUM(J255,J256,J259)</f>
        <v>3532</v>
      </c>
      <c r="K260" s="128"/>
      <c r="L260" s="128"/>
      <c r="M260" s="128">
        <f>SUM(M255,M256,M259)</f>
        <v>3537</v>
      </c>
      <c r="N260" s="128"/>
      <c r="O260" s="128"/>
      <c r="P260" s="128">
        <f>SUM(P255,P256,P259)</f>
        <v>3547</v>
      </c>
      <c r="Q260" s="128"/>
      <c r="R260" s="128"/>
      <c r="S260" s="128">
        <f>SUM(S255,S256,S259)</f>
        <v>3518</v>
      </c>
      <c r="T260" s="128"/>
      <c r="U260" s="128"/>
      <c r="V260" s="128">
        <f>SUM(V255,V256,V259)</f>
        <v>3474</v>
      </c>
      <c r="W260" s="128"/>
      <c r="X260" s="129"/>
    </row>
    <row r="261" spans="2:25" s="37" customFormat="1" ht="15" customHeight="1" x14ac:dyDescent="0.25">
      <c r="B261" s="39"/>
      <c r="C261" s="39"/>
      <c r="D261" s="39"/>
      <c r="E261" s="39"/>
      <c r="F261" s="39"/>
      <c r="G261" s="39"/>
      <c r="H261" s="39"/>
      <c r="I261" s="39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6"/>
    </row>
    <row r="262" spans="2:25" s="37" customFormat="1" ht="15" customHeight="1" x14ac:dyDescent="0.25">
      <c r="B262" s="39"/>
      <c r="C262" s="39"/>
      <c r="D262" s="39"/>
      <c r="E262" s="39"/>
      <c r="F262" s="39"/>
      <c r="G262" s="39"/>
      <c r="H262" s="39"/>
      <c r="I262" s="39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6"/>
    </row>
    <row r="277" spans="1:25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</row>
    <row r="278" spans="1:25" s="57" customForma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Y278" s="6"/>
    </row>
    <row r="279" spans="1:25" s="57" customForma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Y279" s="6"/>
    </row>
    <row r="280" spans="1:25" s="57" customForma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Y280" s="6"/>
    </row>
    <row r="281" spans="1:25" x14ac:dyDescent="0.25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</row>
    <row r="282" spans="1:25" x14ac:dyDescent="0.25">
      <c r="A282" s="86" t="s">
        <v>162</v>
      </c>
      <c r="B282" s="87"/>
      <c r="C282" s="87"/>
      <c r="D282" s="87"/>
      <c r="E282" s="87"/>
      <c r="F282" s="87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</row>
    <row r="283" spans="1:25" x14ac:dyDescent="0.25">
      <c r="A283" s="87"/>
      <c r="B283" s="87"/>
      <c r="C283" s="87"/>
      <c r="D283" s="87"/>
      <c r="E283" s="87"/>
      <c r="F283" s="87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</row>
    <row r="284" spans="1:25" x14ac:dyDescent="0.25">
      <c r="A284" s="87"/>
      <c r="B284" s="87"/>
      <c r="C284" s="87"/>
      <c r="D284" s="87"/>
      <c r="E284" s="87"/>
      <c r="F284" s="87"/>
      <c r="G284" s="87"/>
      <c r="H284" s="87"/>
      <c r="I284" s="87"/>
      <c r="J284" s="87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7"/>
      <c r="Y284" s="87"/>
    </row>
    <row r="285" spans="1:25" s="54" customFormat="1" x14ac:dyDescent="0.25">
      <c r="A285" s="87"/>
      <c r="B285" s="87"/>
      <c r="C285" s="87"/>
      <c r="D285" s="87"/>
      <c r="E285" s="87"/>
      <c r="F285" s="87"/>
      <c r="G285" s="87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</row>
    <row r="286" spans="1:25" s="54" customFormat="1" x14ac:dyDescent="0.25">
      <c r="A286" s="87"/>
      <c r="B286" s="87"/>
      <c r="C286" s="87"/>
      <c r="D286" s="87"/>
      <c r="E286" s="87"/>
      <c r="F286" s="87"/>
      <c r="G286" s="87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</row>
    <row r="287" spans="1:25" x14ac:dyDescent="0.25">
      <c r="A287" s="87"/>
      <c r="B287" s="87"/>
      <c r="C287" s="87"/>
      <c r="D287" s="87"/>
      <c r="E287" s="87"/>
      <c r="F287" s="87"/>
      <c r="G287" s="87"/>
      <c r="H287" s="87"/>
      <c r="I287" s="87"/>
      <c r="J287" s="87"/>
      <c r="K287" s="87"/>
      <c r="L287" s="87"/>
      <c r="M287" s="87"/>
      <c r="N287" s="87"/>
      <c r="O287" s="87"/>
      <c r="P287" s="87"/>
      <c r="Q287" s="87"/>
      <c r="R287" s="87"/>
      <c r="S287" s="87"/>
      <c r="T287" s="87"/>
      <c r="U287" s="87"/>
      <c r="V287" s="87"/>
      <c r="W287" s="87"/>
      <c r="X287" s="87"/>
      <c r="Y287" s="87"/>
    </row>
    <row r="288" spans="1:25" x14ac:dyDescent="0.25">
      <c r="A288" s="87"/>
      <c r="B288" s="87"/>
      <c r="C288" s="87"/>
      <c r="D288" s="87"/>
      <c r="E288" s="87"/>
      <c r="F288" s="87"/>
      <c r="G288" s="87"/>
      <c r="H288" s="87"/>
      <c r="I288" s="87"/>
      <c r="J288" s="87"/>
      <c r="K288" s="87"/>
      <c r="L288" s="87"/>
      <c r="M288" s="87"/>
      <c r="N288" s="87"/>
      <c r="O288" s="87"/>
      <c r="P288" s="87"/>
      <c r="Q288" s="87"/>
      <c r="R288" s="87"/>
      <c r="S288" s="87"/>
      <c r="T288" s="87"/>
      <c r="U288" s="87"/>
      <c r="V288" s="87"/>
      <c r="W288" s="87"/>
      <c r="X288" s="87"/>
      <c r="Y288" s="87"/>
    </row>
    <row r="289" spans="1:25" x14ac:dyDescent="0.25">
      <c r="A289" s="87"/>
      <c r="B289" s="87"/>
      <c r="C289" s="87"/>
      <c r="D289" s="87"/>
      <c r="E289" s="87"/>
      <c r="F289" s="87"/>
      <c r="G289" s="87"/>
      <c r="H289" s="87"/>
      <c r="I289" s="87"/>
      <c r="J289" s="87"/>
      <c r="K289" s="87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  <c r="W289" s="87"/>
      <c r="X289" s="87"/>
      <c r="Y289" s="87"/>
    </row>
    <row r="290" spans="1:25" x14ac:dyDescent="0.25">
      <c r="A290" s="87"/>
      <c r="B290" s="87"/>
      <c r="C290" s="87"/>
      <c r="D290" s="87"/>
      <c r="E290" s="87"/>
      <c r="F290" s="87"/>
      <c r="G290" s="87"/>
      <c r="H290" s="87"/>
      <c r="I290" s="87"/>
      <c r="J290" s="87"/>
      <c r="K290" s="87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  <c r="W290" s="87"/>
      <c r="X290" s="87"/>
      <c r="Y290" s="87"/>
    </row>
    <row r="291" spans="1:25" x14ac:dyDescent="0.25">
      <c r="A291" s="87"/>
      <c r="B291" s="87"/>
      <c r="C291" s="87"/>
      <c r="D291" s="87"/>
      <c r="E291" s="87"/>
      <c r="F291" s="87"/>
      <c r="G291" s="87"/>
      <c r="H291" s="87"/>
      <c r="I291" s="87"/>
      <c r="J291" s="87"/>
      <c r="K291" s="87"/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87"/>
      <c r="X291" s="87"/>
      <c r="Y291" s="87"/>
    </row>
    <row r="292" spans="1:25" x14ac:dyDescent="0.25">
      <c r="A292" s="87"/>
      <c r="B292" s="87"/>
      <c r="C292" s="87"/>
      <c r="D292" s="87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</row>
    <row r="293" spans="1:25" x14ac:dyDescent="0.25">
      <c r="A293" s="87"/>
      <c r="B293" s="87"/>
      <c r="C293" s="87"/>
      <c r="D293" s="87"/>
      <c r="E293" s="87"/>
      <c r="F293" s="87"/>
      <c r="G293" s="87"/>
      <c r="H293" s="87"/>
      <c r="I293" s="87"/>
      <c r="J293" s="87"/>
      <c r="K293" s="87"/>
      <c r="L293" s="87"/>
      <c r="M293" s="87"/>
      <c r="N293" s="87"/>
      <c r="O293" s="87"/>
      <c r="P293" s="87"/>
      <c r="Q293" s="87"/>
      <c r="R293" s="87"/>
      <c r="S293" s="87"/>
      <c r="T293" s="87"/>
      <c r="U293" s="87"/>
      <c r="V293" s="87"/>
      <c r="W293" s="87"/>
      <c r="X293" s="87"/>
      <c r="Y293" s="87"/>
    </row>
    <row r="295" spans="1:25" ht="18" x14ac:dyDescent="0.25">
      <c r="A295" s="8" t="s">
        <v>71</v>
      </c>
    </row>
    <row r="296" spans="1:25" ht="18" x14ac:dyDescent="0.25">
      <c r="A296" s="8"/>
    </row>
    <row r="298" spans="1:25" x14ac:dyDescent="0.25">
      <c r="A298" s="67" t="s">
        <v>64</v>
      </c>
      <c r="B298" s="67"/>
      <c r="C298" s="67"/>
      <c r="D298" s="67"/>
      <c r="E298" s="67"/>
      <c r="F298" s="67"/>
      <c r="G298" s="67"/>
      <c r="H298" s="67"/>
      <c r="I298" s="67"/>
      <c r="J298" s="67"/>
      <c r="K298" s="67"/>
      <c r="L298" s="67"/>
      <c r="M298" s="67"/>
      <c r="N298" s="67"/>
      <c r="O298" s="67"/>
      <c r="P298" s="67"/>
      <c r="Q298" s="67"/>
      <c r="R298" s="67"/>
      <c r="S298" s="67"/>
      <c r="T298" s="67"/>
      <c r="U298" s="67"/>
    </row>
    <row r="299" spans="1:25" x14ac:dyDescent="0.25">
      <c r="A299" s="67"/>
      <c r="B299" s="67"/>
      <c r="C299" s="67"/>
      <c r="D299" s="67"/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7"/>
      <c r="Q299" s="67"/>
      <c r="R299" s="67"/>
      <c r="S299" s="67"/>
      <c r="T299" s="67"/>
      <c r="U299" s="67"/>
    </row>
    <row r="300" spans="1:25" x14ac:dyDescent="0.25">
      <c r="A300" s="67"/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7"/>
      <c r="Q300" s="67"/>
      <c r="R300" s="67"/>
      <c r="S300" s="67"/>
      <c r="T300" s="67"/>
      <c r="U300" s="67"/>
    </row>
    <row r="301" spans="1:25" ht="15.75" thickBot="1" x14ac:dyDescent="0.3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</row>
    <row r="302" spans="1:25" ht="24.95" customHeight="1" x14ac:dyDescent="0.25">
      <c r="G302" s="115" t="s">
        <v>2</v>
      </c>
      <c r="H302" s="88"/>
      <c r="I302" s="88"/>
      <c r="J302" s="88"/>
      <c r="K302" s="88" t="s">
        <v>3</v>
      </c>
      <c r="L302" s="88"/>
      <c r="M302" s="130" t="str">
        <f>CONCATENATE("decyzje ",Arkusz18!A2," - ",Arkusz18!B2," r.")</f>
        <v>decyzje 01.11.2017 - 30.11.2017 r.</v>
      </c>
      <c r="N302" s="130"/>
      <c r="O302" s="130"/>
      <c r="P302" s="130"/>
      <c r="Q302" s="130"/>
      <c r="R302" s="131"/>
    </row>
    <row r="303" spans="1:25" ht="59.25" customHeight="1" x14ac:dyDescent="0.25">
      <c r="G303" s="146"/>
      <c r="H303" s="147"/>
      <c r="I303" s="147"/>
      <c r="J303" s="147"/>
      <c r="K303" s="147"/>
      <c r="L303" s="147"/>
      <c r="M303" s="132" t="s">
        <v>24</v>
      </c>
      <c r="N303" s="132"/>
      <c r="O303" s="132" t="s">
        <v>25</v>
      </c>
      <c r="P303" s="132"/>
      <c r="Q303" s="132" t="s">
        <v>26</v>
      </c>
      <c r="R303" s="276"/>
    </row>
    <row r="304" spans="1:25" ht="15" customHeight="1" x14ac:dyDescent="0.25">
      <c r="G304" s="133" t="s">
        <v>33</v>
      </c>
      <c r="H304" s="134"/>
      <c r="I304" s="134"/>
      <c r="J304" s="134"/>
      <c r="K304" s="75">
        <f>Arkusz9!B5</f>
        <v>16644</v>
      </c>
      <c r="L304" s="75"/>
      <c r="M304" s="60">
        <f>Arkusz9!B3</f>
        <v>8066</v>
      </c>
      <c r="N304" s="60"/>
      <c r="O304" s="60">
        <f>Arkusz9!B2</f>
        <v>1144</v>
      </c>
      <c r="P304" s="60"/>
      <c r="Q304" s="60">
        <f>Arkusz9!B4</f>
        <v>452</v>
      </c>
      <c r="R304" s="63"/>
    </row>
    <row r="305" spans="7:26" ht="15" customHeight="1" x14ac:dyDescent="0.25">
      <c r="G305" s="72" t="s">
        <v>34</v>
      </c>
      <c r="H305" s="73"/>
      <c r="I305" s="73"/>
      <c r="J305" s="73"/>
      <c r="K305" s="74">
        <f>Arkusz9!B13</f>
        <v>1547</v>
      </c>
      <c r="L305" s="74"/>
      <c r="M305" s="64">
        <f>Arkusz9!B11</f>
        <v>943</v>
      </c>
      <c r="N305" s="64"/>
      <c r="O305" s="64">
        <f>Arkusz9!B10</f>
        <v>100</v>
      </c>
      <c r="P305" s="64"/>
      <c r="Q305" s="64">
        <f>Arkusz9!B12</f>
        <v>60</v>
      </c>
      <c r="R305" s="65"/>
    </row>
    <row r="306" spans="7:26" ht="15.75" thickBot="1" x14ac:dyDescent="0.3">
      <c r="G306" s="135" t="s">
        <v>23</v>
      </c>
      <c r="H306" s="136"/>
      <c r="I306" s="136"/>
      <c r="J306" s="136"/>
      <c r="K306" s="143">
        <f>Arkusz9!B9</f>
        <v>340</v>
      </c>
      <c r="L306" s="143"/>
      <c r="M306" s="66">
        <f>Arkusz9!B7</f>
        <v>176</v>
      </c>
      <c r="N306" s="66"/>
      <c r="O306" s="66">
        <f>Arkusz9!B6</f>
        <v>45</v>
      </c>
      <c r="P306" s="66"/>
      <c r="Q306" s="66">
        <f>Arkusz9!B8</f>
        <v>39</v>
      </c>
      <c r="R306" s="127"/>
    </row>
    <row r="307" spans="7:26" ht="15.75" thickBot="1" x14ac:dyDescent="0.3">
      <c r="G307" s="68" t="s">
        <v>73</v>
      </c>
      <c r="H307" s="69"/>
      <c r="I307" s="69"/>
      <c r="J307" s="69"/>
      <c r="K307" s="70">
        <f>SUM(K304:K306)</f>
        <v>18531</v>
      </c>
      <c r="L307" s="70"/>
      <c r="M307" s="70">
        <f>SUM(M304:M306)</f>
        <v>9185</v>
      </c>
      <c r="N307" s="70"/>
      <c r="O307" s="70">
        <f>SUM(O304:O306)</f>
        <v>1289</v>
      </c>
      <c r="P307" s="70"/>
      <c r="Q307" s="70">
        <f>SUM(Q304:Q306)</f>
        <v>551</v>
      </c>
      <c r="R307" s="71"/>
    </row>
    <row r="311" spans="7:26" x14ac:dyDescent="0.25">
      <c r="V311" s="11"/>
      <c r="W311" s="11"/>
      <c r="Z311" s="11"/>
    </row>
    <row r="317" spans="7:26" x14ac:dyDescent="0.25">
      <c r="V317" s="19"/>
      <c r="W317" s="19"/>
      <c r="X317" s="19"/>
      <c r="Y317" s="20"/>
      <c r="Z317" s="19"/>
    </row>
    <row r="318" spans="7:26" x14ac:dyDescent="0.25">
      <c r="V318" s="19"/>
      <c r="W318" s="19"/>
      <c r="X318" s="19"/>
      <c r="Y318" s="20"/>
      <c r="Z318" s="19"/>
    </row>
    <row r="319" spans="7:26" x14ac:dyDescent="0.25">
      <c r="V319" s="19"/>
      <c r="W319" s="19"/>
      <c r="X319" s="19"/>
      <c r="Y319" s="20"/>
      <c r="Z319" s="19"/>
    </row>
    <row r="320" spans="7:26" x14ac:dyDescent="0.25">
      <c r="V320" s="19"/>
      <c r="W320" s="19"/>
      <c r="X320" s="19"/>
      <c r="Y320" s="20"/>
      <c r="Z320" s="19"/>
    </row>
    <row r="321" spans="7:26" x14ac:dyDescent="0.25">
      <c r="V321" s="19"/>
      <c r="W321" s="19"/>
      <c r="X321" s="19"/>
      <c r="Y321" s="20"/>
      <c r="Z321" s="19"/>
    </row>
    <row r="322" spans="7:26" x14ac:dyDescent="0.25">
      <c r="V322" s="19"/>
      <c r="W322" s="19"/>
      <c r="X322" s="19"/>
      <c r="Y322" s="20"/>
      <c r="Z322" s="19"/>
    </row>
    <row r="323" spans="7:26" x14ac:dyDescent="0.25">
      <c r="V323" s="19"/>
      <c r="W323" s="19"/>
      <c r="X323" s="19"/>
      <c r="Y323" s="20"/>
      <c r="Z323" s="19"/>
    </row>
    <row r="324" spans="7:26" x14ac:dyDescent="0.25">
      <c r="V324" s="19"/>
      <c r="W324" s="19"/>
      <c r="X324" s="19"/>
      <c r="Y324" s="20"/>
      <c r="Z324" s="19"/>
    </row>
    <row r="325" spans="7:26" ht="15.75" thickBot="1" x14ac:dyDescent="0.3">
      <c r="V325" s="19"/>
      <c r="W325" s="19"/>
      <c r="X325" s="19"/>
      <c r="Y325" s="20"/>
      <c r="Z325" s="19"/>
    </row>
    <row r="326" spans="7:26" ht="15" customHeight="1" x14ac:dyDescent="0.25">
      <c r="G326" s="277" t="s">
        <v>2</v>
      </c>
      <c r="H326" s="278"/>
      <c r="I326" s="278"/>
      <c r="J326" s="278"/>
      <c r="K326" s="278"/>
      <c r="L326" s="278"/>
      <c r="M326" s="278"/>
      <c r="N326" s="278"/>
      <c r="O326" s="281" t="s">
        <v>3</v>
      </c>
      <c r="P326" s="281"/>
      <c r="Q326" s="293" t="s">
        <v>78</v>
      </c>
      <c r="R326" s="294"/>
      <c r="U326" s="19"/>
      <c r="V326" s="19"/>
      <c r="W326" s="19"/>
      <c r="X326" s="19"/>
      <c r="Y326" s="20"/>
    </row>
    <row r="327" spans="7:26" ht="46.5" customHeight="1" x14ac:dyDescent="0.25">
      <c r="G327" s="279"/>
      <c r="H327" s="280"/>
      <c r="I327" s="280"/>
      <c r="J327" s="280"/>
      <c r="K327" s="280"/>
      <c r="L327" s="280"/>
      <c r="M327" s="280"/>
      <c r="N327" s="280"/>
      <c r="O327" s="282"/>
      <c r="P327" s="282"/>
      <c r="Q327" s="295"/>
      <c r="R327" s="296"/>
      <c r="U327" s="19"/>
      <c r="V327" s="19"/>
      <c r="W327" s="19"/>
      <c r="X327" s="19"/>
      <c r="Y327" s="20"/>
    </row>
    <row r="328" spans="7:26" x14ac:dyDescent="0.25">
      <c r="G328" s="139" t="s">
        <v>74</v>
      </c>
      <c r="H328" s="140"/>
      <c r="I328" s="140"/>
      <c r="J328" s="140"/>
      <c r="K328" s="140"/>
      <c r="L328" s="140"/>
      <c r="M328" s="140"/>
      <c r="N328" s="140"/>
      <c r="O328" s="291">
        <f>Arkusz10!A2</f>
        <v>1001</v>
      </c>
      <c r="P328" s="291"/>
      <c r="Q328" s="283">
        <f>Arkusz10!A3</f>
        <v>1124</v>
      </c>
      <c r="R328" s="284"/>
      <c r="U328" s="19"/>
      <c r="V328" s="19"/>
      <c r="W328" s="19"/>
      <c r="X328" s="19"/>
      <c r="Y328" s="20"/>
    </row>
    <row r="329" spans="7:26" x14ac:dyDescent="0.25">
      <c r="G329" s="289" t="s">
        <v>75</v>
      </c>
      <c r="H329" s="290"/>
      <c r="I329" s="290"/>
      <c r="J329" s="290"/>
      <c r="K329" s="290"/>
      <c r="L329" s="290"/>
      <c r="M329" s="290"/>
      <c r="N329" s="290"/>
      <c r="O329" s="292">
        <f>Arkusz10!A4</f>
        <v>54</v>
      </c>
      <c r="P329" s="292"/>
      <c r="Q329" s="274">
        <f>Arkusz10!A5</f>
        <v>100</v>
      </c>
      <c r="R329" s="275"/>
      <c r="U329" s="19"/>
      <c r="V329" s="19"/>
      <c r="W329" s="19"/>
      <c r="X329" s="19"/>
      <c r="Y329" s="20"/>
    </row>
    <row r="330" spans="7:26" x14ac:dyDescent="0.25">
      <c r="G330" s="139" t="s">
        <v>76</v>
      </c>
      <c r="H330" s="140"/>
      <c r="I330" s="140"/>
      <c r="J330" s="140"/>
      <c r="K330" s="140"/>
      <c r="L330" s="140"/>
      <c r="M330" s="140"/>
      <c r="N330" s="140"/>
      <c r="O330" s="291">
        <f>Arkusz10!A6</f>
        <v>32</v>
      </c>
      <c r="P330" s="291"/>
      <c r="Q330" s="283">
        <f>Arkusz10!A7</f>
        <v>17</v>
      </c>
      <c r="R330" s="284"/>
      <c r="U330" s="19"/>
      <c r="V330" s="19"/>
      <c r="W330" s="19"/>
      <c r="X330" s="19"/>
      <c r="Y330" s="20"/>
    </row>
    <row r="331" spans="7:26" ht="15.75" thickBot="1" x14ac:dyDescent="0.3">
      <c r="G331" s="141" t="s">
        <v>77</v>
      </c>
      <c r="H331" s="142"/>
      <c r="I331" s="142"/>
      <c r="J331" s="142"/>
      <c r="K331" s="142"/>
      <c r="L331" s="142"/>
      <c r="M331" s="142"/>
      <c r="N331" s="142"/>
      <c r="O331" s="137">
        <f>Arkusz10!A8</f>
        <v>0</v>
      </c>
      <c r="P331" s="137"/>
      <c r="Q331" s="285">
        <f>Arkusz10!A9</f>
        <v>1</v>
      </c>
      <c r="R331" s="286"/>
      <c r="U331" s="19"/>
      <c r="V331" s="19"/>
      <c r="W331" s="19"/>
      <c r="X331" s="19"/>
      <c r="Y331" s="20"/>
    </row>
    <row r="332" spans="7:26" ht="15.75" thickBot="1" x14ac:dyDescent="0.3">
      <c r="G332" s="258" t="s">
        <v>73</v>
      </c>
      <c r="H332" s="259"/>
      <c r="I332" s="259"/>
      <c r="J332" s="259"/>
      <c r="K332" s="259"/>
      <c r="L332" s="259"/>
      <c r="M332" s="259"/>
      <c r="N332" s="259"/>
      <c r="O332" s="138">
        <f>SUM(O328:O331)</f>
        <v>1087</v>
      </c>
      <c r="P332" s="138"/>
      <c r="Q332" s="287">
        <f>SUM(Q328:Q331)</f>
        <v>1242</v>
      </c>
      <c r="R332" s="288"/>
      <c r="U332" s="19"/>
      <c r="V332" s="19"/>
      <c r="W332" s="19"/>
      <c r="X332" s="19"/>
      <c r="Y332" s="20"/>
    </row>
    <row r="333" spans="7:26" x14ac:dyDescent="0.25">
      <c r="V333" s="19"/>
      <c r="W333" s="19"/>
      <c r="X333" s="19"/>
      <c r="Y333" s="20"/>
      <c r="Z333" s="19"/>
    </row>
    <row r="334" spans="7:26" x14ac:dyDescent="0.25">
      <c r="V334" s="19"/>
      <c r="W334" s="19"/>
      <c r="X334" s="19"/>
      <c r="Y334" s="20"/>
      <c r="Z334" s="19"/>
    </row>
    <row r="335" spans="7:26" ht="15.75" thickBot="1" x14ac:dyDescent="0.3">
      <c r="V335" s="19"/>
      <c r="W335" s="19"/>
      <c r="X335" s="19"/>
      <c r="Y335" s="20"/>
      <c r="Z335" s="19"/>
    </row>
    <row r="336" spans="7:26" ht="24.95" customHeight="1" x14ac:dyDescent="0.25">
      <c r="G336" s="115" t="s">
        <v>2</v>
      </c>
      <c r="H336" s="88"/>
      <c r="I336" s="88"/>
      <c r="J336" s="88"/>
      <c r="K336" s="88" t="s">
        <v>3</v>
      </c>
      <c r="L336" s="88"/>
      <c r="M336" s="130" t="str">
        <f>CONCATENATE("decyzje ",Arkusz18!C2," - ",Arkusz18!B2," r.")</f>
        <v>decyzje 01.01.2017 - 30.11.2017 r.</v>
      </c>
      <c r="N336" s="130"/>
      <c r="O336" s="130"/>
      <c r="P336" s="130"/>
      <c r="Q336" s="130"/>
      <c r="R336" s="131"/>
      <c r="V336" s="19"/>
      <c r="W336" s="19"/>
      <c r="X336" s="19"/>
      <c r="Y336" s="20"/>
      <c r="Z336" s="19"/>
    </row>
    <row r="337" spans="7:26" ht="60.75" customHeight="1" x14ac:dyDescent="0.25">
      <c r="G337" s="146"/>
      <c r="H337" s="147"/>
      <c r="I337" s="147"/>
      <c r="J337" s="147"/>
      <c r="K337" s="147"/>
      <c r="L337" s="147"/>
      <c r="M337" s="132" t="s">
        <v>24</v>
      </c>
      <c r="N337" s="132"/>
      <c r="O337" s="132" t="s">
        <v>25</v>
      </c>
      <c r="P337" s="132"/>
      <c r="Q337" s="132" t="s">
        <v>26</v>
      </c>
      <c r="R337" s="276"/>
      <c r="V337" s="19"/>
      <c r="W337" s="19"/>
      <c r="X337" s="19"/>
      <c r="Y337" s="20"/>
      <c r="Z337" s="19"/>
    </row>
    <row r="338" spans="7:26" x14ac:dyDescent="0.25">
      <c r="G338" s="133" t="s">
        <v>33</v>
      </c>
      <c r="H338" s="134"/>
      <c r="I338" s="134"/>
      <c r="J338" s="134"/>
      <c r="K338" s="75">
        <f>Arkusz11!B5</f>
        <v>153997</v>
      </c>
      <c r="L338" s="75"/>
      <c r="M338" s="60">
        <f>Arkusz11!B3</f>
        <v>94369</v>
      </c>
      <c r="N338" s="60"/>
      <c r="O338" s="60">
        <f>Arkusz11!B2</f>
        <v>11609</v>
      </c>
      <c r="P338" s="60"/>
      <c r="Q338" s="60">
        <f>Arkusz11!B4</f>
        <v>4785</v>
      </c>
      <c r="R338" s="63"/>
      <c r="V338" s="19"/>
      <c r="W338" s="19"/>
      <c r="X338" s="19"/>
      <c r="Y338" s="20"/>
      <c r="Z338" s="19"/>
    </row>
    <row r="339" spans="7:26" x14ac:dyDescent="0.25">
      <c r="G339" s="72" t="s">
        <v>34</v>
      </c>
      <c r="H339" s="73"/>
      <c r="I339" s="73"/>
      <c r="J339" s="73"/>
      <c r="K339" s="74">
        <f>Arkusz11!B13</f>
        <v>17295</v>
      </c>
      <c r="L339" s="74"/>
      <c r="M339" s="64">
        <f>Arkusz11!B11</f>
        <v>12309</v>
      </c>
      <c r="N339" s="64"/>
      <c r="O339" s="64">
        <f>Arkusz11!B10</f>
        <v>1275</v>
      </c>
      <c r="P339" s="64"/>
      <c r="Q339" s="64">
        <f>Arkusz11!B12</f>
        <v>663</v>
      </c>
      <c r="R339" s="65"/>
      <c r="V339" s="19"/>
      <c r="W339" s="19"/>
      <c r="X339" s="19"/>
      <c r="Y339" s="20"/>
      <c r="Z339" s="19"/>
    </row>
    <row r="340" spans="7:26" ht="15.75" thickBot="1" x14ac:dyDescent="0.3">
      <c r="G340" s="135" t="s">
        <v>23</v>
      </c>
      <c r="H340" s="136"/>
      <c r="I340" s="136"/>
      <c r="J340" s="136"/>
      <c r="K340" s="143">
        <f>Arkusz11!B9</f>
        <v>3333</v>
      </c>
      <c r="L340" s="143"/>
      <c r="M340" s="66">
        <f>Arkusz11!B7</f>
        <v>1746</v>
      </c>
      <c r="N340" s="66"/>
      <c r="O340" s="66">
        <f>Arkusz11!B6</f>
        <v>315</v>
      </c>
      <c r="P340" s="66"/>
      <c r="Q340" s="66">
        <f>Arkusz11!B8</f>
        <v>315</v>
      </c>
      <c r="R340" s="127"/>
      <c r="V340" s="19"/>
      <c r="W340" s="19"/>
      <c r="X340" s="19"/>
      <c r="Y340" s="20"/>
      <c r="Z340" s="19"/>
    </row>
    <row r="341" spans="7:26" ht="15.75" thickBot="1" x14ac:dyDescent="0.3">
      <c r="G341" s="68" t="s">
        <v>73</v>
      </c>
      <c r="H341" s="69"/>
      <c r="I341" s="69"/>
      <c r="J341" s="69"/>
      <c r="K341" s="70">
        <f>SUM(K338:L340)</f>
        <v>174625</v>
      </c>
      <c r="L341" s="70"/>
      <c r="M341" s="70">
        <f t="shared" ref="M341" si="7">SUM(M338:N340)</f>
        <v>108424</v>
      </c>
      <c r="N341" s="70"/>
      <c r="O341" s="70">
        <f t="shared" ref="O341" si="8">SUM(O338:P340)</f>
        <v>13199</v>
      </c>
      <c r="P341" s="70"/>
      <c r="Q341" s="70">
        <f t="shared" ref="Q341" si="9">SUM(Q338:R340)</f>
        <v>5763</v>
      </c>
      <c r="R341" s="71"/>
      <c r="V341" s="19"/>
      <c r="W341" s="19"/>
      <c r="X341" s="19"/>
      <c r="Y341" s="20"/>
      <c r="Z341" s="19"/>
    </row>
    <row r="342" spans="7:26" x14ac:dyDescent="0.25">
      <c r="V342" s="19"/>
      <c r="W342" s="19"/>
      <c r="X342" s="19"/>
      <c r="Y342" s="20"/>
      <c r="Z342" s="19"/>
    </row>
    <row r="343" spans="7:26" x14ac:dyDescent="0.25">
      <c r="V343" s="19"/>
      <c r="W343" s="19"/>
      <c r="X343" s="19"/>
      <c r="Y343" s="20"/>
      <c r="Z343" s="19"/>
    </row>
    <row r="344" spans="7:26" x14ac:dyDescent="0.25">
      <c r="V344" s="19"/>
      <c r="W344" s="19"/>
      <c r="X344" s="19"/>
      <c r="Y344" s="20"/>
      <c r="Z344" s="19"/>
    </row>
    <row r="345" spans="7:26" ht="15" customHeight="1" x14ac:dyDescent="0.25"/>
    <row r="346" spans="7:26" x14ac:dyDescent="0.25">
      <c r="N346" s="21"/>
      <c r="O346" s="21"/>
      <c r="P346" s="21"/>
      <c r="Q346" s="21"/>
      <c r="R346" s="21"/>
      <c r="S346" s="21"/>
      <c r="T346" s="21"/>
      <c r="U346" s="21"/>
      <c r="V346" s="22"/>
      <c r="W346" s="21"/>
      <c r="X346" s="23"/>
      <c r="Y346" s="24"/>
      <c r="Z346" s="23"/>
    </row>
    <row r="361" spans="7:18" ht="15.75" thickBot="1" x14ac:dyDescent="0.3"/>
    <row r="362" spans="7:18" x14ac:dyDescent="0.25">
      <c r="G362" s="277" t="s">
        <v>2</v>
      </c>
      <c r="H362" s="278"/>
      <c r="I362" s="278"/>
      <c r="J362" s="278"/>
      <c r="K362" s="278"/>
      <c r="L362" s="278"/>
      <c r="M362" s="278"/>
      <c r="N362" s="278"/>
      <c r="O362" s="281" t="s">
        <v>3</v>
      </c>
      <c r="P362" s="281"/>
      <c r="Q362" s="293" t="s">
        <v>78</v>
      </c>
      <c r="R362" s="294"/>
    </row>
    <row r="363" spans="7:18" ht="45.75" customHeight="1" x14ac:dyDescent="0.25">
      <c r="G363" s="279"/>
      <c r="H363" s="280"/>
      <c r="I363" s="280"/>
      <c r="J363" s="280"/>
      <c r="K363" s="280"/>
      <c r="L363" s="280"/>
      <c r="M363" s="280"/>
      <c r="N363" s="280"/>
      <c r="O363" s="282"/>
      <c r="P363" s="282"/>
      <c r="Q363" s="295"/>
      <c r="R363" s="296"/>
    </row>
    <row r="364" spans="7:18" x14ac:dyDescent="0.25">
      <c r="G364" s="139" t="s">
        <v>74</v>
      </c>
      <c r="H364" s="140"/>
      <c r="I364" s="140"/>
      <c r="J364" s="140"/>
      <c r="K364" s="140"/>
      <c r="L364" s="140"/>
      <c r="M364" s="140"/>
      <c r="N364" s="140"/>
      <c r="O364" s="291">
        <f>Arkusz12!A2</f>
        <v>8760</v>
      </c>
      <c r="P364" s="291"/>
      <c r="Q364" s="283">
        <f>Arkusz12!A3</f>
        <v>8689</v>
      </c>
      <c r="R364" s="284"/>
    </row>
    <row r="365" spans="7:18" x14ac:dyDescent="0.25">
      <c r="G365" s="289" t="s">
        <v>75</v>
      </c>
      <c r="H365" s="290"/>
      <c r="I365" s="290"/>
      <c r="J365" s="290"/>
      <c r="K365" s="290"/>
      <c r="L365" s="290"/>
      <c r="M365" s="290"/>
      <c r="N365" s="290"/>
      <c r="O365" s="292">
        <f>Arkusz12!A4</f>
        <v>633</v>
      </c>
      <c r="P365" s="292"/>
      <c r="Q365" s="274">
        <f>Arkusz12!A5</f>
        <v>921</v>
      </c>
      <c r="R365" s="275"/>
    </row>
    <row r="366" spans="7:18" x14ac:dyDescent="0.25">
      <c r="G366" s="139" t="s">
        <v>76</v>
      </c>
      <c r="H366" s="140"/>
      <c r="I366" s="140"/>
      <c r="J366" s="140"/>
      <c r="K366" s="140"/>
      <c r="L366" s="140"/>
      <c r="M366" s="140"/>
      <c r="N366" s="140"/>
      <c r="O366" s="291">
        <f>Arkusz12!A6</f>
        <v>215</v>
      </c>
      <c r="P366" s="291"/>
      <c r="Q366" s="283">
        <f>Arkusz12!A7</f>
        <v>259</v>
      </c>
      <c r="R366" s="284"/>
    </row>
    <row r="367" spans="7:18" ht="15.75" thickBot="1" x14ac:dyDescent="0.3">
      <c r="G367" s="141" t="s">
        <v>77</v>
      </c>
      <c r="H367" s="142"/>
      <c r="I367" s="142"/>
      <c r="J367" s="142"/>
      <c r="K367" s="142"/>
      <c r="L367" s="142"/>
      <c r="M367" s="142"/>
      <c r="N367" s="142"/>
      <c r="O367" s="137">
        <f>Arkusz12!A8</f>
        <v>12</v>
      </c>
      <c r="P367" s="137"/>
      <c r="Q367" s="285">
        <f>Arkusz12!A9</f>
        <v>17</v>
      </c>
      <c r="R367" s="286"/>
    </row>
    <row r="368" spans="7:18" ht="15.75" thickBot="1" x14ac:dyDescent="0.3">
      <c r="G368" s="258" t="s">
        <v>73</v>
      </c>
      <c r="H368" s="259"/>
      <c r="I368" s="259"/>
      <c r="J368" s="259"/>
      <c r="K368" s="259"/>
      <c r="L368" s="259"/>
      <c r="M368" s="259"/>
      <c r="N368" s="259"/>
      <c r="O368" s="138">
        <f>SUM(O364:P367)</f>
        <v>9620</v>
      </c>
      <c r="P368" s="138"/>
      <c r="Q368" s="138">
        <f>SUM(Q364:R367)</f>
        <v>9886</v>
      </c>
      <c r="R368" s="297"/>
    </row>
    <row r="371" spans="1:25" x14ac:dyDescent="0.25">
      <c r="A371" s="86" t="s">
        <v>163</v>
      </c>
      <c r="B371" s="87"/>
      <c r="C371" s="87"/>
      <c r="D371" s="87"/>
      <c r="E371" s="87"/>
      <c r="F371" s="87"/>
      <c r="G371" s="87"/>
      <c r="H371" s="87"/>
      <c r="I371" s="87"/>
      <c r="J371" s="87"/>
      <c r="K371" s="87"/>
      <c r="L371" s="87"/>
      <c r="M371" s="87"/>
      <c r="N371" s="87"/>
      <c r="O371" s="87"/>
      <c r="P371" s="87"/>
      <c r="Q371" s="87"/>
      <c r="R371" s="87"/>
      <c r="S371" s="87"/>
      <c r="T371" s="87"/>
      <c r="U371" s="87"/>
      <c r="V371" s="87"/>
      <c r="W371" s="87"/>
      <c r="X371" s="87"/>
      <c r="Y371" s="87"/>
    </row>
    <row r="372" spans="1:25" s="54" customFormat="1" x14ac:dyDescent="0.25">
      <c r="A372" s="86"/>
      <c r="B372" s="87"/>
      <c r="C372" s="87"/>
      <c r="D372" s="87"/>
      <c r="E372" s="87"/>
      <c r="F372" s="87"/>
      <c r="G372" s="87"/>
      <c r="H372" s="87"/>
      <c r="I372" s="87"/>
      <c r="J372" s="87"/>
      <c r="K372" s="87"/>
      <c r="L372" s="87"/>
      <c r="M372" s="87"/>
      <c r="N372" s="87"/>
      <c r="O372" s="87"/>
      <c r="P372" s="87"/>
      <c r="Q372" s="87"/>
      <c r="R372" s="87"/>
      <c r="S372" s="87"/>
      <c r="T372" s="87"/>
      <c r="U372" s="87"/>
      <c r="V372" s="87"/>
      <c r="W372" s="87"/>
      <c r="X372" s="87"/>
      <c r="Y372" s="87"/>
    </row>
    <row r="373" spans="1:25" s="54" customFormat="1" x14ac:dyDescent="0.25">
      <c r="A373" s="86"/>
      <c r="B373" s="87"/>
      <c r="C373" s="87"/>
      <c r="D373" s="87"/>
      <c r="E373" s="87"/>
      <c r="F373" s="87"/>
      <c r="G373" s="87"/>
      <c r="H373" s="87"/>
      <c r="I373" s="87"/>
      <c r="J373" s="87"/>
      <c r="K373" s="87"/>
      <c r="L373" s="87"/>
      <c r="M373" s="87"/>
      <c r="N373" s="87"/>
      <c r="O373" s="87"/>
      <c r="P373" s="87"/>
      <c r="Q373" s="87"/>
      <c r="R373" s="87"/>
      <c r="S373" s="87"/>
      <c r="T373" s="87"/>
      <c r="U373" s="87"/>
      <c r="V373" s="87"/>
      <c r="W373" s="87"/>
      <c r="X373" s="87"/>
      <c r="Y373" s="87"/>
    </row>
    <row r="374" spans="1:25" s="54" customFormat="1" x14ac:dyDescent="0.25">
      <c r="A374" s="86"/>
      <c r="B374" s="87"/>
      <c r="C374" s="87"/>
      <c r="D374" s="87"/>
      <c r="E374" s="87"/>
      <c r="F374" s="87"/>
      <c r="G374" s="87"/>
      <c r="H374" s="87"/>
      <c r="I374" s="87"/>
      <c r="J374" s="87"/>
      <c r="K374" s="87"/>
      <c r="L374" s="87"/>
      <c r="M374" s="87"/>
      <c r="N374" s="87"/>
      <c r="O374" s="87"/>
      <c r="P374" s="87"/>
      <c r="Q374" s="87"/>
      <c r="R374" s="87"/>
      <c r="S374" s="87"/>
      <c r="T374" s="87"/>
      <c r="U374" s="87"/>
      <c r="V374" s="87"/>
      <c r="W374" s="87"/>
      <c r="X374" s="87"/>
      <c r="Y374" s="87"/>
    </row>
    <row r="375" spans="1:25" s="54" customFormat="1" x14ac:dyDescent="0.25">
      <c r="A375" s="86"/>
      <c r="B375" s="87"/>
      <c r="C375" s="87"/>
      <c r="D375" s="87"/>
      <c r="E375" s="87"/>
      <c r="F375" s="87"/>
      <c r="G375" s="87"/>
      <c r="H375" s="87"/>
      <c r="I375" s="87"/>
      <c r="J375" s="87"/>
      <c r="K375" s="87"/>
      <c r="L375" s="87"/>
      <c r="M375" s="87"/>
      <c r="N375" s="87"/>
      <c r="O375" s="87"/>
      <c r="P375" s="87"/>
      <c r="Q375" s="87"/>
      <c r="R375" s="87"/>
      <c r="S375" s="87"/>
      <c r="T375" s="87"/>
      <c r="U375" s="87"/>
      <c r="V375" s="87"/>
      <c r="W375" s="87"/>
      <c r="X375" s="87"/>
      <c r="Y375" s="87"/>
    </row>
    <row r="376" spans="1:25" s="54" customFormat="1" x14ac:dyDescent="0.25">
      <c r="A376" s="86"/>
      <c r="B376" s="87"/>
      <c r="C376" s="87"/>
      <c r="D376" s="87"/>
      <c r="E376" s="87"/>
      <c r="F376" s="87"/>
      <c r="G376" s="87"/>
      <c r="H376" s="87"/>
      <c r="I376" s="87"/>
      <c r="J376" s="87"/>
      <c r="K376" s="87"/>
      <c r="L376" s="87"/>
      <c r="M376" s="87"/>
      <c r="N376" s="87"/>
      <c r="O376" s="87"/>
      <c r="P376" s="87"/>
      <c r="Q376" s="87"/>
      <c r="R376" s="87"/>
      <c r="S376" s="87"/>
      <c r="T376" s="87"/>
      <c r="U376" s="87"/>
      <c r="V376" s="87"/>
      <c r="W376" s="87"/>
      <c r="X376" s="87"/>
      <c r="Y376" s="87"/>
    </row>
    <row r="377" spans="1:25" s="54" customFormat="1" x14ac:dyDescent="0.25">
      <c r="A377" s="86"/>
      <c r="B377" s="87"/>
      <c r="C377" s="87"/>
      <c r="D377" s="87"/>
      <c r="E377" s="87"/>
      <c r="F377" s="87"/>
      <c r="G377" s="87"/>
      <c r="H377" s="87"/>
      <c r="I377" s="87"/>
      <c r="J377" s="87"/>
      <c r="K377" s="87"/>
      <c r="L377" s="87"/>
      <c r="M377" s="87"/>
      <c r="N377" s="87"/>
      <c r="O377" s="87"/>
      <c r="P377" s="87"/>
      <c r="Q377" s="87"/>
      <c r="R377" s="87"/>
      <c r="S377" s="87"/>
      <c r="T377" s="87"/>
      <c r="U377" s="87"/>
      <c r="V377" s="87"/>
      <c r="W377" s="87"/>
      <c r="X377" s="87"/>
      <c r="Y377" s="87"/>
    </row>
    <row r="378" spans="1:25" s="54" customFormat="1" x14ac:dyDescent="0.25">
      <c r="A378" s="86"/>
      <c r="B378" s="87"/>
      <c r="C378" s="87"/>
      <c r="D378" s="87"/>
      <c r="E378" s="87"/>
      <c r="F378" s="87"/>
      <c r="G378" s="87"/>
      <c r="H378" s="87"/>
      <c r="I378" s="87"/>
      <c r="J378" s="87"/>
      <c r="K378" s="87"/>
      <c r="L378" s="87"/>
      <c r="M378" s="87"/>
      <c r="N378" s="87"/>
      <c r="O378" s="87"/>
      <c r="P378" s="87"/>
      <c r="Q378" s="87"/>
      <c r="R378" s="87"/>
      <c r="S378" s="87"/>
      <c r="T378" s="87"/>
      <c r="U378" s="87"/>
      <c r="V378" s="87"/>
      <c r="W378" s="87"/>
      <c r="X378" s="87"/>
      <c r="Y378" s="87"/>
    </row>
    <row r="379" spans="1:25" s="54" customFormat="1" x14ac:dyDescent="0.25">
      <c r="A379" s="86"/>
      <c r="B379" s="87"/>
      <c r="C379" s="87"/>
      <c r="D379" s="87"/>
      <c r="E379" s="87"/>
      <c r="F379" s="87"/>
      <c r="G379" s="87"/>
      <c r="H379" s="87"/>
      <c r="I379" s="87"/>
      <c r="J379" s="87"/>
      <c r="K379" s="87"/>
      <c r="L379" s="87"/>
      <c r="M379" s="87"/>
      <c r="N379" s="87"/>
      <c r="O379" s="87"/>
      <c r="P379" s="87"/>
      <c r="Q379" s="87"/>
      <c r="R379" s="87"/>
      <c r="S379" s="87"/>
      <c r="T379" s="87"/>
      <c r="U379" s="87"/>
      <c r="V379" s="87"/>
      <c r="W379" s="87"/>
      <c r="X379" s="87"/>
      <c r="Y379" s="87"/>
    </row>
    <row r="380" spans="1:25" s="54" customFormat="1" x14ac:dyDescent="0.25">
      <c r="A380" s="86"/>
      <c r="B380" s="87"/>
      <c r="C380" s="87"/>
      <c r="D380" s="87"/>
      <c r="E380" s="87"/>
      <c r="F380" s="87"/>
      <c r="G380" s="87"/>
      <c r="H380" s="87"/>
      <c r="I380" s="87"/>
      <c r="J380" s="87"/>
      <c r="K380" s="87"/>
      <c r="L380" s="87"/>
      <c r="M380" s="87"/>
      <c r="N380" s="87"/>
      <c r="O380" s="87"/>
      <c r="P380" s="87"/>
      <c r="Q380" s="87"/>
      <c r="R380" s="87"/>
      <c r="S380" s="87"/>
      <c r="T380" s="87"/>
      <c r="U380" s="87"/>
      <c r="V380" s="87"/>
      <c r="W380" s="87"/>
      <c r="X380" s="87"/>
      <c r="Y380" s="87"/>
    </row>
    <row r="381" spans="1:25" s="54" customFormat="1" x14ac:dyDescent="0.25">
      <c r="A381" s="86"/>
      <c r="B381" s="87"/>
      <c r="C381" s="87"/>
      <c r="D381" s="87"/>
      <c r="E381" s="87"/>
      <c r="F381" s="87"/>
      <c r="G381" s="87"/>
      <c r="H381" s="87"/>
      <c r="I381" s="87"/>
      <c r="J381" s="87"/>
      <c r="K381" s="87"/>
      <c r="L381" s="87"/>
      <c r="M381" s="87"/>
      <c r="N381" s="87"/>
      <c r="O381" s="87"/>
      <c r="P381" s="87"/>
      <c r="Q381" s="87"/>
      <c r="R381" s="87"/>
      <c r="S381" s="87"/>
      <c r="T381" s="87"/>
      <c r="U381" s="87"/>
      <c r="V381" s="87"/>
      <c r="W381" s="87"/>
      <c r="X381" s="87"/>
      <c r="Y381" s="87"/>
    </row>
    <row r="382" spans="1:25" s="54" customFormat="1" x14ac:dyDescent="0.25">
      <c r="A382" s="86"/>
      <c r="B382" s="87"/>
      <c r="C382" s="87"/>
      <c r="D382" s="87"/>
      <c r="E382" s="87"/>
      <c r="F382" s="87"/>
      <c r="G382" s="87"/>
      <c r="H382" s="87"/>
      <c r="I382" s="87"/>
      <c r="J382" s="87"/>
      <c r="K382" s="87"/>
      <c r="L382" s="87"/>
      <c r="M382" s="87"/>
      <c r="N382" s="87"/>
      <c r="O382" s="87"/>
      <c r="P382" s="87"/>
      <c r="Q382" s="87"/>
      <c r="R382" s="87"/>
      <c r="S382" s="87"/>
      <c r="T382" s="87"/>
      <c r="U382" s="87"/>
      <c r="V382" s="87"/>
      <c r="W382" s="87"/>
      <c r="X382" s="87"/>
      <c r="Y382" s="87"/>
    </row>
    <row r="383" spans="1:25" s="54" customFormat="1" x14ac:dyDescent="0.25">
      <c r="A383" s="86"/>
      <c r="B383" s="87"/>
      <c r="C383" s="87"/>
      <c r="D383" s="87"/>
      <c r="E383" s="87"/>
      <c r="F383" s="87"/>
      <c r="G383" s="87"/>
      <c r="H383" s="87"/>
      <c r="I383" s="87"/>
      <c r="J383" s="87"/>
      <c r="K383" s="87"/>
      <c r="L383" s="87"/>
      <c r="M383" s="87"/>
      <c r="N383" s="87"/>
      <c r="O383" s="87"/>
      <c r="P383" s="87"/>
      <c r="Q383" s="87"/>
      <c r="R383" s="87"/>
      <c r="S383" s="87"/>
      <c r="T383" s="87"/>
      <c r="U383" s="87"/>
      <c r="V383" s="87"/>
      <c r="W383" s="87"/>
      <c r="X383" s="87"/>
      <c r="Y383" s="87"/>
    </row>
    <row r="384" spans="1:25" s="54" customFormat="1" x14ac:dyDescent="0.25">
      <c r="A384" s="86"/>
      <c r="B384" s="87"/>
      <c r="C384" s="87"/>
      <c r="D384" s="87"/>
      <c r="E384" s="87"/>
      <c r="F384" s="87"/>
      <c r="G384" s="87"/>
      <c r="H384" s="87"/>
      <c r="I384" s="87"/>
      <c r="J384" s="87"/>
      <c r="K384" s="87"/>
      <c r="L384" s="87"/>
      <c r="M384" s="87"/>
      <c r="N384" s="87"/>
      <c r="O384" s="87"/>
      <c r="P384" s="87"/>
      <c r="Q384" s="87"/>
      <c r="R384" s="87"/>
      <c r="S384" s="87"/>
      <c r="T384" s="87"/>
      <c r="U384" s="87"/>
      <c r="V384" s="87"/>
      <c r="W384" s="87"/>
      <c r="X384" s="87"/>
      <c r="Y384" s="87"/>
    </row>
    <row r="385" spans="1:25" s="54" customFormat="1" x14ac:dyDescent="0.25">
      <c r="A385" s="86"/>
      <c r="B385" s="87"/>
      <c r="C385" s="87"/>
      <c r="D385" s="87"/>
      <c r="E385" s="87"/>
      <c r="F385" s="87"/>
      <c r="G385" s="87"/>
      <c r="H385" s="87"/>
      <c r="I385" s="87"/>
      <c r="J385" s="87"/>
      <c r="K385" s="87"/>
      <c r="L385" s="87"/>
      <c r="M385" s="87"/>
      <c r="N385" s="87"/>
      <c r="O385" s="87"/>
      <c r="P385" s="87"/>
      <c r="Q385" s="87"/>
      <c r="R385" s="87"/>
      <c r="S385" s="87"/>
      <c r="T385" s="87"/>
      <c r="U385" s="87"/>
      <c r="V385" s="87"/>
      <c r="W385" s="87"/>
      <c r="X385" s="87"/>
      <c r="Y385" s="87"/>
    </row>
    <row r="386" spans="1:25" x14ac:dyDescent="0.25">
      <c r="A386" s="87"/>
      <c r="B386" s="87"/>
      <c r="C386" s="87"/>
      <c r="D386" s="87"/>
      <c r="E386" s="87"/>
      <c r="F386" s="87"/>
      <c r="G386" s="87"/>
      <c r="H386" s="87"/>
      <c r="I386" s="87"/>
      <c r="J386" s="87"/>
      <c r="K386" s="87"/>
      <c r="L386" s="87"/>
      <c r="M386" s="87"/>
      <c r="N386" s="87"/>
      <c r="O386" s="87"/>
      <c r="P386" s="87"/>
      <c r="Q386" s="87"/>
      <c r="R386" s="87"/>
      <c r="S386" s="87"/>
      <c r="T386" s="87"/>
      <c r="U386" s="87"/>
      <c r="V386" s="87"/>
      <c r="W386" s="87"/>
      <c r="X386" s="87"/>
      <c r="Y386" s="87"/>
    </row>
    <row r="387" spans="1:25" x14ac:dyDescent="0.25">
      <c r="A387" s="87"/>
      <c r="B387" s="87"/>
      <c r="C387" s="87"/>
      <c r="D387" s="87"/>
      <c r="E387" s="87"/>
      <c r="F387" s="87"/>
      <c r="G387" s="87"/>
      <c r="H387" s="87"/>
      <c r="I387" s="87"/>
      <c r="J387" s="87"/>
      <c r="K387" s="87"/>
      <c r="L387" s="87"/>
      <c r="M387" s="87"/>
      <c r="N387" s="87"/>
      <c r="O387" s="87"/>
      <c r="P387" s="87"/>
      <c r="Q387" s="87"/>
      <c r="R387" s="87"/>
      <c r="S387" s="87"/>
      <c r="T387" s="87"/>
      <c r="U387" s="87"/>
      <c r="V387" s="87"/>
      <c r="W387" s="87"/>
      <c r="X387" s="87"/>
      <c r="Y387" s="87"/>
    </row>
    <row r="388" spans="1:25" x14ac:dyDescent="0.25">
      <c r="A388" s="87"/>
      <c r="B388" s="87"/>
      <c r="C388" s="87"/>
      <c r="D388" s="87"/>
      <c r="E388" s="87"/>
      <c r="F388" s="87"/>
      <c r="G388" s="87"/>
      <c r="H388" s="87"/>
      <c r="I388" s="87"/>
      <c r="J388" s="87"/>
      <c r="K388" s="87"/>
      <c r="L388" s="87"/>
      <c r="M388" s="87"/>
      <c r="N388" s="87"/>
      <c r="O388" s="87"/>
      <c r="P388" s="87"/>
      <c r="Q388" s="87"/>
      <c r="R388" s="87"/>
      <c r="S388" s="87"/>
      <c r="T388" s="87"/>
      <c r="U388" s="87"/>
      <c r="V388" s="87"/>
      <c r="W388" s="87"/>
      <c r="X388" s="87"/>
      <c r="Y388" s="87"/>
    </row>
    <row r="389" spans="1:25" x14ac:dyDescent="0.25">
      <c r="A389" s="87"/>
      <c r="B389" s="87"/>
      <c r="C389" s="87"/>
      <c r="D389" s="87"/>
      <c r="E389" s="87"/>
      <c r="F389" s="87"/>
      <c r="G389" s="87"/>
      <c r="H389" s="87"/>
      <c r="I389" s="87"/>
      <c r="J389" s="87"/>
      <c r="K389" s="87"/>
      <c r="L389" s="87"/>
      <c r="M389" s="87"/>
      <c r="N389" s="87"/>
      <c r="O389" s="87"/>
      <c r="P389" s="87"/>
      <c r="Q389" s="87"/>
      <c r="R389" s="87"/>
      <c r="S389" s="87"/>
      <c r="T389" s="87"/>
      <c r="U389" s="87"/>
      <c r="V389" s="87"/>
      <c r="W389" s="87"/>
      <c r="X389" s="87"/>
      <c r="Y389" s="87"/>
    </row>
    <row r="390" spans="1:25" x14ac:dyDescent="0.25">
      <c r="A390" s="87"/>
      <c r="B390" s="87"/>
      <c r="C390" s="87"/>
      <c r="D390" s="87"/>
      <c r="E390" s="87"/>
      <c r="F390" s="87"/>
      <c r="G390" s="87"/>
      <c r="H390" s="87"/>
      <c r="I390" s="87"/>
      <c r="J390" s="87"/>
      <c r="K390" s="87"/>
      <c r="L390" s="87"/>
      <c r="M390" s="87"/>
      <c r="N390" s="87"/>
      <c r="O390" s="87"/>
      <c r="P390" s="87"/>
      <c r="Q390" s="87"/>
      <c r="R390" s="87"/>
      <c r="S390" s="87"/>
      <c r="T390" s="87"/>
      <c r="U390" s="87"/>
      <c r="V390" s="87"/>
      <c r="W390" s="87"/>
      <c r="X390" s="87"/>
      <c r="Y390" s="87"/>
    </row>
    <row r="391" spans="1:25" x14ac:dyDescent="0.25">
      <c r="A391" s="87"/>
      <c r="B391" s="87"/>
      <c r="C391" s="87"/>
      <c r="D391" s="87"/>
      <c r="E391" s="87"/>
      <c r="F391" s="87"/>
      <c r="G391" s="87"/>
      <c r="H391" s="87"/>
      <c r="I391" s="87"/>
      <c r="J391" s="87"/>
      <c r="K391" s="87"/>
      <c r="L391" s="87"/>
      <c r="M391" s="87"/>
      <c r="N391" s="87"/>
      <c r="O391" s="87"/>
      <c r="P391" s="87"/>
      <c r="Q391" s="87"/>
      <c r="R391" s="87"/>
      <c r="S391" s="87"/>
      <c r="T391" s="87"/>
      <c r="U391" s="87"/>
      <c r="V391" s="87"/>
      <c r="W391" s="87"/>
      <c r="X391" s="87"/>
      <c r="Y391" s="87"/>
    </row>
    <row r="392" spans="1:25" x14ac:dyDescent="0.25">
      <c r="A392" s="87"/>
      <c r="B392" s="87"/>
      <c r="C392" s="87"/>
      <c r="D392" s="87"/>
      <c r="E392" s="87"/>
      <c r="F392" s="87"/>
      <c r="G392" s="87"/>
      <c r="H392" s="87"/>
      <c r="I392" s="87"/>
      <c r="J392" s="87"/>
      <c r="K392" s="87"/>
      <c r="L392" s="87"/>
      <c r="M392" s="87"/>
      <c r="N392" s="87"/>
      <c r="O392" s="87"/>
      <c r="P392" s="87"/>
      <c r="Q392" s="87"/>
      <c r="R392" s="87"/>
      <c r="S392" s="87"/>
      <c r="T392" s="87"/>
      <c r="U392" s="87"/>
      <c r="V392" s="87"/>
      <c r="W392" s="87"/>
      <c r="X392" s="87"/>
      <c r="Y392" s="87"/>
    </row>
    <row r="393" spans="1:25" x14ac:dyDescent="0.25">
      <c r="A393" s="87"/>
      <c r="B393" s="87"/>
      <c r="C393" s="87"/>
      <c r="D393" s="87"/>
      <c r="E393" s="87"/>
      <c r="F393" s="87"/>
      <c r="G393" s="87"/>
      <c r="H393" s="87"/>
      <c r="I393" s="87"/>
      <c r="J393" s="87"/>
      <c r="K393" s="87"/>
      <c r="L393" s="87"/>
      <c r="M393" s="87"/>
      <c r="N393" s="87"/>
      <c r="O393" s="87"/>
      <c r="P393" s="87"/>
      <c r="Q393" s="87"/>
      <c r="R393" s="87"/>
      <c r="S393" s="87"/>
      <c r="T393" s="87"/>
      <c r="U393" s="87"/>
      <c r="V393" s="87"/>
      <c r="W393" s="87"/>
      <c r="X393" s="87"/>
      <c r="Y393" s="87"/>
    </row>
    <row r="398" spans="1:25" s="57" customFormat="1" x14ac:dyDescent="0.25">
      <c r="Y398" s="6"/>
    </row>
    <row r="399" spans="1:25" s="57" customFormat="1" x14ac:dyDescent="0.25">
      <c r="Y399" s="6"/>
    </row>
    <row r="400" spans="1:25" s="57" customFormat="1" x14ac:dyDescent="0.25">
      <c r="Y400" s="6"/>
    </row>
    <row r="401" spans="1:26" s="57" customFormat="1" x14ac:dyDescent="0.25">
      <c r="Y401" s="6"/>
    </row>
    <row r="402" spans="1:26" s="57" customFormat="1" x14ac:dyDescent="0.25">
      <c r="Y402" s="6"/>
    </row>
    <row r="403" spans="1:26" s="57" customFormat="1" x14ac:dyDescent="0.25">
      <c r="Y403" s="6"/>
    </row>
    <row r="404" spans="1:26" s="57" customFormat="1" x14ac:dyDescent="0.25">
      <c r="Y404" s="6"/>
    </row>
    <row r="405" spans="1:26" s="57" customFormat="1" x14ac:dyDescent="0.25">
      <c r="Y405" s="6"/>
    </row>
    <row r="406" spans="1:26" s="57" customFormat="1" x14ac:dyDescent="0.25">
      <c r="Y406" s="6"/>
    </row>
    <row r="407" spans="1:26" s="57" customFormat="1" x14ac:dyDescent="0.25">
      <c r="Y407" s="6"/>
    </row>
    <row r="408" spans="1:26" s="57" customFormat="1" x14ac:dyDescent="0.25">
      <c r="Y408" s="6"/>
    </row>
    <row r="409" spans="1:26" s="57" customFormat="1" x14ac:dyDescent="0.25">
      <c r="Y409" s="6"/>
    </row>
    <row r="410" spans="1:26" s="57" customFormat="1" x14ac:dyDescent="0.25">
      <c r="Y410" s="6"/>
    </row>
    <row r="411" spans="1:26" s="57" customFormat="1" x14ac:dyDescent="0.25">
      <c r="Y411" s="6"/>
    </row>
    <row r="412" spans="1:26" s="57" customFormat="1" x14ac:dyDescent="0.25">
      <c r="Y412" s="6"/>
    </row>
    <row r="413" spans="1:26" ht="15" customHeight="1" x14ac:dyDescent="0.25">
      <c r="A413" s="67" t="s">
        <v>92</v>
      </c>
      <c r="B413" s="67"/>
      <c r="C413" s="67"/>
      <c r="D413" s="67"/>
      <c r="E413" s="67"/>
      <c r="F413" s="67"/>
      <c r="G413" s="67"/>
      <c r="H413" s="67"/>
      <c r="I413" s="67"/>
      <c r="J413" s="67"/>
      <c r="K413" s="67"/>
      <c r="L413" s="67"/>
      <c r="M413" s="67"/>
      <c r="N413" s="67"/>
      <c r="O413" s="67"/>
      <c r="P413" s="67"/>
      <c r="Q413" s="67"/>
      <c r="R413" s="67"/>
      <c r="S413" s="67"/>
      <c r="T413" s="67"/>
      <c r="U413" s="67"/>
    </row>
    <row r="414" spans="1:26" ht="25.5" customHeight="1" x14ac:dyDescent="0.25">
      <c r="A414" s="67"/>
      <c r="B414" s="67"/>
      <c r="C414" s="67"/>
      <c r="D414" s="67"/>
      <c r="E414" s="67"/>
      <c r="F414" s="67"/>
      <c r="G414" s="67"/>
      <c r="H414" s="67"/>
      <c r="I414" s="67"/>
      <c r="J414" s="67"/>
      <c r="K414" s="67"/>
      <c r="L414" s="67"/>
      <c r="M414" s="67"/>
      <c r="N414" s="67"/>
      <c r="O414" s="67"/>
      <c r="P414" s="67"/>
      <c r="Q414" s="67"/>
      <c r="R414" s="67"/>
      <c r="S414" s="67"/>
      <c r="T414" s="67"/>
      <c r="U414" s="67"/>
    </row>
    <row r="415" spans="1:26" ht="25.5" customHeight="1" thickBot="1" x14ac:dyDescent="0.3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298" t="str">
        <f>CONCATENATE(Arkusz18!C2," - ",Arkusz18!B2," r.")</f>
        <v>01.01.2017 - 30.11.2017 r.</v>
      </c>
      <c r="M415" s="298"/>
      <c r="N415" s="298"/>
      <c r="O415" s="298"/>
      <c r="P415" s="298"/>
      <c r="Q415" s="298"/>
      <c r="R415" s="298"/>
      <c r="S415" s="298"/>
      <c r="T415" s="298"/>
      <c r="U415" s="298"/>
      <c r="V415" s="298"/>
    </row>
    <row r="416" spans="1:26" ht="121.5" customHeight="1" x14ac:dyDescent="0.25">
      <c r="C416" s="240" t="s">
        <v>2</v>
      </c>
      <c r="D416" s="241"/>
      <c r="E416" s="241"/>
      <c r="F416" s="241"/>
      <c r="G416" s="241"/>
      <c r="H416" s="241"/>
      <c r="I416" s="241"/>
      <c r="J416" s="241"/>
      <c r="K416" s="241"/>
      <c r="L416" s="61" t="s">
        <v>80</v>
      </c>
      <c r="M416" s="61"/>
      <c r="N416" s="25" t="s">
        <v>11</v>
      </c>
      <c r="O416" s="25" t="s">
        <v>95</v>
      </c>
      <c r="P416" s="25" t="s">
        <v>85</v>
      </c>
      <c r="Q416" s="25" t="s">
        <v>51</v>
      </c>
      <c r="R416" s="25" t="s">
        <v>38</v>
      </c>
      <c r="S416" s="25" t="s">
        <v>4</v>
      </c>
      <c r="T416" s="43" t="s">
        <v>41</v>
      </c>
      <c r="U416" s="25" t="s">
        <v>84</v>
      </c>
      <c r="V416" s="61" t="s">
        <v>79</v>
      </c>
      <c r="W416" s="62"/>
      <c r="Y416" s="3"/>
      <c r="Z416" s="6"/>
    </row>
    <row r="417" spans="3:26" x14ac:dyDescent="0.25">
      <c r="C417" s="77" t="s">
        <v>33</v>
      </c>
      <c r="D417" s="78"/>
      <c r="E417" s="78"/>
      <c r="F417" s="78"/>
      <c r="G417" s="78"/>
      <c r="H417" s="78"/>
      <c r="I417" s="78"/>
      <c r="J417" s="78"/>
      <c r="K417" s="78"/>
      <c r="L417" s="60">
        <f>Arkusz13!C2</f>
        <v>4576</v>
      </c>
      <c r="M417" s="60"/>
      <c r="N417" s="34">
        <f>Arkusz13!C18</f>
        <v>845</v>
      </c>
      <c r="O417" s="34">
        <f>Arkusz13!C34</f>
        <v>708</v>
      </c>
      <c r="P417" s="34">
        <f>Arkusz13!C50</f>
        <v>571</v>
      </c>
      <c r="Q417" s="34">
        <f>Arkusz13!C66</f>
        <v>64</v>
      </c>
      <c r="R417" s="34">
        <f>Arkusz13!C82</f>
        <v>0</v>
      </c>
      <c r="S417" s="34">
        <f>Arkusz13!C98</f>
        <v>0</v>
      </c>
      <c r="T417" s="44">
        <f>Arkusz13!C114</f>
        <v>0</v>
      </c>
      <c r="U417" s="34">
        <f>Arkusz13!C130-SUM(N417:T417)</f>
        <v>1467</v>
      </c>
      <c r="V417" s="75">
        <f t="shared" ref="V417:V431" si="10">SUM(N417:U417)</f>
        <v>3655</v>
      </c>
      <c r="W417" s="76"/>
      <c r="Y417" s="3"/>
      <c r="Z417" s="6"/>
    </row>
    <row r="418" spans="3:26" x14ac:dyDescent="0.25">
      <c r="C418" s="242" t="s">
        <v>34</v>
      </c>
      <c r="D418" s="243"/>
      <c r="E418" s="243"/>
      <c r="F418" s="243"/>
      <c r="G418" s="243"/>
      <c r="H418" s="243"/>
      <c r="I418" s="243"/>
      <c r="J418" s="243"/>
      <c r="K418" s="243"/>
      <c r="L418" s="60">
        <f>Arkusz13!C3</f>
        <v>582</v>
      </c>
      <c r="M418" s="60"/>
      <c r="N418" s="36">
        <f>Arkusz13!C19</f>
        <v>127</v>
      </c>
      <c r="O418" s="36">
        <f>Arkusz13!C35</f>
        <v>59</v>
      </c>
      <c r="P418" s="36">
        <f>Arkusz13!C51</f>
        <v>51</v>
      </c>
      <c r="Q418" s="36">
        <f>Arkusz13!C67</f>
        <v>6</v>
      </c>
      <c r="R418" s="36">
        <f>Arkusz13!C83</f>
        <v>0</v>
      </c>
      <c r="S418" s="36">
        <f>Arkusz13!C99</f>
        <v>0</v>
      </c>
      <c r="T418" s="44">
        <f>Arkusz13!C115</f>
        <v>0</v>
      </c>
      <c r="U418" s="36">
        <f>Arkusz13!C131-SUM(N418:T418)</f>
        <v>94</v>
      </c>
      <c r="V418" s="75">
        <f t="shared" si="10"/>
        <v>337</v>
      </c>
      <c r="W418" s="76"/>
      <c r="Y418" s="3"/>
      <c r="Z418" s="6"/>
    </row>
    <row r="419" spans="3:26" x14ac:dyDescent="0.25">
      <c r="C419" s="77" t="s">
        <v>35</v>
      </c>
      <c r="D419" s="78"/>
      <c r="E419" s="78"/>
      <c r="F419" s="78"/>
      <c r="G419" s="78"/>
      <c r="H419" s="78"/>
      <c r="I419" s="78"/>
      <c r="J419" s="78"/>
      <c r="K419" s="78"/>
      <c r="L419" s="60">
        <f>Arkusz13!C4</f>
        <v>111</v>
      </c>
      <c r="M419" s="60"/>
      <c r="N419" s="36">
        <f>Arkusz13!C20</f>
        <v>35</v>
      </c>
      <c r="O419" s="36">
        <f>Arkusz13!C36</f>
        <v>9</v>
      </c>
      <c r="P419" s="36">
        <f>Arkusz13!C52</f>
        <v>12</v>
      </c>
      <c r="Q419" s="36">
        <f>Arkusz13!C68</f>
        <v>2</v>
      </c>
      <c r="R419" s="36">
        <f>Arkusz13!C84</f>
        <v>0</v>
      </c>
      <c r="S419" s="36">
        <f>Arkusz13!C100</f>
        <v>0</v>
      </c>
      <c r="T419" s="44">
        <f>Arkusz13!C116</f>
        <v>0</v>
      </c>
      <c r="U419" s="36">
        <f>Arkusz13!C132-SUM(N419:T419)</f>
        <v>18</v>
      </c>
      <c r="V419" s="75">
        <f t="shared" si="10"/>
        <v>76</v>
      </c>
      <c r="W419" s="76"/>
      <c r="Y419" s="3"/>
      <c r="Z419" s="6"/>
    </row>
    <row r="420" spans="3:26" x14ac:dyDescent="0.25">
      <c r="C420" s="242" t="s">
        <v>36</v>
      </c>
      <c r="D420" s="243"/>
      <c r="E420" s="243"/>
      <c r="F420" s="243"/>
      <c r="G420" s="243"/>
      <c r="H420" s="243"/>
      <c r="I420" s="243"/>
      <c r="J420" s="243"/>
      <c r="K420" s="243"/>
      <c r="L420" s="60">
        <f>Arkusz13!C5</f>
        <v>9</v>
      </c>
      <c r="M420" s="60"/>
      <c r="N420" s="36">
        <f>Arkusz13!C21</f>
        <v>0</v>
      </c>
      <c r="O420" s="36">
        <f>Arkusz13!C37</f>
        <v>1</v>
      </c>
      <c r="P420" s="36">
        <f>Arkusz13!C53</f>
        <v>0</v>
      </c>
      <c r="Q420" s="36">
        <f>Arkusz13!C69</f>
        <v>0</v>
      </c>
      <c r="R420" s="36">
        <f>Arkusz13!C85</f>
        <v>0</v>
      </c>
      <c r="S420" s="36">
        <f>Arkusz13!C101</f>
        <v>0</v>
      </c>
      <c r="T420" s="44">
        <f>Arkusz13!C117</f>
        <v>0</v>
      </c>
      <c r="U420" s="36">
        <f>Arkusz13!C133-SUM(N420:T420)</f>
        <v>4</v>
      </c>
      <c r="V420" s="75">
        <f t="shared" si="10"/>
        <v>5</v>
      </c>
      <c r="W420" s="76"/>
      <c r="Y420" s="3"/>
      <c r="Z420" s="6"/>
    </row>
    <row r="421" spans="3:26" x14ac:dyDescent="0.25">
      <c r="C421" s="77" t="s">
        <v>37</v>
      </c>
      <c r="D421" s="78"/>
      <c r="E421" s="78"/>
      <c r="F421" s="78"/>
      <c r="G421" s="78"/>
      <c r="H421" s="78"/>
      <c r="I421" s="78"/>
      <c r="J421" s="78"/>
      <c r="K421" s="78"/>
      <c r="L421" s="60">
        <f>Arkusz13!C6</f>
        <v>0</v>
      </c>
      <c r="M421" s="60"/>
      <c r="N421" s="36">
        <f>Arkusz13!C22</f>
        <v>1</v>
      </c>
      <c r="O421" s="36">
        <f>Arkusz13!C38</f>
        <v>0</v>
      </c>
      <c r="P421" s="36">
        <f>Arkusz13!C54</f>
        <v>0</v>
      </c>
      <c r="Q421" s="36">
        <f>Arkusz13!C70</f>
        <v>0</v>
      </c>
      <c r="R421" s="36">
        <f>Arkusz13!C86</f>
        <v>0</v>
      </c>
      <c r="S421" s="36">
        <f>Arkusz13!C102</f>
        <v>0</v>
      </c>
      <c r="T421" s="44">
        <f>Arkusz13!C118</f>
        <v>0</v>
      </c>
      <c r="U421" s="36">
        <f>Arkusz13!C134-SUM(N421:T421)</f>
        <v>0</v>
      </c>
      <c r="V421" s="75">
        <f t="shared" si="10"/>
        <v>1</v>
      </c>
      <c r="W421" s="76"/>
      <c r="Y421" s="3"/>
      <c r="Z421" s="6"/>
    </row>
    <row r="422" spans="3:26" x14ac:dyDescent="0.25">
      <c r="C422" s="242" t="s">
        <v>45</v>
      </c>
      <c r="D422" s="243"/>
      <c r="E422" s="243"/>
      <c r="F422" s="243"/>
      <c r="G422" s="243"/>
      <c r="H422" s="243"/>
      <c r="I422" s="243"/>
      <c r="J422" s="243"/>
      <c r="K422" s="243"/>
      <c r="L422" s="60">
        <f>Arkusz13!C7</f>
        <v>2</v>
      </c>
      <c r="M422" s="60"/>
      <c r="N422" s="36">
        <f>Arkusz13!C23</f>
        <v>0</v>
      </c>
      <c r="O422" s="36">
        <f>Arkusz13!C39</f>
        <v>0</v>
      </c>
      <c r="P422" s="36">
        <f>Arkusz13!C55</f>
        <v>0</v>
      </c>
      <c r="Q422" s="36">
        <f>Arkusz13!C71</f>
        <v>0</v>
      </c>
      <c r="R422" s="36">
        <f>Arkusz13!C87</f>
        <v>0</v>
      </c>
      <c r="S422" s="36">
        <f>Arkusz13!C103</f>
        <v>0</v>
      </c>
      <c r="T422" s="44">
        <f>Arkusz13!C119</f>
        <v>0</v>
      </c>
      <c r="U422" s="36">
        <f>Arkusz13!C135-SUM(N422:T422)</f>
        <v>1</v>
      </c>
      <c r="V422" s="75">
        <f t="shared" si="10"/>
        <v>1</v>
      </c>
      <c r="W422" s="76"/>
      <c r="Y422" s="3"/>
      <c r="Z422" s="6"/>
    </row>
    <row r="423" spans="3:26" x14ac:dyDescent="0.25">
      <c r="C423" s="77" t="s">
        <v>46</v>
      </c>
      <c r="D423" s="78"/>
      <c r="E423" s="78"/>
      <c r="F423" s="78"/>
      <c r="G423" s="78"/>
      <c r="H423" s="78"/>
      <c r="I423" s="78"/>
      <c r="J423" s="78"/>
      <c r="K423" s="78"/>
      <c r="L423" s="60">
        <f>Arkusz13!C8</f>
        <v>0</v>
      </c>
      <c r="M423" s="60"/>
      <c r="N423" s="36">
        <f>Arkusz13!C24</f>
        <v>0</v>
      </c>
      <c r="O423" s="36">
        <f>Arkusz13!C40</f>
        <v>0</v>
      </c>
      <c r="P423" s="36">
        <f>Arkusz13!C56</f>
        <v>0</v>
      </c>
      <c r="Q423" s="36">
        <f>Arkusz13!C72</f>
        <v>0</v>
      </c>
      <c r="R423" s="36">
        <f>Arkusz13!C88</f>
        <v>0</v>
      </c>
      <c r="S423" s="36">
        <f>Arkusz13!C104</f>
        <v>0</v>
      </c>
      <c r="T423" s="44">
        <f>Arkusz13!C120</f>
        <v>0</v>
      </c>
      <c r="U423" s="36">
        <f>Arkusz13!C136-SUM(N423:T423)</f>
        <v>0</v>
      </c>
      <c r="V423" s="75">
        <f t="shared" si="10"/>
        <v>0</v>
      </c>
      <c r="W423" s="76"/>
      <c r="Y423" s="3"/>
      <c r="Z423" s="6"/>
    </row>
    <row r="424" spans="3:26" x14ac:dyDescent="0.25">
      <c r="C424" s="242" t="s">
        <v>4</v>
      </c>
      <c r="D424" s="243"/>
      <c r="E424" s="243"/>
      <c r="F424" s="243"/>
      <c r="G424" s="243"/>
      <c r="H424" s="243"/>
      <c r="I424" s="243"/>
      <c r="J424" s="243"/>
      <c r="K424" s="243"/>
      <c r="L424" s="60">
        <f>Arkusz13!C9</f>
        <v>0</v>
      </c>
      <c r="M424" s="60"/>
      <c r="N424" s="36">
        <f>Arkusz13!C25</f>
        <v>0</v>
      </c>
      <c r="O424" s="36">
        <f>Arkusz13!C41</f>
        <v>0</v>
      </c>
      <c r="P424" s="36">
        <f>Arkusz13!C57</f>
        <v>0</v>
      </c>
      <c r="Q424" s="36">
        <f>Arkusz13!C73</f>
        <v>0</v>
      </c>
      <c r="R424" s="36">
        <f>Arkusz13!C89</f>
        <v>0</v>
      </c>
      <c r="S424" s="36">
        <f>Arkusz13!C105</f>
        <v>0</v>
      </c>
      <c r="T424" s="44">
        <f>Arkusz13!C121</f>
        <v>0</v>
      </c>
      <c r="U424" s="36">
        <f>Arkusz13!C137-SUM(N424:T424)</f>
        <v>0</v>
      </c>
      <c r="V424" s="75">
        <f t="shared" si="10"/>
        <v>0</v>
      </c>
      <c r="W424" s="76"/>
      <c r="Y424" s="3"/>
      <c r="Z424" s="6"/>
    </row>
    <row r="425" spans="3:26" x14ac:dyDescent="0.25">
      <c r="C425" s="77" t="s">
        <v>38</v>
      </c>
      <c r="D425" s="78"/>
      <c r="E425" s="78"/>
      <c r="F425" s="78"/>
      <c r="G425" s="78"/>
      <c r="H425" s="78"/>
      <c r="I425" s="78"/>
      <c r="J425" s="78"/>
      <c r="K425" s="78"/>
      <c r="L425" s="60">
        <f>Arkusz13!C10</f>
        <v>6</v>
      </c>
      <c r="M425" s="60"/>
      <c r="N425" s="36">
        <f>Arkusz13!C26</f>
        <v>2</v>
      </c>
      <c r="O425" s="36">
        <f>Arkusz13!C42</f>
        <v>0</v>
      </c>
      <c r="P425" s="36">
        <f>Arkusz13!C58</f>
        <v>0</v>
      </c>
      <c r="Q425" s="36">
        <f>Arkusz13!C74</f>
        <v>0</v>
      </c>
      <c r="R425" s="36">
        <f>Arkusz13!C90</f>
        <v>3</v>
      </c>
      <c r="S425" s="36">
        <f>Arkusz13!C106</f>
        <v>0</v>
      </c>
      <c r="T425" s="44">
        <f>Arkusz13!C122</f>
        <v>0</v>
      </c>
      <c r="U425" s="36">
        <f>Arkusz13!C138-SUM(N425:T425)</f>
        <v>0</v>
      </c>
      <c r="V425" s="75">
        <f t="shared" si="10"/>
        <v>5</v>
      </c>
      <c r="W425" s="76"/>
      <c r="Y425" s="3"/>
      <c r="Z425" s="6"/>
    </row>
    <row r="426" spans="3:26" x14ac:dyDescent="0.25">
      <c r="C426" s="242" t="s">
        <v>39</v>
      </c>
      <c r="D426" s="243"/>
      <c r="E426" s="243"/>
      <c r="F426" s="243"/>
      <c r="G426" s="243"/>
      <c r="H426" s="243"/>
      <c r="I426" s="243"/>
      <c r="J426" s="243"/>
      <c r="K426" s="243"/>
      <c r="L426" s="60">
        <f>Arkusz13!C11</f>
        <v>5</v>
      </c>
      <c r="M426" s="60"/>
      <c r="N426" s="36">
        <f>Arkusz13!C27</f>
        <v>1</v>
      </c>
      <c r="O426" s="36">
        <f>Arkusz13!C43</f>
        <v>0</v>
      </c>
      <c r="P426" s="36">
        <f>Arkusz13!C59</f>
        <v>1</v>
      </c>
      <c r="Q426" s="36">
        <f>Arkusz13!C75</f>
        <v>1</v>
      </c>
      <c r="R426" s="36">
        <f>Arkusz13!C91</f>
        <v>0</v>
      </c>
      <c r="S426" s="36">
        <f>Arkusz13!C107</f>
        <v>0</v>
      </c>
      <c r="T426" s="44">
        <f>Arkusz13!C123</f>
        <v>0</v>
      </c>
      <c r="U426" s="36">
        <f>Arkusz13!C139-SUM(N426:T426)</f>
        <v>0</v>
      </c>
      <c r="V426" s="75">
        <f t="shared" si="10"/>
        <v>3</v>
      </c>
      <c r="W426" s="76"/>
      <c r="Y426" s="3"/>
      <c r="Z426" s="6"/>
    </row>
    <row r="427" spans="3:26" x14ac:dyDescent="0.25">
      <c r="C427" s="77" t="s">
        <v>40</v>
      </c>
      <c r="D427" s="78"/>
      <c r="E427" s="78"/>
      <c r="F427" s="78"/>
      <c r="G427" s="78"/>
      <c r="H427" s="78"/>
      <c r="I427" s="78"/>
      <c r="J427" s="78"/>
      <c r="K427" s="78"/>
      <c r="L427" s="60">
        <f>Arkusz13!C12</f>
        <v>1163</v>
      </c>
      <c r="M427" s="60"/>
      <c r="N427" s="36">
        <f>Arkusz13!C28</f>
        <v>320</v>
      </c>
      <c r="O427" s="36">
        <f>Arkusz13!C44</f>
        <v>60</v>
      </c>
      <c r="P427" s="36">
        <f>Arkusz13!C60</f>
        <v>86</v>
      </c>
      <c r="Q427" s="36">
        <f>Arkusz13!C76</f>
        <v>134</v>
      </c>
      <c r="R427" s="36">
        <f>Arkusz13!C92</f>
        <v>33</v>
      </c>
      <c r="S427" s="36">
        <f>Arkusz13!C108</f>
        <v>0</v>
      </c>
      <c r="T427" s="44">
        <f>Arkusz13!C124</f>
        <v>183</v>
      </c>
      <c r="U427" s="36">
        <f>Arkusz13!C140-SUM(N427:T427)</f>
        <v>226</v>
      </c>
      <c r="V427" s="75">
        <f t="shared" si="10"/>
        <v>1042</v>
      </c>
      <c r="W427" s="76"/>
      <c r="Y427" s="3"/>
      <c r="Z427" s="6"/>
    </row>
    <row r="428" spans="3:26" x14ac:dyDescent="0.25">
      <c r="C428" s="77" t="s">
        <v>10</v>
      </c>
      <c r="D428" s="78"/>
      <c r="E428" s="78"/>
      <c r="F428" s="78"/>
      <c r="G428" s="78"/>
      <c r="H428" s="78"/>
      <c r="I428" s="78"/>
      <c r="J428" s="78"/>
      <c r="K428" s="78"/>
      <c r="L428" s="60">
        <f>Arkusz13!C14</f>
        <v>8</v>
      </c>
      <c r="M428" s="60"/>
      <c r="N428" s="36">
        <f>Arkusz13!C30</f>
        <v>0</v>
      </c>
      <c r="O428" s="36">
        <f>Arkusz13!C46</f>
        <v>0</v>
      </c>
      <c r="P428" s="36">
        <f>Arkusz13!C62</f>
        <v>0</v>
      </c>
      <c r="Q428" s="36">
        <f>Arkusz13!C78</f>
        <v>0</v>
      </c>
      <c r="R428" s="36">
        <f>Arkusz13!C94</f>
        <v>0</v>
      </c>
      <c r="S428" s="36">
        <f>Arkusz13!C110</f>
        <v>0</v>
      </c>
      <c r="T428" s="44">
        <f>Arkusz13!C126</f>
        <v>0</v>
      </c>
      <c r="U428" s="36">
        <f>Arkusz13!C142-SUM(N428:T428)</f>
        <v>6</v>
      </c>
      <c r="V428" s="75">
        <f t="shared" si="10"/>
        <v>6</v>
      </c>
      <c r="W428" s="76"/>
      <c r="Y428" s="3"/>
      <c r="Z428" s="6"/>
    </row>
    <row r="429" spans="3:26" x14ac:dyDescent="0.25">
      <c r="C429" s="242" t="s">
        <v>42</v>
      </c>
      <c r="D429" s="243"/>
      <c r="E429" s="243"/>
      <c r="F429" s="243"/>
      <c r="G429" s="243"/>
      <c r="H429" s="243"/>
      <c r="I429" s="243"/>
      <c r="J429" s="243"/>
      <c r="K429" s="243"/>
      <c r="L429" s="60">
        <f>Arkusz13!C15</f>
        <v>11</v>
      </c>
      <c r="M429" s="60"/>
      <c r="N429" s="36">
        <f>Arkusz13!C31</f>
        <v>10</v>
      </c>
      <c r="O429" s="36">
        <f>Arkusz13!C47</f>
        <v>0</v>
      </c>
      <c r="P429" s="36">
        <f>Arkusz13!C63</f>
        <v>2</v>
      </c>
      <c r="Q429" s="36">
        <f>Arkusz13!C79</f>
        <v>0</v>
      </c>
      <c r="R429" s="36">
        <f>Arkusz13!C95</f>
        <v>0</v>
      </c>
      <c r="S429" s="36">
        <f>Arkusz13!C111</f>
        <v>0</v>
      </c>
      <c r="T429" s="44">
        <f>Arkusz13!C127</f>
        <v>0</v>
      </c>
      <c r="U429" s="36">
        <f>Arkusz13!C143-SUM(N429:T429)</f>
        <v>0</v>
      </c>
      <c r="V429" s="75">
        <f t="shared" si="10"/>
        <v>12</v>
      </c>
      <c r="W429" s="76"/>
      <c r="Y429" s="3"/>
      <c r="Z429" s="6"/>
    </row>
    <row r="430" spans="3:26" x14ac:dyDescent="0.25">
      <c r="C430" s="77" t="s">
        <v>43</v>
      </c>
      <c r="D430" s="78"/>
      <c r="E430" s="78"/>
      <c r="F430" s="78"/>
      <c r="G430" s="78"/>
      <c r="H430" s="78"/>
      <c r="I430" s="78"/>
      <c r="J430" s="78"/>
      <c r="K430" s="78"/>
      <c r="L430" s="60">
        <f>Arkusz13!C16</f>
        <v>0</v>
      </c>
      <c r="M430" s="60"/>
      <c r="N430" s="36">
        <f>Arkusz13!C32</f>
        <v>0</v>
      </c>
      <c r="O430" s="36">
        <f>Arkusz13!C48</f>
        <v>0</v>
      </c>
      <c r="P430" s="36">
        <f>Arkusz13!C64</f>
        <v>0</v>
      </c>
      <c r="Q430" s="36">
        <f>Arkusz13!C80</f>
        <v>0</v>
      </c>
      <c r="R430" s="36">
        <f>Arkusz13!C96</f>
        <v>0</v>
      </c>
      <c r="S430" s="36">
        <f>Arkusz13!C112</f>
        <v>0</v>
      </c>
      <c r="T430" s="44">
        <f>Arkusz13!C128</f>
        <v>0</v>
      </c>
      <c r="U430" s="36">
        <f>Arkusz13!C144-SUM(N430:T430)</f>
        <v>0</v>
      </c>
      <c r="V430" s="75">
        <f t="shared" si="10"/>
        <v>0</v>
      </c>
      <c r="W430" s="76"/>
      <c r="Y430" s="3"/>
      <c r="Z430" s="6"/>
    </row>
    <row r="431" spans="3:26" ht="15.75" thickBot="1" x14ac:dyDescent="0.3">
      <c r="C431" s="58" t="s">
        <v>44</v>
      </c>
      <c r="D431" s="59"/>
      <c r="E431" s="59"/>
      <c r="F431" s="59"/>
      <c r="G431" s="59"/>
      <c r="H431" s="59"/>
      <c r="I431" s="59"/>
      <c r="J431" s="59"/>
      <c r="K431" s="59"/>
      <c r="L431" s="60">
        <f>Arkusz13!C17</f>
        <v>2</v>
      </c>
      <c r="M431" s="60"/>
      <c r="N431" s="36">
        <f>Arkusz13!C33</f>
        <v>3</v>
      </c>
      <c r="O431" s="36">
        <f>Arkusz13!C49</f>
        <v>0</v>
      </c>
      <c r="P431" s="36">
        <f>Arkusz13!C65</f>
        <v>0</v>
      </c>
      <c r="Q431" s="36">
        <f>Arkusz13!C81</f>
        <v>0</v>
      </c>
      <c r="R431" s="36">
        <f>Arkusz13!C97</f>
        <v>0</v>
      </c>
      <c r="S431" s="36">
        <f>Arkusz13!C113</f>
        <v>0</v>
      </c>
      <c r="T431" s="44">
        <f>Arkusz13!C129</f>
        <v>0</v>
      </c>
      <c r="U431" s="36">
        <f>Arkusz13!C145-SUM(N431:T431)</f>
        <v>3</v>
      </c>
      <c r="V431" s="75">
        <f t="shared" si="10"/>
        <v>6</v>
      </c>
      <c r="W431" s="76"/>
      <c r="Y431" s="3"/>
      <c r="Z431" s="6"/>
    </row>
    <row r="432" spans="3:26" ht="15.75" thickBot="1" x14ac:dyDescent="0.3">
      <c r="C432" s="89" t="s">
        <v>1</v>
      </c>
      <c r="D432" s="90"/>
      <c r="E432" s="90"/>
      <c r="F432" s="90"/>
      <c r="G432" s="90"/>
      <c r="H432" s="90"/>
      <c r="I432" s="90"/>
      <c r="J432" s="90"/>
      <c r="K432" s="90"/>
      <c r="L432" s="92">
        <f>SUM(L417:L431)</f>
        <v>6475</v>
      </c>
      <c r="M432" s="92"/>
      <c r="N432" s="35">
        <f t="shared" ref="N432:V432" si="11">SUM(N417:N431)</f>
        <v>1344</v>
      </c>
      <c r="O432" s="35">
        <f t="shared" si="11"/>
        <v>837</v>
      </c>
      <c r="P432" s="35">
        <f t="shared" si="11"/>
        <v>723</v>
      </c>
      <c r="Q432" s="35">
        <f t="shared" si="11"/>
        <v>207</v>
      </c>
      <c r="R432" s="35">
        <f t="shared" si="11"/>
        <v>36</v>
      </c>
      <c r="S432" s="35">
        <f t="shared" si="11"/>
        <v>0</v>
      </c>
      <c r="T432" s="45">
        <f t="shared" si="11"/>
        <v>183</v>
      </c>
      <c r="U432" s="46">
        <f t="shared" si="11"/>
        <v>1819</v>
      </c>
      <c r="V432" s="92">
        <f t="shared" si="11"/>
        <v>5149</v>
      </c>
      <c r="W432" s="93"/>
      <c r="Y432" s="3"/>
      <c r="Z432" s="6"/>
    </row>
    <row r="433" spans="1:20" x14ac:dyDescent="0.25">
      <c r="A433" s="26"/>
      <c r="B433" s="26"/>
      <c r="C433" s="26"/>
      <c r="D433" s="26"/>
      <c r="E433" s="26"/>
      <c r="F433" s="26"/>
      <c r="G433" s="26"/>
      <c r="H433" s="26"/>
      <c r="I433" s="26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</row>
    <row r="436" spans="1:20" ht="15" customHeight="1" x14ac:dyDescent="0.25"/>
    <row r="457" spans="1:25" ht="20.25" customHeight="1" thickBot="1" x14ac:dyDescent="0.3"/>
    <row r="458" spans="1:25" ht="21.75" customHeight="1" x14ac:dyDescent="0.25">
      <c r="D458" s="247" t="s">
        <v>2</v>
      </c>
      <c r="E458" s="91"/>
      <c r="F458" s="91"/>
      <c r="G458" s="91"/>
      <c r="H458" s="91"/>
      <c r="I458" s="91"/>
      <c r="J458" s="91"/>
      <c r="K458" s="91"/>
      <c r="L458" s="91" t="s">
        <v>3</v>
      </c>
      <c r="M458" s="91"/>
      <c r="N458" s="157" t="s">
        <v>87</v>
      </c>
      <c r="O458" s="157"/>
      <c r="P458" s="157"/>
      <c r="Q458" s="79" t="s">
        <v>88</v>
      </c>
      <c r="R458" s="80"/>
      <c r="S458" s="81"/>
    </row>
    <row r="459" spans="1:25" ht="15.75" thickBot="1" x14ac:dyDescent="0.3">
      <c r="D459" s="245" t="s">
        <v>86</v>
      </c>
      <c r="E459" s="246"/>
      <c r="F459" s="246"/>
      <c r="G459" s="246"/>
      <c r="H459" s="246"/>
      <c r="I459" s="246"/>
      <c r="J459" s="246"/>
      <c r="K459" s="246"/>
      <c r="L459" s="244">
        <f>Arkusz14!B2</f>
        <v>135</v>
      </c>
      <c r="M459" s="244"/>
      <c r="N459" s="244">
        <f>Arkusz14!B3</f>
        <v>81</v>
      </c>
      <c r="O459" s="244"/>
      <c r="P459" s="244"/>
      <c r="Q459" s="82">
        <f>Arkusz14!B4</f>
        <v>3</v>
      </c>
      <c r="R459" s="83"/>
      <c r="S459" s="84"/>
    </row>
    <row r="460" spans="1:25" x14ac:dyDescent="0.25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</row>
    <row r="461" spans="1:25" x14ac:dyDescent="0.25">
      <c r="A461" s="86" t="s">
        <v>164</v>
      </c>
      <c r="B461" s="87"/>
      <c r="C461" s="87"/>
      <c r="D461" s="87"/>
      <c r="E461" s="87"/>
      <c r="F461" s="87"/>
      <c r="G461" s="87"/>
      <c r="H461" s="87"/>
      <c r="I461" s="87"/>
      <c r="J461" s="87"/>
      <c r="K461" s="87"/>
      <c r="L461" s="87"/>
      <c r="M461" s="87"/>
      <c r="N461" s="87"/>
      <c r="O461" s="87"/>
      <c r="P461" s="87"/>
      <c r="Q461" s="87"/>
      <c r="R461" s="87"/>
      <c r="S461" s="87"/>
      <c r="T461" s="87"/>
      <c r="U461" s="87"/>
      <c r="V461" s="87"/>
      <c r="W461" s="87"/>
      <c r="X461" s="87"/>
      <c r="Y461" s="87"/>
    </row>
    <row r="462" spans="1:25" s="54" customFormat="1" x14ac:dyDescent="0.25">
      <c r="A462" s="87"/>
      <c r="B462" s="87"/>
      <c r="C462" s="87"/>
      <c r="D462" s="87"/>
      <c r="E462" s="87"/>
      <c r="F462" s="87"/>
      <c r="G462" s="87"/>
      <c r="H462" s="87"/>
      <c r="I462" s="87"/>
      <c r="J462" s="87"/>
      <c r="K462" s="87"/>
      <c r="L462" s="87"/>
      <c r="M462" s="87"/>
      <c r="N462" s="87"/>
      <c r="O462" s="87"/>
      <c r="P462" s="87"/>
      <c r="Q462" s="87"/>
      <c r="R462" s="87"/>
      <c r="S462" s="87"/>
      <c r="T462" s="87"/>
      <c r="U462" s="87"/>
      <c r="V462" s="87"/>
      <c r="W462" s="87"/>
      <c r="X462" s="87"/>
      <c r="Y462" s="87"/>
    </row>
    <row r="463" spans="1:25" s="54" customFormat="1" x14ac:dyDescent="0.25">
      <c r="A463" s="87"/>
      <c r="B463" s="87"/>
      <c r="C463" s="87"/>
      <c r="D463" s="87"/>
      <c r="E463" s="87"/>
      <c r="F463" s="87"/>
      <c r="G463" s="87"/>
      <c r="H463" s="87"/>
      <c r="I463" s="87"/>
      <c r="J463" s="87"/>
      <c r="K463" s="87"/>
      <c r="L463" s="87"/>
      <c r="M463" s="87"/>
      <c r="N463" s="87"/>
      <c r="O463" s="87"/>
      <c r="P463" s="87"/>
      <c r="Q463" s="87"/>
      <c r="R463" s="87"/>
      <c r="S463" s="87"/>
      <c r="T463" s="87"/>
      <c r="U463" s="87"/>
      <c r="V463" s="87"/>
      <c r="W463" s="87"/>
      <c r="X463" s="87"/>
      <c r="Y463" s="87"/>
    </row>
    <row r="464" spans="1:25" s="54" customFormat="1" x14ac:dyDescent="0.25">
      <c r="A464" s="87"/>
      <c r="B464" s="87"/>
      <c r="C464" s="87"/>
      <c r="D464" s="87"/>
      <c r="E464" s="87"/>
      <c r="F464" s="87"/>
      <c r="G464" s="87"/>
      <c r="H464" s="87"/>
      <c r="I464" s="87"/>
      <c r="J464" s="87"/>
      <c r="K464" s="87"/>
      <c r="L464" s="87"/>
      <c r="M464" s="87"/>
      <c r="N464" s="87"/>
      <c r="O464" s="87"/>
      <c r="P464" s="87"/>
      <c r="Q464" s="87"/>
      <c r="R464" s="87"/>
      <c r="S464" s="87"/>
      <c r="T464" s="87"/>
      <c r="U464" s="87"/>
      <c r="V464" s="87"/>
      <c r="W464" s="87"/>
      <c r="X464" s="87"/>
      <c r="Y464" s="87"/>
    </row>
    <row r="465" spans="1:25" s="54" customFormat="1" x14ac:dyDescent="0.25">
      <c r="A465" s="87"/>
      <c r="B465" s="87"/>
      <c r="C465" s="87"/>
      <c r="D465" s="87"/>
      <c r="E465" s="87"/>
      <c r="F465" s="87"/>
      <c r="G465" s="87"/>
      <c r="H465" s="87"/>
      <c r="I465" s="87"/>
      <c r="J465" s="87"/>
      <c r="K465" s="87"/>
      <c r="L465" s="87"/>
      <c r="M465" s="87"/>
      <c r="N465" s="87"/>
      <c r="O465" s="87"/>
      <c r="P465" s="87"/>
      <c r="Q465" s="87"/>
      <c r="R465" s="87"/>
      <c r="S465" s="87"/>
      <c r="T465" s="87"/>
      <c r="U465" s="87"/>
      <c r="V465" s="87"/>
      <c r="W465" s="87"/>
      <c r="X465" s="87"/>
      <c r="Y465" s="87"/>
    </row>
    <row r="466" spans="1:25" s="54" customFormat="1" x14ac:dyDescent="0.25">
      <c r="A466" s="87"/>
      <c r="B466" s="87"/>
      <c r="C466" s="87"/>
      <c r="D466" s="87"/>
      <c r="E466" s="87"/>
      <c r="F466" s="87"/>
      <c r="G466" s="87"/>
      <c r="H466" s="87"/>
      <c r="I466" s="87"/>
      <c r="J466" s="87"/>
      <c r="K466" s="87"/>
      <c r="L466" s="87"/>
      <c r="M466" s="87"/>
      <c r="N466" s="87"/>
      <c r="O466" s="87"/>
      <c r="P466" s="87"/>
      <c r="Q466" s="87"/>
      <c r="R466" s="87"/>
      <c r="S466" s="87"/>
      <c r="T466" s="87"/>
      <c r="U466" s="87"/>
      <c r="V466" s="87"/>
      <c r="W466" s="87"/>
      <c r="X466" s="87"/>
      <c r="Y466" s="87"/>
    </row>
    <row r="467" spans="1:25" s="54" customFormat="1" x14ac:dyDescent="0.25">
      <c r="A467" s="87"/>
      <c r="B467" s="87"/>
      <c r="C467" s="87"/>
      <c r="D467" s="87"/>
      <c r="E467" s="87"/>
      <c r="F467" s="87"/>
      <c r="G467" s="87"/>
      <c r="H467" s="87"/>
      <c r="I467" s="87"/>
      <c r="J467" s="87"/>
      <c r="K467" s="87"/>
      <c r="L467" s="87"/>
      <c r="M467" s="87"/>
      <c r="N467" s="87"/>
      <c r="O467" s="87"/>
      <c r="P467" s="87"/>
      <c r="Q467" s="87"/>
      <c r="R467" s="87"/>
      <c r="S467" s="87"/>
      <c r="T467" s="87"/>
      <c r="U467" s="87"/>
      <c r="V467" s="87"/>
      <c r="W467" s="87"/>
      <c r="X467" s="87"/>
      <c r="Y467" s="87"/>
    </row>
    <row r="468" spans="1:25" s="54" customFormat="1" x14ac:dyDescent="0.25">
      <c r="A468" s="87"/>
      <c r="B468" s="87"/>
      <c r="C468" s="87"/>
      <c r="D468" s="87"/>
      <c r="E468" s="87"/>
      <c r="F468" s="87"/>
      <c r="G468" s="87"/>
      <c r="H468" s="87"/>
      <c r="I468" s="87"/>
      <c r="J468" s="87"/>
      <c r="K468" s="87"/>
      <c r="L468" s="87"/>
      <c r="M468" s="87"/>
      <c r="N468" s="87"/>
      <c r="O468" s="87"/>
      <c r="P468" s="87"/>
      <c r="Q468" s="87"/>
      <c r="R468" s="87"/>
      <c r="S468" s="87"/>
      <c r="T468" s="87"/>
      <c r="U468" s="87"/>
      <c r="V468" s="87"/>
      <c r="W468" s="87"/>
      <c r="X468" s="87"/>
      <c r="Y468" s="87"/>
    </row>
    <row r="469" spans="1:25" s="54" customFormat="1" x14ac:dyDescent="0.25">
      <c r="A469" s="87"/>
      <c r="B469" s="87"/>
      <c r="C469" s="87"/>
      <c r="D469" s="87"/>
      <c r="E469" s="87"/>
      <c r="F469" s="87"/>
      <c r="G469" s="87"/>
      <c r="H469" s="87"/>
      <c r="I469" s="87"/>
      <c r="J469" s="87"/>
      <c r="K469" s="87"/>
      <c r="L469" s="87"/>
      <c r="M469" s="87"/>
      <c r="N469" s="87"/>
      <c r="O469" s="87"/>
      <c r="P469" s="87"/>
      <c r="Q469" s="87"/>
      <c r="R469" s="87"/>
      <c r="S469" s="87"/>
      <c r="T469" s="87"/>
      <c r="U469" s="87"/>
      <c r="V469" s="87"/>
      <c r="W469" s="87"/>
      <c r="X469" s="87"/>
      <c r="Y469" s="87"/>
    </row>
    <row r="473" spans="1:25" s="57" customFormat="1" x14ac:dyDescent="0.25">
      <c r="Y473" s="6"/>
    </row>
    <row r="474" spans="1:25" s="57" customFormat="1" x14ac:dyDescent="0.25">
      <c r="Y474" s="6"/>
    </row>
    <row r="475" spans="1:25" s="57" customFormat="1" x14ac:dyDescent="0.25">
      <c r="Y475" s="6"/>
    </row>
    <row r="476" spans="1:25" x14ac:dyDescent="0.25">
      <c r="A476" s="10" t="s">
        <v>169</v>
      </c>
      <c r="B476" s="10"/>
      <c r="C476" s="10"/>
      <c r="D476" s="10"/>
      <c r="E476" s="10"/>
      <c r="F476" s="10"/>
    </row>
    <row r="477" spans="1:25" ht="15.75" thickBot="1" x14ac:dyDescent="0.3"/>
    <row r="478" spans="1:25" x14ac:dyDescent="0.25">
      <c r="D478" s="115" t="s">
        <v>27</v>
      </c>
      <c r="E478" s="88"/>
      <c r="F478" s="88"/>
      <c r="G478" s="88"/>
      <c r="H478" s="88" t="s">
        <v>3</v>
      </c>
      <c r="I478" s="88"/>
      <c r="J478" s="88"/>
      <c r="K478" s="88" t="s">
        <v>22</v>
      </c>
      <c r="L478" s="88"/>
      <c r="M478" s="116"/>
    </row>
    <row r="479" spans="1:25" x14ac:dyDescent="0.25">
      <c r="D479" s="117" t="s">
        <v>19</v>
      </c>
      <c r="E479" s="118"/>
      <c r="F479" s="118"/>
      <c r="G479" s="118"/>
      <c r="H479" s="75">
        <v>62219</v>
      </c>
      <c r="I479" s="75"/>
      <c r="J479" s="75"/>
      <c r="K479" s="75">
        <v>63303</v>
      </c>
      <c r="L479" s="75"/>
      <c r="M479" s="76"/>
    </row>
    <row r="480" spans="1:25" x14ac:dyDescent="0.25">
      <c r="D480" s="119" t="s">
        <v>20</v>
      </c>
      <c r="E480" s="120"/>
      <c r="F480" s="120"/>
      <c r="G480" s="120"/>
      <c r="H480" s="75">
        <v>1982</v>
      </c>
      <c r="I480" s="75"/>
      <c r="J480" s="75"/>
      <c r="K480" s="75">
        <v>1990</v>
      </c>
      <c r="L480" s="75"/>
      <c r="M480" s="76"/>
    </row>
    <row r="481" spans="4:25" ht="15.75" thickBot="1" x14ac:dyDescent="0.3">
      <c r="D481" s="125" t="s">
        <v>21</v>
      </c>
      <c r="E481" s="126"/>
      <c r="F481" s="126"/>
      <c r="G481" s="126"/>
      <c r="H481" s="75">
        <v>1500</v>
      </c>
      <c r="I481" s="75"/>
      <c r="J481" s="75"/>
      <c r="K481" s="75">
        <v>1504</v>
      </c>
      <c r="L481" s="75"/>
      <c r="M481" s="76"/>
    </row>
    <row r="482" spans="4:25" ht="15.75" thickBot="1" x14ac:dyDescent="0.3">
      <c r="D482" s="121" t="s">
        <v>1</v>
      </c>
      <c r="E482" s="122"/>
      <c r="F482" s="122"/>
      <c r="G482" s="122"/>
      <c r="H482" s="123">
        <f>SUM(H479:J481)</f>
        <v>65701</v>
      </c>
      <c r="I482" s="123"/>
      <c r="J482" s="123"/>
      <c r="K482" s="123">
        <f>SUM(K479:M481)</f>
        <v>66797</v>
      </c>
      <c r="L482" s="123"/>
      <c r="M482" s="124"/>
    </row>
    <row r="483" spans="4:25" s="38" customFormat="1" x14ac:dyDescent="0.25">
      <c r="D483" s="41"/>
      <c r="E483" s="41"/>
      <c r="F483" s="41"/>
      <c r="G483" s="41"/>
      <c r="H483" s="42"/>
      <c r="I483" s="42"/>
      <c r="J483" s="42"/>
      <c r="K483" s="42"/>
      <c r="L483" s="42"/>
      <c r="M483" s="42"/>
      <c r="Y483" s="6"/>
    </row>
    <row r="484" spans="4:25" s="38" customFormat="1" x14ac:dyDescent="0.25">
      <c r="D484" s="41"/>
      <c r="E484" s="41"/>
      <c r="F484" s="41"/>
      <c r="G484" s="41"/>
      <c r="H484" s="42"/>
      <c r="I484" s="42"/>
      <c r="J484" s="42"/>
      <c r="K484" s="42"/>
      <c r="L484" s="42"/>
      <c r="M484" s="42"/>
      <c r="Y484" s="6"/>
    </row>
    <row r="485" spans="4:25" s="38" customFormat="1" x14ac:dyDescent="0.25">
      <c r="D485" s="41"/>
      <c r="E485" s="41"/>
      <c r="F485" s="41"/>
      <c r="G485" s="41"/>
      <c r="H485" s="42"/>
      <c r="I485" s="42"/>
      <c r="J485" s="42"/>
      <c r="K485" s="42"/>
      <c r="L485" s="42"/>
      <c r="M485" s="42"/>
      <c r="Y485" s="6"/>
    </row>
    <row r="486" spans="4:25" x14ac:dyDescent="0.25">
      <c r="D486" s="28"/>
      <c r="E486" s="28"/>
      <c r="F486" s="28"/>
      <c r="G486" s="28"/>
      <c r="H486" s="28"/>
      <c r="I486" s="28"/>
      <c r="J486" s="28"/>
      <c r="K486" s="28"/>
      <c r="L486" s="28"/>
      <c r="M486" s="28"/>
    </row>
    <row r="487" spans="4:25" s="38" customFormat="1" x14ac:dyDescent="0.25"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Y487" s="6"/>
    </row>
    <row r="488" spans="4:25" s="38" customFormat="1" x14ac:dyDescent="0.25"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Y488" s="6"/>
    </row>
    <row r="489" spans="4:25" s="38" customFormat="1" x14ac:dyDescent="0.25"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Y489" s="6"/>
    </row>
    <row r="490" spans="4:25" s="38" customFormat="1" x14ac:dyDescent="0.25"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Y490" s="6"/>
    </row>
    <row r="491" spans="4:25" s="38" customFormat="1" x14ac:dyDescent="0.25"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Y491" s="6"/>
    </row>
    <row r="492" spans="4:25" s="38" customFormat="1" x14ac:dyDescent="0.25"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Y492" s="6"/>
    </row>
    <row r="493" spans="4:25" s="38" customFormat="1" x14ac:dyDescent="0.25"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Y493" s="6"/>
    </row>
    <row r="494" spans="4:25" s="38" customFormat="1" x14ac:dyDescent="0.25"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Y494" s="6"/>
    </row>
    <row r="495" spans="4:25" s="38" customFormat="1" x14ac:dyDescent="0.25"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Y495" s="6"/>
    </row>
    <row r="496" spans="4:25" s="38" customFormat="1" x14ac:dyDescent="0.25"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Y496" s="6"/>
    </row>
    <row r="497" spans="1:25" s="38" customFormat="1" x14ac:dyDescent="0.25"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Y497" s="6"/>
    </row>
    <row r="498" spans="1:25" s="38" customFormat="1" x14ac:dyDescent="0.25"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Y498" s="6"/>
    </row>
    <row r="500" spans="1:25" s="38" customFormat="1" x14ac:dyDescent="0.25">
      <c r="Y500" s="6"/>
    </row>
    <row r="501" spans="1:25" x14ac:dyDescent="0.25">
      <c r="A501" s="86" t="s">
        <v>165</v>
      </c>
      <c r="B501" s="87"/>
      <c r="C501" s="87"/>
      <c r="D501" s="87"/>
      <c r="E501" s="87"/>
      <c r="F501" s="87"/>
      <c r="G501" s="87"/>
      <c r="H501" s="87"/>
      <c r="I501" s="87"/>
      <c r="J501" s="87"/>
      <c r="K501" s="87"/>
      <c r="L501" s="87"/>
      <c r="M501" s="87"/>
      <c r="N501" s="87"/>
      <c r="O501" s="87"/>
      <c r="P501" s="87"/>
      <c r="Q501" s="87"/>
      <c r="R501" s="87"/>
      <c r="S501" s="87"/>
      <c r="T501" s="87"/>
      <c r="U501" s="87"/>
      <c r="V501" s="87"/>
      <c r="W501" s="87"/>
      <c r="X501" s="87"/>
      <c r="Y501" s="87"/>
    </row>
    <row r="502" spans="1:25" x14ac:dyDescent="0.25">
      <c r="A502" s="87"/>
      <c r="B502" s="87"/>
      <c r="C502" s="87"/>
      <c r="D502" s="87"/>
      <c r="E502" s="87"/>
      <c r="F502" s="87"/>
      <c r="G502" s="87"/>
      <c r="H502" s="87"/>
      <c r="I502" s="87"/>
      <c r="J502" s="87"/>
      <c r="K502" s="87"/>
      <c r="L502" s="87"/>
      <c r="M502" s="87"/>
      <c r="N502" s="87"/>
      <c r="O502" s="87"/>
      <c r="P502" s="87"/>
      <c r="Q502" s="87"/>
      <c r="R502" s="87"/>
      <c r="S502" s="87"/>
      <c r="T502" s="87"/>
      <c r="U502" s="87"/>
      <c r="V502" s="87"/>
      <c r="W502" s="87"/>
      <c r="X502" s="87"/>
      <c r="Y502" s="87"/>
    </row>
    <row r="503" spans="1:25" x14ac:dyDescent="0.25">
      <c r="A503" s="87"/>
      <c r="B503" s="87"/>
      <c r="C503" s="87"/>
      <c r="D503" s="87"/>
      <c r="E503" s="87"/>
      <c r="F503" s="87"/>
      <c r="G503" s="87"/>
      <c r="H503" s="87"/>
      <c r="I503" s="87"/>
      <c r="J503" s="87"/>
      <c r="K503" s="87"/>
      <c r="L503" s="87"/>
      <c r="M503" s="87"/>
      <c r="N503" s="87"/>
      <c r="O503" s="87"/>
      <c r="P503" s="87"/>
      <c r="Q503" s="87"/>
      <c r="R503" s="87"/>
      <c r="S503" s="87"/>
      <c r="T503" s="87"/>
      <c r="U503" s="87"/>
      <c r="V503" s="87"/>
      <c r="W503" s="87"/>
      <c r="X503" s="87"/>
      <c r="Y503" s="87"/>
    </row>
    <row r="505" spans="1:25" x14ac:dyDescent="0.25">
      <c r="A505" s="10" t="s">
        <v>170</v>
      </c>
      <c r="B505" s="10"/>
      <c r="C505" s="10"/>
      <c r="D505" s="10"/>
      <c r="E505" s="10"/>
      <c r="F505" s="10"/>
      <c r="G505" s="10"/>
      <c r="H505" s="10"/>
      <c r="I505" s="10"/>
      <c r="J505" s="10"/>
    </row>
    <row r="506" spans="1:25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</row>
    <row r="507" spans="1:25" ht="15.75" thickBot="1" x14ac:dyDescent="0.3">
      <c r="A507" s="10"/>
      <c r="B507" s="10"/>
      <c r="C507" s="10"/>
      <c r="D507" s="10"/>
      <c r="E507" s="10"/>
      <c r="F507" s="10"/>
      <c r="G507" s="10"/>
      <c r="H507" s="10"/>
      <c r="I507" s="10"/>
      <c r="J507" s="10"/>
    </row>
    <row r="508" spans="1:25" x14ac:dyDescent="0.25">
      <c r="D508" s="107" t="s">
        <v>47</v>
      </c>
      <c r="E508" s="108"/>
      <c r="F508" s="108"/>
      <c r="G508" s="97" t="str">
        <f>CONCATENATE(Arkusz18!A2," - ",Arkusz18!B2," r.")</f>
        <v>01.11.2017 - 30.11.2017 r.</v>
      </c>
      <c r="H508" s="97"/>
      <c r="I508" s="97"/>
      <c r="J508" s="97"/>
      <c r="K508" s="97"/>
      <c r="L508" s="97"/>
      <c r="M508" s="97"/>
      <c r="N508" s="97"/>
      <c r="O508" s="97"/>
      <c r="P508" s="97"/>
      <c r="Q508" s="97"/>
      <c r="R508" s="98"/>
    </row>
    <row r="509" spans="1:25" ht="24" customHeight="1" x14ac:dyDescent="0.25">
      <c r="D509" s="109"/>
      <c r="E509" s="110"/>
      <c r="F509" s="110"/>
      <c r="G509" s="102" t="s">
        <v>63</v>
      </c>
      <c r="H509" s="102"/>
      <c r="I509" s="102"/>
      <c r="J509" s="102" t="s">
        <v>91</v>
      </c>
      <c r="K509" s="102"/>
      <c r="L509" s="102"/>
      <c r="M509" s="102" t="s">
        <v>62</v>
      </c>
      <c r="N509" s="102"/>
      <c r="O509" s="102"/>
      <c r="P509" s="102" t="s">
        <v>90</v>
      </c>
      <c r="Q509" s="102"/>
      <c r="R509" s="111"/>
    </row>
    <row r="510" spans="1:25" ht="15" customHeight="1" x14ac:dyDescent="0.25">
      <c r="D510" s="99" t="s">
        <v>89</v>
      </c>
      <c r="E510" s="100"/>
      <c r="F510" s="100"/>
      <c r="G510" s="101">
        <f>Arkusz16!A2</f>
        <v>0</v>
      </c>
      <c r="H510" s="101"/>
      <c r="I510" s="101"/>
      <c r="J510" s="101">
        <f>Arkusz16!A3</f>
        <v>0</v>
      </c>
      <c r="K510" s="101"/>
      <c r="L510" s="101"/>
      <c r="M510" s="101">
        <f>Arkusz16!A4</f>
        <v>0</v>
      </c>
      <c r="N510" s="101"/>
      <c r="O510" s="101"/>
      <c r="P510" s="101">
        <f>Arkusz16!A5</f>
        <v>0</v>
      </c>
      <c r="Q510" s="101"/>
      <c r="R510" s="101"/>
    </row>
    <row r="511" spans="1:25" x14ac:dyDescent="0.25">
      <c r="D511" s="112" t="s">
        <v>49</v>
      </c>
      <c r="E511" s="113"/>
      <c r="F511" s="113"/>
      <c r="G511" s="114">
        <f>Arkusz16!A6</f>
        <v>2074</v>
      </c>
      <c r="H511" s="114"/>
      <c r="I511" s="114"/>
      <c r="J511" s="248">
        <f>Arkusz16!A7</f>
        <v>10</v>
      </c>
      <c r="K511" s="249"/>
      <c r="L511" s="250"/>
      <c r="M511" s="248">
        <f>Arkusz16!A8</f>
        <v>13</v>
      </c>
      <c r="N511" s="249"/>
      <c r="O511" s="250"/>
      <c r="P511" s="248">
        <f>Arkusz16!A9</f>
        <v>9</v>
      </c>
      <c r="Q511" s="249"/>
      <c r="R511" s="250"/>
    </row>
    <row r="512" spans="1:25" ht="15.75" thickBot="1" x14ac:dyDescent="0.3">
      <c r="D512" s="94" t="s">
        <v>50</v>
      </c>
      <c r="E512" s="95"/>
      <c r="F512" s="95"/>
      <c r="G512" s="96">
        <f>Arkusz16!A10</f>
        <v>799</v>
      </c>
      <c r="H512" s="96"/>
      <c r="I512" s="96"/>
      <c r="J512" s="96">
        <f>Arkusz16!A11</f>
        <v>1</v>
      </c>
      <c r="K512" s="96"/>
      <c r="L512" s="96"/>
      <c r="M512" s="96">
        <f>Arkusz16!A12</f>
        <v>10</v>
      </c>
      <c r="N512" s="96"/>
      <c r="O512" s="96"/>
      <c r="P512" s="96">
        <f>Arkusz16!A13</f>
        <v>4</v>
      </c>
      <c r="Q512" s="96"/>
      <c r="R512" s="96"/>
    </row>
    <row r="513" spans="1:25" ht="15.75" thickBot="1" x14ac:dyDescent="0.3">
      <c r="D513" s="103" t="s">
        <v>48</v>
      </c>
      <c r="E513" s="104"/>
      <c r="F513" s="104"/>
      <c r="G513" s="105">
        <f>SUM(G510:I512)</f>
        <v>2873</v>
      </c>
      <c r="H513" s="105"/>
      <c r="I513" s="105"/>
      <c r="J513" s="105">
        <f t="shared" ref="J513" si="12">SUM(J510:L512)</f>
        <v>11</v>
      </c>
      <c r="K513" s="105"/>
      <c r="L513" s="105"/>
      <c r="M513" s="105">
        <f t="shared" ref="M513" si="13">SUM(M510:O512)</f>
        <v>23</v>
      </c>
      <c r="N513" s="105"/>
      <c r="O513" s="105"/>
      <c r="P513" s="105">
        <f t="shared" ref="P513" si="14">SUM(P510:R512)</f>
        <v>13</v>
      </c>
      <c r="Q513" s="105"/>
      <c r="R513" s="106"/>
    </row>
    <row r="514" spans="1:25" x14ac:dyDescent="0.25">
      <c r="A514" s="29"/>
      <c r="B514" s="29"/>
      <c r="C514" s="29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</row>
    <row r="516" spans="1:25" ht="15.75" thickBot="1" x14ac:dyDescent="0.3"/>
    <row r="517" spans="1:25" x14ac:dyDescent="0.25">
      <c r="D517" s="107" t="s">
        <v>47</v>
      </c>
      <c r="E517" s="108"/>
      <c r="F517" s="108"/>
      <c r="G517" s="97" t="str">
        <f>CONCATENATE(Arkusz18!C2," - ",Arkusz18!B2," r.")</f>
        <v>01.01.2017 - 30.11.2017 r.</v>
      </c>
      <c r="H517" s="97"/>
      <c r="I517" s="97"/>
      <c r="J517" s="97"/>
      <c r="K517" s="97"/>
      <c r="L517" s="97"/>
      <c r="M517" s="97"/>
      <c r="N517" s="97"/>
      <c r="O517" s="97"/>
      <c r="P517" s="97"/>
      <c r="Q517" s="97"/>
      <c r="R517" s="98"/>
    </row>
    <row r="518" spans="1:25" ht="23.25" customHeight="1" x14ac:dyDescent="0.25">
      <c r="D518" s="109"/>
      <c r="E518" s="110"/>
      <c r="F518" s="110"/>
      <c r="G518" s="102" t="s">
        <v>63</v>
      </c>
      <c r="H518" s="102"/>
      <c r="I518" s="102"/>
      <c r="J518" s="102" t="s">
        <v>91</v>
      </c>
      <c r="K518" s="102"/>
      <c r="L518" s="102"/>
      <c r="M518" s="102" t="s">
        <v>62</v>
      </c>
      <c r="N518" s="102"/>
      <c r="O518" s="102"/>
      <c r="P518" s="102" t="s">
        <v>90</v>
      </c>
      <c r="Q518" s="102"/>
      <c r="R518" s="111"/>
    </row>
    <row r="519" spans="1:25" x14ac:dyDescent="0.25">
      <c r="D519" s="99" t="s">
        <v>89</v>
      </c>
      <c r="E519" s="100"/>
      <c r="F519" s="100"/>
      <c r="G519" s="101">
        <f>Arkusz17!A2</f>
        <v>1</v>
      </c>
      <c r="H519" s="101"/>
      <c r="I519" s="101"/>
      <c r="J519" s="101">
        <f>Arkusz17!A3</f>
        <v>0</v>
      </c>
      <c r="K519" s="101"/>
      <c r="L519" s="101"/>
      <c r="M519" s="101">
        <f>Arkusz17!A4</f>
        <v>23</v>
      </c>
      <c r="N519" s="101"/>
      <c r="O519" s="101"/>
      <c r="P519" s="101">
        <f>Arkusz17!A5</f>
        <v>1</v>
      </c>
      <c r="Q519" s="101"/>
      <c r="R519" s="101"/>
    </row>
    <row r="520" spans="1:25" x14ac:dyDescent="0.25">
      <c r="D520" s="112" t="s">
        <v>49</v>
      </c>
      <c r="E520" s="113"/>
      <c r="F520" s="113"/>
      <c r="G520" s="114">
        <f>Arkusz17!A6</f>
        <v>26673</v>
      </c>
      <c r="H520" s="114"/>
      <c r="I520" s="114"/>
      <c r="J520" s="114">
        <f>Arkusz17!A7</f>
        <v>127</v>
      </c>
      <c r="K520" s="114"/>
      <c r="L520" s="114"/>
      <c r="M520" s="114">
        <f>Arkusz17!A8</f>
        <v>118</v>
      </c>
      <c r="N520" s="114"/>
      <c r="O520" s="114"/>
      <c r="P520" s="114">
        <f>Arkusz17!A9</f>
        <v>104</v>
      </c>
      <c r="Q520" s="114"/>
      <c r="R520" s="114"/>
    </row>
    <row r="521" spans="1:25" ht="15.75" thickBot="1" x14ac:dyDescent="0.3">
      <c r="D521" s="94" t="s">
        <v>50</v>
      </c>
      <c r="E521" s="95"/>
      <c r="F521" s="95"/>
      <c r="G521" s="96">
        <f>Arkusz17!A10</f>
        <v>9170</v>
      </c>
      <c r="H521" s="96"/>
      <c r="I521" s="96"/>
      <c r="J521" s="96">
        <f>Arkusz17!A11</f>
        <v>55</v>
      </c>
      <c r="K521" s="96"/>
      <c r="L521" s="96"/>
      <c r="M521" s="96">
        <f>Arkusz17!A12</f>
        <v>279</v>
      </c>
      <c r="N521" s="96"/>
      <c r="O521" s="96"/>
      <c r="P521" s="96">
        <f>Arkusz17!A13</f>
        <v>102</v>
      </c>
      <c r="Q521" s="96"/>
      <c r="R521" s="96"/>
    </row>
    <row r="522" spans="1:25" ht="15.75" thickBot="1" x14ac:dyDescent="0.3">
      <c r="D522" s="103" t="s">
        <v>48</v>
      </c>
      <c r="E522" s="104"/>
      <c r="F522" s="104"/>
      <c r="G522" s="105">
        <f>SUM(G519:I521)</f>
        <v>35844</v>
      </c>
      <c r="H522" s="105"/>
      <c r="I522" s="105"/>
      <c r="J522" s="105">
        <f t="shared" ref="J522" si="15">SUM(J519:L521)</f>
        <v>182</v>
      </c>
      <c r="K522" s="105"/>
      <c r="L522" s="105"/>
      <c r="M522" s="105">
        <f t="shared" ref="M522" si="16">SUM(M519:O521)</f>
        <v>420</v>
      </c>
      <c r="N522" s="105"/>
      <c r="O522" s="105"/>
      <c r="P522" s="105">
        <f t="shared" ref="P522" si="17">SUM(P519:R521)</f>
        <v>207</v>
      </c>
      <c r="Q522" s="105"/>
      <c r="R522" s="106"/>
    </row>
    <row r="525" spans="1:25" x14ac:dyDescent="0.25">
      <c r="A525" s="85" t="s">
        <v>166</v>
      </c>
      <c r="B525" s="85"/>
      <c r="C525" s="85"/>
      <c r="D525" s="85"/>
      <c r="E525" s="85"/>
      <c r="F525" s="85"/>
      <c r="G525" s="85"/>
      <c r="H525" s="85"/>
      <c r="I525" s="85"/>
      <c r="J525" s="85"/>
      <c r="K525" s="85"/>
      <c r="L525" s="85"/>
      <c r="M525" s="85"/>
      <c r="N525" s="85"/>
      <c r="O525" s="85"/>
      <c r="P525" s="85"/>
      <c r="Q525" s="85"/>
      <c r="R525" s="85"/>
      <c r="S525" s="85"/>
      <c r="T525" s="85"/>
      <c r="U525" s="85"/>
      <c r="V525" s="85"/>
      <c r="W525" s="85"/>
      <c r="X525" s="85"/>
      <c r="Y525" s="85"/>
    </row>
    <row r="526" spans="1:25" x14ac:dyDescent="0.25">
      <c r="A526" s="85"/>
      <c r="B526" s="85"/>
      <c r="C526" s="85"/>
      <c r="D526" s="85"/>
      <c r="E526" s="85"/>
      <c r="F526" s="85"/>
      <c r="G526" s="85"/>
      <c r="H526" s="85"/>
      <c r="I526" s="85"/>
      <c r="J526" s="85"/>
      <c r="K526" s="85"/>
      <c r="L526" s="85"/>
      <c r="M526" s="85"/>
      <c r="N526" s="85"/>
      <c r="O526" s="85"/>
      <c r="P526" s="85"/>
      <c r="Q526" s="85"/>
      <c r="R526" s="85"/>
      <c r="S526" s="85"/>
      <c r="T526" s="85"/>
      <c r="U526" s="85"/>
      <c r="V526" s="85"/>
      <c r="W526" s="85"/>
      <c r="X526" s="85"/>
      <c r="Y526" s="85"/>
    </row>
    <row r="527" spans="1:25" x14ac:dyDescent="0.25">
      <c r="A527" s="85"/>
      <c r="B527" s="85"/>
      <c r="C527" s="85"/>
      <c r="D527" s="85"/>
      <c r="E527" s="85"/>
      <c r="F527" s="85"/>
      <c r="G527" s="85"/>
      <c r="H527" s="85"/>
      <c r="I527" s="85"/>
      <c r="J527" s="85"/>
      <c r="K527" s="85"/>
      <c r="L527" s="85"/>
      <c r="M527" s="85"/>
      <c r="N527" s="85"/>
      <c r="O527" s="85"/>
      <c r="P527" s="85"/>
      <c r="Q527" s="85"/>
      <c r="R527" s="85"/>
      <c r="S527" s="85"/>
      <c r="T527" s="85"/>
      <c r="U527" s="85"/>
      <c r="V527" s="85"/>
      <c r="W527" s="85"/>
      <c r="X527" s="85"/>
      <c r="Y527" s="85"/>
    </row>
    <row r="528" spans="1:25" x14ac:dyDescent="0.25">
      <c r="A528" s="85"/>
      <c r="B528" s="85"/>
      <c r="C528" s="85"/>
      <c r="D528" s="85"/>
      <c r="E528" s="85"/>
      <c r="F528" s="85"/>
      <c r="G528" s="85"/>
      <c r="H528" s="85"/>
      <c r="I528" s="85"/>
      <c r="J528" s="85"/>
      <c r="K528" s="85"/>
      <c r="L528" s="85"/>
      <c r="M528" s="85"/>
      <c r="N528" s="85"/>
      <c r="O528" s="85"/>
      <c r="P528" s="85"/>
      <c r="Q528" s="85"/>
      <c r="R528" s="85"/>
      <c r="S528" s="85"/>
      <c r="T528" s="85"/>
      <c r="U528" s="85"/>
      <c r="V528" s="85"/>
      <c r="W528" s="85"/>
      <c r="X528" s="85"/>
      <c r="Y528" s="85"/>
    </row>
    <row r="529" spans="1:25" x14ac:dyDescent="0.25">
      <c r="A529" s="85"/>
      <c r="B529" s="85"/>
      <c r="C529" s="85"/>
      <c r="D529" s="85"/>
      <c r="E529" s="85"/>
      <c r="F529" s="85"/>
      <c r="G529" s="85"/>
      <c r="H529" s="85"/>
      <c r="I529" s="85"/>
      <c r="J529" s="85"/>
      <c r="K529" s="85"/>
      <c r="L529" s="85"/>
      <c r="M529" s="85"/>
      <c r="N529" s="85"/>
      <c r="O529" s="85"/>
      <c r="P529" s="85"/>
      <c r="Q529" s="85"/>
      <c r="R529" s="85"/>
      <c r="S529" s="85"/>
      <c r="T529" s="85"/>
      <c r="U529" s="85"/>
      <c r="V529" s="85"/>
      <c r="W529" s="85"/>
      <c r="X529" s="85"/>
      <c r="Y529" s="85"/>
    </row>
    <row r="530" spans="1:25" x14ac:dyDescent="0.25">
      <c r="A530" s="85"/>
      <c r="B530" s="85"/>
      <c r="C530" s="85"/>
      <c r="D530" s="85"/>
      <c r="E530" s="85"/>
      <c r="F530" s="85"/>
      <c r="G530" s="85"/>
      <c r="H530" s="85"/>
      <c r="I530" s="85"/>
      <c r="J530" s="85"/>
      <c r="K530" s="85"/>
      <c r="L530" s="85"/>
      <c r="M530" s="85"/>
      <c r="N530" s="85"/>
      <c r="O530" s="85"/>
      <c r="P530" s="85"/>
      <c r="Q530" s="85"/>
      <c r="R530" s="85"/>
      <c r="S530" s="85"/>
      <c r="T530" s="85"/>
      <c r="U530" s="85"/>
      <c r="V530" s="85"/>
      <c r="W530" s="85"/>
      <c r="X530" s="85"/>
      <c r="Y530" s="85"/>
    </row>
    <row r="533" spans="1:25" s="57" customFormat="1" x14ac:dyDescent="0.25">
      <c r="Y533" s="6"/>
    </row>
    <row r="534" spans="1:25" s="57" customFormat="1" x14ac:dyDescent="0.25">
      <c r="Y534" s="6"/>
    </row>
    <row r="535" spans="1:25" s="57" customFormat="1" x14ac:dyDescent="0.25">
      <c r="Y535" s="6"/>
    </row>
    <row r="536" spans="1:25" s="57" customFormat="1" x14ac:dyDescent="0.25">
      <c r="Y536" s="6"/>
    </row>
    <row r="537" spans="1:25" s="57" customFormat="1" x14ac:dyDescent="0.25">
      <c r="Y537" s="6"/>
    </row>
    <row r="538" spans="1:25" s="57" customFormat="1" x14ac:dyDescent="0.25">
      <c r="Y538" s="6"/>
    </row>
    <row r="539" spans="1:25" s="57" customFormat="1" x14ac:dyDescent="0.25">
      <c r="Y539" s="6"/>
    </row>
    <row r="540" spans="1:25" s="57" customFormat="1" x14ac:dyDescent="0.25">
      <c r="Y540" s="6"/>
    </row>
    <row r="541" spans="1:25" s="57" customFormat="1" x14ac:dyDescent="0.25">
      <c r="Y541" s="6"/>
    </row>
    <row r="542" spans="1:25" s="57" customFormat="1" x14ac:dyDescent="0.25">
      <c r="Y542" s="6"/>
    </row>
    <row r="543" spans="1:25" s="57" customFormat="1" x14ac:dyDescent="0.25">
      <c r="Y543" s="6"/>
    </row>
    <row r="544" spans="1:25" s="57" customFormat="1" x14ac:dyDescent="0.25">
      <c r="Y544" s="6"/>
    </row>
    <row r="545" spans="1:25" s="57" customFormat="1" x14ac:dyDescent="0.25">
      <c r="Y545" s="6"/>
    </row>
    <row r="546" spans="1:25" s="57" customFormat="1" x14ac:dyDescent="0.25">
      <c r="Y546" s="6"/>
    </row>
    <row r="547" spans="1:25" s="57" customFormat="1" x14ac:dyDescent="0.25">
      <c r="Y547" s="6"/>
    </row>
    <row r="548" spans="1:25" x14ac:dyDescent="0.25">
      <c r="A548" s="30" t="s">
        <v>171</v>
      </c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R548" s="31"/>
      <c r="S548" s="31"/>
      <c r="T548" s="31"/>
    </row>
    <row r="549" spans="1:25" ht="15" customHeight="1" x14ac:dyDescent="0.25">
      <c r="P549" s="32"/>
      <c r="Q549" s="32"/>
      <c r="R549" s="31"/>
      <c r="S549" s="31"/>
      <c r="T549" s="31"/>
      <c r="U549" s="32"/>
    </row>
    <row r="550" spans="1:25" ht="15" customHeight="1" x14ac:dyDescent="0.25"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</row>
    <row r="551" spans="1:25" ht="15" customHeight="1" x14ac:dyDescent="0.25">
      <c r="A551" s="86" t="s">
        <v>167</v>
      </c>
      <c r="B551" s="87"/>
      <c r="C551" s="87"/>
      <c r="D551" s="87"/>
      <c r="E551" s="87"/>
      <c r="F551" s="87"/>
      <c r="G551" s="87"/>
      <c r="H551" s="87"/>
      <c r="I551" s="87"/>
      <c r="J551" s="87"/>
      <c r="K551" s="87"/>
      <c r="L551" s="87"/>
      <c r="M551" s="87"/>
      <c r="N551" s="87"/>
      <c r="O551" s="87"/>
      <c r="P551" s="87"/>
      <c r="Q551" s="87"/>
      <c r="R551" s="87"/>
      <c r="S551" s="87"/>
      <c r="T551" s="87"/>
      <c r="U551" s="87"/>
      <c r="V551" s="87"/>
      <c r="W551" s="87"/>
      <c r="X551" s="87"/>
      <c r="Y551" s="87"/>
    </row>
    <row r="552" spans="1:25" ht="15" customHeight="1" x14ac:dyDescent="0.25">
      <c r="A552" s="87"/>
      <c r="B552" s="87"/>
      <c r="C552" s="87"/>
      <c r="D552" s="87"/>
      <c r="E552" s="87"/>
      <c r="F552" s="87"/>
      <c r="G552" s="87"/>
      <c r="H552" s="87"/>
      <c r="I552" s="87"/>
      <c r="J552" s="87"/>
      <c r="K552" s="87"/>
      <c r="L552" s="87"/>
      <c r="M552" s="87"/>
      <c r="N552" s="87"/>
      <c r="O552" s="87"/>
      <c r="P552" s="87"/>
      <c r="Q552" s="87"/>
      <c r="R552" s="87"/>
      <c r="S552" s="87"/>
      <c r="T552" s="87"/>
      <c r="U552" s="87"/>
      <c r="V552" s="87"/>
      <c r="W552" s="87"/>
      <c r="X552" s="87"/>
      <c r="Y552" s="87"/>
    </row>
    <row r="553" spans="1:25" ht="15" customHeight="1" x14ac:dyDescent="0.25">
      <c r="A553" s="87"/>
      <c r="B553" s="87"/>
      <c r="C553" s="87"/>
      <c r="D553" s="87"/>
      <c r="E553" s="87"/>
      <c r="F553" s="87"/>
      <c r="G553" s="87"/>
      <c r="H553" s="87"/>
      <c r="I553" s="87"/>
      <c r="J553" s="87"/>
      <c r="K553" s="87"/>
      <c r="L553" s="87"/>
      <c r="M553" s="87"/>
      <c r="N553" s="87"/>
      <c r="O553" s="87"/>
      <c r="P553" s="87"/>
      <c r="Q553" s="87"/>
      <c r="R553" s="87"/>
      <c r="S553" s="87"/>
      <c r="T553" s="87"/>
      <c r="U553" s="87"/>
      <c r="V553" s="87"/>
      <c r="W553" s="87"/>
      <c r="X553" s="87"/>
      <c r="Y553" s="87"/>
    </row>
    <row r="554" spans="1:25" ht="15" customHeight="1" x14ac:dyDescent="0.25">
      <c r="A554" s="87"/>
      <c r="B554" s="87"/>
      <c r="C554" s="87"/>
      <c r="D554" s="87"/>
      <c r="E554" s="87"/>
      <c r="F554" s="87"/>
      <c r="G554" s="87"/>
      <c r="H554" s="87"/>
      <c r="I554" s="87"/>
      <c r="J554" s="87"/>
      <c r="K554" s="87"/>
      <c r="L554" s="87"/>
      <c r="M554" s="87"/>
      <c r="N554" s="87"/>
      <c r="O554" s="87"/>
      <c r="P554" s="87"/>
      <c r="Q554" s="87"/>
      <c r="R554" s="87"/>
      <c r="S554" s="87"/>
      <c r="T554" s="87"/>
      <c r="U554" s="87"/>
      <c r="V554" s="87"/>
      <c r="W554" s="87"/>
      <c r="X554" s="87"/>
      <c r="Y554" s="87"/>
    </row>
    <row r="555" spans="1:25" ht="15" customHeight="1" x14ac:dyDescent="0.25">
      <c r="A555" s="87"/>
      <c r="B555" s="87"/>
      <c r="C555" s="87"/>
      <c r="D555" s="87"/>
      <c r="E555" s="87"/>
      <c r="F555" s="87"/>
      <c r="G555" s="87"/>
      <c r="H555" s="87"/>
      <c r="I555" s="87"/>
      <c r="J555" s="87"/>
      <c r="K555" s="87"/>
      <c r="L555" s="87"/>
      <c r="M555" s="87"/>
      <c r="N555" s="87"/>
      <c r="O555" s="87"/>
      <c r="P555" s="87"/>
      <c r="Q555" s="87"/>
      <c r="R555" s="87"/>
      <c r="S555" s="87"/>
      <c r="T555" s="87"/>
      <c r="U555" s="87"/>
      <c r="V555" s="87"/>
      <c r="W555" s="87"/>
      <c r="X555" s="87"/>
      <c r="Y555" s="87"/>
    </row>
    <row r="556" spans="1:25" ht="15" customHeight="1" x14ac:dyDescent="0.25">
      <c r="A556" s="87"/>
      <c r="B556" s="87"/>
      <c r="C556" s="87"/>
      <c r="D556" s="87"/>
      <c r="E556" s="87"/>
      <c r="F556" s="87"/>
      <c r="G556" s="87"/>
      <c r="H556" s="87"/>
      <c r="I556" s="87"/>
      <c r="J556" s="87"/>
      <c r="K556" s="87"/>
      <c r="L556" s="87"/>
      <c r="M556" s="87"/>
      <c r="N556" s="87"/>
      <c r="O556" s="87"/>
      <c r="P556" s="87"/>
      <c r="Q556" s="87"/>
      <c r="R556" s="87"/>
      <c r="S556" s="87"/>
      <c r="T556" s="87"/>
      <c r="U556" s="87"/>
      <c r="V556" s="87"/>
      <c r="W556" s="87"/>
      <c r="X556" s="87"/>
      <c r="Y556" s="87"/>
    </row>
    <row r="557" spans="1:25" ht="15" customHeight="1" x14ac:dyDescent="0.25">
      <c r="A557" s="87"/>
      <c r="B557" s="87"/>
      <c r="C557" s="87"/>
      <c r="D557" s="87"/>
      <c r="E557" s="87"/>
      <c r="F557" s="87"/>
      <c r="G557" s="87"/>
      <c r="H557" s="87"/>
      <c r="I557" s="87"/>
      <c r="J557" s="87"/>
      <c r="K557" s="87"/>
      <c r="L557" s="87"/>
      <c r="M557" s="87"/>
      <c r="N557" s="87"/>
      <c r="O557" s="87"/>
      <c r="P557" s="87"/>
      <c r="Q557" s="87"/>
      <c r="R557" s="87"/>
      <c r="S557" s="87"/>
      <c r="T557" s="87"/>
      <c r="U557" s="87"/>
      <c r="V557" s="87"/>
      <c r="W557" s="87"/>
      <c r="X557" s="87"/>
      <c r="Y557" s="87"/>
    </row>
    <row r="558" spans="1:25" ht="15" customHeight="1" x14ac:dyDescent="0.25">
      <c r="A558" s="87"/>
      <c r="B558" s="87"/>
      <c r="C558" s="87"/>
      <c r="D558" s="87"/>
      <c r="E558" s="87"/>
      <c r="F558" s="87"/>
      <c r="G558" s="87"/>
      <c r="H558" s="87"/>
      <c r="I558" s="87"/>
      <c r="J558" s="87"/>
      <c r="K558" s="87"/>
      <c r="L558" s="87"/>
      <c r="M558" s="87"/>
      <c r="N558" s="87"/>
      <c r="O558" s="87"/>
      <c r="P558" s="87"/>
      <c r="Q558" s="87"/>
      <c r="R558" s="87"/>
      <c r="S558" s="87"/>
      <c r="T558" s="87"/>
      <c r="U558" s="87"/>
      <c r="V558" s="87"/>
      <c r="W558" s="87"/>
      <c r="X558" s="87"/>
      <c r="Y558" s="87"/>
    </row>
    <row r="559" spans="1:25" ht="15" customHeight="1" x14ac:dyDescent="0.25">
      <c r="A559" s="87"/>
      <c r="B559" s="87"/>
      <c r="C559" s="87"/>
      <c r="D559" s="87"/>
      <c r="E559" s="87"/>
      <c r="F559" s="87"/>
      <c r="G559" s="87"/>
      <c r="H559" s="87"/>
      <c r="I559" s="87"/>
      <c r="J559" s="87"/>
      <c r="K559" s="87"/>
      <c r="L559" s="87"/>
      <c r="M559" s="87"/>
      <c r="N559" s="87"/>
      <c r="O559" s="87"/>
      <c r="P559" s="87"/>
      <c r="Q559" s="87"/>
      <c r="R559" s="87"/>
      <c r="S559" s="87"/>
      <c r="T559" s="87"/>
      <c r="U559" s="87"/>
      <c r="V559" s="87"/>
      <c r="W559" s="87"/>
      <c r="X559" s="87"/>
      <c r="Y559" s="87"/>
    </row>
    <row r="560" spans="1:25" ht="15" customHeight="1" x14ac:dyDescent="0.25">
      <c r="A560" s="87"/>
      <c r="B560" s="87"/>
      <c r="C560" s="87"/>
      <c r="D560" s="87"/>
      <c r="E560" s="87"/>
      <c r="F560" s="87"/>
      <c r="G560" s="87"/>
      <c r="H560" s="87"/>
      <c r="I560" s="87"/>
      <c r="J560" s="87"/>
      <c r="K560" s="87"/>
      <c r="L560" s="87"/>
      <c r="M560" s="87"/>
      <c r="N560" s="87"/>
      <c r="O560" s="87"/>
      <c r="P560" s="87"/>
      <c r="Q560" s="87"/>
      <c r="R560" s="87"/>
      <c r="S560" s="87"/>
      <c r="T560" s="87"/>
      <c r="U560" s="87"/>
      <c r="V560" s="87"/>
      <c r="W560" s="87"/>
      <c r="X560" s="87"/>
      <c r="Y560" s="87"/>
    </row>
    <row r="561" spans="1:25" ht="15" customHeight="1" x14ac:dyDescent="0.25">
      <c r="A561" s="87"/>
      <c r="B561" s="87"/>
      <c r="C561" s="87"/>
      <c r="D561" s="87"/>
      <c r="E561" s="87"/>
      <c r="F561" s="87"/>
      <c r="G561" s="87"/>
      <c r="H561" s="87"/>
      <c r="I561" s="87"/>
      <c r="J561" s="87"/>
      <c r="K561" s="87"/>
      <c r="L561" s="87"/>
      <c r="M561" s="87"/>
      <c r="N561" s="87"/>
      <c r="O561" s="87"/>
      <c r="P561" s="87"/>
      <c r="Q561" s="87"/>
      <c r="R561" s="87"/>
      <c r="S561" s="87"/>
      <c r="T561" s="87"/>
      <c r="U561" s="87"/>
      <c r="V561" s="87"/>
      <c r="W561" s="87"/>
      <c r="X561" s="87"/>
      <c r="Y561" s="87"/>
    </row>
    <row r="562" spans="1:25" x14ac:dyDescent="0.25">
      <c r="A562" s="87"/>
      <c r="B562" s="87"/>
      <c r="C562" s="87"/>
      <c r="D562" s="87"/>
      <c r="E562" s="87"/>
      <c r="F562" s="87"/>
      <c r="G562" s="87"/>
      <c r="H562" s="87"/>
      <c r="I562" s="87"/>
      <c r="J562" s="87"/>
      <c r="K562" s="87"/>
      <c r="L562" s="87"/>
      <c r="M562" s="87"/>
      <c r="N562" s="87"/>
      <c r="O562" s="87"/>
      <c r="P562" s="87"/>
      <c r="Q562" s="87"/>
      <c r="R562" s="87"/>
      <c r="S562" s="87"/>
      <c r="T562" s="87"/>
      <c r="U562" s="87"/>
      <c r="V562" s="87"/>
      <c r="W562" s="87"/>
      <c r="X562" s="87"/>
      <c r="Y562" s="87"/>
    </row>
    <row r="563" spans="1:25" x14ac:dyDescent="0.25">
      <c r="A563" s="87"/>
      <c r="B563" s="87"/>
      <c r="C563" s="87"/>
      <c r="D563" s="87"/>
      <c r="E563" s="87"/>
      <c r="F563" s="87"/>
      <c r="G563" s="87"/>
      <c r="H563" s="87"/>
      <c r="I563" s="87"/>
      <c r="J563" s="87"/>
      <c r="K563" s="87"/>
      <c r="L563" s="87"/>
      <c r="M563" s="87"/>
      <c r="N563" s="87"/>
      <c r="O563" s="87"/>
      <c r="P563" s="87"/>
      <c r="Q563" s="87"/>
      <c r="R563" s="87"/>
      <c r="S563" s="87"/>
      <c r="T563" s="87"/>
      <c r="U563" s="87"/>
      <c r="V563" s="87"/>
      <c r="W563" s="87"/>
      <c r="X563" s="87"/>
      <c r="Y563" s="87"/>
    </row>
    <row r="564" spans="1:25" x14ac:dyDescent="0.25">
      <c r="A564" s="87"/>
      <c r="B564" s="87"/>
      <c r="C564" s="87"/>
      <c r="D564" s="87"/>
      <c r="E564" s="87"/>
      <c r="F564" s="87"/>
      <c r="G564" s="87"/>
      <c r="H564" s="87"/>
      <c r="I564" s="87"/>
      <c r="J564" s="87"/>
      <c r="K564" s="87"/>
      <c r="L564" s="87"/>
      <c r="M564" s="87"/>
      <c r="N564" s="87"/>
      <c r="O564" s="87"/>
      <c r="P564" s="87"/>
      <c r="Q564" s="87"/>
      <c r="R564" s="87"/>
      <c r="S564" s="87"/>
      <c r="T564" s="87"/>
      <c r="U564" s="87"/>
      <c r="V564" s="87"/>
      <c r="W564" s="87"/>
      <c r="X564" s="87"/>
      <c r="Y564" s="87"/>
    </row>
    <row r="565" spans="1:25" ht="15" customHeight="1" x14ac:dyDescent="0.25">
      <c r="A565" s="87"/>
      <c r="B565" s="87"/>
      <c r="C565" s="87"/>
      <c r="D565" s="87"/>
      <c r="E565" s="87"/>
      <c r="F565" s="87"/>
      <c r="G565" s="87"/>
      <c r="H565" s="87"/>
      <c r="I565" s="87"/>
      <c r="J565" s="87"/>
      <c r="K565" s="87"/>
      <c r="L565" s="87"/>
      <c r="M565" s="87"/>
      <c r="N565" s="87"/>
      <c r="O565" s="87"/>
      <c r="P565" s="87"/>
      <c r="Q565" s="87"/>
      <c r="R565" s="87"/>
      <c r="S565" s="87"/>
      <c r="T565" s="87"/>
      <c r="U565" s="87"/>
      <c r="V565" s="87"/>
      <c r="W565" s="87"/>
      <c r="X565" s="87"/>
      <c r="Y565" s="87"/>
    </row>
    <row r="566" spans="1:25" x14ac:dyDescent="0.25">
      <c r="A566" s="87"/>
      <c r="B566" s="87"/>
      <c r="C566" s="87"/>
      <c r="D566" s="87"/>
      <c r="E566" s="87"/>
      <c r="F566" s="87"/>
      <c r="G566" s="87"/>
      <c r="H566" s="87"/>
      <c r="I566" s="87"/>
      <c r="J566" s="87"/>
      <c r="K566" s="87"/>
      <c r="L566" s="87"/>
      <c r="M566" s="87"/>
      <c r="N566" s="87"/>
      <c r="O566" s="87"/>
      <c r="P566" s="87"/>
      <c r="Q566" s="87"/>
      <c r="R566" s="87"/>
      <c r="S566" s="87"/>
      <c r="T566" s="87"/>
      <c r="U566" s="87"/>
      <c r="V566" s="87"/>
      <c r="W566" s="87"/>
      <c r="X566" s="87"/>
      <c r="Y566" s="87"/>
    </row>
    <row r="567" spans="1:25" x14ac:dyDescent="0.25">
      <c r="A567" s="87"/>
      <c r="B567" s="87"/>
      <c r="C567" s="87"/>
      <c r="D567" s="87"/>
      <c r="E567" s="87"/>
      <c r="F567" s="87"/>
      <c r="G567" s="87"/>
      <c r="H567" s="87"/>
      <c r="I567" s="87"/>
      <c r="J567" s="87"/>
      <c r="K567" s="87"/>
      <c r="L567" s="87"/>
      <c r="M567" s="87"/>
      <c r="N567" s="87"/>
      <c r="O567" s="87"/>
      <c r="P567" s="87"/>
      <c r="Q567" s="87"/>
      <c r="R567" s="87"/>
      <c r="S567" s="87"/>
      <c r="T567" s="87"/>
      <c r="U567" s="87"/>
      <c r="V567" s="87"/>
      <c r="W567" s="87"/>
      <c r="X567" s="87"/>
      <c r="Y567" s="87"/>
    </row>
    <row r="568" spans="1:25" ht="15" customHeight="1" x14ac:dyDescent="0.25">
      <c r="A568" s="87"/>
      <c r="B568" s="87"/>
      <c r="C568" s="87"/>
      <c r="D568" s="87"/>
      <c r="E568" s="87"/>
      <c r="F568" s="87"/>
      <c r="G568" s="87"/>
      <c r="H568" s="87"/>
      <c r="I568" s="87"/>
      <c r="J568" s="87"/>
      <c r="K568" s="87"/>
      <c r="L568" s="87"/>
      <c r="M568" s="87"/>
      <c r="N568" s="87"/>
      <c r="O568" s="87"/>
      <c r="P568" s="87"/>
      <c r="Q568" s="87"/>
      <c r="R568" s="87"/>
      <c r="S568" s="87"/>
      <c r="T568" s="87"/>
      <c r="U568" s="87"/>
      <c r="V568" s="87"/>
      <c r="W568" s="87"/>
      <c r="X568" s="87"/>
      <c r="Y568" s="87"/>
    </row>
    <row r="569" spans="1:25" x14ac:dyDescent="0.25">
      <c r="A569" s="87"/>
      <c r="B569" s="87"/>
      <c r="C569" s="87"/>
      <c r="D569" s="87"/>
      <c r="E569" s="87"/>
      <c r="F569" s="87"/>
      <c r="G569" s="87"/>
      <c r="H569" s="87"/>
      <c r="I569" s="87"/>
      <c r="J569" s="87"/>
      <c r="K569" s="87"/>
      <c r="L569" s="87"/>
      <c r="M569" s="87"/>
      <c r="N569" s="87"/>
      <c r="O569" s="87"/>
      <c r="P569" s="87"/>
      <c r="Q569" s="87"/>
      <c r="R569" s="87"/>
      <c r="S569" s="87"/>
      <c r="T569" s="87"/>
      <c r="U569" s="87"/>
      <c r="V569" s="87"/>
      <c r="W569" s="87"/>
      <c r="X569" s="87"/>
      <c r="Y569" s="87"/>
    </row>
    <row r="570" spans="1:25" x14ac:dyDescent="0.25">
      <c r="A570" s="87"/>
      <c r="B570" s="87"/>
      <c r="C570" s="87"/>
      <c r="D570" s="87"/>
      <c r="E570" s="87"/>
      <c r="F570" s="87"/>
      <c r="G570" s="87"/>
      <c r="H570" s="87"/>
      <c r="I570" s="87"/>
      <c r="J570" s="87"/>
      <c r="K570" s="87"/>
      <c r="L570" s="87"/>
      <c r="M570" s="87"/>
      <c r="N570" s="87"/>
      <c r="O570" s="87"/>
      <c r="P570" s="87"/>
      <c r="Q570" s="87"/>
      <c r="R570" s="87"/>
      <c r="S570" s="87"/>
      <c r="T570" s="87"/>
      <c r="U570" s="87"/>
      <c r="V570" s="87"/>
      <c r="W570" s="87"/>
      <c r="X570" s="87"/>
      <c r="Y570" s="87"/>
    </row>
    <row r="571" spans="1:25" x14ac:dyDescent="0.25">
      <c r="A571" s="87"/>
      <c r="B571" s="87"/>
      <c r="C571" s="87"/>
      <c r="D571" s="87"/>
      <c r="E571" s="87"/>
      <c r="F571" s="87"/>
      <c r="G571" s="87"/>
      <c r="H571" s="87"/>
      <c r="I571" s="87"/>
      <c r="J571" s="87"/>
      <c r="K571" s="87"/>
      <c r="L571" s="87"/>
      <c r="M571" s="87"/>
      <c r="N571" s="87"/>
      <c r="O571" s="87"/>
      <c r="P571" s="87"/>
      <c r="Q571" s="87"/>
      <c r="R571" s="87"/>
      <c r="S571" s="87"/>
      <c r="T571" s="87"/>
      <c r="U571" s="87"/>
      <c r="V571" s="87"/>
      <c r="W571" s="87"/>
      <c r="X571" s="87"/>
      <c r="Y571" s="87"/>
    </row>
    <row r="572" spans="1:25" ht="15" customHeight="1" x14ac:dyDescent="0.25">
      <c r="A572" s="87"/>
      <c r="B572" s="87"/>
      <c r="C572" s="87"/>
      <c r="D572" s="87"/>
      <c r="E572" s="87"/>
      <c r="F572" s="87"/>
      <c r="G572" s="87"/>
      <c r="H572" s="87"/>
      <c r="I572" s="87"/>
      <c r="J572" s="87"/>
      <c r="K572" s="87"/>
      <c r="L572" s="87"/>
      <c r="M572" s="87"/>
      <c r="N572" s="87"/>
      <c r="O572" s="87"/>
      <c r="P572" s="87"/>
      <c r="Q572" s="87"/>
      <c r="R572" s="87"/>
      <c r="S572" s="87"/>
      <c r="T572" s="87"/>
      <c r="U572" s="87"/>
      <c r="V572" s="87"/>
      <c r="W572" s="87"/>
      <c r="X572" s="87"/>
      <c r="Y572" s="87"/>
    </row>
    <row r="573" spans="1:25" s="57" customFormat="1" ht="36" customHeight="1" x14ac:dyDescent="0.25">
      <c r="A573" s="56"/>
      <c r="B573" s="56"/>
      <c r="C573" s="56"/>
      <c r="D573" s="56"/>
      <c r="E573" s="56"/>
      <c r="F573" s="56"/>
      <c r="G573" s="56"/>
      <c r="H573" s="56"/>
      <c r="I573" s="56"/>
      <c r="J573" s="56"/>
      <c r="K573" s="56"/>
      <c r="L573" s="56"/>
      <c r="M573" s="56"/>
      <c r="N573" s="56"/>
      <c r="O573" s="56"/>
      <c r="P573" s="56"/>
      <c r="Q573" s="56"/>
      <c r="R573" s="56"/>
      <c r="S573" s="56"/>
      <c r="T573" s="56"/>
      <c r="U573" s="56"/>
      <c r="V573" s="56"/>
      <c r="W573" s="56"/>
      <c r="X573" s="56"/>
      <c r="Y573" s="56"/>
    </row>
    <row r="574" spans="1:25" ht="46.5" customHeight="1" x14ac:dyDescent="0.25">
      <c r="A574" s="300" t="s">
        <v>172</v>
      </c>
      <c r="B574" s="300"/>
      <c r="C574" s="300"/>
      <c r="D574" s="300"/>
      <c r="E574" s="300"/>
      <c r="F574" s="300"/>
      <c r="G574" s="300"/>
      <c r="H574" s="300"/>
      <c r="I574" s="300"/>
      <c r="J574" s="300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</row>
    <row r="575" spans="1:25" x14ac:dyDescent="0.25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</row>
    <row r="576" spans="1:25" x14ac:dyDescent="0.25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</row>
    <row r="577" spans="1:21" x14ac:dyDescent="0.25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</row>
    <row r="578" spans="1:21" x14ac:dyDescent="0.25">
      <c r="R578" s="33"/>
      <c r="S578" s="33"/>
      <c r="T578" s="33"/>
    </row>
    <row r="579" spans="1:21" x14ac:dyDescent="0.25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U579" s="33"/>
    </row>
    <row r="580" spans="1:21" x14ac:dyDescent="0.25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U580" s="33"/>
    </row>
  </sheetData>
  <sheetProtection formatCells="0" insertColumns="0" insertRows="0" deleteColumns="0" deleteRows="0"/>
  <mergeCells count="597">
    <mergeCell ref="A574:J574"/>
    <mergeCell ref="Q366:R366"/>
    <mergeCell ref="Q367:R367"/>
    <mergeCell ref="Q368:R368"/>
    <mergeCell ref="Q362:R363"/>
    <mergeCell ref="Q364:R364"/>
    <mergeCell ref="L415:V415"/>
    <mergeCell ref="O368:P368"/>
    <mergeCell ref="G362:N363"/>
    <mergeCell ref="O362:P363"/>
    <mergeCell ref="G364:N364"/>
    <mergeCell ref="O364:P364"/>
    <mergeCell ref="G365:N365"/>
    <mergeCell ref="O365:P365"/>
    <mergeCell ref="G366:N366"/>
    <mergeCell ref="O366:P366"/>
    <mergeCell ref="S259:U259"/>
    <mergeCell ref="J259:L259"/>
    <mergeCell ref="G203:I203"/>
    <mergeCell ref="J203:L203"/>
    <mergeCell ref="Q330:R330"/>
    <mergeCell ref="Q331:R331"/>
    <mergeCell ref="Q303:R303"/>
    <mergeCell ref="Q332:R332"/>
    <mergeCell ref="Q365:R365"/>
    <mergeCell ref="G336:J337"/>
    <mergeCell ref="K336:L337"/>
    <mergeCell ref="M336:R336"/>
    <mergeCell ref="M337:N337"/>
    <mergeCell ref="Q338:R338"/>
    <mergeCell ref="G340:J340"/>
    <mergeCell ref="K340:L340"/>
    <mergeCell ref="G329:N329"/>
    <mergeCell ref="G332:N332"/>
    <mergeCell ref="O328:P328"/>
    <mergeCell ref="O329:P329"/>
    <mergeCell ref="O330:P330"/>
    <mergeCell ref="G328:N328"/>
    <mergeCell ref="Q326:R327"/>
    <mergeCell ref="Q328:R328"/>
    <mergeCell ref="Q329:R329"/>
    <mergeCell ref="M165:O165"/>
    <mergeCell ref="P165:Q165"/>
    <mergeCell ref="R165:S165"/>
    <mergeCell ref="T165:U165"/>
    <mergeCell ref="T166:U166"/>
    <mergeCell ref="T167:U167"/>
    <mergeCell ref="O337:P337"/>
    <mergeCell ref="Q337:R337"/>
    <mergeCell ref="G326:N327"/>
    <mergeCell ref="O326:P327"/>
    <mergeCell ref="P201:R201"/>
    <mergeCell ref="P195:R195"/>
    <mergeCell ref="P194:R194"/>
    <mergeCell ref="P193:R193"/>
    <mergeCell ref="J189:L189"/>
    <mergeCell ref="G202:I202"/>
    <mergeCell ref="J202:L202"/>
    <mergeCell ref="M202:O202"/>
    <mergeCell ref="P202:R202"/>
    <mergeCell ref="S202:U202"/>
    <mergeCell ref="S204:U204"/>
    <mergeCell ref="P206:R206"/>
    <mergeCell ref="M205:O205"/>
    <mergeCell ref="G19:V19"/>
    <mergeCell ref="U27:V27"/>
    <mergeCell ref="S27:T27"/>
    <mergeCell ref="G27:H27"/>
    <mergeCell ref="U22:V22"/>
    <mergeCell ref="S22:T22"/>
    <mergeCell ref="Q22:R22"/>
    <mergeCell ref="O22:P22"/>
    <mergeCell ref="M22:N22"/>
    <mergeCell ref="K22:L22"/>
    <mergeCell ref="I22:J22"/>
    <mergeCell ref="G22:H22"/>
    <mergeCell ref="M26:N26"/>
    <mergeCell ref="U25:V25"/>
    <mergeCell ref="S25:T25"/>
    <mergeCell ref="Q25:R25"/>
    <mergeCell ref="O25:P25"/>
    <mergeCell ref="M25:N25"/>
    <mergeCell ref="U26:V26"/>
    <mergeCell ref="S26:T26"/>
    <mergeCell ref="Q26:R26"/>
    <mergeCell ref="O26:P26"/>
    <mergeCell ref="S207:U207"/>
    <mergeCell ref="U21:V21"/>
    <mergeCell ref="S21:T21"/>
    <mergeCell ref="S20:V20"/>
    <mergeCell ref="G20:J20"/>
    <mergeCell ref="P205:R205"/>
    <mergeCell ref="K25:L25"/>
    <mergeCell ref="I25:J25"/>
    <mergeCell ref="G25:H25"/>
    <mergeCell ref="U24:V24"/>
    <mergeCell ref="S24:T24"/>
    <mergeCell ref="Q24:R24"/>
    <mergeCell ref="O24:P24"/>
    <mergeCell ref="M24:N24"/>
    <mergeCell ref="K24:L24"/>
    <mergeCell ref="I24:J24"/>
    <mergeCell ref="G24:H24"/>
    <mergeCell ref="A183:Z183"/>
    <mergeCell ref="B255:I255"/>
    <mergeCell ref="B254:I254"/>
    <mergeCell ref="O58:P58"/>
    <mergeCell ref="M58:N58"/>
    <mergeCell ref="U60:V60"/>
    <mergeCell ref="S194:U194"/>
    <mergeCell ref="S191:U191"/>
    <mergeCell ref="R167:S167"/>
    <mergeCell ref="P168:Q168"/>
    <mergeCell ref="R168:S168"/>
    <mergeCell ref="A171:Y181"/>
    <mergeCell ref="S193:U193"/>
    <mergeCell ref="A165:C165"/>
    <mergeCell ref="A185:U185"/>
    <mergeCell ref="T168:U168"/>
    <mergeCell ref="M164:O164"/>
    <mergeCell ref="P164:Q164"/>
    <mergeCell ref="C191:F191"/>
    <mergeCell ref="J193:L193"/>
    <mergeCell ref="A461:Y469"/>
    <mergeCell ref="A501:Y503"/>
    <mergeCell ref="D511:F511"/>
    <mergeCell ref="G511:I511"/>
    <mergeCell ref="J511:L511"/>
    <mergeCell ref="M511:O511"/>
    <mergeCell ref="P511:R511"/>
    <mergeCell ref="D510:F510"/>
    <mergeCell ref="C19:F21"/>
    <mergeCell ref="C22:F22"/>
    <mergeCell ref="C23:F23"/>
    <mergeCell ref="C24:F24"/>
    <mergeCell ref="C26:F26"/>
    <mergeCell ref="C28:F28"/>
    <mergeCell ref="C25:F25"/>
    <mergeCell ref="C27:F27"/>
    <mergeCell ref="C422:K422"/>
    <mergeCell ref="C423:K423"/>
    <mergeCell ref="C424:K424"/>
    <mergeCell ref="C425:K425"/>
    <mergeCell ref="C426:K426"/>
    <mergeCell ref="C427:K427"/>
    <mergeCell ref="C428:K428"/>
    <mergeCell ref="G368:N368"/>
    <mergeCell ref="G367:N367"/>
    <mergeCell ref="O367:P367"/>
    <mergeCell ref="C416:K416"/>
    <mergeCell ref="C417:K417"/>
    <mergeCell ref="C418:K418"/>
    <mergeCell ref="C419:K419"/>
    <mergeCell ref="C429:K429"/>
    <mergeCell ref="C420:K420"/>
    <mergeCell ref="C421:K421"/>
    <mergeCell ref="L421:M421"/>
    <mergeCell ref="L422:M422"/>
    <mergeCell ref="L423:M423"/>
    <mergeCell ref="A371:Y393"/>
    <mergeCell ref="P203:R203"/>
    <mergeCell ref="B256:I256"/>
    <mergeCell ref="B257:I257"/>
    <mergeCell ref="C205:F205"/>
    <mergeCell ref="G205:I205"/>
    <mergeCell ref="J205:L205"/>
    <mergeCell ref="M255:O255"/>
    <mergeCell ref="P255:R255"/>
    <mergeCell ref="A250:Y251"/>
    <mergeCell ref="J207:L207"/>
    <mergeCell ref="J206:L206"/>
    <mergeCell ref="P204:R204"/>
    <mergeCell ref="G204:I204"/>
    <mergeCell ref="J204:L204"/>
    <mergeCell ref="M204:O204"/>
    <mergeCell ref="C207:F207"/>
    <mergeCell ref="C203:F203"/>
    <mergeCell ref="S205:U205"/>
    <mergeCell ref="S206:U206"/>
    <mergeCell ref="S256:U256"/>
    <mergeCell ref="A211:Y247"/>
    <mergeCell ref="M207:O207"/>
    <mergeCell ref="V255:X255"/>
    <mergeCell ref="M190:O190"/>
    <mergeCell ref="P190:R190"/>
    <mergeCell ref="S190:U190"/>
    <mergeCell ref="C188:F189"/>
    <mergeCell ref="G189:I189"/>
    <mergeCell ref="C194:F194"/>
    <mergeCell ref="C195:F195"/>
    <mergeCell ref="G195:I195"/>
    <mergeCell ref="G191:I191"/>
    <mergeCell ref="M193:O193"/>
    <mergeCell ref="M191:O191"/>
    <mergeCell ref="J194:L194"/>
    <mergeCell ref="M194:O194"/>
    <mergeCell ref="P191:R191"/>
    <mergeCell ref="C192:F192"/>
    <mergeCell ref="G192:I192"/>
    <mergeCell ref="J192:L192"/>
    <mergeCell ref="C193:F193"/>
    <mergeCell ref="G193:I193"/>
    <mergeCell ref="P166:Q166"/>
    <mergeCell ref="R166:S166"/>
    <mergeCell ref="M168:O168"/>
    <mergeCell ref="P200:R200"/>
    <mergeCell ref="C190:F190"/>
    <mergeCell ref="F166:G166"/>
    <mergeCell ref="A163:C163"/>
    <mergeCell ref="T164:U164"/>
    <mergeCell ref="S189:U189"/>
    <mergeCell ref="S192:U192"/>
    <mergeCell ref="S196:U196"/>
    <mergeCell ref="J190:L190"/>
    <mergeCell ref="S195:U195"/>
    <mergeCell ref="P192:R192"/>
    <mergeCell ref="P167:Q167"/>
    <mergeCell ref="P163:Q163"/>
    <mergeCell ref="M163:O163"/>
    <mergeCell ref="T163:U163"/>
    <mergeCell ref="P169:Q169"/>
    <mergeCell ref="R169:S169"/>
    <mergeCell ref="T169:U169"/>
    <mergeCell ref="R163:S163"/>
    <mergeCell ref="G188:U188"/>
    <mergeCell ref="D169:E169"/>
    <mergeCell ref="F169:G169"/>
    <mergeCell ref="H169:I169"/>
    <mergeCell ref="M169:O169"/>
    <mergeCell ref="A161:C162"/>
    <mergeCell ref="D161:E162"/>
    <mergeCell ref="P207:R207"/>
    <mergeCell ref="M206:O206"/>
    <mergeCell ref="G201:I201"/>
    <mergeCell ref="M189:O189"/>
    <mergeCell ref="C202:F202"/>
    <mergeCell ref="M167:O167"/>
    <mergeCell ref="M166:O166"/>
    <mergeCell ref="A168:C168"/>
    <mergeCell ref="A167:C167"/>
    <mergeCell ref="A166:C166"/>
    <mergeCell ref="A169:C169"/>
    <mergeCell ref="G190:I190"/>
    <mergeCell ref="G194:I194"/>
    <mergeCell ref="J191:L191"/>
    <mergeCell ref="M192:O192"/>
    <mergeCell ref="G196:I196"/>
    <mergeCell ref="J196:L196"/>
    <mergeCell ref="M196:O196"/>
    <mergeCell ref="K27:L27"/>
    <mergeCell ref="D85:E85"/>
    <mergeCell ref="F161:G162"/>
    <mergeCell ref="A164:C164"/>
    <mergeCell ref="K28:L28"/>
    <mergeCell ref="E9:Q9"/>
    <mergeCell ref="C54:F54"/>
    <mergeCell ref="C55:F55"/>
    <mergeCell ref="C56:F56"/>
    <mergeCell ref="C57:F57"/>
    <mergeCell ref="M161:O162"/>
    <mergeCell ref="C58:F58"/>
    <mergeCell ref="C59:F59"/>
    <mergeCell ref="C60:F60"/>
    <mergeCell ref="A62:Z62"/>
    <mergeCell ref="C51:F53"/>
    <mergeCell ref="U23:V23"/>
    <mergeCell ref="S23:T23"/>
    <mergeCell ref="Q23:R23"/>
    <mergeCell ref="O23:P23"/>
    <mergeCell ref="M23:N23"/>
    <mergeCell ref="K23:L23"/>
    <mergeCell ref="I23:J23"/>
    <mergeCell ref="G23:H23"/>
    <mergeCell ref="G26:H26"/>
    <mergeCell ref="I26:J26"/>
    <mergeCell ref="K26:L26"/>
    <mergeCell ref="H164:I164"/>
    <mergeCell ref="H165:I165"/>
    <mergeCell ref="H166:I166"/>
    <mergeCell ref="H167:I167"/>
    <mergeCell ref="H168:I168"/>
    <mergeCell ref="A160:I160"/>
    <mergeCell ref="D166:E166"/>
    <mergeCell ref="D164:E164"/>
    <mergeCell ref="F164:G164"/>
    <mergeCell ref="D167:E167"/>
    <mergeCell ref="F167:G167"/>
    <mergeCell ref="F165:G165"/>
    <mergeCell ref="D168:E168"/>
    <mergeCell ref="F168:G168"/>
    <mergeCell ref="D165:E165"/>
    <mergeCell ref="I28:J28"/>
    <mergeCell ref="D163:E163"/>
    <mergeCell ref="F163:G163"/>
    <mergeCell ref="A97:Y151"/>
    <mergeCell ref="H161:I162"/>
    <mergeCell ref="H163:I163"/>
    <mergeCell ref="O27:P27"/>
    <mergeCell ref="Q27:R27"/>
    <mergeCell ref="G55:H55"/>
    <mergeCell ref="K56:L56"/>
    <mergeCell ref="I60:J60"/>
    <mergeCell ref="K60:L60"/>
    <mergeCell ref="M60:N60"/>
    <mergeCell ref="O60:P60"/>
    <mergeCell ref="Q58:R58"/>
    <mergeCell ref="M54:N54"/>
    <mergeCell ref="M55:N55"/>
    <mergeCell ref="M56:N56"/>
    <mergeCell ref="M57:N57"/>
    <mergeCell ref="O53:P53"/>
    <mergeCell ref="Q53:R53"/>
    <mergeCell ref="G58:H58"/>
    <mergeCell ref="I58:J58"/>
    <mergeCell ref="I54:J54"/>
    <mergeCell ref="I56:J56"/>
    <mergeCell ref="I57:J57"/>
    <mergeCell ref="G53:H53"/>
    <mergeCell ref="G54:H54"/>
    <mergeCell ref="M28:N28"/>
    <mergeCell ref="I27:J27"/>
    <mergeCell ref="P161:Q162"/>
    <mergeCell ref="R161:S162"/>
    <mergeCell ref="K58:L58"/>
    <mergeCell ref="S60:T60"/>
    <mergeCell ref="U59:V59"/>
    <mergeCell ref="S59:T59"/>
    <mergeCell ref="Q60:R60"/>
    <mergeCell ref="G60:H60"/>
    <mergeCell ref="M160:U160"/>
    <mergeCell ref="T161:U162"/>
    <mergeCell ref="O28:P28"/>
    <mergeCell ref="Q28:R28"/>
    <mergeCell ref="U28:V28"/>
    <mergeCell ref="A156:U156"/>
    <mergeCell ref="O20:R20"/>
    <mergeCell ref="G21:H21"/>
    <mergeCell ref="I21:J21"/>
    <mergeCell ref="K21:L21"/>
    <mergeCell ref="M21:N21"/>
    <mergeCell ref="O21:P21"/>
    <mergeCell ref="Q21:R21"/>
    <mergeCell ref="G52:J52"/>
    <mergeCell ref="K52:N52"/>
    <mergeCell ref="I59:J59"/>
    <mergeCell ref="K53:L53"/>
    <mergeCell ref="K54:L54"/>
    <mergeCell ref="K55:L55"/>
    <mergeCell ref="K57:L57"/>
    <mergeCell ref="I53:J53"/>
    <mergeCell ref="I55:J55"/>
    <mergeCell ref="S28:T28"/>
    <mergeCell ref="D40:E40"/>
    <mergeCell ref="G28:H28"/>
    <mergeCell ref="M27:N27"/>
    <mergeCell ref="E5:Q8"/>
    <mergeCell ref="G56:H56"/>
    <mergeCell ref="G57:H57"/>
    <mergeCell ref="G59:H59"/>
    <mergeCell ref="Q55:R55"/>
    <mergeCell ref="O56:P56"/>
    <mergeCell ref="Q56:R56"/>
    <mergeCell ref="O57:P57"/>
    <mergeCell ref="Q57:R57"/>
    <mergeCell ref="O59:P59"/>
    <mergeCell ref="Q59:R59"/>
    <mergeCell ref="O55:P55"/>
    <mergeCell ref="O52:R52"/>
    <mergeCell ref="O54:P54"/>
    <mergeCell ref="Q54:R54"/>
    <mergeCell ref="K59:L59"/>
    <mergeCell ref="A16:U16"/>
    <mergeCell ref="M59:N59"/>
    <mergeCell ref="G51:V51"/>
    <mergeCell ref="S52:V52"/>
    <mergeCell ref="S53:T53"/>
    <mergeCell ref="U53:V53"/>
    <mergeCell ref="K20:N20"/>
    <mergeCell ref="M53:N53"/>
    <mergeCell ref="S54:T54"/>
    <mergeCell ref="U54:V54"/>
    <mergeCell ref="S55:T55"/>
    <mergeCell ref="U55:V55"/>
    <mergeCell ref="S56:T56"/>
    <mergeCell ref="U56:V56"/>
    <mergeCell ref="U58:V58"/>
    <mergeCell ref="S58:T58"/>
    <mergeCell ref="U57:V57"/>
    <mergeCell ref="S57:T57"/>
    <mergeCell ref="R164:S164"/>
    <mergeCell ref="P189:R189"/>
    <mergeCell ref="J195:L195"/>
    <mergeCell ref="M195:O195"/>
    <mergeCell ref="V258:X258"/>
    <mergeCell ref="B258:I258"/>
    <mergeCell ref="S203:U203"/>
    <mergeCell ref="S255:U255"/>
    <mergeCell ref="M259:O259"/>
    <mergeCell ref="P259:R259"/>
    <mergeCell ref="J254:L254"/>
    <mergeCell ref="V256:X256"/>
    <mergeCell ref="J257:L257"/>
    <mergeCell ref="S257:U257"/>
    <mergeCell ref="V259:X259"/>
    <mergeCell ref="J258:L258"/>
    <mergeCell ref="M258:O258"/>
    <mergeCell ref="P258:R258"/>
    <mergeCell ref="S258:U258"/>
    <mergeCell ref="M254:O254"/>
    <mergeCell ref="P256:R256"/>
    <mergeCell ref="M257:O257"/>
    <mergeCell ref="P257:R257"/>
    <mergeCell ref="V257:X257"/>
    <mergeCell ref="V254:X254"/>
    <mergeCell ref="J255:L255"/>
    <mergeCell ref="C206:F206"/>
    <mergeCell ref="G206:I206"/>
    <mergeCell ref="G207:I207"/>
    <mergeCell ref="C196:F196"/>
    <mergeCell ref="C199:F200"/>
    <mergeCell ref="P254:R254"/>
    <mergeCell ref="B259:I259"/>
    <mergeCell ref="J256:L256"/>
    <mergeCell ref="M256:O256"/>
    <mergeCell ref="S254:U254"/>
    <mergeCell ref="C204:F204"/>
    <mergeCell ref="C201:F201"/>
    <mergeCell ref="G199:U199"/>
    <mergeCell ref="G200:I200"/>
    <mergeCell ref="J200:L200"/>
    <mergeCell ref="M200:O200"/>
    <mergeCell ref="S200:U200"/>
    <mergeCell ref="P196:R196"/>
    <mergeCell ref="M201:O201"/>
    <mergeCell ref="J201:L201"/>
    <mergeCell ref="S201:U201"/>
    <mergeCell ref="M203:O203"/>
    <mergeCell ref="O306:P306"/>
    <mergeCell ref="Q306:R306"/>
    <mergeCell ref="K306:L306"/>
    <mergeCell ref="A298:U300"/>
    <mergeCell ref="J260:L260"/>
    <mergeCell ref="B260:I260"/>
    <mergeCell ref="G305:J305"/>
    <mergeCell ref="G304:J304"/>
    <mergeCell ref="G302:J303"/>
    <mergeCell ref="K302:L303"/>
    <mergeCell ref="K304:L304"/>
    <mergeCell ref="P260:R260"/>
    <mergeCell ref="O303:P303"/>
    <mergeCell ref="M340:N340"/>
    <mergeCell ref="Q340:R340"/>
    <mergeCell ref="O340:P340"/>
    <mergeCell ref="V260:X260"/>
    <mergeCell ref="K307:L307"/>
    <mergeCell ref="M307:N307"/>
    <mergeCell ref="O307:P307"/>
    <mergeCell ref="Q307:R307"/>
    <mergeCell ref="M260:O260"/>
    <mergeCell ref="S260:U260"/>
    <mergeCell ref="M302:R302"/>
    <mergeCell ref="M303:N303"/>
    <mergeCell ref="K305:L305"/>
    <mergeCell ref="A282:Y293"/>
    <mergeCell ref="G338:J338"/>
    <mergeCell ref="K338:L338"/>
    <mergeCell ref="M338:N338"/>
    <mergeCell ref="O338:P338"/>
    <mergeCell ref="G307:J307"/>
    <mergeCell ref="G306:J306"/>
    <mergeCell ref="O331:P331"/>
    <mergeCell ref="O332:P332"/>
    <mergeCell ref="G330:N330"/>
    <mergeCell ref="G331:N331"/>
    <mergeCell ref="D478:G478"/>
    <mergeCell ref="K478:M478"/>
    <mergeCell ref="D479:G479"/>
    <mergeCell ref="K479:M479"/>
    <mergeCell ref="D480:G480"/>
    <mergeCell ref="K480:M480"/>
    <mergeCell ref="H480:J480"/>
    <mergeCell ref="H479:J479"/>
    <mergeCell ref="P510:R510"/>
    <mergeCell ref="G510:I510"/>
    <mergeCell ref="J510:L510"/>
    <mergeCell ref="M510:O510"/>
    <mergeCell ref="D482:G482"/>
    <mergeCell ref="K482:M482"/>
    <mergeCell ref="H481:J481"/>
    <mergeCell ref="H482:J482"/>
    <mergeCell ref="D508:F509"/>
    <mergeCell ref="G508:R508"/>
    <mergeCell ref="G509:I509"/>
    <mergeCell ref="J509:L509"/>
    <mergeCell ref="M509:O509"/>
    <mergeCell ref="P509:R509"/>
    <mergeCell ref="D481:G481"/>
    <mergeCell ref="K481:M481"/>
    <mergeCell ref="P522:R522"/>
    <mergeCell ref="D520:F520"/>
    <mergeCell ref="G520:I520"/>
    <mergeCell ref="J520:L520"/>
    <mergeCell ref="M522:O522"/>
    <mergeCell ref="M520:O520"/>
    <mergeCell ref="M521:O521"/>
    <mergeCell ref="P520:R520"/>
    <mergeCell ref="P521:R521"/>
    <mergeCell ref="D522:F522"/>
    <mergeCell ref="G522:I522"/>
    <mergeCell ref="J522:L522"/>
    <mergeCell ref="D521:F521"/>
    <mergeCell ref="G521:I521"/>
    <mergeCell ref="J521:L521"/>
    <mergeCell ref="P519:R519"/>
    <mergeCell ref="M518:O518"/>
    <mergeCell ref="D513:F513"/>
    <mergeCell ref="G513:I513"/>
    <mergeCell ref="J513:L513"/>
    <mergeCell ref="M513:O513"/>
    <mergeCell ref="P513:R513"/>
    <mergeCell ref="D517:F518"/>
    <mergeCell ref="G518:I518"/>
    <mergeCell ref="J518:L518"/>
    <mergeCell ref="P518:R518"/>
    <mergeCell ref="A525:Y530"/>
    <mergeCell ref="A551:Y572"/>
    <mergeCell ref="H478:J478"/>
    <mergeCell ref="L425:M425"/>
    <mergeCell ref="L426:M426"/>
    <mergeCell ref="L427:M427"/>
    <mergeCell ref="L428:M428"/>
    <mergeCell ref="L429:M429"/>
    <mergeCell ref="L430:M430"/>
    <mergeCell ref="L431:M431"/>
    <mergeCell ref="C432:K432"/>
    <mergeCell ref="L458:M458"/>
    <mergeCell ref="V432:W432"/>
    <mergeCell ref="V429:W429"/>
    <mergeCell ref="D512:F512"/>
    <mergeCell ref="G512:I512"/>
    <mergeCell ref="J512:L512"/>
    <mergeCell ref="M512:O512"/>
    <mergeCell ref="P512:R512"/>
    <mergeCell ref="G517:R517"/>
    <mergeCell ref="D519:F519"/>
    <mergeCell ref="G519:I519"/>
    <mergeCell ref="J519:L519"/>
    <mergeCell ref="M519:O519"/>
    <mergeCell ref="V430:W430"/>
    <mergeCell ref="V431:W431"/>
    <mergeCell ref="V425:W425"/>
    <mergeCell ref="V426:W426"/>
    <mergeCell ref="V427:W427"/>
    <mergeCell ref="V428:W428"/>
    <mergeCell ref="C430:K430"/>
    <mergeCell ref="Q458:S458"/>
    <mergeCell ref="Q459:S459"/>
    <mergeCell ref="N458:P458"/>
    <mergeCell ref="L459:M459"/>
    <mergeCell ref="N459:P459"/>
    <mergeCell ref="D459:K459"/>
    <mergeCell ref="D458:K458"/>
    <mergeCell ref="L432:M432"/>
    <mergeCell ref="V424:W424"/>
    <mergeCell ref="V417:W417"/>
    <mergeCell ref="V418:W418"/>
    <mergeCell ref="V419:W419"/>
    <mergeCell ref="V420:W420"/>
    <mergeCell ref="V421:W421"/>
    <mergeCell ref="V422:W422"/>
    <mergeCell ref="V423:W423"/>
    <mergeCell ref="L424:M424"/>
    <mergeCell ref="L418:M418"/>
    <mergeCell ref="C431:K431"/>
    <mergeCell ref="L419:M419"/>
    <mergeCell ref="L420:M420"/>
    <mergeCell ref="V416:W416"/>
    <mergeCell ref="L416:M416"/>
    <mergeCell ref="L417:M417"/>
    <mergeCell ref="M304:N304"/>
    <mergeCell ref="O304:P304"/>
    <mergeCell ref="Q304:R304"/>
    <mergeCell ref="Q305:R305"/>
    <mergeCell ref="M306:N306"/>
    <mergeCell ref="M305:N305"/>
    <mergeCell ref="O305:P305"/>
    <mergeCell ref="A413:U414"/>
    <mergeCell ref="G341:J341"/>
    <mergeCell ref="K341:L341"/>
    <mergeCell ref="O341:P341"/>
    <mergeCell ref="Q341:R341"/>
    <mergeCell ref="M341:N341"/>
    <mergeCell ref="G339:J339"/>
    <mergeCell ref="K339:L339"/>
    <mergeCell ref="M339:N339"/>
    <mergeCell ref="O339:P339"/>
    <mergeCell ref="Q339:R339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101</v>
      </c>
      <c r="B1" t="s">
        <v>119</v>
      </c>
      <c r="C1" t="s">
        <v>111</v>
      </c>
      <c r="D1" t="s">
        <v>96</v>
      </c>
    </row>
    <row r="2" spans="1:4" x14ac:dyDescent="0.25">
      <c r="A2">
        <v>1</v>
      </c>
      <c r="B2" t="s">
        <v>89</v>
      </c>
      <c r="C2" t="s">
        <v>63</v>
      </c>
      <c r="D2">
        <v>1</v>
      </c>
    </row>
    <row r="3" spans="1:4" x14ac:dyDescent="0.25">
      <c r="A3">
        <v>0</v>
      </c>
      <c r="B3" t="s">
        <v>89</v>
      </c>
      <c r="C3" t="s">
        <v>91</v>
      </c>
      <c r="D3">
        <v>2</v>
      </c>
    </row>
    <row r="4" spans="1:4" x14ac:dyDescent="0.25">
      <c r="A4">
        <v>23</v>
      </c>
      <c r="B4" t="s">
        <v>89</v>
      </c>
      <c r="C4" t="s">
        <v>62</v>
      </c>
      <c r="D4">
        <v>3</v>
      </c>
    </row>
    <row r="5" spans="1:4" x14ac:dyDescent="0.25">
      <c r="A5">
        <v>1</v>
      </c>
      <c r="B5" t="s">
        <v>89</v>
      </c>
      <c r="C5" t="s">
        <v>90</v>
      </c>
      <c r="D5">
        <v>4</v>
      </c>
    </row>
    <row r="6" spans="1:4" x14ac:dyDescent="0.25">
      <c r="A6">
        <v>26673</v>
      </c>
      <c r="B6" t="s">
        <v>49</v>
      </c>
      <c r="C6" t="s">
        <v>63</v>
      </c>
      <c r="D6">
        <v>1</v>
      </c>
    </row>
    <row r="7" spans="1:4" x14ac:dyDescent="0.25">
      <c r="A7">
        <v>127</v>
      </c>
      <c r="B7" t="s">
        <v>49</v>
      </c>
      <c r="C7" t="s">
        <v>91</v>
      </c>
      <c r="D7">
        <v>2</v>
      </c>
    </row>
    <row r="8" spans="1:4" x14ac:dyDescent="0.25">
      <c r="A8">
        <v>118</v>
      </c>
      <c r="B8" t="s">
        <v>49</v>
      </c>
      <c r="C8" t="s">
        <v>62</v>
      </c>
      <c r="D8">
        <v>3</v>
      </c>
    </row>
    <row r="9" spans="1:4" x14ac:dyDescent="0.25">
      <c r="A9">
        <v>104</v>
      </c>
      <c r="B9" t="s">
        <v>49</v>
      </c>
      <c r="C9" t="s">
        <v>90</v>
      </c>
      <c r="D9">
        <v>4</v>
      </c>
    </row>
    <row r="10" spans="1:4" x14ac:dyDescent="0.25">
      <c r="A10">
        <v>9170</v>
      </c>
      <c r="B10" t="s">
        <v>50</v>
      </c>
      <c r="C10" t="s">
        <v>63</v>
      </c>
      <c r="D10">
        <v>1</v>
      </c>
    </row>
    <row r="11" spans="1:4" x14ac:dyDescent="0.25">
      <c r="A11">
        <v>55</v>
      </c>
      <c r="B11" t="s">
        <v>50</v>
      </c>
      <c r="C11" t="s">
        <v>91</v>
      </c>
      <c r="D11">
        <v>2</v>
      </c>
    </row>
    <row r="12" spans="1:4" x14ac:dyDescent="0.25">
      <c r="A12">
        <v>279</v>
      </c>
      <c r="B12" t="s">
        <v>50</v>
      </c>
      <c r="C12" t="s">
        <v>62</v>
      </c>
      <c r="D12">
        <v>3</v>
      </c>
    </row>
    <row r="13" spans="1:4" x14ac:dyDescent="0.25">
      <c r="A13">
        <v>102</v>
      </c>
      <c r="B13" t="s">
        <v>50</v>
      </c>
      <c r="C13" t="s">
        <v>90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96</v>
      </c>
      <c r="B1" t="s">
        <v>106</v>
      </c>
      <c r="C1" t="s">
        <v>58</v>
      </c>
      <c r="D1" t="s">
        <v>59</v>
      </c>
      <c r="E1" t="s">
        <v>60</v>
      </c>
      <c r="F1" t="s">
        <v>72</v>
      </c>
      <c r="G1" t="s">
        <v>61</v>
      </c>
    </row>
    <row r="2" spans="1:7" x14ac:dyDescent="0.25">
      <c r="A2">
        <v>1</v>
      </c>
      <c r="B2" t="s">
        <v>124</v>
      </c>
      <c r="C2">
        <v>0</v>
      </c>
      <c r="D2">
        <v>11</v>
      </c>
      <c r="E2">
        <v>5</v>
      </c>
      <c r="F2">
        <v>112</v>
      </c>
      <c r="G2">
        <v>141</v>
      </c>
    </row>
    <row r="3" spans="1:7" x14ac:dyDescent="0.25">
      <c r="A3">
        <v>2</v>
      </c>
      <c r="B3" t="s">
        <v>123</v>
      </c>
      <c r="C3">
        <v>0</v>
      </c>
      <c r="D3">
        <v>19</v>
      </c>
      <c r="E3">
        <v>0</v>
      </c>
      <c r="F3">
        <v>44</v>
      </c>
      <c r="G3">
        <v>24</v>
      </c>
    </row>
    <row r="4" spans="1:7" x14ac:dyDescent="0.25">
      <c r="A4">
        <v>3</v>
      </c>
      <c r="B4" t="s">
        <v>140</v>
      </c>
      <c r="C4">
        <v>0</v>
      </c>
      <c r="D4">
        <v>11</v>
      </c>
      <c r="E4">
        <v>0</v>
      </c>
      <c r="F4">
        <v>8</v>
      </c>
      <c r="G4">
        <v>1</v>
      </c>
    </row>
    <row r="5" spans="1:7" x14ac:dyDescent="0.25">
      <c r="A5">
        <v>4</v>
      </c>
      <c r="B5" t="s">
        <v>154</v>
      </c>
      <c r="C5">
        <v>0</v>
      </c>
      <c r="D5">
        <v>3</v>
      </c>
      <c r="E5">
        <v>0</v>
      </c>
      <c r="F5">
        <v>0</v>
      </c>
      <c r="G5">
        <v>5</v>
      </c>
    </row>
    <row r="6" spans="1:7" x14ac:dyDescent="0.25">
      <c r="A6">
        <v>5</v>
      </c>
      <c r="B6" t="s">
        <v>139</v>
      </c>
      <c r="C6">
        <v>0</v>
      </c>
      <c r="D6">
        <v>0</v>
      </c>
      <c r="E6">
        <v>0</v>
      </c>
      <c r="F6">
        <v>1</v>
      </c>
      <c r="G6">
        <v>5</v>
      </c>
    </row>
    <row r="7" spans="1:7" x14ac:dyDescent="0.25">
      <c r="A7">
        <v>6</v>
      </c>
      <c r="B7" t="s">
        <v>103</v>
      </c>
      <c r="C7">
        <v>5</v>
      </c>
      <c r="D7">
        <v>2</v>
      </c>
      <c r="E7">
        <v>0</v>
      </c>
      <c r="F7">
        <v>16</v>
      </c>
      <c r="G7">
        <v>12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96</v>
      </c>
      <c r="B1" t="s">
        <v>106</v>
      </c>
      <c r="C1" t="s">
        <v>58</v>
      </c>
      <c r="D1" t="s">
        <v>59</v>
      </c>
      <c r="E1" t="s">
        <v>60</v>
      </c>
      <c r="F1" t="s">
        <v>72</v>
      </c>
      <c r="G1" t="s">
        <v>61</v>
      </c>
    </row>
    <row r="2" spans="1:7" x14ac:dyDescent="0.25">
      <c r="A2">
        <v>1</v>
      </c>
      <c r="B2" t="s">
        <v>124</v>
      </c>
      <c r="C2">
        <v>14</v>
      </c>
      <c r="D2">
        <v>66</v>
      </c>
      <c r="E2">
        <v>5</v>
      </c>
      <c r="F2">
        <v>1222</v>
      </c>
      <c r="G2">
        <v>2052</v>
      </c>
    </row>
    <row r="3" spans="1:7" x14ac:dyDescent="0.25">
      <c r="A3">
        <v>2</v>
      </c>
      <c r="B3" t="s">
        <v>123</v>
      </c>
      <c r="C3">
        <v>56</v>
      </c>
      <c r="D3">
        <v>170</v>
      </c>
      <c r="E3">
        <v>0</v>
      </c>
      <c r="F3">
        <v>329</v>
      </c>
      <c r="G3">
        <v>239</v>
      </c>
    </row>
    <row r="4" spans="1:7" x14ac:dyDescent="0.25">
      <c r="A4">
        <v>3</v>
      </c>
      <c r="B4" t="s">
        <v>140</v>
      </c>
      <c r="C4">
        <v>7</v>
      </c>
      <c r="D4">
        <v>28</v>
      </c>
      <c r="E4">
        <v>0</v>
      </c>
      <c r="F4">
        <v>148</v>
      </c>
      <c r="G4">
        <v>58</v>
      </c>
    </row>
    <row r="5" spans="1:7" x14ac:dyDescent="0.25">
      <c r="A5">
        <v>4</v>
      </c>
      <c r="B5" t="s">
        <v>150</v>
      </c>
      <c r="C5">
        <v>1</v>
      </c>
      <c r="D5">
        <v>0</v>
      </c>
      <c r="E5">
        <v>0</v>
      </c>
      <c r="F5">
        <v>62</v>
      </c>
      <c r="G5">
        <v>30</v>
      </c>
    </row>
    <row r="6" spans="1:7" x14ac:dyDescent="0.25">
      <c r="A6">
        <v>5</v>
      </c>
      <c r="B6" t="s">
        <v>139</v>
      </c>
      <c r="C6">
        <v>0</v>
      </c>
      <c r="D6">
        <v>1</v>
      </c>
      <c r="E6">
        <v>0</v>
      </c>
      <c r="F6">
        <v>22</v>
      </c>
      <c r="G6">
        <v>33</v>
      </c>
    </row>
    <row r="7" spans="1:7" x14ac:dyDescent="0.25">
      <c r="A7">
        <v>6</v>
      </c>
      <c r="B7" t="s">
        <v>103</v>
      </c>
      <c r="C7">
        <v>62</v>
      </c>
      <c r="D7">
        <v>28</v>
      </c>
      <c r="E7">
        <v>4</v>
      </c>
      <c r="F7">
        <v>215</v>
      </c>
      <c r="G7">
        <v>218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26"/>
  <sheetViews>
    <sheetView workbookViewId="0"/>
  </sheetViews>
  <sheetFormatPr defaultRowHeight="15" x14ac:dyDescent="0.25"/>
  <cols>
    <col min="1" max="1" width="7.28515625" bestFit="1" customWidth="1"/>
    <col min="2" max="2" width="26.7109375" bestFit="1" customWidth="1"/>
    <col min="3" max="3" width="21.140625" bestFit="1" customWidth="1"/>
  </cols>
  <sheetData>
    <row r="1" spans="1:3" x14ac:dyDescent="0.25">
      <c r="A1" t="s">
        <v>107</v>
      </c>
      <c r="B1" t="s">
        <v>8</v>
      </c>
      <c r="C1" t="s">
        <v>108</v>
      </c>
    </row>
    <row r="2" spans="1:3" x14ac:dyDescent="0.25">
      <c r="A2">
        <v>1457</v>
      </c>
      <c r="B2" t="s">
        <v>109</v>
      </c>
      <c r="C2" t="s">
        <v>155</v>
      </c>
    </row>
    <row r="3" spans="1:3" x14ac:dyDescent="0.25">
      <c r="A3">
        <v>1473</v>
      </c>
      <c r="B3" t="s">
        <v>109</v>
      </c>
      <c r="C3" t="s">
        <v>156</v>
      </c>
    </row>
    <row r="4" spans="1:3" x14ac:dyDescent="0.25">
      <c r="A4">
        <v>1494</v>
      </c>
      <c r="B4" t="s">
        <v>109</v>
      </c>
      <c r="C4" t="s">
        <v>157</v>
      </c>
    </row>
    <row r="5" spans="1:3" x14ac:dyDescent="0.25">
      <c r="A5">
        <v>1473</v>
      </c>
      <c r="B5" t="s">
        <v>109</v>
      </c>
      <c r="C5" t="s">
        <v>158</v>
      </c>
    </row>
    <row r="6" spans="1:3" x14ac:dyDescent="0.25">
      <c r="A6">
        <v>1469</v>
      </c>
      <c r="B6" t="s">
        <v>109</v>
      </c>
      <c r="C6" t="s">
        <v>159</v>
      </c>
    </row>
    <row r="7" spans="1:3" x14ac:dyDescent="0.25">
      <c r="A7">
        <v>2017</v>
      </c>
      <c r="B7" t="s">
        <v>5</v>
      </c>
      <c r="C7" t="s">
        <v>155</v>
      </c>
    </row>
    <row r="8" spans="1:3" x14ac:dyDescent="0.25">
      <c r="A8">
        <v>2045</v>
      </c>
      <c r="B8" t="s">
        <v>5</v>
      </c>
      <c r="C8" t="s">
        <v>156</v>
      </c>
    </row>
    <row r="9" spans="1:3" x14ac:dyDescent="0.25">
      <c r="A9">
        <v>2053</v>
      </c>
      <c r="B9" t="s">
        <v>5</v>
      </c>
      <c r="C9" t="s">
        <v>157</v>
      </c>
    </row>
    <row r="10" spans="1:3" x14ac:dyDescent="0.25">
      <c r="A10">
        <v>2064</v>
      </c>
      <c r="B10" t="s">
        <v>5</v>
      </c>
      <c r="C10" t="s">
        <v>158</v>
      </c>
    </row>
    <row r="11" spans="1:3" x14ac:dyDescent="0.25">
      <c r="A11">
        <v>2063</v>
      </c>
      <c r="B11" t="s">
        <v>5</v>
      </c>
      <c r="C11" t="s">
        <v>159</v>
      </c>
    </row>
    <row r="12" spans="1:3" x14ac:dyDescent="0.25">
      <c r="A12">
        <v>97</v>
      </c>
      <c r="B12" t="s">
        <v>6</v>
      </c>
      <c r="C12" t="s">
        <v>155</v>
      </c>
    </row>
    <row r="13" spans="1:3" x14ac:dyDescent="0.25">
      <c r="A13">
        <v>70</v>
      </c>
      <c r="B13" t="s">
        <v>6</v>
      </c>
      <c r="C13" t="s">
        <v>156</v>
      </c>
    </row>
    <row r="14" spans="1:3" x14ac:dyDescent="0.25">
      <c r="A14">
        <v>39</v>
      </c>
      <c r="B14" t="s">
        <v>6</v>
      </c>
      <c r="C14" t="s">
        <v>157</v>
      </c>
    </row>
    <row r="15" spans="1:3" x14ac:dyDescent="0.25">
      <c r="A15">
        <v>75</v>
      </c>
      <c r="B15" t="s">
        <v>6</v>
      </c>
      <c r="C15" t="s">
        <v>158</v>
      </c>
    </row>
    <row r="16" spans="1:3" x14ac:dyDescent="0.25">
      <c r="A16">
        <v>31</v>
      </c>
      <c r="B16" t="s">
        <v>6</v>
      </c>
      <c r="C16" t="s">
        <v>159</v>
      </c>
    </row>
    <row r="17" spans="1:3" x14ac:dyDescent="0.25">
      <c r="A17">
        <v>48</v>
      </c>
      <c r="B17" t="s">
        <v>7</v>
      </c>
      <c r="C17" t="s">
        <v>155</v>
      </c>
    </row>
    <row r="18" spans="1:3" x14ac:dyDescent="0.25">
      <c r="A18">
        <v>39</v>
      </c>
      <c r="B18" t="s">
        <v>7</v>
      </c>
      <c r="C18" t="s">
        <v>156</v>
      </c>
    </row>
    <row r="19" spans="1:3" x14ac:dyDescent="0.25">
      <c r="A19">
        <v>60</v>
      </c>
      <c r="B19" t="s">
        <v>7</v>
      </c>
      <c r="C19" t="s">
        <v>157</v>
      </c>
    </row>
    <row r="20" spans="1:3" x14ac:dyDescent="0.25">
      <c r="A20">
        <v>63</v>
      </c>
      <c r="B20" t="s">
        <v>7</v>
      </c>
      <c r="C20" t="s">
        <v>158</v>
      </c>
    </row>
    <row r="21" spans="1:3" x14ac:dyDescent="0.25">
      <c r="A21" s="2">
        <v>34</v>
      </c>
      <c r="B21" s="2" t="s">
        <v>7</v>
      </c>
      <c r="C21" s="2" t="s">
        <v>159</v>
      </c>
    </row>
    <row r="22" spans="1:3" x14ac:dyDescent="0.25">
      <c r="A22" s="2">
        <v>0</v>
      </c>
      <c r="B22" s="2" t="s">
        <v>134</v>
      </c>
      <c r="C22" s="2" t="s">
        <v>155</v>
      </c>
    </row>
    <row r="23" spans="1:3" x14ac:dyDescent="0.25">
      <c r="A23" s="2">
        <v>0</v>
      </c>
      <c r="B23" s="2" t="s">
        <v>134</v>
      </c>
      <c r="C23" s="2" t="s">
        <v>156</v>
      </c>
    </row>
    <row r="24" spans="1:3" x14ac:dyDescent="0.25">
      <c r="A24" s="2">
        <v>0</v>
      </c>
      <c r="B24" s="2" t="s">
        <v>134</v>
      </c>
      <c r="C24" s="2" t="s">
        <v>157</v>
      </c>
    </row>
    <row r="25" spans="1:3" x14ac:dyDescent="0.25">
      <c r="A25" s="2">
        <v>0</v>
      </c>
      <c r="B25" s="2" t="s">
        <v>134</v>
      </c>
      <c r="C25" s="2" t="s">
        <v>158</v>
      </c>
    </row>
    <row r="26" spans="1:3" x14ac:dyDescent="0.25">
      <c r="A26" s="2">
        <v>0</v>
      </c>
      <c r="B26" s="2" t="s">
        <v>134</v>
      </c>
      <c r="C26" s="2" t="s">
        <v>159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C13"/>
  <sheetViews>
    <sheetView workbookViewId="0">
      <selection activeCell="B8" sqref="B8"/>
    </sheetView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110</v>
      </c>
      <c r="B1" t="s">
        <v>101</v>
      </c>
      <c r="C1" t="s">
        <v>111</v>
      </c>
    </row>
    <row r="2" spans="1:3" x14ac:dyDescent="0.25">
      <c r="A2" t="s">
        <v>112</v>
      </c>
      <c r="B2">
        <v>1144</v>
      </c>
      <c r="C2" t="s">
        <v>33</v>
      </c>
    </row>
    <row r="3" spans="1:3" x14ac:dyDescent="0.25">
      <c r="A3" t="s">
        <v>113</v>
      </c>
      <c r="B3">
        <v>8066</v>
      </c>
      <c r="C3" t="s">
        <v>33</v>
      </c>
    </row>
    <row r="4" spans="1:3" x14ac:dyDescent="0.25">
      <c r="A4" t="s">
        <v>114</v>
      </c>
      <c r="B4">
        <v>452</v>
      </c>
      <c r="C4" t="s">
        <v>33</v>
      </c>
    </row>
    <row r="5" spans="1:3" x14ac:dyDescent="0.25">
      <c r="A5" t="s">
        <v>29</v>
      </c>
      <c r="B5">
        <v>16644</v>
      </c>
      <c r="C5" t="s">
        <v>33</v>
      </c>
    </row>
    <row r="6" spans="1:3" x14ac:dyDescent="0.25">
      <c r="A6" t="s">
        <v>112</v>
      </c>
      <c r="B6">
        <v>45</v>
      </c>
      <c r="C6" t="s">
        <v>23</v>
      </c>
    </row>
    <row r="7" spans="1:3" x14ac:dyDescent="0.25">
      <c r="A7" t="s">
        <v>113</v>
      </c>
      <c r="B7">
        <v>176</v>
      </c>
      <c r="C7" t="s">
        <v>23</v>
      </c>
    </row>
    <row r="8" spans="1:3" x14ac:dyDescent="0.25">
      <c r="A8" t="s">
        <v>114</v>
      </c>
      <c r="B8">
        <v>39</v>
      </c>
      <c r="C8" t="s">
        <v>23</v>
      </c>
    </row>
    <row r="9" spans="1:3" x14ac:dyDescent="0.25">
      <c r="A9" t="s">
        <v>29</v>
      </c>
      <c r="B9">
        <v>340</v>
      </c>
      <c r="C9" t="s">
        <v>23</v>
      </c>
    </row>
    <row r="10" spans="1:3" x14ac:dyDescent="0.25">
      <c r="A10" t="s">
        <v>112</v>
      </c>
      <c r="B10">
        <v>100</v>
      </c>
      <c r="C10" t="s">
        <v>34</v>
      </c>
    </row>
    <row r="11" spans="1:3" x14ac:dyDescent="0.25">
      <c r="A11" t="s">
        <v>113</v>
      </c>
      <c r="B11">
        <v>943</v>
      </c>
      <c r="C11" t="s">
        <v>34</v>
      </c>
    </row>
    <row r="12" spans="1:3" x14ac:dyDescent="0.25">
      <c r="A12" t="s">
        <v>114</v>
      </c>
      <c r="B12">
        <v>60</v>
      </c>
      <c r="C12" t="s">
        <v>34</v>
      </c>
    </row>
    <row r="13" spans="1:3" x14ac:dyDescent="0.25">
      <c r="A13" t="s">
        <v>29</v>
      </c>
      <c r="B13">
        <v>1547</v>
      </c>
      <c r="C13" t="s">
        <v>34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D9"/>
  <sheetViews>
    <sheetView workbookViewId="0">
      <selection activeCell="A8" sqref="A8"/>
    </sheetView>
  </sheetViews>
  <sheetFormatPr defaultRowHeight="15" x14ac:dyDescent="0.25"/>
  <cols>
    <col min="1" max="1" width="8.5703125" bestFit="1" customWidth="1"/>
    <col min="2" max="2" width="56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101</v>
      </c>
      <c r="B1" t="s">
        <v>111</v>
      </c>
      <c r="C1" t="s">
        <v>99</v>
      </c>
      <c r="D1" t="s">
        <v>96</v>
      </c>
    </row>
    <row r="2" spans="1:4" x14ac:dyDescent="0.25">
      <c r="A2">
        <v>1001</v>
      </c>
      <c r="B2" t="s">
        <v>135</v>
      </c>
      <c r="C2" t="s">
        <v>78</v>
      </c>
      <c r="D2">
        <v>1</v>
      </c>
    </row>
    <row r="3" spans="1:4" x14ac:dyDescent="0.25">
      <c r="A3">
        <v>1124</v>
      </c>
      <c r="B3" t="s">
        <v>135</v>
      </c>
      <c r="C3" t="s">
        <v>3</v>
      </c>
      <c r="D3">
        <v>1</v>
      </c>
    </row>
    <row r="4" spans="1:4" x14ac:dyDescent="0.25">
      <c r="A4">
        <v>54</v>
      </c>
      <c r="B4" t="s">
        <v>136</v>
      </c>
      <c r="C4" t="s">
        <v>3</v>
      </c>
      <c r="D4">
        <v>2</v>
      </c>
    </row>
    <row r="5" spans="1:4" x14ac:dyDescent="0.25">
      <c r="A5">
        <v>100</v>
      </c>
      <c r="B5" t="s">
        <v>136</v>
      </c>
      <c r="C5" t="s">
        <v>78</v>
      </c>
      <c r="D5">
        <v>2</v>
      </c>
    </row>
    <row r="6" spans="1:4" x14ac:dyDescent="0.25">
      <c r="A6">
        <v>32</v>
      </c>
      <c r="B6" t="s">
        <v>137</v>
      </c>
      <c r="C6" t="s">
        <v>78</v>
      </c>
      <c r="D6">
        <v>3</v>
      </c>
    </row>
    <row r="7" spans="1:4" x14ac:dyDescent="0.25">
      <c r="A7">
        <v>17</v>
      </c>
      <c r="B7" t="s">
        <v>137</v>
      </c>
      <c r="C7" t="s">
        <v>3</v>
      </c>
      <c r="D7">
        <v>3</v>
      </c>
    </row>
    <row r="8" spans="1:4" x14ac:dyDescent="0.25">
      <c r="A8">
        <v>0</v>
      </c>
      <c r="B8" t="s">
        <v>138</v>
      </c>
      <c r="C8" t="s">
        <v>78</v>
      </c>
      <c r="D8">
        <v>4</v>
      </c>
    </row>
    <row r="9" spans="1:4" x14ac:dyDescent="0.25">
      <c r="A9">
        <v>1</v>
      </c>
      <c r="B9" t="s">
        <v>138</v>
      </c>
      <c r="C9" t="s">
        <v>3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C13"/>
  <sheetViews>
    <sheetView workbookViewId="0"/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110</v>
      </c>
      <c r="B1" t="s">
        <v>101</v>
      </c>
      <c r="C1" t="s">
        <v>111</v>
      </c>
    </row>
    <row r="2" spans="1:3" x14ac:dyDescent="0.25">
      <c r="A2" t="s">
        <v>112</v>
      </c>
      <c r="B2">
        <v>11609</v>
      </c>
      <c r="C2" t="s">
        <v>33</v>
      </c>
    </row>
    <row r="3" spans="1:3" x14ac:dyDescent="0.25">
      <c r="A3" t="s">
        <v>113</v>
      </c>
      <c r="B3">
        <v>94369</v>
      </c>
      <c r="C3" t="s">
        <v>33</v>
      </c>
    </row>
    <row r="4" spans="1:3" x14ac:dyDescent="0.25">
      <c r="A4" t="s">
        <v>114</v>
      </c>
      <c r="B4">
        <v>4785</v>
      </c>
      <c r="C4" t="s">
        <v>33</v>
      </c>
    </row>
    <row r="5" spans="1:3" x14ac:dyDescent="0.25">
      <c r="A5" t="s">
        <v>29</v>
      </c>
      <c r="B5">
        <v>153997</v>
      </c>
      <c r="C5" t="s">
        <v>33</v>
      </c>
    </row>
    <row r="6" spans="1:3" x14ac:dyDescent="0.25">
      <c r="A6" t="s">
        <v>112</v>
      </c>
      <c r="B6">
        <v>315</v>
      </c>
      <c r="C6" t="s">
        <v>23</v>
      </c>
    </row>
    <row r="7" spans="1:3" x14ac:dyDescent="0.25">
      <c r="A7" t="s">
        <v>113</v>
      </c>
      <c r="B7">
        <v>1746</v>
      </c>
      <c r="C7" t="s">
        <v>23</v>
      </c>
    </row>
    <row r="8" spans="1:3" x14ac:dyDescent="0.25">
      <c r="A8" t="s">
        <v>114</v>
      </c>
      <c r="B8">
        <v>315</v>
      </c>
      <c r="C8" t="s">
        <v>23</v>
      </c>
    </row>
    <row r="9" spans="1:3" x14ac:dyDescent="0.25">
      <c r="A9" t="s">
        <v>29</v>
      </c>
      <c r="B9">
        <v>3333</v>
      </c>
      <c r="C9" t="s">
        <v>23</v>
      </c>
    </row>
    <row r="10" spans="1:3" x14ac:dyDescent="0.25">
      <c r="A10" t="s">
        <v>112</v>
      </c>
      <c r="B10">
        <v>1275</v>
      </c>
      <c r="C10" t="s">
        <v>34</v>
      </c>
    </row>
    <row r="11" spans="1:3" x14ac:dyDescent="0.25">
      <c r="A11" t="s">
        <v>113</v>
      </c>
      <c r="B11">
        <v>12309</v>
      </c>
      <c r="C11" t="s">
        <v>34</v>
      </c>
    </row>
    <row r="12" spans="1:3" x14ac:dyDescent="0.25">
      <c r="A12" t="s">
        <v>114</v>
      </c>
      <c r="B12">
        <v>663</v>
      </c>
      <c r="C12" t="s">
        <v>34</v>
      </c>
    </row>
    <row r="13" spans="1:3" x14ac:dyDescent="0.25">
      <c r="A13" t="s">
        <v>29</v>
      </c>
      <c r="B13">
        <v>17295</v>
      </c>
      <c r="C13" t="s">
        <v>34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D9"/>
  <sheetViews>
    <sheetView workbookViewId="0"/>
  </sheetViews>
  <sheetFormatPr defaultRowHeight="15" x14ac:dyDescent="0.25"/>
  <cols>
    <col min="1" max="1" width="8.5703125" bestFit="1" customWidth="1"/>
    <col min="2" max="2" width="56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101</v>
      </c>
      <c r="B1" t="s">
        <v>111</v>
      </c>
      <c r="C1" t="s">
        <v>99</v>
      </c>
      <c r="D1" t="s">
        <v>96</v>
      </c>
    </row>
    <row r="2" spans="1:4" x14ac:dyDescent="0.25">
      <c r="A2">
        <v>8760</v>
      </c>
      <c r="B2" t="s">
        <v>135</v>
      </c>
      <c r="C2" t="s">
        <v>3</v>
      </c>
      <c r="D2">
        <v>1</v>
      </c>
    </row>
    <row r="3" spans="1:4" x14ac:dyDescent="0.25">
      <c r="A3">
        <v>8689</v>
      </c>
      <c r="B3" t="s">
        <v>135</v>
      </c>
      <c r="C3" t="s">
        <v>78</v>
      </c>
      <c r="D3">
        <v>1</v>
      </c>
    </row>
    <row r="4" spans="1:4" x14ac:dyDescent="0.25">
      <c r="A4">
        <v>633</v>
      </c>
      <c r="B4" t="s">
        <v>136</v>
      </c>
      <c r="C4" t="s">
        <v>3</v>
      </c>
      <c r="D4">
        <v>2</v>
      </c>
    </row>
    <row r="5" spans="1:4" x14ac:dyDescent="0.25">
      <c r="A5">
        <v>921</v>
      </c>
      <c r="B5" t="s">
        <v>136</v>
      </c>
      <c r="C5" t="s">
        <v>78</v>
      </c>
      <c r="D5">
        <v>2</v>
      </c>
    </row>
    <row r="6" spans="1:4" x14ac:dyDescent="0.25">
      <c r="A6">
        <v>215</v>
      </c>
      <c r="B6" t="s">
        <v>137</v>
      </c>
      <c r="C6" t="s">
        <v>3</v>
      </c>
      <c r="D6">
        <v>3</v>
      </c>
    </row>
    <row r="7" spans="1:4" x14ac:dyDescent="0.25">
      <c r="A7">
        <v>259</v>
      </c>
      <c r="B7" t="s">
        <v>137</v>
      </c>
      <c r="C7" t="s">
        <v>78</v>
      </c>
      <c r="D7">
        <v>3</v>
      </c>
    </row>
    <row r="8" spans="1:4" x14ac:dyDescent="0.25">
      <c r="A8">
        <v>12</v>
      </c>
      <c r="B8" t="s">
        <v>138</v>
      </c>
      <c r="C8" t="s">
        <v>3</v>
      </c>
      <c r="D8">
        <v>4</v>
      </c>
    </row>
    <row r="9" spans="1:4" x14ac:dyDescent="0.25">
      <c r="A9">
        <v>17</v>
      </c>
      <c r="B9" t="s">
        <v>138</v>
      </c>
      <c r="C9" t="s">
        <v>78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E145"/>
  <sheetViews>
    <sheetView topLeftCell="A105" workbookViewId="0">
      <selection activeCell="C124" sqref="C124"/>
    </sheetView>
  </sheetViews>
  <sheetFormatPr defaultRowHeight="15" x14ac:dyDescent="0.25"/>
  <cols>
    <col min="1" max="1" width="5.28515625" bestFit="1" customWidth="1"/>
    <col min="2" max="2" width="41.140625" bestFit="1" customWidth="1"/>
    <col min="3" max="3" width="8.5703125" bestFit="1" customWidth="1"/>
    <col min="4" max="4" width="41.28515625" bestFit="1" customWidth="1"/>
    <col min="5" max="5" width="10" bestFit="1" customWidth="1"/>
  </cols>
  <sheetData>
    <row r="1" spans="1:5" x14ac:dyDescent="0.25">
      <c r="A1" t="s">
        <v>96</v>
      </c>
      <c r="B1" t="s">
        <v>2</v>
      </c>
      <c r="C1" t="s">
        <v>101</v>
      </c>
      <c r="D1" t="s">
        <v>111</v>
      </c>
      <c r="E1" t="s">
        <v>115</v>
      </c>
    </row>
    <row r="2" spans="1:5" x14ac:dyDescent="0.25">
      <c r="A2">
        <v>1</v>
      </c>
      <c r="B2" t="s">
        <v>33</v>
      </c>
      <c r="C2">
        <v>4576</v>
      </c>
      <c r="D2" t="s">
        <v>116</v>
      </c>
      <c r="E2">
        <v>1</v>
      </c>
    </row>
    <row r="3" spans="1:5" x14ac:dyDescent="0.25">
      <c r="A3">
        <v>2</v>
      </c>
      <c r="B3" t="s">
        <v>34</v>
      </c>
      <c r="C3">
        <v>582</v>
      </c>
      <c r="D3" t="s">
        <v>116</v>
      </c>
      <c r="E3">
        <v>1</v>
      </c>
    </row>
    <row r="4" spans="1:5" x14ac:dyDescent="0.25">
      <c r="A4">
        <v>3</v>
      </c>
      <c r="B4" t="s">
        <v>35</v>
      </c>
      <c r="C4">
        <v>111</v>
      </c>
      <c r="D4" t="s">
        <v>116</v>
      </c>
      <c r="E4">
        <v>1</v>
      </c>
    </row>
    <row r="5" spans="1:5" x14ac:dyDescent="0.25">
      <c r="A5">
        <v>4</v>
      </c>
      <c r="B5" t="s">
        <v>36</v>
      </c>
      <c r="C5">
        <v>9</v>
      </c>
      <c r="D5" t="s">
        <v>116</v>
      </c>
      <c r="E5">
        <v>1</v>
      </c>
    </row>
    <row r="6" spans="1:5" x14ac:dyDescent="0.25">
      <c r="A6">
        <v>5</v>
      </c>
      <c r="B6" t="s">
        <v>37</v>
      </c>
      <c r="C6">
        <v>0</v>
      </c>
      <c r="D6" t="s">
        <v>116</v>
      </c>
      <c r="E6">
        <v>1</v>
      </c>
    </row>
    <row r="7" spans="1:5" x14ac:dyDescent="0.25">
      <c r="A7">
        <v>6</v>
      </c>
      <c r="B7" t="s">
        <v>45</v>
      </c>
      <c r="C7">
        <v>2</v>
      </c>
      <c r="D7" t="s">
        <v>116</v>
      </c>
      <c r="E7">
        <v>1</v>
      </c>
    </row>
    <row r="8" spans="1:5" x14ac:dyDescent="0.25">
      <c r="A8">
        <v>7</v>
      </c>
      <c r="B8" t="s">
        <v>117</v>
      </c>
      <c r="C8">
        <v>0</v>
      </c>
      <c r="D8" t="s">
        <v>116</v>
      </c>
      <c r="E8">
        <v>1</v>
      </c>
    </row>
    <row r="9" spans="1:5" x14ac:dyDescent="0.25">
      <c r="A9">
        <v>8</v>
      </c>
      <c r="B9" t="s">
        <v>4</v>
      </c>
      <c r="C9">
        <v>0</v>
      </c>
      <c r="D9" t="s">
        <v>116</v>
      </c>
      <c r="E9">
        <v>1</v>
      </c>
    </row>
    <row r="10" spans="1:5" x14ac:dyDescent="0.25">
      <c r="A10">
        <v>9</v>
      </c>
      <c r="B10" t="s">
        <v>38</v>
      </c>
      <c r="C10">
        <v>6</v>
      </c>
      <c r="D10" t="s">
        <v>116</v>
      </c>
      <c r="E10">
        <v>1</v>
      </c>
    </row>
    <row r="11" spans="1:5" x14ac:dyDescent="0.25">
      <c r="A11">
        <v>10</v>
      </c>
      <c r="B11" t="s">
        <v>39</v>
      </c>
      <c r="C11">
        <v>5</v>
      </c>
      <c r="D11" t="s">
        <v>116</v>
      </c>
      <c r="E11">
        <v>1</v>
      </c>
    </row>
    <row r="12" spans="1:5" x14ac:dyDescent="0.25">
      <c r="A12">
        <v>11</v>
      </c>
      <c r="B12" t="s">
        <v>40</v>
      </c>
      <c r="C12">
        <v>1163</v>
      </c>
      <c r="D12" t="s">
        <v>116</v>
      </c>
      <c r="E12">
        <v>1</v>
      </c>
    </row>
    <row r="13" spans="1:5" x14ac:dyDescent="0.25">
      <c r="A13">
        <v>12</v>
      </c>
      <c r="B13" t="s">
        <v>41</v>
      </c>
      <c r="C13">
        <v>0</v>
      </c>
      <c r="D13" t="s">
        <v>116</v>
      </c>
      <c r="E13">
        <v>1</v>
      </c>
    </row>
    <row r="14" spans="1:5" x14ac:dyDescent="0.25">
      <c r="A14">
        <v>13</v>
      </c>
      <c r="B14" t="s">
        <v>10</v>
      </c>
      <c r="C14">
        <v>8</v>
      </c>
      <c r="D14" t="s">
        <v>116</v>
      </c>
      <c r="E14">
        <v>1</v>
      </c>
    </row>
    <row r="15" spans="1:5" x14ac:dyDescent="0.25">
      <c r="A15">
        <v>14</v>
      </c>
      <c r="B15" t="s">
        <v>42</v>
      </c>
      <c r="C15">
        <v>11</v>
      </c>
      <c r="D15" t="s">
        <v>116</v>
      </c>
      <c r="E15">
        <v>1</v>
      </c>
    </row>
    <row r="16" spans="1:5" x14ac:dyDescent="0.25">
      <c r="A16">
        <v>15</v>
      </c>
      <c r="B16" t="s">
        <v>43</v>
      </c>
      <c r="C16">
        <v>0</v>
      </c>
      <c r="D16" t="s">
        <v>116</v>
      </c>
      <c r="E16">
        <v>1</v>
      </c>
    </row>
    <row r="17" spans="1:5" x14ac:dyDescent="0.25">
      <c r="A17">
        <v>16</v>
      </c>
      <c r="B17" t="s">
        <v>44</v>
      </c>
      <c r="C17">
        <v>2</v>
      </c>
      <c r="D17" t="s">
        <v>116</v>
      </c>
      <c r="E17">
        <v>1</v>
      </c>
    </row>
    <row r="18" spans="1:5" x14ac:dyDescent="0.25">
      <c r="A18">
        <v>1</v>
      </c>
      <c r="B18" t="s">
        <v>33</v>
      </c>
      <c r="C18">
        <v>845</v>
      </c>
      <c r="D18" t="s">
        <v>11</v>
      </c>
      <c r="E18">
        <v>2</v>
      </c>
    </row>
    <row r="19" spans="1:5" x14ac:dyDescent="0.25">
      <c r="A19">
        <v>2</v>
      </c>
      <c r="B19" t="s">
        <v>34</v>
      </c>
      <c r="C19">
        <v>127</v>
      </c>
      <c r="D19" t="s">
        <v>11</v>
      </c>
      <c r="E19">
        <v>2</v>
      </c>
    </row>
    <row r="20" spans="1:5" x14ac:dyDescent="0.25">
      <c r="A20">
        <v>3</v>
      </c>
      <c r="B20" t="s">
        <v>35</v>
      </c>
      <c r="C20">
        <v>35</v>
      </c>
      <c r="D20" t="s">
        <v>11</v>
      </c>
      <c r="E20">
        <v>2</v>
      </c>
    </row>
    <row r="21" spans="1:5" x14ac:dyDescent="0.25">
      <c r="A21">
        <v>4</v>
      </c>
      <c r="B21" t="s">
        <v>36</v>
      </c>
      <c r="C21">
        <v>0</v>
      </c>
      <c r="D21" t="s">
        <v>11</v>
      </c>
      <c r="E21">
        <v>2</v>
      </c>
    </row>
    <row r="22" spans="1:5" x14ac:dyDescent="0.25">
      <c r="A22">
        <v>5</v>
      </c>
      <c r="B22" t="s">
        <v>37</v>
      </c>
      <c r="C22">
        <v>1</v>
      </c>
      <c r="D22" t="s">
        <v>11</v>
      </c>
      <c r="E22">
        <v>2</v>
      </c>
    </row>
    <row r="23" spans="1:5" x14ac:dyDescent="0.25">
      <c r="A23">
        <v>6</v>
      </c>
      <c r="B23" t="s">
        <v>45</v>
      </c>
      <c r="C23">
        <v>0</v>
      </c>
      <c r="D23" t="s">
        <v>11</v>
      </c>
      <c r="E23">
        <v>2</v>
      </c>
    </row>
    <row r="24" spans="1:5" x14ac:dyDescent="0.25">
      <c r="A24">
        <v>7</v>
      </c>
      <c r="B24" t="s">
        <v>117</v>
      </c>
      <c r="C24">
        <v>0</v>
      </c>
      <c r="D24" t="s">
        <v>11</v>
      </c>
      <c r="E24">
        <v>2</v>
      </c>
    </row>
    <row r="25" spans="1:5" x14ac:dyDescent="0.25">
      <c r="A25">
        <v>8</v>
      </c>
      <c r="B25" t="s">
        <v>4</v>
      </c>
      <c r="C25">
        <v>0</v>
      </c>
      <c r="D25" t="s">
        <v>11</v>
      </c>
      <c r="E25">
        <v>2</v>
      </c>
    </row>
    <row r="26" spans="1:5" x14ac:dyDescent="0.25">
      <c r="A26">
        <v>9</v>
      </c>
      <c r="B26" t="s">
        <v>38</v>
      </c>
      <c r="C26">
        <v>2</v>
      </c>
      <c r="D26" t="s">
        <v>11</v>
      </c>
      <c r="E26">
        <v>2</v>
      </c>
    </row>
    <row r="27" spans="1:5" x14ac:dyDescent="0.25">
      <c r="A27">
        <v>10</v>
      </c>
      <c r="B27" t="s">
        <v>39</v>
      </c>
      <c r="C27">
        <v>1</v>
      </c>
      <c r="D27" t="s">
        <v>11</v>
      </c>
      <c r="E27">
        <v>2</v>
      </c>
    </row>
    <row r="28" spans="1:5" x14ac:dyDescent="0.25">
      <c r="A28">
        <v>11</v>
      </c>
      <c r="B28" t="s">
        <v>40</v>
      </c>
      <c r="C28">
        <v>320</v>
      </c>
      <c r="D28" t="s">
        <v>11</v>
      </c>
      <c r="E28">
        <v>2</v>
      </c>
    </row>
    <row r="29" spans="1:5" x14ac:dyDescent="0.25">
      <c r="A29">
        <v>12</v>
      </c>
      <c r="B29" t="s">
        <v>41</v>
      </c>
      <c r="C29">
        <v>0</v>
      </c>
      <c r="D29" t="s">
        <v>11</v>
      </c>
      <c r="E29">
        <v>2</v>
      </c>
    </row>
    <row r="30" spans="1:5" x14ac:dyDescent="0.25">
      <c r="A30">
        <v>13</v>
      </c>
      <c r="B30" t="s">
        <v>10</v>
      </c>
      <c r="C30">
        <v>0</v>
      </c>
      <c r="D30" t="s">
        <v>11</v>
      </c>
      <c r="E30">
        <v>2</v>
      </c>
    </row>
    <row r="31" spans="1:5" x14ac:dyDescent="0.25">
      <c r="A31">
        <v>14</v>
      </c>
      <c r="B31" t="s">
        <v>42</v>
      </c>
      <c r="C31">
        <v>10</v>
      </c>
      <c r="D31" t="s">
        <v>11</v>
      </c>
      <c r="E31">
        <v>2</v>
      </c>
    </row>
    <row r="32" spans="1:5" x14ac:dyDescent="0.25">
      <c r="A32">
        <v>15</v>
      </c>
      <c r="B32" t="s">
        <v>43</v>
      </c>
      <c r="C32">
        <v>0</v>
      </c>
      <c r="D32" t="s">
        <v>11</v>
      </c>
      <c r="E32">
        <v>2</v>
      </c>
    </row>
    <row r="33" spans="1:5" x14ac:dyDescent="0.25">
      <c r="A33">
        <v>16</v>
      </c>
      <c r="B33" t="s">
        <v>44</v>
      </c>
      <c r="C33">
        <v>3</v>
      </c>
      <c r="D33" t="s">
        <v>11</v>
      </c>
      <c r="E33">
        <v>2</v>
      </c>
    </row>
    <row r="34" spans="1:5" x14ac:dyDescent="0.25">
      <c r="A34">
        <v>1</v>
      </c>
      <c r="B34" t="s">
        <v>33</v>
      </c>
      <c r="C34">
        <v>708</v>
      </c>
      <c r="D34" t="s">
        <v>95</v>
      </c>
      <c r="E34">
        <v>3</v>
      </c>
    </row>
    <row r="35" spans="1:5" x14ac:dyDescent="0.25">
      <c r="A35">
        <v>2</v>
      </c>
      <c r="B35" t="s">
        <v>34</v>
      </c>
      <c r="C35">
        <v>59</v>
      </c>
      <c r="D35" t="s">
        <v>95</v>
      </c>
      <c r="E35">
        <v>3</v>
      </c>
    </row>
    <row r="36" spans="1:5" x14ac:dyDescent="0.25">
      <c r="A36">
        <v>3</v>
      </c>
      <c r="B36" t="s">
        <v>35</v>
      </c>
      <c r="C36">
        <v>9</v>
      </c>
      <c r="D36" t="s">
        <v>95</v>
      </c>
      <c r="E36">
        <v>3</v>
      </c>
    </row>
    <row r="37" spans="1:5" x14ac:dyDescent="0.25">
      <c r="A37">
        <v>4</v>
      </c>
      <c r="B37" t="s">
        <v>36</v>
      </c>
      <c r="C37">
        <v>1</v>
      </c>
      <c r="D37" t="s">
        <v>95</v>
      </c>
      <c r="E37">
        <v>3</v>
      </c>
    </row>
    <row r="38" spans="1:5" x14ac:dyDescent="0.25">
      <c r="A38">
        <v>5</v>
      </c>
      <c r="B38" t="s">
        <v>37</v>
      </c>
      <c r="C38">
        <v>0</v>
      </c>
      <c r="D38" t="s">
        <v>95</v>
      </c>
      <c r="E38">
        <v>3</v>
      </c>
    </row>
    <row r="39" spans="1:5" x14ac:dyDescent="0.25">
      <c r="A39">
        <v>6</v>
      </c>
      <c r="B39" t="s">
        <v>45</v>
      </c>
      <c r="C39">
        <v>0</v>
      </c>
      <c r="D39" t="s">
        <v>95</v>
      </c>
      <c r="E39">
        <v>3</v>
      </c>
    </row>
    <row r="40" spans="1:5" x14ac:dyDescent="0.25">
      <c r="A40">
        <v>7</v>
      </c>
      <c r="B40" t="s">
        <v>117</v>
      </c>
      <c r="C40">
        <v>0</v>
      </c>
      <c r="D40" t="s">
        <v>95</v>
      </c>
      <c r="E40">
        <v>3</v>
      </c>
    </row>
    <row r="41" spans="1:5" x14ac:dyDescent="0.25">
      <c r="A41">
        <v>8</v>
      </c>
      <c r="B41" t="s">
        <v>4</v>
      </c>
      <c r="C41">
        <v>0</v>
      </c>
      <c r="D41" t="s">
        <v>95</v>
      </c>
      <c r="E41">
        <v>3</v>
      </c>
    </row>
    <row r="42" spans="1:5" x14ac:dyDescent="0.25">
      <c r="A42">
        <v>9</v>
      </c>
      <c r="B42" t="s">
        <v>38</v>
      </c>
      <c r="C42">
        <v>0</v>
      </c>
      <c r="D42" t="s">
        <v>95</v>
      </c>
      <c r="E42">
        <v>3</v>
      </c>
    </row>
    <row r="43" spans="1:5" x14ac:dyDescent="0.25">
      <c r="A43">
        <v>10</v>
      </c>
      <c r="B43" t="s">
        <v>39</v>
      </c>
      <c r="C43">
        <v>0</v>
      </c>
      <c r="D43" t="s">
        <v>95</v>
      </c>
      <c r="E43">
        <v>3</v>
      </c>
    </row>
    <row r="44" spans="1:5" x14ac:dyDescent="0.25">
      <c r="A44">
        <v>11</v>
      </c>
      <c r="B44" t="s">
        <v>40</v>
      </c>
      <c r="C44">
        <v>60</v>
      </c>
      <c r="D44" t="s">
        <v>95</v>
      </c>
      <c r="E44">
        <v>3</v>
      </c>
    </row>
    <row r="45" spans="1:5" x14ac:dyDescent="0.25">
      <c r="A45">
        <v>12</v>
      </c>
      <c r="B45" t="s">
        <v>41</v>
      </c>
      <c r="C45">
        <v>0</v>
      </c>
      <c r="D45" t="s">
        <v>95</v>
      </c>
      <c r="E45">
        <v>3</v>
      </c>
    </row>
    <row r="46" spans="1:5" x14ac:dyDescent="0.25">
      <c r="A46">
        <v>13</v>
      </c>
      <c r="B46" t="s">
        <v>10</v>
      </c>
      <c r="C46">
        <v>0</v>
      </c>
      <c r="D46" t="s">
        <v>95</v>
      </c>
      <c r="E46">
        <v>3</v>
      </c>
    </row>
    <row r="47" spans="1:5" x14ac:dyDescent="0.25">
      <c r="A47">
        <v>14</v>
      </c>
      <c r="B47" t="s">
        <v>42</v>
      </c>
      <c r="C47">
        <v>0</v>
      </c>
      <c r="D47" t="s">
        <v>95</v>
      </c>
      <c r="E47">
        <v>3</v>
      </c>
    </row>
    <row r="48" spans="1:5" x14ac:dyDescent="0.25">
      <c r="A48">
        <v>15</v>
      </c>
      <c r="B48" t="s">
        <v>43</v>
      </c>
      <c r="C48">
        <v>0</v>
      </c>
      <c r="D48" t="s">
        <v>95</v>
      </c>
      <c r="E48">
        <v>3</v>
      </c>
    </row>
    <row r="49" spans="1:5" x14ac:dyDescent="0.25">
      <c r="A49">
        <v>16</v>
      </c>
      <c r="B49" t="s">
        <v>44</v>
      </c>
      <c r="C49">
        <v>0</v>
      </c>
      <c r="D49" t="s">
        <v>95</v>
      </c>
      <c r="E49">
        <v>3</v>
      </c>
    </row>
    <row r="50" spans="1:5" x14ac:dyDescent="0.25">
      <c r="A50">
        <v>1</v>
      </c>
      <c r="B50" t="s">
        <v>33</v>
      </c>
      <c r="C50">
        <v>571</v>
      </c>
      <c r="D50" t="s">
        <v>85</v>
      </c>
      <c r="E50">
        <v>4</v>
      </c>
    </row>
    <row r="51" spans="1:5" x14ac:dyDescent="0.25">
      <c r="A51">
        <v>2</v>
      </c>
      <c r="B51" t="s">
        <v>34</v>
      </c>
      <c r="C51">
        <v>51</v>
      </c>
      <c r="D51" t="s">
        <v>85</v>
      </c>
      <c r="E51">
        <v>4</v>
      </c>
    </row>
    <row r="52" spans="1:5" x14ac:dyDescent="0.25">
      <c r="A52">
        <v>3</v>
      </c>
      <c r="B52" t="s">
        <v>35</v>
      </c>
      <c r="C52">
        <v>12</v>
      </c>
      <c r="D52" t="s">
        <v>85</v>
      </c>
      <c r="E52">
        <v>4</v>
      </c>
    </row>
    <row r="53" spans="1:5" x14ac:dyDescent="0.25">
      <c r="A53">
        <v>4</v>
      </c>
      <c r="B53" t="s">
        <v>36</v>
      </c>
      <c r="C53">
        <v>0</v>
      </c>
      <c r="D53" t="s">
        <v>85</v>
      </c>
      <c r="E53">
        <v>4</v>
      </c>
    </row>
    <row r="54" spans="1:5" x14ac:dyDescent="0.25">
      <c r="A54">
        <v>5</v>
      </c>
      <c r="B54" t="s">
        <v>37</v>
      </c>
      <c r="C54">
        <v>0</v>
      </c>
      <c r="D54" t="s">
        <v>85</v>
      </c>
      <c r="E54">
        <v>4</v>
      </c>
    </row>
    <row r="55" spans="1:5" x14ac:dyDescent="0.25">
      <c r="A55">
        <v>6</v>
      </c>
      <c r="B55" t="s">
        <v>45</v>
      </c>
      <c r="C55">
        <v>0</v>
      </c>
      <c r="D55" t="s">
        <v>85</v>
      </c>
      <c r="E55">
        <v>4</v>
      </c>
    </row>
    <row r="56" spans="1:5" x14ac:dyDescent="0.25">
      <c r="A56">
        <v>7</v>
      </c>
      <c r="B56" t="s">
        <v>117</v>
      </c>
      <c r="C56">
        <v>0</v>
      </c>
      <c r="D56" t="s">
        <v>85</v>
      </c>
      <c r="E56">
        <v>4</v>
      </c>
    </row>
    <row r="57" spans="1:5" x14ac:dyDescent="0.25">
      <c r="A57">
        <v>8</v>
      </c>
      <c r="B57" t="s">
        <v>4</v>
      </c>
      <c r="C57">
        <v>0</v>
      </c>
      <c r="D57" t="s">
        <v>85</v>
      </c>
      <c r="E57">
        <v>4</v>
      </c>
    </row>
    <row r="58" spans="1:5" x14ac:dyDescent="0.25">
      <c r="A58">
        <v>9</v>
      </c>
      <c r="B58" t="s">
        <v>38</v>
      </c>
      <c r="C58">
        <v>0</v>
      </c>
      <c r="D58" t="s">
        <v>85</v>
      </c>
      <c r="E58">
        <v>4</v>
      </c>
    </row>
    <row r="59" spans="1:5" x14ac:dyDescent="0.25">
      <c r="A59">
        <v>10</v>
      </c>
      <c r="B59" t="s">
        <v>39</v>
      </c>
      <c r="C59">
        <v>1</v>
      </c>
      <c r="D59" t="s">
        <v>85</v>
      </c>
      <c r="E59">
        <v>4</v>
      </c>
    </row>
    <row r="60" spans="1:5" x14ac:dyDescent="0.25">
      <c r="A60">
        <v>11</v>
      </c>
      <c r="B60" t="s">
        <v>40</v>
      </c>
      <c r="C60">
        <v>86</v>
      </c>
      <c r="D60" t="s">
        <v>85</v>
      </c>
      <c r="E60">
        <v>4</v>
      </c>
    </row>
    <row r="61" spans="1:5" x14ac:dyDescent="0.25">
      <c r="A61">
        <v>12</v>
      </c>
      <c r="B61" t="s">
        <v>41</v>
      </c>
      <c r="C61">
        <v>0</v>
      </c>
      <c r="D61" t="s">
        <v>85</v>
      </c>
      <c r="E61">
        <v>4</v>
      </c>
    </row>
    <row r="62" spans="1:5" x14ac:dyDescent="0.25">
      <c r="A62">
        <v>13</v>
      </c>
      <c r="B62" t="s">
        <v>10</v>
      </c>
      <c r="C62">
        <v>0</v>
      </c>
      <c r="D62" t="s">
        <v>85</v>
      </c>
      <c r="E62">
        <v>4</v>
      </c>
    </row>
    <row r="63" spans="1:5" x14ac:dyDescent="0.25">
      <c r="A63">
        <v>14</v>
      </c>
      <c r="B63" t="s">
        <v>42</v>
      </c>
      <c r="C63">
        <v>2</v>
      </c>
      <c r="D63" t="s">
        <v>85</v>
      </c>
      <c r="E63">
        <v>4</v>
      </c>
    </row>
    <row r="64" spans="1:5" x14ac:dyDescent="0.25">
      <c r="A64">
        <v>15</v>
      </c>
      <c r="B64" t="s">
        <v>43</v>
      </c>
      <c r="C64">
        <v>0</v>
      </c>
      <c r="D64" t="s">
        <v>85</v>
      </c>
      <c r="E64">
        <v>4</v>
      </c>
    </row>
    <row r="65" spans="1:5" x14ac:dyDescent="0.25">
      <c r="A65">
        <v>16</v>
      </c>
      <c r="B65" t="s">
        <v>44</v>
      </c>
      <c r="C65">
        <v>0</v>
      </c>
      <c r="D65" t="s">
        <v>85</v>
      </c>
      <c r="E65">
        <v>4</v>
      </c>
    </row>
    <row r="66" spans="1:5" x14ac:dyDescent="0.25">
      <c r="A66">
        <v>1</v>
      </c>
      <c r="B66" t="s">
        <v>33</v>
      </c>
      <c r="C66">
        <v>64</v>
      </c>
      <c r="D66" t="s">
        <v>118</v>
      </c>
      <c r="E66">
        <v>5</v>
      </c>
    </row>
    <row r="67" spans="1:5" x14ac:dyDescent="0.25">
      <c r="A67">
        <v>2</v>
      </c>
      <c r="B67" t="s">
        <v>34</v>
      </c>
      <c r="C67">
        <v>6</v>
      </c>
      <c r="D67" t="s">
        <v>118</v>
      </c>
      <c r="E67">
        <v>5</v>
      </c>
    </row>
    <row r="68" spans="1:5" x14ac:dyDescent="0.25">
      <c r="A68">
        <v>3</v>
      </c>
      <c r="B68" t="s">
        <v>35</v>
      </c>
      <c r="C68">
        <v>2</v>
      </c>
      <c r="D68" t="s">
        <v>118</v>
      </c>
      <c r="E68">
        <v>5</v>
      </c>
    </row>
    <row r="69" spans="1:5" x14ac:dyDescent="0.25">
      <c r="A69">
        <v>4</v>
      </c>
      <c r="B69" t="s">
        <v>36</v>
      </c>
      <c r="C69">
        <v>0</v>
      </c>
      <c r="D69" t="s">
        <v>118</v>
      </c>
      <c r="E69">
        <v>5</v>
      </c>
    </row>
    <row r="70" spans="1:5" x14ac:dyDescent="0.25">
      <c r="A70">
        <v>5</v>
      </c>
      <c r="B70" t="s">
        <v>37</v>
      </c>
      <c r="C70">
        <v>0</v>
      </c>
      <c r="D70" t="s">
        <v>118</v>
      </c>
      <c r="E70">
        <v>5</v>
      </c>
    </row>
    <row r="71" spans="1:5" x14ac:dyDescent="0.25">
      <c r="A71">
        <v>6</v>
      </c>
      <c r="B71" t="s">
        <v>45</v>
      </c>
      <c r="C71">
        <v>0</v>
      </c>
      <c r="D71" t="s">
        <v>118</v>
      </c>
      <c r="E71">
        <v>5</v>
      </c>
    </row>
    <row r="72" spans="1:5" x14ac:dyDescent="0.25">
      <c r="A72">
        <v>7</v>
      </c>
      <c r="B72" t="s">
        <v>117</v>
      </c>
      <c r="C72">
        <v>0</v>
      </c>
      <c r="D72" t="s">
        <v>118</v>
      </c>
      <c r="E72">
        <v>5</v>
      </c>
    </row>
    <row r="73" spans="1:5" x14ac:dyDescent="0.25">
      <c r="A73">
        <v>8</v>
      </c>
      <c r="B73" t="s">
        <v>4</v>
      </c>
      <c r="C73">
        <v>0</v>
      </c>
      <c r="D73" t="s">
        <v>118</v>
      </c>
      <c r="E73">
        <v>5</v>
      </c>
    </row>
    <row r="74" spans="1:5" x14ac:dyDescent="0.25">
      <c r="A74">
        <v>9</v>
      </c>
      <c r="B74" t="s">
        <v>38</v>
      </c>
      <c r="C74">
        <v>0</v>
      </c>
      <c r="D74" t="s">
        <v>118</v>
      </c>
      <c r="E74">
        <v>5</v>
      </c>
    </row>
    <row r="75" spans="1:5" x14ac:dyDescent="0.25">
      <c r="A75">
        <v>10</v>
      </c>
      <c r="B75" t="s">
        <v>39</v>
      </c>
      <c r="C75">
        <v>1</v>
      </c>
      <c r="D75" t="s">
        <v>118</v>
      </c>
      <c r="E75">
        <v>5</v>
      </c>
    </row>
    <row r="76" spans="1:5" x14ac:dyDescent="0.25">
      <c r="A76">
        <v>11</v>
      </c>
      <c r="B76" t="s">
        <v>40</v>
      </c>
      <c r="C76">
        <v>134</v>
      </c>
      <c r="D76" t="s">
        <v>118</v>
      </c>
      <c r="E76">
        <v>5</v>
      </c>
    </row>
    <row r="77" spans="1:5" x14ac:dyDescent="0.25">
      <c r="A77">
        <v>12</v>
      </c>
      <c r="B77" t="s">
        <v>41</v>
      </c>
      <c r="C77">
        <v>0</v>
      </c>
      <c r="D77" t="s">
        <v>118</v>
      </c>
      <c r="E77">
        <v>5</v>
      </c>
    </row>
    <row r="78" spans="1:5" x14ac:dyDescent="0.25">
      <c r="A78">
        <v>13</v>
      </c>
      <c r="B78" t="s">
        <v>10</v>
      </c>
      <c r="C78">
        <v>0</v>
      </c>
      <c r="D78" t="s">
        <v>118</v>
      </c>
      <c r="E78">
        <v>5</v>
      </c>
    </row>
    <row r="79" spans="1:5" x14ac:dyDescent="0.25">
      <c r="A79">
        <v>14</v>
      </c>
      <c r="B79" t="s">
        <v>42</v>
      </c>
      <c r="C79">
        <v>0</v>
      </c>
      <c r="D79" t="s">
        <v>118</v>
      </c>
      <c r="E79">
        <v>5</v>
      </c>
    </row>
    <row r="80" spans="1:5" x14ac:dyDescent="0.25">
      <c r="A80">
        <v>15</v>
      </c>
      <c r="B80" t="s">
        <v>43</v>
      </c>
      <c r="C80">
        <v>0</v>
      </c>
      <c r="D80" t="s">
        <v>118</v>
      </c>
      <c r="E80">
        <v>5</v>
      </c>
    </row>
    <row r="81" spans="1:5" x14ac:dyDescent="0.25">
      <c r="A81">
        <v>16</v>
      </c>
      <c r="B81" t="s">
        <v>44</v>
      </c>
      <c r="C81">
        <v>0</v>
      </c>
      <c r="D81" t="s">
        <v>118</v>
      </c>
      <c r="E81">
        <v>5</v>
      </c>
    </row>
    <row r="82" spans="1:5" x14ac:dyDescent="0.25">
      <c r="A82">
        <v>1</v>
      </c>
      <c r="B82" t="s">
        <v>33</v>
      </c>
      <c r="C82">
        <v>0</v>
      </c>
      <c r="D82" t="s">
        <v>38</v>
      </c>
      <c r="E82">
        <v>6</v>
      </c>
    </row>
    <row r="83" spans="1:5" x14ac:dyDescent="0.25">
      <c r="A83">
        <v>2</v>
      </c>
      <c r="B83" t="s">
        <v>34</v>
      </c>
      <c r="C83">
        <v>0</v>
      </c>
      <c r="D83" t="s">
        <v>38</v>
      </c>
      <c r="E83">
        <v>6</v>
      </c>
    </row>
    <row r="84" spans="1:5" x14ac:dyDescent="0.25">
      <c r="A84">
        <v>3</v>
      </c>
      <c r="B84" t="s">
        <v>35</v>
      </c>
      <c r="C84">
        <v>0</v>
      </c>
      <c r="D84" t="s">
        <v>38</v>
      </c>
      <c r="E84">
        <v>6</v>
      </c>
    </row>
    <row r="85" spans="1:5" x14ac:dyDescent="0.25">
      <c r="A85">
        <v>4</v>
      </c>
      <c r="B85" t="s">
        <v>36</v>
      </c>
      <c r="C85">
        <v>0</v>
      </c>
      <c r="D85" t="s">
        <v>38</v>
      </c>
      <c r="E85">
        <v>6</v>
      </c>
    </row>
    <row r="86" spans="1:5" x14ac:dyDescent="0.25">
      <c r="A86">
        <v>5</v>
      </c>
      <c r="B86" t="s">
        <v>37</v>
      </c>
      <c r="C86">
        <v>0</v>
      </c>
      <c r="D86" t="s">
        <v>38</v>
      </c>
      <c r="E86">
        <v>6</v>
      </c>
    </row>
    <row r="87" spans="1:5" x14ac:dyDescent="0.25">
      <c r="A87">
        <v>6</v>
      </c>
      <c r="B87" t="s">
        <v>45</v>
      </c>
      <c r="C87">
        <v>0</v>
      </c>
      <c r="D87" t="s">
        <v>38</v>
      </c>
      <c r="E87">
        <v>6</v>
      </c>
    </row>
    <row r="88" spans="1:5" x14ac:dyDescent="0.25">
      <c r="A88">
        <v>7</v>
      </c>
      <c r="B88" t="s">
        <v>117</v>
      </c>
      <c r="C88">
        <v>0</v>
      </c>
      <c r="D88" t="s">
        <v>38</v>
      </c>
      <c r="E88">
        <v>6</v>
      </c>
    </row>
    <row r="89" spans="1:5" x14ac:dyDescent="0.25">
      <c r="A89">
        <v>8</v>
      </c>
      <c r="B89" t="s">
        <v>4</v>
      </c>
      <c r="C89">
        <v>0</v>
      </c>
      <c r="D89" t="s">
        <v>38</v>
      </c>
      <c r="E89">
        <v>6</v>
      </c>
    </row>
    <row r="90" spans="1:5" x14ac:dyDescent="0.25">
      <c r="A90">
        <v>9</v>
      </c>
      <c r="B90" t="s">
        <v>38</v>
      </c>
      <c r="C90">
        <v>3</v>
      </c>
      <c r="D90" t="s">
        <v>38</v>
      </c>
      <c r="E90">
        <v>6</v>
      </c>
    </row>
    <row r="91" spans="1:5" x14ac:dyDescent="0.25">
      <c r="A91">
        <v>10</v>
      </c>
      <c r="B91" t="s">
        <v>39</v>
      </c>
      <c r="C91">
        <v>0</v>
      </c>
      <c r="D91" t="s">
        <v>38</v>
      </c>
      <c r="E91">
        <v>6</v>
      </c>
    </row>
    <row r="92" spans="1:5" x14ac:dyDescent="0.25">
      <c r="A92">
        <v>11</v>
      </c>
      <c r="B92" t="s">
        <v>40</v>
      </c>
      <c r="C92">
        <v>33</v>
      </c>
      <c r="D92" t="s">
        <v>38</v>
      </c>
      <c r="E92">
        <v>6</v>
      </c>
    </row>
    <row r="93" spans="1:5" x14ac:dyDescent="0.25">
      <c r="A93">
        <v>12</v>
      </c>
      <c r="B93" t="s">
        <v>41</v>
      </c>
      <c r="C93">
        <v>0</v>
      </c>
      <c r="D93" t="s">
        <v>38</v>
      </c>
      <c r="E93">
        <v>6</v>
      </c>
    </row>
    <row r="94" spans="1:5" x14ac:dyDescent="0.25">
      <c r="A94">
        <v>13</v>
      </c>
      <c r="B94" t="s">
        <v>10</v>
      </c>
      <c r="C94">
        <v>0</v>
      </c>
      <c r="D94" t="s">
        <v>38</v>
      </c>
      <c r="E94">
        <v>6</v>
      </c>
    </row>
    <row r="95" spans="1:5" x14ac:dyDescent="0.25">
      <c r="A95">
        <v>14</v>
      </c>
      <c r="B95" t="s">
        <v>42</v>
      </c>
      <c r="C95">
        <v>0</v>
      </c>
      <c r="D95" t="s">
        <v>38</v>
      </c>
      <c r="E95">
        <v>6</v>
      </c>
    </row>
    <row r="96" spans="1:5" x14ac:dyDescent="0.25">
      <c r="A96">
        <v>15</v>
      </c>
      <c r="B96" t="s">
        <v>43</v>
      </c>
      <c r="C96">
        <v>0</v>
      </c>
      <c r="D96" t="s">
        <v>38</v>
      </c>
      <c r="E96">
        <v>6</v>
      </c>
    </row>
    <row r="97" spans="1:5" x14ac:dyDescent="0.25">
      <c r="A97">
        <v>16</v>
      </c>
      <c r="B97" t="s">
        <v>44</v>
      </c>
      <c r="C97">
        <v>0</v>
      </c>
      <c r="D97" t="s">
        <v>38</v>
      </c>
      <c r="E97">
        <v>6</v>
      </c>
    </row>
    <row r="98" spans="1:5" x14ac:dyDescent="0.25">
      <c r="A98">
        <v>1</v>
      </c>
      <c r="B98" t="s">
        <v>33</v>
      </c>
      <c r="C98">
        <v>0</v>
      </c>
      <c r="D98" t="s">
        <v>4</v>
      </c>
      <c r="E98">
        <v>7</v>
      </c>
    </row>
    <row r="99" spans="1:5" x14ac:dyDescent="0.25">
      <c r="A99">
        <v>2</v>
      </c>
      <c r="B99" t="s">
        <v>34</v>
      </c>
      <c r="C99">
        <v>0</v>
      </c>
      <c r="D99" t="s">
        <v>4</v>
      </c>
      <c r="E99">
        <v>7</v>
      </c>
    </row>
    <row r="100" spans="1:5" x14ac:dyDescent="0.25">
      <c r="A100">
        <v>3</v>
      </c>
      <c r="B100" t="s">
        <v>35</v>
      </c>
      <c r="C100">
        <v>0</v>
      </c>
      <c r="D100" t="s">
        <v>4</v>
      </c>
      <c r="E100">
        <v>7</v>
      </c>
    </row>
    <row r="101" spans="1:5" x14ac:dyDescent="0.25">
      <c r="A101">
        <v>4</v>
      </c>
      <c r="B101" t="s">
        <v>36</v>
      </c>
      <c r="C101">
        <v>0</v>
      </c>
      <c r="D101" t="s">
        <v>4</v>
      </c>
      <c r="E101">
        <v>7</v>
      </c>
    </row>
    <row r="102" spans="1:5" x14ac:dyDescent="0.25">
      <c r="A102">
        <v>5</v>
      </c>
      <c r="B102" t="s">
        <v>37</v>
      </c>
      <c r="C102">
        <v>0</v>
      </c>
      <c r="D102" t="s">
        <v>4</v>
      </c>
      <c r="E102">
        <v>7</v>
      </c>
    </row>
    <row r="103" spans="1:5" x14ac:dyDescent="0.25">
      <c r="A103">
        <v>6</v>
      </c>
      <c r="B103" t="s">
        <v>45</v>
      </c>
      <c r="C103">
        <v>0</v>
      </c>
      <c r="D103" t="s">
        <v>4</v>
      </c>
      <c r="E103">
        <v>7</v>
      </c>
    </row>
    <row r="104" spans="1:5" x14ac:dyDescent="0.25">
      <c r="A104">
        <v>7</v>
      </c>
      <c r="B104" t="s">
        <v>117</v>
      </c>
      <c r="C104">
        <v>0</v>
      </c>
      <c r="D104" t="s">
        <v>4</v>
      </c>
      <c r="E104">
        <v>7</v>
      </c>
    </row>
    <row r="105" spans="1:5" x14ac:dyDescent="0.2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25">
      <c r="A106">
        <v>9</v>
      </c>
      <c r="B106" t="s">
        <v>38</v>
      </c>
      <c r="C106">
        <v>0</v>
      </c>
      <c r="D106" t="s">
        <v>4</v>
      </c>
      <c r="E106">
        <v>7</v>
      </c>
    </row>
    <row r="107" spans="1:5" x14ac:dyDescent="0.25">
      <c r="A107">
        <v>10</v>
      </c>
      <c r="B107" t="s">
        <v>39</v>
      </c>
      <c r="C107">
        <v>0</v>
      </c>
      <c r="D107" t="s">
        <v>4</v>
      </c>
      <c r="E107">
        <v>7</v>
      </c>
    </row>
    <row r="108" spans="1:5" x14ac:dyDescent="0.25">
      <c r="A108">
        <v>11</v>
      </c>
      <c r="B108" t="s">
        <v>40</v>
      </c>
      <c r="C108">
        <v>0</v>
      </c>
      <c r="D108" t="s">
        <v>4</v>
      </c>
      <c r="E108">
        <v>7</v>
      </c>
    </row>
    <row r="109" spans="1:5" x14ac:dyDescent="0.25">
      <c r="A109">
        <v>12</v>
      </c>
      <c r="B109" t="s">
        <v>41</v>
      </c>
      <c r="C109">
        <v>0</v>
      </c>
      <c r="D109" t="s">
        <v>4</v>
      </c>
      <c r="E109">
        <v>7</v>
      </c>
    </row>
    <row r="110" spans="1:5" x14ac:dyDescent="0.25">
      <c r="A110">
        <v>13</v>
      </c>
      <c r="B110" t="s">
        <v>10</v>
      </c>
      <c r="C110">
        <v>0</v>
      </c>
      <c r="D110" t="s">
        <v>4</v>
      </c>
      <c r="E110">
        <v>7</v>
      </c>
    </row>
    <row r="111" spans="1:5" x14ac:dyDescent="0.25">
      <c r="A111">
        <v>14</v>
      </c>
      <c r="B111" t="s">
        <v>42</v>
      </c>
      <c r="C111">
        <v>0</v>
      </c>
      <c r="D111" t="s">
        <v>4</v>
      </c>
      <c r="E111">
        <v>7</v>
      </c>
    </row>
    <row r="112" spans="1:5" x14ac:dyDescent="0.25">
      <c r="A112">
        <v>15</v>
      </c>
      <c r="B112" t="s">
        <v>43</v>
      </c>
      <c r="C112">
        <v>0</v>
      </c>
      <c r="D112" t="s">
        <v>4</v>
      </c>
      <c r="E112">
        <v>7</v>
      </c>
    </row>
    <row r="113" spans="1:5" x14ac:dyDescent="0.25">
      <c r="A113">
        <v>16</v>
      </c>
      <c r="B113" t="s">
        <v>44</v>
      </c>
      <c r="C113">
        <v>0</v>
      </c>
      <c r="D113" t="s">
        <v>4</v>
      </c>
      <c r="E113">
        <v>7</v>
      </c>
    </row>
    <row r="114" spans="1:5" x14ac:dyDescent="0.25">
      <c r="A114">
        <v>1</v>
      </c>
      <c r="B114" t="s">
        <v>33</v>
      </c>
      <c r="C114" s="2">
        <v>0</v>
      </c>
      <c r="D114" t="s">
        <v>41</v>
      </c>
      <c r="E114">
        <v>8</v>
      </c>
    </row>
    <row r="115" spans="1:5" x14ac:dyDescent="0.25">
      <c r="A115">
        <v>2</v>
      </c>
      <c r="B115" t="s">
        <v>34</v>
      </c>
      <c r="C115" s="2">
        <v>0</v>
      </c>
      <c r="D115" s="2" t="s">
        <v>41</v>
      </c>
      <c r="E115">
        <v>8</v>
      </c>
    </row>
    <row r="116" spans="1:5" x14ac:dyDescent="0.25">
      <c r="A116">
        <v>3</v>
      </c>
      <c r="B116" t="s">
        <v>35</v>
      </c>
      <c r="C116" s="2">
        <v>0</v>
      </c>
      <c r="D116" s="2" t="s">
        <v>41</v>
      </c>
      <c r="E116">
        <v>8</v>
      </c>
    </row>
    <row r="117" spans="1:5" x14ac:dyDescent="0.25">
      <c r="A117">
        <v>4</v>
      </c>
      <c r="B117" t="s">
        <v>36</v>
      </c>
      <c r="C117" s="2">
        <v>0</v>
      </c>
      <c r="D117" s="2" t="s">
        <v>41</v>
      </c>
      <c r="E117">
        <v>8</v>
      </c>
    </row>
    <row r="118" spans="1:5" x14ac:dyDescent="0.25">
      <c r="A118">
        <v>5</v>
      </c>
      <c r="B118" t="s">
        <v>37</v>
      </c>
      <c r="C118" s="2">
        <v>0</v>
      </c>
      <c r="D118" s="2" t="s">
        <v>41</v>
      </c>
      <c r="E118">
        <v>8</v>
      </c>
    </row>
    <row r="119" spans="1:5" x14ac:dyDescent="0.25">
      <c r="A119">
        <v>6</v>
      </c>
      <c r="B119" t="s">
        <v>45</v>
      </c>
      <c r="C119" s="2">
        <v>0</v>
      </c>
      <c r="D119" s="2" t="s">
        <v>41</v>
      </c>
      <c r="E119">
        <v>8</v>
      </c>
    </row>
    <row r="120" spans="1:5" x14ac:dyDescent="0.25">
      <c r="A120">
        <v>7</v>
      </c>
      <c r="B120" t="s">
        <v>117</v>
      </c>
      <c r="C120" s="2">
        <v>0</v>
      </c>
      <c r="D120" s="2" t="s">
        <v>41</v>
      </c>
      <c r="E120">
        <v>8</v>
      </c>
    </row>
    <row r="121" spans="1:5" x14ac:dyDescent="0.25">
      <c r="A121" s="2">
        <v>8</v>
      </c>
      <c r="B121" s="2" t="s">
        <v>4</v>
      </c>
      <c r="C121" s="2">
        <v>0</v>
      </c>
      <c r="D121" s="2" t="s">
        <v>41</v>
      </c>
      <c r="E121" s="2">
        <v>8</v>
      </c>
    </row>
    <row r="122" spans="1:5" x14ac:dyDescent="0.25">
      <c r="A122" s="2">
        <v>9</v>
      </c>
      <c r="B122" s="2" t="s">
        <v>38</v>
      </c>
      <c r="C122" s="2">
        <v>0</v>
      </c>
      <c r="D122" s="2" t="s">
        <v>41</v>
      </c>
      <c r="E122" s="2">
        <v>8</v>
      </c>
    </row>
    <row r="123" spans="1:5" x14ac:dyDescent="0.25">
      <c r="A123" s="2">
        <v>10</v>
      </c>
      <c r="B123" s="2" t="s">
        <v>39</v>
      </c>
      <c r="C123" s="2">
        <v>0</v>
      </c>
      <c r="D123" s="2" t="s">
        <v>41</v>
      </c>
      <c r="E123" s="2">
        <v>8</v>
      </c>
    </row>
    <row r="124" spans="1:5" x14ac:dyDescent="0.25">
      <c r="A124" s="2">
        <v>11</v>
      </c>
      <c r="B124" s="2" t="s">
        <v>40</v>
      </c>
      <c r="C124" s="2">
        <v>183</v>
      </c>
      <c r="D124" s="2" t="s">
        <v>41</v>
      </c>
      <c r="E124" s="2">
        <v>8</v>
      </c>
    </row>
    <row r="125" spans="1:5" x14ac:dyDescent="0.25">
      <c r="A125" s="2">
        <v>12</v>
      </c>
      <c r="B125" s="2" t="s">
        <v>41</v>
      </c>
      <c r="C125" s="2">
        <v>0</v>
      </c>
      <c r="D125" s="2" t="s">
        <v>41</v>
      </c>
      <c r="E125" s="2">
        <v>8</v>
      </c>
    </row>
    <row r="126" spans="1:5" x14ac:dyDescent="0.25">
      <c r="A126" s="2">
        <v>13</v>
      </c>
      <c r="B126" s="2" t="s">
        <v>10</v>
      </c>
      <c r="C126" s="2">
        <v>0</v>
      </c>
      <c r="D126" s="2" t="s">
        <v>41</v>
      </c>
      <c r="E126" s="2">
        <v>8</v>
      </c>
    </row>
    <row r="127" spans="1:5" x14ac:dyDescent="0.25">
      <c r="A127" s="2">
        <v>14</v>
      </c>
      <c r="B127" s="2" t="s">
        <v>42</v>
      </c>
      <c r="C127" s="2">
        <v>0</v>
      </c>
      <c r="D127" s="2" t="s">
        <v>41</v>
      </c>
      <c r="E127" s="2">
        <v>8</v>
      </c>
    </row>
    <row r="128" spans="1:5" x14ac:dyDescent="0.25">
      <c r="A128" s="2">
        <v>15</v>
      </c>
      <c r="B128" s="2" t="s">
        <v>43</v>
      </c>
      <c r="C128" s="2">
        <v>0</v>
      </c>
      <c r="D128" s="2" t="s">
        <v>41</v>
      </c>
      <c r="E128" s="2">
        <v>8</v>
      </c>
    </row>
    <row r="129" spans="1:5" x14ac:dyDescent="0.25">
      <c r="A129" s="2">
        <v>16</v>
      </c>
      <c r="B129" s="2" t="s">
        <v>44</v>
      </c>
      <c r="C129" s="2">
        <v>0</v>
      </c>
      <c r="D129" s="2" t="s">
        <v>41</v>
      </c>
      <c r="E129" s="2">
        <v>8</v>
      </c>
    </row>
    <row r="130" spans="1:5" x14ac:dyDescent="0.25">
      <c r="A130" s="2">
        <v>1</v>
      </c>
      <c r="B130" s="2" t="s">
        <v>33</v>
      </c>
      <c r="C130" s="2">
        <v>3655</v>
      </c>
      <c r="D130" s="2" t="s">
        <v>84</v>
      </c>
      <c r="E130" s="2">
        <v>9</v>
      </c>
    </row>
    <row r="131" spans="1:5" x14ac:dyDescent="0.25">
      <c r="A131" s="2">
        <v>2</v>
      </c>
      <c r="B131" s="2" t="s">
        <v>34</v>
      </c>
      <c r="C131" s="2">
        <v>337</v>
      </c>
      <c r="D131" s="2" t="s">
        <v>84</v>
      </c>
      <c r="E131" s="2">
        <v>9</v>
      </c>
    </row>
    <row r="132" spans="1:5" x14ac:dyDescent="0.25">
      <c r="A132" s="2">
        <v>3</v>
      </c>
      <c r="B132" s="2" t="s">
        <v>35</v>
      </c>
      <c r="C132" s="2">
        <v>76</v>
      </c>
      <c r="D132" s="2" t="s">
        <v>84</v>
      </c>
      <c r="E132" s="2">
        <v>9</v>
      </c>
    </row>
    <row r="133" spans="1:5" x14ac:dyDescent="0.25">
      <c r="A133" s="2">
        <v>4</v>
      </c>
      <c r="B133" s="2" t="s">
        <v>36</v>
      </c>
      <c r="C133" s="2">
        <v>5</v>
      </c>
      <c r="D133" s="2" t="s">
        <v>84</v>
      </c>
      <c r="E133" s="2">
        <v>9</v>
      </c>
    </row>
    <row r="134" spans="1:5" x14ac:dyDescent="0.25">
      <c r="A134" s="2">
        <v>5</v>
      </c>
      <c r="B134" s="2" t="s">
        <v>37</v>
      </c>
      <c r="C134" s="2">
        <v>1</v>
      </c>
      <c r="D134" s="2" t="s">
        <v>84</v>
      </c>
      <c r="E134" s="2">
        <v>9</v>
      </c>
    </row>
    <row r="135" spans="1:5" x14ac:dyDescent="0.25">
      <c r="A135" s="2">
        <v>6</v>
      </c>
      <c r="B135" s="2" t="s">
        <v>45</v>
      </c>
      <c r="C135" s="2">
        <v>1</v>
      </c>
      <c r="D135" s="2" t="s">
        <v>84</v>
      </c>
      <c r="E135" s="2">
        <v>9</v>
      </c>
    </row>
    <row r="136" spans="1:5" x14ac:dyDescent="0.25">
      <c r="A136" s="2">
        <v>7</v>
      </c>
      <c r="B136" s="2" t="s">
        <v>117</v>
      </c>
      <c r="C136" s="2">
        <v>0</v>
      </c>
      <c r="D136" s="2" t="s">
        <v>84</v>
      </c>
      <c r="E136" s="2">
        <v>9</v>
      </c>
    </row>
    <row r="137" spans="1:5" x14ac:dyDescent="0.25">
      <c r="A137" s="2">
        <v>8</v>
      </c>
      <c r="B137" s="2" t="s">
        <v>4</v>
      </c>
      <c r="C137" s="2">
        <v>0</v>
      </c>
      <c r="D137" s="2" t="s">
        <v>84</v>
      </c>
      <c r="E137" s="2">
        <v>9</v>
      </c>
    </row>
    <row r="138" spans="1:5" x14ac:dyDescent="0.25">
      <c r="A138" s="2">
        <v>9</v>
      </c>
      <c r="B138" s="2" t="s">
        <v>38</v>
      </c>
      <c r="C138" s="2">
        <v>5</v>
      </c>
      <c r="D138" s="2" t="s">
        <v>84</v>
      </c>
      <c r="E138" s="2">
        <v>9</v>
      </c>
    </row>
    <row r="139" spans="1:5" x14ac:dyDescent="0.25">
      <c r="A139" s="2">
        <v>10</v>
      </c>
      <c r="B139" s="2" t="s">
        <v>39</v>
      </c>
      <c r="C139" s="2">
        <v>3</v>
      </c>
      <c r="D139" s="2" t="s">
        <v>84</v>
      </c>
      <c r="E139" s="2">
        <v>9</v>
      </c>
    </row>
    <row r="140" spans="1:5" x14ac:dyDescent="0.25">
      <c r="A140" s="2">
        <v>11</v>
      </c>
      <c r="B140" s="2" t="s">
        <v>40</v>
      </c>
      <c r="C140" s="2">
        <v>1042</v>
      </c>
      <c r="D140" s="2" t="s">
        <v>84</v>
      </c>
      <c r="E140" s="2">
        <v>9</v>
      </c>
    </row>
    <row r="141" spans="1:5" x14ac:dyDescent="0.25">
      <c r="A141" s="2">
        <v>12</v>
      </c>
      <c r="B141" s="2" t="s">
        <v>41</v>
      </c>
      <c r="C141" s="2">
        <v>0</v>
      </c>
      <c r="D141" s="2" t="s">
        <v>84</v>
      </c>
      <c r="E141" s="2">
        <v>9</v>
      </c>
    </row>
    <row r="142" spans="1:5" x14ac:dyDescent="0.25">
      <c r="A142" s="2">
        <v>13</v>
      </c>
      <c r="B142" s="2" t="s">
        <v>10</v>
      </c>
      <c r="C142" s="2">
        <v>6</v>
      </c>
      <c r="D142" s="2" t="s">
        <v>84</v>
      </c>
      <c r="E142" s="2">
        <v>9</v>
      </c>
    </row>
    <row r="143" spans="1:5" x14ac:dyDescent="0.25">
      <c r="A143" s="2">
        <v>14</v>
      </c>
      <c r="B143" s="2" t="s">
        <v>42</v>
      </c>
      <c r="C143" s="2">
        <v>12</v>
      </c>
      <c r="D143" s="2" t="s">
        <v>84</v>
      </c>
      <c r="E143" s="2">
        <v>9</v>
      </c>
    </row>
    <row r="144" spans="1:5" x14ac:dyDescent="0.25">
      <c r="A144" s="2">
        <v>15</v>
      </c>
      <c r="B144" s="2" t="s">
        <v>43</v>
      </c>
      <c r="C144" s="2">
        <v>0</v>
      </c>
      <c r="D144" s="2" t="s">
        <v>84</v>
      </c>
      <c r="E144" s="2">
        <v>9</v>
      </c>
    </row>
    <row r="145" spans="1:5" x14ac:dyDescent="0.25">
      <c r="A145" s="2">
        <v>16</v>
      </c>
      <c r="B145" s="2" t="s">
        <v>44</v>
      </c>
      <c r="C145" s="2">
        <v>6</v>
      </c>
      <c r="D145" s="2" t="s">
        <v>84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D4"/>
  <sheetViews>
    <sheetView workbookViewId="0"/>
  </sheetViews>
  <sheetFormatPr defaultRowHeight="15" x14ac:dyDescent="0.25"/>
  <cols>
    <col min="1" max="1" width="5.28515625" bestFit="1" customWidth="1"/>
    <col min="2" max="2" width="8.5703125" bestFit="1" customWidth="1"/>
    <col min="3" max="3" width="38.7109375" bestFit="1" customWidth="1"/>
    <col min="4" max="4" width="18.7109375" bestFit="1" customWidth="1"/>
  </cols>
  <sheetData>
    <row r="1" spans="1:4" x14ac:dyDescent="0.25">
      <c r="A1" t="s">
        <v>96</v>
      </c>
      <c r="B1" t="s">
        <v>101</v>
      </c>
      <c r="C1" t="s">
        <v>2</v>
      </c>
      <c r="D1" t="s">
        <v>111</v>
      </c>
    </row>
    <row r="2" spans="1:4" x14ac:dyDescent="0.25">
      <c r="A2">
        <v>1</v>
      </c>
      <c r="B2">
        <v>135</v>
      </c>
      <c r="C2" t="s">
        <v>86</v>
      </c>
      <c r="D2" t="s">
        <v>3</v>
      </c>
    </row>
    <row r="3" spans="1:4" x14ac:dyDescent="0.25">
      <c r="A3">
        <v>2</v>
      </c>
      <c r="B3">
        <v>81</v>
      </c>
      <c r="C3" t="s">
        <v>86</v>
      </c>
      <c r="D3" t="s">
        <v>87</v>
      </c>
    </row>
    <row r="4" spans="1:4" x14ac:dyDescent="0.25">
      <c r="A4">
        <v>3</v>
      </c>
      <c r="B4">
        <v>3</v>
      </c>
      <c r="C4" t="s">
        <v>86</v>
      </c>
      <c r="D4" t="s">
        <v>88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C12"/>
  <sheetViews>
    <sheetView workbookViewId="0"/>
  </sheetViews>
  <sheetFormatPr defaultRowHeight="15" x14ac:dyDescent="0.25"/>
  <cols>
    <col min="1" max="1" width="5.28515625" bestFit="1" customWidth="1"/>
    <col min="2" max="2" width="19.42578125" bestFit="1" customWidth="1"/>
    <col min="3" max="3" width="8.5703125" bestFit="1" customWidth="1"/>
  </cols>
  <sheetData>
    <row r="1" spans="1:3" x14ac:dyDescent="0.25">
      <c r="A1" t="s">
        <v>96</v>
      </c>
      <c r="B1" t="s">
        <v>132</v>
      </c>
      <c r="C1" t="s">
        <v>101</v>
      </c>
    </row>
    <row r="2" spans="1:3" x14ac:dyDescent="0.25">
      <c r="A2">
        <v>1</v>
      </c>
      <c r="B2" t="s">
        <v>12</v>
      </c>
      <c r="C2">
        <v>243</v>
      </c>
    </row>
    <row r="3" spans="1:3" x14ac:dyDescent="0.25">
      <c r="A3">
        <v>2</v>
      </c>
      <c r="B3" t="s">
        <v>13</v>
      </c>
      <c r="C3">
        <v>52</v>
      </c>
    </row>
    <row r="4" spans="1:3" x14ac:dyDescent="0.25">
      <c r="A4">
        <v>3</v>
      </c>
      <c r="B4" t="s">
        <v>14</v>
      </c>
      <c r="C4">
        <v>26</v>
      </c>
    </row>
    <row r="5" spans="1:3" x14ac:dyDescent="0.25">
      <c r="A5">
        <v>4</v>
      </c>
      <c r="B5" t="s">
        <v>81</v>
      </c>
      <c r="C5">
        <v>97</v>
      </c>
    </row>
    <row r="6" spans="1:3" x14ac:dyDescent="0.25">
      <c r="A6">
        <v>5</v>
      </c>
      <c r="B6" t="s">
        <v>82</v>
      </c>
      <c r="C6">
        <v>0</v>
      </c>
    </row>
    <row r="7" spans="1:3" x14ac:dyDescent="0.25">
      <c r="A7">
        <v>6</v>
      </c>
      <c r="B7" t="s">
        <v>133</v>
      </c>
      <c r="C7">
        <v>0</v>
      </c>
    </row>
    <row r="8" spans="1:3" x14ac:dyDescent="0.25">
      <c r="A8">
        <v>7</v>
      </c>
      <c r="B8" t="s">
        <v>15</v>
      </c>
      <c r="C8">
        <v>0</v>
      </c>
    </row>
    <row r="9" spans="1:3" x14ac:dyDescent="0.25">
      <c r="A9">
        <v>8</v>
      </c>
      <c r="B9" t="s">
        <v>16</v>
      </c>
      <c r="C9">
        <v>0</v>
      </c>
    </row>
    <row r="10" spans="1:3" x14ac:dyDescent="0.25">
      <c r="A10">
        <v>9</v>
      </c>
      <c r="B10" t="s">
        <v>17</v>
      </c>
      <c r="C10">
        <v>0</v>
      </c>
    </row>
    <row r="11" spans="1:3" x14ac:dyDescent="0.25">
      <c r="A11">
        <v>10</v>
      </c>
      <c r="B11" t="s">
        <v>18</v>
      </c>
      <c r="C11">
        <v>0</v>
      </c>
    </row>
    <row r="12" spans="1:3" x14ac:dyDescent="0.25">
      <c r="A12">
        <v>11</v>
      </c>
      <c r="B12" t="s">
        <v>83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D4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0.5703125" bestFit="1" customWidth="1"/>
    <col min="4" max="4" width="10.140625" bestFit="1" customWidth="1"/>
  </cols>
  <sheetData>
    <row r="1" spans="1:4" x14ac:dyDescent="0.25">
      <c r="A1" t="s">
        <v>96</v>
      </c>
      <c r="B1" t="s">
        <v>128</v>
      </c>
      <c r="C1" t="s">
        <v>29</v>
      </c>
      <c r="D1" t="s">
        <v>129</v>
      </c>
    </row>
    <row r="2" spans="1:4" x14ac:dyDescent="0.25">
      <c r="A2">
        <v>1</v>
      </c>
      <c r="B2" t="s">
        <v>130</v>
      </c>
      <c r="C2">
        <v>0</v>
      </c>
      <c r="D2">
        <v>0</v>
      </c>
    </row>
    <row r="3" spans="1:4" x14ac:dyDescent="0.25">
      <c r="A3">
        <v>2</v>
      </c>
      <c r="B3" t="s">
        <v>131</v>
      </c>
      <c r="C3">
        <v>0</v>
      </c>
      <c r="D3">
        <v>0</v>
      </c>
    </row>
    <row r="4" spans="1:4" x14ac:dyDescent="0.25">
      <c r="A4">
        <v>3</v>
      </c>
      <c r="B4" t="s">
        <v>21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37"/>
  <sheetViews>
    <sheetView workbookViewId="0">
      <selection activeCell="G19" sqref="G19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96</v>
      </c>
      <c r="B1" t="s">
        <v>97</v>
      </c>
      <c r="C1" t="s">
        <v>98</v>
      </c>
      <c r="D1" t="s">
        <v>99</v>
      </c>
      <c r="E1" t="s">
        <v>100</v>
      </c>
      <c r="F1" t="s">
        <v>101</v>
      </c>
      <c r="G1" t="s">
        <v>102</v>
      </c>
    </row>
    <row r="2" spans="1:7" x14ac:dyDescent="0.25">
      <c r="A2">
        <v>1</v>
      </c>
      <c r="B2" t="s">
        <v>124</v>
      </c>
      <c r="C2" t="s">
        <v>30</v>
      </c>
      <c r="D2" t="s">
        <v>29</v>
      </c>
      <c r="E2">
        <v>1</v>
      </c>
      <c r="F2">
        <v>47</v>
      </c>
      <c r="G2">
        <v>1</v>
      </c>
    </row>
    <row r="3" spans="1:7" x14ac:dyDescent="0.25">
      <c r="A3">
        <v>2</v>
      </c>
      <c r="B3" t="s">
        <v>123</v>
      </c>
      <c r="C3" t="s">
        <v>30</v>
      </c>
      <c r="D3" t="s">
        <v>29</v>
      </c>
      <c r="E3">
        <v>1</v>
      </c>
      <c r="F3">
        <v>10</v>
      </c>
      <c r="G3">
        <v>1</v>
      </c>
    </row>
    <row r="4" spans="1:7" x14ac:dyDescent="0.25">
      <c r="A4">
        <v>3</v>
      </c>
      <c r="B4" t="s">
        <v>140</v>
      </c>
      <c r="C4" t="s">
        <v>30</v>
      </c>
      <c r="D4" t="s">
        <v>29</v>
      </c>
      <c r="E4">
        <v>1</v>
      </c>
      <c r="F4">
        <v>2</v>
      </c>
      <c r="G4">
        <v>1</v>
      </c>
    </row>
    <row r="5" spans="1:7" x14ac:dyDescent="0.25">
      <c r="A5">
        <v>4</v>
      </c>
      <c r="B5" t="s">
        <v>150</v>
      </c>
      <c r="C5" t="s">
        <v>30</v>
      </c>
      <c r="D5" t="s">
        <v>29</v>
      </c>
      <c r="E5">
        <v>1</v>
      </c>
      <c r="F5">
        <v>1</v>
      </c>
      <c r="G5">
        <v>1</v>
      </c>
    </row>
    <row r="6" spans="1:7" x14ac:dyDescent="0.25">
      <c r="A6">
        <v>5</v>
      </c>
      <c r="B6" t="s">
        <v>139</v>
      </c>
      <c r="C6" t="s">
        <v>30</v>
      </c>
      <c r="D6" t="s">
        <v>29</v>
      </c>
      <c r="E6">
        <v>1</v>
      </c>
      <c r="G6">
        <v>1</v>
      </c>
    </row>
    <row r="7" spans="1:7" x14ac:dyDescent="0.25">
      <c r="A7">
        <v>6</v>
      </c>
      <c r="B7" t="s">
        <v>103</v>
      </c>
      <c r="C7" t="s">
        <v>30</v>
      </c>
      <c r="D7" t="s">
        <v>29</v>
      </c>
      <c r="E7">
        <v>1</v>
      </c>
      <c r="F7">
        <v>22</v>
      </c>
      <c r="G7">
        <v>1</v>
      </c>
    </row>
    <row r="8" spans="1:7" x14ac:dyDescent="0.25">
      <c r="A8">
        <v>1</v>
      </c>
      <c r="B8" t="s">
        <v>124</v>
      </c>
      <c r="C8" t="s">
        <v>30</v>
      </c>
      <c r="D8" t="s">
        <v>9</v>
      </c>
      <c r="E8">
        <v>2</v>
      </c>
      <c r="F8">
        <v>122</v>
      </c>
      <c r="G8">
        <v>1</v>
      </c>
    </row>
    <row r="9" spans="1:7" x14ac:dyDescent="0.25">
      <c r="A9">
        <v>2</v>
      </c>
      <c r="B9" t="s">
        <v>123</v>
      </c>
      <c r="C9" t="s">
        <v>30</v>
      </c>
      <c r="D9" t="s">
        <v>9</v>
      </c>
      <c r="E9">
        <v>2</v>
      </c>
      <c r="F9">
        <v>14</v>
      </c>
      <c r="G9">
        <v>1</v>
      </c>
    </row>
    <row r="10" spans="1:7" x14ac:dyDescent="0.25">
      <c r="A10">
        <v>3</v>
      </c>
      <c r="B10" t="s">
        <v>140</v>
      </c>
      <c r="C10" t="s">
        <v>30</v>
      </c>
      <c r="D10" t="s">
        <v>9</v>
      </c>
      <c r="E10">
        <v>2</v>
      </c>
      <c r="F10">
        <v>2</v>
      </c>
      <c r="G10">
        <v>1</v>
      </c>
    </row>
    <row r="11" spans="1:7" x14ac:dyDescent="0.25">
      <c r="A11">
        <v>4</v>
      </c>
      <c r="B11" t="s">
        <v>150</v>
      </c>
      <c r="C11" t="s">
        <v>30</v>
      </c>
      <c r="D11" t="s">
        <v>9</v>
      </c>
      <c r="E11">
        <v>2</v>
      </c>
      <c r="F11">
        <v>2</v>
      </c>
      <c r="G11">
        <v>1</v>
      </c>
    </row>
    <row r="12" spans="1:7" x14ac:dyDescent="0.25">
      <c r="A12">
        <v>5</v>
      </c>
      <c r="B12" t="s">
        <v>139</v>
      </c>
      <c r="C12" t="s">
        <v>30</v>
      </c>
      <c r="D12" t="s">
        <v>9</v>
      </c>
      <c r="E12">
        <v>2</v>
      </c>
      <c r="G12">
        <v>1</v>
      </c>
    </row>
    <row r="13" spans="1:7" x14ac:dyDescent="0.25">
      <c r="A13">
        <v>6</v>
      </c>
      <c r="B13" t="s">
        <v>103</v>
      </c>
      <c r="C13" t="s">
        <v>30</v>
      </c>
      <c r="D13" t="s">
        <v>9</v>
      </c>
      <c r="E13">
        <v>2</v>
      </c>
      <c r="F13">
        <v>24</v>
      </c>
      <c r="G13">
        <v>1</v>
      </c>
    </row>
    <row r="14" spans="1:7" x14ac:dyDescent="0.25">
      <c r="A14">
        <v>1</v>
      </c>
      <c r="B14" t="s">
        <v>124</v>
      </c>
      <c r="C14" t="s">
        <v>53</v>
      </c>
      <c r="D14" t="s">
        <v>29</v>
      </c>
      <c r="E14">
        <v>1</v>
      </c>
      <c r="F14">
        <v>81</v>
      </c>
      <c r="G14">
        <v>2</v>
      </c>
    </row>
    <row r="15" spans="1:7" x14ac:dyDescent="0.25">
      <c r="A15">
        <v>2</v>
      </c>
      <c r="B15" t="s">
        <v>123</v>
      </c>
      <c r="C15" s="2" t="s">
        <v>53</v>
      </c>
      <c r="D15" t="s">
        <v>29</v>
      </c>
      <c r="E15">
        <v>1</v>
      </c>
      <c r="F15" s="2">
        <v>27</v>
      </c>
      <c r="G15">
        <v>2</v>
      </c>
    </row>
    <row r="16" spans="1:7" x14ac:dyDescent="0.25">
      <c r="A16">
        <v>3</v>
      </c>
      <c r="B16" t="s">
        <v>140</v>
      </c>
      <c r="C16" s="2" t="s">
        <v>53</v>
      </c>
      <c r="D16" t="s">
        <v>29</v>
      </c>
      <c r="E16">
        <v>1</v>
      </c>
      <c r="F16" s="2">
        <v>6</v>
      </c>
      <c r="G16">
        <v>2</v>
      </c>
    </row>
    <row r="17" spans="1:7" x14ac:dyDescent="0.25">
      <c r="A17">
        <v>4</v>
      </c>
      <c r="B17" t="s">
        <v>150</v>
      </c>
      <c r="C17" s="2" t="s">
        <v>53</v>
      </c>
      <c r="D17" t="s">
        <v>29</v>
      </c>
      <c r="E17">
        <v>1</v>
      </c>
      <c r="F17" s="2">
        <v>2</v>
      </c>
      <c r="G17">
        <v>2</v>
      </c>
    </row>
    <row r="18" spans="1:7" x14ac:dyDescent="0.25">
      <c r="A18">
        <v>5</v>
      </c>
      <c r="B18" t="s">
        <v>139</v>
      </c>
      <c r="C18" s="2" t="s">
        <v>53</v>
      </c>
      <c r="D18" t="s">
        <v>29</v>
      </c>
      <c r="E18">
        <v>1</v>
      </c>
      <c r="F18" s="2">
        <v>2</v>
      </c>
      <c r="G18">
        <v>2</v>
      </c>
    </row>
    <row r="19" spans="1:7" x14ac:dyDescent="0.25">
      <c r="A19">
        <v>6</v>
      </c>
      <c r="B19" t="s">
        <v>103</v>
      </c>
      <c r="C19" s="2" t="s">
        <v>53</v>
      </c>
      <c r="D19" t="s">
        <v>29</v>
      </c>
      <c r="E19">
        <v>1</v>
      </c>
      <c r="F19" s="2">
        <v>27</v>
      </c>
      <c r="G19">
        <v>2</v>
      </c>
    </row>
    <row r="20" spans="1:7" x14ac:dyDescent="0.25">
      <c r="A20">
        <v>1</v>
      </c>
      <c r="B20" t="s">
        <v>124</v>
      </c>
      <c r="C20" s="2" t="s">
        <v>53</v>
      </c>
      <c r="D20" t="s">
        <v>9</v>
      </c>
      <c r="E20">
        <v>2</v>
      </c>
      <c r="F20" s="2">
        <v>225</v>
      </c>
      <c r="G20">
        <v>2</v>
      </c>
    </row>
    <row r="21" spans="1:7" x14ac:dyDescent="0.25">
      <c r="A21">
        <v>2</v>
      </c>
      <c r="B21" t="s">
        <v>123</v>
      </c>
      <c r="C21" s="2" t="s">
        <v>53</v>
      </c>
      <c r="D21" t="s">
        <v>9</v>
      </c>
      <c r="E21">
        <v>2</v>
      </c>
      <c r="F21" s="2">
        <v>37</v>
      </c>
      <c r="G21">
        <v>2</v>
      </c>
    </row>
    <row r="22" spans="1:7" x14ac:dyDescent="0.25">
      <c r="A22">
        <v>3</v>
      </c>
      <c r="B22" t="s">
        <v>140</v>
      </c>
      <c r="C22" s="2" t="s">
        <v>53</v>
      </c>
      <c r="D22" t="s">
        <v>9</v>
      </c>
      <c r="E22">
        <v>2</v>
      </c>
      <c r="F22" s="2">
        <v>12</v>
      </c>
      <c r="G22">
        <v>2</v>
      </c>
    </row>
    <row r="23" spans="1:7" x14ac:dyDescent="0.25">
      <c r="A23">
        <v>4</v>
      </c>
      <c r="B23" t="s">
        <v>150</v>
      </c>
      <c r="C23" s="2" t="s">
        <v>53</v>
      </c>
      <c r="D23" t="s">
        <v>9</v>
      </c>
      <c r="E23">
        <v>2</v>
      </c>
      <c r="F23" s="2">
        <v>3</v>
      </c>
      <c r="G23">
        <v>2</v>
      </c>
    </row>
    <row r="24" spans="1:7" x14ac:dyDescent="0.25">
      <c r="A24">
        <v>5</v>
      </c>
      <c r="B24" t="s">
        <v>139</v>
      </c>
      <c r="C24" s="2" t="s">
        <v>53</v>
      </c>
      <c r="D24" t="s">
        <v>9</v>
      </c>
      <c r="E24">
        <v>2</v>
      </c>
      <c r="F24" s="2">
        <v>8</v>
      </c>
      <c r="G24">
        <v>2</v>
      </c>
    </row>
    <row r="25" spans="1:7" x14ac:dyDescent="0.25">
      <c r="A25">
        <v>6</v>
      </c>
      <c r="B25" t="s">
        <v>103</v>
      </c>
      <c r="C25" s="2" t="s">
        <v>53</v>
      </c>
      <c r="D25" t="s">
        <v>9</v>
      </c>
      <c r="E25">
        <v>2</v>
      </c>
      <c r="F25" s="2">
        <v>29</v>
      </c>
      <c r="G25">
        <v>2</v>
      </c>
    </row>
    <row r="26" spans="1:7" x14ac:dyDescent="0.25">
      <c r="A26">
        <v>1</v>
      </c>
      <c r="B26" t="s">
        <v>124</v>
      </c>
      <c r="C26" t="s">
        <v>104</v>
      </c>
      <c r="D26" t="s">
        <v>29</v>
      </c>
      <c r="E26">
        <v>1</v>
      </c>
      <c r="F26">
        <v>6</v>
      </c>
      <c r="G26">
        <v>3</v>
      </c>
    </row>
    <row r="27" spans="1:7" x14ac:dyDescent="0.25">
      <c r="A27">
        <v>2</v>
      </c>
      <c r="B27" t="s">
        <v>123</v>
      </c>
      <c r="C27" t="s">
        <v>104</v>
      </c>
      <c r="D27" t="s">
        <v>29</v>
      </c>
      <c r="E27">
        <v>1</v>
      </c>
      <c r="F27">
        <v>1</v>
      </c>
      <c r="G27">
        <v>3</v>
      </c>
    </row>
    <row r="28" spans="1:7" x14ac:dyDescent="0.25">
      <c r="A28">
        <v>3</v>
      </c>
      <c r="B28" t="s">
        <v>140</v>
      </c>
      <c r="C28" t="s">
        <v>104</v>
      </c>
      <c r="D28" t="s">
        <v>29</v>
      </c>
      <c r="E28">
        <v>1</v>
      </c>
      <c r="F28">
        <v>0</v>
      </c>
      <c r="G28">
        <v>3</v>
      </c>
    </row>
    <row r="29" spans="1:7" x14ac:dyDescent="0.25">
      <c r="A29">
        <v>4</v>
      </c>
      <c r="B29" t="s">
        <v>150</v>
      </c>
      <c r="C29" t="s">
        <v>104</v>
      </c>
      <c r="D29" t="s">
        <v>29</v>
      </c>
      <c r="E29">
        <v>1</v>
      </c>
      <c r="F29">
        <v>1</v>
      </c>
      <c r="G29">
        <v>3</v>
      </c>
    </row>
    <row r="30" spans="1:7" x14ac:dyDescent="0.25">
      <c r="A30">
        <v>5</v>
      </c>
      <c r="B30" t="s">
        <v>139</v>
      </c>
      <c r="C30" t="s">
        <v>104</v>
      </c>
      <c r="D30" t="s">
        <v>29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103</v>
      </c>
      <c r="C31" t="s">
        <v>104</v>
      </c>
      <c r="D31" t="s">
        <v>29</v>
      </c>
      <c r="E31">
        <v>1</v>
      </c>
      <c r="F31">
        <v>0</v>
      </c>
      <c r="G31">
        <v>3</v>
      </c>
    </row>
    <row r="32" spans="1:7" x14ac:dyDescent="0.25">
      <c r="A32">
        <v>1</v>
      </c>
      <c r="B32" t="s">
        <v>124</v>
      </c>
      <c r="C32" t="s">
        <v>104</v>
      </c>
      <c r="D32" t="s">
        <v>9</v>
      </c>
      <c r="E32">
        <v>2</v>
      </c>
      <c r="F32">
        <v>26</v>
      </c>
      <c r="G32">
        <v>3</v>
      </c>
    </row>
    <row r="33" spans="1:7" x14ac:dyDescent="0.25">
      <c r="A33">
        <v>2</v>
      </c>
      <c r="B33" t="s">
        <v>123</v>
      </c>
      <c r="C33" t="s">
        <v>104</v>
      </c>
      <c r="D33" t="s">
        <v>9</v>
      </c>
      <c r="E33">
        <v>2</v>
      </c>
      <c r="F33">
        <v>1</v>
      </c>
      <c r="G33">
        <v>3</v>
      </c>
    </row>
    <row r="34" spans="1:7" x14ac:dyDescent="0.25">
      <c r="A34">
        <v>3</v>
      </c>
      <c r="B34" t="s">
        <v>140</v>
      </c>
      <c r="C34" t="s">
        <v>104</v>
      </c>
      <c r="D34" t="s">
        <v>9</v>
      </c>
      <c r="E34">
        <v>2</v>
      </c>
      <c r="F34">
        <v>0</v>
      </c>
      <c r="G34">
        <v>3</v>
      </c>
    </row>
    <row r="35" spans="1:7" x14ac:dyDescent="0.25">
      <c r="A35">
        <v>4</v>
      </c>
      <c r="B35" t="s">
        <v>150</v>
      </c>
      <c r="C35" t="s">
        <v>104</v>
      </c>
      <c r="D35" t="s">
        <v>9</v>
      </c>
      <c r="E35">
        <v>2</v>
      </c>
      <c r="F35">
        <v>1</v>
      </c>
      <c r="G35">
        <v>3</v>
      </c>
    </row>
    <row r="36" spans="1:7" x14ac:dyDescent="0.25">
      <c r="A36">
        <v>5</v>
      </c>
      <c r="B36" t="s">
        <v>139</v>
      </c>
      <c r="C36" t="s">
        <v>104</v>
      </c>
      <c r="D36" t="s">
        <v>9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103</v>
      </c>
      <c r="C37" t="s">
        <v>104</v>
      </c>
      <c r="D37" t="s">
        <v>9</v>
      </c>
      <c r="E37">
        <v>2</v>
      </c>
      <c r="F37">
        <v>0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37"/>
  <sheetViews>
    <sheetView workbookViewId="0">
      <selection activeCell="E33" sqref="E33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96</v>
      </c>
      <c r="B1" t="s">
        <v>97</v>
      </c>
      <c r="C1" t="s">
        <v>98</v>
      </c>
      <c r="D1" t="s">
        <v>99</v>
      </c>
      <c r="E1" t="s">
        <v>100</v>
      </c>
      <c r="F1" t="s">
        <v>101</v>
      </c>
      <c r="G1" t="s">
        <v>102</v>
      </c>
    </row>
    <row r="2" spans="1:7" x14ac:dyDescent="0.25">
      <c r="A2">
        <v>1</v>
      </c>
      <c r="B2" t="s">
        <v>124</v>
      </c>
      <c r="C2" t="s">
        <v>30</v>
      </c>
      <c r="D2" t="s">
        <v>29</v>
      </c>
      <c r="E2">
        <v>1</v>
      </c>
      <c r="F2">
        <v>646</v>
      </c>
      <c r="G2">
        <v>1</v>
      </c>
    </row>
    <row r="3" spans="1:7" x14ac:dyDescent="0.25">
      <c r="A3">
        <v>2</v>
      </c>
      <c r="B3" t="s">
        <v>123</v>
      </c>
      <c r="C3" t="s">
        <v>30</v>
      </c>
      <c r="D3" t="s">
        <v>29</v>
      </c>
      <c r="E3">
        <v>1</v>
      </c>
      <c r="F3">
        <v>184</v>
      </c>
      <c r="G3">
        <v>1</v>
      </c>
    </row>
    <row r="4" spans="1:7" x14ac:dyDescent="0.25">
      <c r="A4">
        <v>3</v>
      </c>
      <c r="B4" t="s">
        <v>140</v>
      </c>
      <c r="C4" t="s">
        <v>30</v>
      </c>
      <c r="D4" t="s">
        <v>29</v>
      </c>
      <c r="E4">
        <v>1</v>
      </c>
      <c r="F4">
        <v>35</v>
      </c>
      <c r="G4">
        <v>1</v>
      </c>
    </row>
    <row r="5" spans="1:7" x14ac:dyDescent="0.25">
      <c r="A5">
        <v>4</v>
      </c>
      <c r="B5" t="s">
        <v>150</v>
      </c>
      <c r="C5" t="s">
        <v>30</v>
      </c>
      <c r="D5" t="s">
        <v>29</v>
      </c>
      <c r="E5">
        <v>1</v>
      </c>
      <c r="F5">
        <v>29</v>
      </c>
      <c r="G5">
        <v>1</v>
      </c>
    </row>
    <row r="6" spans="1:7" x14ac:dyDescent="0.25">
      <c r="A6">
        <v>5</v>
      </c>
      <c r="B6" t="s">
        <v>139</v>
      </c>
      <c r="C6" t="s">
        <v>30</v>
      </c>
      <c r="D6" t="s">
        <v>29</v>
      </c>
      <c r="E6">
        <v>1</v>
      </c>
      <c r="F6">
        <v>13</v>
      </c>
      <c r="G6">
        <v>1</v>
      </c>
    </row>
    <row r="7" spans="1:7" x14ac:dyDescent="0.25">
      <c r="A7">
        <v>6</v>
      </c>
      <c r="B7" t="s">
        <v>103</v>
      </c>
      <c r="C7" t="s">
        <v>30</v>
      </c>
      <c r="D7" t="s">
        <v>29</v>
      </c>
      <c r="E7">
        <v>1</v>
      </c>
      <c r="F7">
        <v>314</v>
      </c>
      <c r="G7">
        <v>1</v>
      </c>
    </row>
    <row r="8" spans="1:7" x14ac:dyDescent="0.25">
      <c r="A8">
        <v>1</v>
      </c>
      <c r="B8" t="s">
        <v>124</v>
      </c>
      <c r="C8" t="s">
        <v>30</v>
      </c>
      <c r="D8" t="s">
        <v>9</v>
      </c>
      <c r="E8">
        <v>2</v>
      </c>
      <c r="F8">
        <v>1961</v>
      </c>
      <c r="G8">
        <v>1</v>
      </c>
    </row>
    <row r="9" spans="1:7" x14ac:dyDescent="0.25">
      <c r="A9">
        <v>2</v>
      </c>
      <c r="B9" t="s">
        <v>123</v>
      </c>
      <c r="C9" t="s">
        <v>30</v>
      </c>
      <c r="D9" t="s">
        <v>9</v>
      </c>
      <c r="E9">
        <v>2</v>
      </c>
      <c r="F9">
        <v>248</v>
      </c>
      <c r="G9">
        <v>1</v>
      </c>
    </row>
    <row r="10" spans="1:7" x14ac:dyDescent="0.25">
      <c r="A10">
        <v>3</v>
      </c>
      <c r="B10" t="s">
        <v>140</v>
      </c>
      <c r="C10" t="s">
        <v>30</v>
      </c>
      <c r="D10" t="s">
        <v>9</v>
      </c>
      <c r="E10">
        <v>2</v>
      </c>
      <c r="F10">
        <v>67</v>
      </c>
      <c r="G10">
        <v>1</v>
      </c>
    </row>
    <row r="11" spans="1:7" x14ac:dyDescent="0.25">
      <c r="A11">
        <v>4</v>
      </c>
      <c r="B11" t="s">
        <v>150</v>
      </c>
      <c r="C11" t="s">
        <v>30</v>
      </c>
      <c r="D11" t="s">
        <v>9</v>
      </c>
      <c r="E11">
        <v>2</v>
      </c>
      <c r="F11">
        <v>61</v>
      </c>
      <c r="G11">
        <v>1</v>
      </c>
    </row>
    <row r="12" spans="1:7" x14ac:dyDescent="0.25">
      <c r="A12">
        <v>5</v>
      </c>
      <c r="B12" t="s">
        <v>139</v>
      </c>
      <c r="C12" t="s">
        <v>30</v>
      </c>
      <c r="D12" t="s">
        <v>9</v>
      </c>
      <c r="E12">
        <v>2</v>
      </c>
      <c r="F12">
        <v>18</v>
      </c>
      <c r="G12">
        <v>1</v>
      </c>
    </row>
    <row r="13" spans="1:7" x14ac:dyDescent="0.25">
      <c r="A13">
        <v>6</v>
      </c>
      <c r="B13" t="s">
        <v>103</v>
      </c>
      <c r="C13" t="s">
        <v>30</v>
      </c>
      <c r="D13" t="s">
        <v>9</v>
      </c>
      <c r="E13">
        <v>2</v>
      </c>
      <c r="F13">
        <v>388</v>
      </c>
      <c r="G13">
        <v>1</v>
      </c>
    </row>
    <row r="14" spans="1:7" x14ac:dyDescent="0.25">
      <c r="A14">
        <v>1</v>
      </c>
      <c r="B14" t="s">
        <v>124</v>
      </c>
      <c r="C14" t="s">
        <v>53</v>
      </c>
      <c r="D14" t="s">
        <v>29</v>
      </c>
      <c r="E14">
        <v>1</v>
      </c>
      <c r="F14">
        <v>962</v>
      </c>
      <c r="G14">
        <v>2</v>
      </c>
    </row>
    <row r="15" spans="1:7" x14ac:dyDescent="0.25">
      <c r="A15">
        <v>2</v>
      </c>
      <c r="B15" t="s">
        <v>123</v>
      </c>
      <c r="C15" s="2" t="s">
        <v>53</v>
      </c>
      <c r="D15" t="s">
        <v>29</v>
      </c>
      <c r="E15">
        <v>1</v>
      </c>
      <c r="F15" s="2">
        <v>408</v>
      </c>
      <c r="G15">
        <v>2</v>
      </c>
    </row>
    <row r="16" spans="1:7" x14ac:dyDescent="0.25">
      <c r="A16">
        <v>3</v>
      </c>
      <c r="B16" t="s">
        <v>140</v>
      </c>
      <c r="C16" s="2" t="s">
        <v>53</v>
      </c>
      <c r="D16" t="s">
        <v>29</v>
      </c>
      <c r="E16">
        <v>1</v>
      </c>
      <c r="F16" s="2">
        <v>51</v>
      </c>
      <c r="G16">
        <v>2</v>
      </c>
    </row>
    <row r="17" spans="1:7" x14ac:dyDescent="0.25">
      <c r="A17">
        <v>4</v>
      </c>
      <c r="B17" t="s">
        <v>150</v>
      </c>
      <c r="C17" s="2" t="s">
        <v>53</v>
      </c>
      <c r="D17" t="s">
        <v>29</v>
      </c>
      <c r="E17">
        <v>1</v>
      </c>
      <c r="F17" s="2">
        <v>38</v>
      </c>
      <c r="G17">
        <v>2</v>
      </c>
    </row>
    <row r="18" spans="1:7" x14ac:dyDescent="0.25">
      <c r="A18">
        <v>5</v>
      </c>
      <c r="B18" t="s">
        <v>139</v>
      </c>
      <c r="C18" s="2" t="s">
        <v>53</v>
      </c>
      <c r="D18" t="s">
        <v>29</v>
      </c>
      <c r="E18">
        <v>1</v>
      </c>
      <c r="F18" s="2">
        <v>29</v>
      </c>
      <c r="G18">
        <v>2</v>
      </c>
    </row>
    <row r="19" spans="1:7" x14ac:dyDescent="0.25">
      <c r="A19">
        <v>6</v>
      </c>
      <c r="B19" t="s">
        <v>103</v>
      </c>
      <c r="C19" s="2" t="s">
        <v>53</v>
      </c>
      <c r="D19" t="s">
        <v>29</v>
      </c>
      <c r="E19">
        <v>1</v>
      </c>
      <c r="F19" s="2">
        <v>386</v>
      </c>
      <c r="G19">
        <v>2</v>
      </c>
    </row>
    <row r="20" spans="1:7" x14ac:dyDescent="0.25">
      <c r="A20">
        <v>1</v>
      </c>
      <c r="B20" t="s">
        <v>124</v>
      </c>
      <c r="C20" s="2" t="s">
        <v>53</v>
      </c>
      <c r="D20" t="s">
        <v>9</v>
      </c>
      <c r="E20">
        <v>2</v>
      </c>
      <c r="F20" s="2">
        <v>2871</v>
      </c>
      <c r="G20">
        <v>2</v>
      </c>
    </row>
    <row r="21" spans="1:7" x14ac:dyDescent="0.25">
      <c r="A21">
        <v>2</v>
      </c>
      <c r="B21" t="s">
        <v>123</v>
      </c>
      <c r="C21" s="2" t="s">
        <v>53</v>
      </c>
      <c r="D21" t="s">
        <v>9</v>
      </c>
      <c r="E21">
        <v>2</v>
      </c>
      <c r="F21" s="2">
        <v>621</v>
      </c>
      <c r="G21">
        <v>2</v>
      </c>
    </row>
    <row r="22" spans="1:7" x14ac:dyDescent="0.25">
      <c r="A22">
        <v>3</v>
      </c>
      <c r="B22" t="s">
        <v>140</v>
      </c>
      <c r="C22" s="2" t="s">
        <v>53</v>
      </c>
      <c r="D22" t="s">
        <v>9</v>
      </c>
      <c r="E22">
        <v>2</v>
      </c>
      <c r="F22" s="2">
        <v>110</v>
      </c>
      <c r="G22">
        <v>2</v>
      </c>
    </row>
    <row r="23" spans="1:7" x14ac:dyDescent="0.25">
      <c r="A23">
        <v>4</v>
      </c>
      <c r="B23" t="s">
        <v>150</v>
      </c>
      <c r="C23" s="2" t="s">
        <v>53</v>
      </c>
      <c r="D23" t="s">
        <v>9</v>
      </c>
      <c r="E23">
        <v>2</v>
      </c>
      <c r="F23" s="2">
        <v>76</v>
      </c>
      <c r="G23">
        <v>2</v>
      </c>
    </row>
    <row r="24" spans="1:7" x14ac:dyDescent="0.25">
      <c r="A24">
        <v>5</v>
      </c>
      <c r="B24" t="s">
        <v>139</v>
      </c>
      <c r="C24" s="2" t="s">
        <v>53</v>
      </c>
      <c r="D24" t="s">
        <v>9</v>
      </c>
      <c r="E24">
        <v>2</v>
      </c>
      <c r="F24" s="2">
        <v>62</v>
      </c>
      <c r="G24">
        <v>2</v>
      </c>
    </row>
    <row r="25" spans="1:7" x14ac:dyDescent="0.25">
      <c r="A25">
        <v>6</v>
      </c>
      <c r="B25" t="s">
        <v>103</v>
      </c>
      <c r="C25" s="2" t="s">
        <v>53</v>
      </c>
      <c r="D25" t="s">
        <v>9</v>
      </c>
      <c r="E25">
        <v>2</v>
      </c>
      <c r="F25" s="2">
        <v>484</v>
      </c>
      <c r="G25">
        <v>2</v>
      </c>
    </row>
    <row r="26" spans="1:7" x14ac:dyDescent="0.25">
      <c r="A26">
        <v>1</v>
      </c>
      <c r="B26" t="s">
        <v>124</v>
      </c>
      <c r="C26" t="s">
        <v>104</v>
      </c>
      <c r="D26" t="s">
        <v>29</v>
      </c>
      <c r="E26">
        <v>1</v>
      </c>
      <c r="F26">
        <v>164</v>
      </c>
      <c r="G26">
        <v>3</v>
      </c>
    </row>
    <row r="27" spans="1:7" x14ac:dyDescent="0.25">
      <c r="A27">
        <v>2</v>
      </c>
      <c r="B27" t="s">
        <v>123</v>
      </c>
      <c r="C27" t="s">
        <v>104</v>
      </c>
      <c r="D27" t="s">
        <v>29</v>
      </c>
      <c r="E27">
        <v>1</v>
      </c>
      <c r="F27">
        <v>25</v>
      </c>
      <c r="G27">
        <v>3</v>
      </c>
    </row>
    <row r="28" spans="1:7" x14ac:dyDescent="0.25">
      <c r="A28">
        <v>3</v>
      </c>
      <c r="B28" t="s">
        <v>140</v>
      </c>
      <c r="C28" t="s">
        <v>104</v>
      </c>
      <c r="D28" t="s">
        <v>29</v>
      </c>
      <c r="E28">
        <v>1</v>
      </c>
      <c r="F28">
        <v>10</v>
      </c>
      <c r="G28">
        <v>3</v>
      </c>
    </row>
    <row r="29" spans="1:7" x14ac:dyDescent="0.25">
      <c r="A29">
        <v>4</v>
      </c>
      <c r="B29" t="s">
        <v>150</v>
      </c>
      <c r="C29" t="s">
        <v>104</v>
      </c>
      <c r="D29" t="s">
        <v>29</v>
      </c>
      <c r="E29">
        <v>1</v>
      </c>
      <c r="F29">
        <v>4</v>
      </c>
      <c r="G29">
        <v>3</v>
      </c>
    </row>
    <row r="30" spans="1:7" x14ac:dyDescent="0.25">
      <c r="A30">
        <v>5</v>
      </c>
      <c r="B30" t="s">
        <v>139</v>
      </c>
      <c r="C30" t="s">
        <v>104</v>
      </c>
      <c r="D30" t="s">
        <v>29</v>
      </c>
      <c r="E30">
        <v>1</v>
      </c>
      <c r="F30">
        <v>2</v>
      </c>
      <c r="G30">
        <v>3</v>
      </c>
    </row>
    <row r="31" spans="1:7" x14ac:dyDescent="0.25">
      <c r="A31">
        <v>6</v>
      </c>
      <c r="B31" t="s">
        <v>103</v>
      </c>
      <c r="C31" t="s">
        <v>104</v>
      </c>
      <c r="D31" t="s">
        <v>29</v>
      </c>
      <c r="E31">
        <v>1</v>
      </c>
      <c r="F31">
        <v>15</v>
      </c>
      <c r="G31">
        <v>3</v>
      </c>
    </row>
    <row r="32" spans="1:7" x14ac:dyDescent="0.25">
      <c r="A32">
        <v>1</v>
      </c>
      <c r="B32" t="s">
        <v>124</v>
      </c>
      <c r="C32" t="s">
        <v>104</v>
      </c>
      <c r="D32" t="s">
        <v>9</v>
      </c>
      <c r="E32">
        <v>2</v>
      </c>
      <c r="F32">
        <v>496</v>
      </c>
      <c r="G32">
        <v>3</v>
      </c>
    </row>
    <row r="33" spans="1:7" x14ac:dyDescent="0.25">
      <c r="A33">
        <v>2</v>
      </c>
      <c r="B33" t="s">
        <v>123</v>
      </c>
      <c r="C33" t="s">
        <v>104</v>
      </c>
      <c r="D33" t="s">
        <v>9</v>
      </c>
      <c r="E33">
        <v>2</v>
      </c>
      <c r="F33">
        <v>30</v>
      </c>
      <c r="G33">
        <v>3</v>
      </c>
    </row>
    <row r="34" spans="1:7" x14ac:dyDescent="0.25">
      <c r="A34">
        <v>3</v>
      </c>
      <c r="B34" t="s">
        <v>140</v>
      </c>
      <c r="C34" t="s">
        <v>104</v>
      </c>
      <c r="D34" t="s">
        <v>9</v>
      </c>
      <c r="E34">
        <v>2</v>
      </c>
      <c r="F34">
        <v>21</v>
      </c>
      <c r="G34">
        <v>3</v>
      </c>
    </row>
    <row r="35" spans="1:7" x14ac:dyDescent="0.25">
      <c r="A35">
        <v>4</v>
      </c>
      <c r="B35" t="s">
        <v>150</v>
      </c>
      <c r="C35" t="s">
        <v>104</v>
      </c>
      <c r="D35" t="s">
        <v>9</v>
      </c>
      <c r="E35">
        <v>2</v>
      </c>
      <c r="F35">
        <v>7</v>
      </c>
      <c r="G35">
        <v>3</v>
      </c>
    </row>
    <row r="36" spans="1:7" x14ac:dyDescent="0.25">
      <c r="A36">
        <v>5</v>
      </c>
      <c r="B36" t="s">
        <v>139</v>
      </c>
      <c r="C36" t="s">
        <v>104</v>
      </c>
      <c r="D36" t="s">
        <v>9</v>
      </c>
      <c r="E36">
        <v>2</v>
      </c>
      <c r="F36">
        <v>6</v>
      </c>
      <c r="G36">
        <v>3</v>
      </c>
    </row>
    <row r="37" spans="1:7" x14ac:dyDescent="0.25">
      <c r="A37">
        <v>6</v>
      </c>
      <c r="B37" t="s">
        <v>103</v>
      </c>
      <c r="C37" t="s">
        <v>104</v>
      </c>
      <c r="D37" t="s">
        <v>9</v>
      </c>
      <c r="E37">
        <v>2</v>
      </c>
      <c r="F37">
        <v>22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E7"/>
  <sheetViews>
    <sheetView workbookViewId="0">
      <selection activeCell="B7" sqref="B7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3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96</v>
      </c>
      <c r="B1" t="s">
        <v>0</v>
      </c>
      <c r="C1" t="s">
        <v>55</v>
      </c>
      <c r="D1" t="s">
        <v>105</v>
      </c>
      <c r="E1" t="s">
        <v>52</v>
      </c>
    </row>
    <row r="2" spans="1:5" x14ac:dyDescent="0.25">
      <c r="A2">
        <v>1</v>
      </c>
      <c r="B2" t="s">
        <v>125</v>
      </c>
      <c r="C2">
        <v>3027</v>
      </c>
      <c r="D2">
        <v>2743</v>
      </c>
      <c r="E2">
        <v>933</v>
      </c>
    </row>
    <row r="3" spans="1:5" x14ac:dyDescent="0.25">
      <c r="A3">
        <v>2</v>
      </c>
      <c r="B3" t="s">
        <v>126</v>
      </c>
      <c r="C3">
        <v>1142</v>
      </c>
      <c r="D3">
        <v>886</v>
      </c>
      <c r="E3">
        <v>53</v>
      </c>
    </row>
    <row r="4" spans="1:5" x14ac:dyDescent="0.25">
      <c r="A4">
        <v>3</v>
      </c>
      <c r="B4" t="s">
        <v>127</v>
      </c>
      <c r="C4">
        <v>326</v>
      </c>
      <c r="D4">
        <v>265</v>
      </c>
      <c r="E4">
        <v>193</v>
      </c>
    </row>
    <row r="5" spans="1:5" x14ac:dyDescent="0.25">
      <c r="A5" s="2">
        <v>4</v>
      </c>
      <c r="B5" s="2" t="s">
        <v>151</v>
      </c>
      <c r="C5" s="2">
        <v>226</v>
      </c>
      <c r="D5" s="2">
        <v>217</v>
      </c>
      <c r="E5" s="2">
        <v>35</v>
      </c>
    </row>
    <row r="6" spans="1:5" x14ac:dyDescent="0.25">
      <c r="A6" s="2">
        <v>5</v>
      </c>
      <c r="B6" s="2" t="s">
        <v>143</v>
      </c>
      <c r="C6" s="2">
        <v>222</v>
      </c>
      <c r="D6" s="2">
        <v>188</v>
      </c>
      <c r="E6" s="2">
        <v>69</v>
      </c>
    </row>
    <row r="7" spans="1:5" x14ac:dyDescent="0.25">
      <c r="A7" s="2">
        <v>6</v>
      </c>
      <c r="B7" s="2" t="s">
        <v>103</v>
      </c>
      <c r="C7" s="2">
        <v>458</v>
      </c>
      <c r="D7" s="2">
        <v>399</v>
      </c>
      <c r="E7" s="2">
        <v>99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E7"/>
  <sheetViews>
    <sheetView workbookViewId="0">
      <selection activeCell="B2" sqref="B2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5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96</v>
      </c>
      <c r="B1" t="s">
        <v>0</v>
      </c>
      <c r="C1" t="s">
        <v>57</v>
      </c>
      <c r="D1" t="s">
        <v>105</v>
      </c>
      <c r="E1" t="s">
        <v>52</v>
      </c>
    </row>
    <row r="2" spans="1:5" x14ac:dyDescent="0.25">
      <c r="A2" s="2">
        <v>1</v>
      </c>
      <c r="B2" s="2" t="s">
        <v>125</v>
      </c>
      <c r="C2" s="2">
        <v>50</v>
      </c>
      <c r="D2" s="2">
        <v>39</v>
      </c>
      <c r="E2" s="2">
        <v>8</v>
      </c>
    </row>
    <row r="3" spans="1:5" x14ac:dyDescent="0.25">
      <c r="A3" s="2">
        <v>2</v>
      </c>
      <c r="B3" s="2" t="s">
        <v>152</v>
      </c>
      <c r="C3" s="2">
        <v>12</v>
      </c>
      <c r="D3" s="2">
        <v>8</v>
      </c>
      <c r="E3" s="2">
        <v>0</v>
      </c>
    </row>
    <row r="4" spans="1:5" x14ac:dyDescent="0.25">
      <c r="A4" s="2">
        <v>3</v>
      </c>
      <c r="B4" s="2" t="s">
        <v>153</v>
      </c>
      <c r="C4" s="2">
        <v>11</v>
      </c>
      <c r="D4" s="2">
        <v>2</v>
      </c>
      <c r="E4" s="2">
        <v>2</v>
      </c>
    </row>
    <row r="5" spans="1:5" x14ac:dyDescent="0.25">
      <c r="A5" s="2">
        <v>4</v>
      </c>
      <c r="B5" s="2" t="s">
        <v>127</v>
      </c>
      <c r="C5" s="2">
        <v>9</v>
      </c>
      <c r="D5" s="2">
        <v>3</v>
      </c>
      <c r="E5" s="2">
        <v>1</v>
      </c>
    </row>
    <row r="6" spans="1:5" x14ac:dyDescent="0.25">
      <c r="A6" s="2">
        <v>5</v>
      </c>
      <c r="B6" s="2" t="s">
        <v>142</v>
      </c>
      <c r="C6" s="2">
        <v>9</v>
      </c>
      <c r="D6" s="2">
        <v>4</v>
      </c>
      <c r="E6" s="2">
        <v>1</v>
      </c>
    </row>
    <row r="7" spans="1:5" x14ac:dyDescent="0.25">
      <c r="A7" s="2">
        <v>6</v>
      </c>
      <c r="B7" s="2" t="s">
        <v>103</v>
      </c>
      <c r="C7" s="2">
        <v>57</v>
      </c>
      <c r="D7" s="2">
        <v>29</v>
      </c>
      <c r="E7" s="2">
        <v>4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C2"/>
  <sheetViews>
    <sheetView workbookViewId="0">
      <selection activeCell="A2" sqref="A2"/>
    </sheetView>
  </sheetViews>
  <sheetFormatPr defaultRowHeight="15" x14ac:dyDescent="0.25"/>
  <cols>
    <col min="1" max="3" width="12.140625" bestFit="1" customWidth="1"/>
  </cols>
  <sheetData>
    <row r="1" spans="1:3" x14ac:dyDescent="0.25">
      <c r="A1" t="s">
        <v>120</v>
      </c>
      <c r="B1" t="s">
        <v>121</v>
      </c>
      <c r="C1" t="s">
        <v>122</v>
      </c>
    </row>
    <row r="2" spans="1:3" x14ac:dyDescent="0.25">
      <c r="A2" s="1" t="s">
        <v>147</v>
      </c>
      <c r="B2" s="1" t="s">
        <v>148</v>
      </c>
      <c r="C2" s="1" t="s">
        <v>149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101</v>
      </c>
      <c r="B1" t="s">
        <v>119</v>
      </c>
      <c r="C1" t="s">
        <v>111</v>
      </c>
      <c r="D1" t="s">
        <v>96</v>
      </c>
    </row>
    <row r="2" spans="1:4" x14ac:dyDescent="0.25">
      <c r="A2">
        <v>0</v>
      </c>
      <c r="B2" t="s">
        <v>89</v>
      </c>
      <c r="C2" t="s">
        <v>63</v>
      </c>
      <c r="D2">
        <v>1</v>
      </c>
    </row>
    <row r="3" spans="1:4" x14ac:dyDescent="0.25">
      <c r="A3">
        <v>0</v>
      </c>
      <c r="B3" t="s">
        <v>89</v>
      </c>
      <c r="C3" t="s">
        <v>91</v>
      </c>
      <c r="D3">
        <v>2</v>
      </c>
    </row>
    <row r="4" spans="1:4" x14ac:dyDescent="0.25">
      <c r="A4">
        <v>0</v>
      </c>
      <c r="B4" t="s">
        <v>89</v>
      </c>
      <c r="C4" t="s">
        <v>62</v>
      </c>
      <c r="D4">
        <v>3</v>
      </c>
    </row>
    <row r="5" spans="1:4" x14ac:dyDescent="0.25">
      <c r="A5">
        <v>0</v>
      </c>
      <c r="B5" t="s">
        <v>89</v>
      </c>
      <c r="C5" t="s">
        <v>90</v>
      </c>
      <c r="D5">
        <v>4</v>
      </c>
    </row>
    <row r="6" spans="1:4" x14ac:dyDescent="0.25">
      <c r="A6">
        <v>2074</v>
      </c>
      <c r="B6" t="s">
        <v>49</v>
      </c>
      <c r="C6" t="s">
        <v>63</v>
      </c>
      <c r="D6">
        <v>1</v>
      </c>
    </row>
    <row r="7" spans="1:4" x14ac:dyDescent="0.25">
      <c r="A7">
        <v>10</v>
      </c>
      <c r="B7" t="s">
        <v>49</v>
      </c>
      <c r="C7" t="s">
        <v>91</v>
      </c>
      <c r="D7">
        <v>2</v>
      </c>
    </row>
    <row r="8" spans="1:4" x14ac:dyDescent="0.25">
      <c r="A8">
        <v>13</v>
      </c>
      <c r="B8" t="s">
        <v>49</v>
      </c>
      <c r="C8" t="s">
        <v>62</v>
      </c>
      <c r="D8">
        <v>3</v>
      </c>
    </row>
    <row r="9" spans="1:4" x14ac:dyDescent="0.25">
      <c r="A9">
        <v>9</v>
      </c>
      <c r="B9" t="s">
        <v>49</v>
      </c>
      <c r="C9" t="s">
        <v>90</v>
      </c>
      <c r="D9">
        <v>4</v>
      </c>
    </row>
    <row r="10" spans="1:4" x14ac:dyDescent="0.25">
      <c r="A10">
        <v>799</v>
      </c>
      <c r="B10" t="s">
        <v>50</v>
      </c>
      <c r="C10" t="s">
        <v>63</v>
      </c>
      <c r="D10">
        <v>1</v>
      </c>
    </row>
    <row r="11" spans="1:4" x14ac:dyDescent="0.25">
      <c r="A11">
        <v>1</v>
      </c>
      <c r="B11" t="s">
        <v>50</v>
      </c>
      <c r="C11" t="s">
        <v>91</v>
      </c>
      <c r="D11">
        <v>2</v>
      </c>
    </row>
    <row r="12" spans="1:4" x14ac:dyDescent="0.25">
      <c r="A12">
        <v>10</v>
      </c>
      <c r="B12" t="s">
        <v>50</v>
      </c>
      <c r="C12" t="s">
        <v>62</v>
      </c>
      <c r="D12">
        <v>3</v>
      </c>
    </row>
    <row r="13" spans="1:4" x14ac:dyDescent="0.25">
      <c r="A13">
        <v>4</v>
      </c>
      <c r="B13" t="s">
        <v>50</v>
      </c>
      <c r="C13" t="s">
        <v>90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5FCF27-C05A-47F7-AB6B-3FBE333CBFD7}">
  <ds:schemaRefs>
    <ds:schemaRef ds:uri="http://www.w3.org/XML/1998/namespace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Meldunek tygodniowy v.2</dc:title>
  <dc:creator>Sebastian</dc:creator>
  <cp:lastModifiedBy>Jankowska Małgorzata</cp:lastModifiedBy>
  <cp:lastPrinted>2015-01-07T11:10:02Z</cp:lastPrinted>
  <dcterms:created xsi:type="dcterms:W3CDTF">2014-07-29T18:33:30Z</dcterms:created>
  <dcterms:modified xsi:type="dcterms:W3CDTF">2017-12-20T15:35:18Z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