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200" tabRatio="500"/>
  </bookViews>
  <sheets>
    <sheet name="Arkusz2" sheetId="3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3" l="1"/>
  <c r="F11" i="3" l="1"/>
  <c r="F10" i="3"/>
  <c r="E11" i="3"/>
  <c r="G11" i="3" s="1"/>
  <c r="H11" i="3" s="1"/>
  <c r="E10" i="3"/>
  <c r="G10" i="3" s="1"/>
  <c r="D12" i="3"/>
  <c r="F12" i="3" l="1"/>
  <c r="F13" i="3" s="1"/>
  <c r="F14" i="3" s="1"/>
  <c r="H10" i="3"/>
  <c r="H12" i="3" s="1"/>
  <c r="G12" i="3"/>
  <c r="E12" i="3"/>
  <c r="D9" i="3"/>
  <c r="D13" i="3" s="1"/>
  <c r="D14" i="3" s="1"/>
  <c r="E8" i="3"/>
  <c r="G8" i="3" s="1"/>
  <c r="E7" i="3"/>
  <c r="G7" i="3" s="1"/>
  <c r="H7" i="3" s="1"/>
  <c r="F7" i="3"/>
  <c r="F9" i="3" s="1"/>
  <c r="E9" i="3" l="1"/>
  <c r="E13" i="3" s="1"/>
  <c r="E14" i="3" s="1"/>
  <c r="H8" i="3"/>
  <c r="H9" i="3" s="1"/>
  <c r="H13" i="3" s="1"/>
  <c r="G9" i="3"/>
  <c r="G13" i="3" s="1"/>
  <c r="G14" i="3" l="1"/>
  <c r="H14" i="3" s="1"/>
</calcChain>
</file>

<file path=xl/sharedStrings.xml><?xml version="1.0" encoding="utf-8"?>
<sst xmlns="http://schemas.openxmlformats.org/spreadsheetml/2006/main" count="13" uniqueCount="11">
  <si>
    <t>Pakiet</t>
  </si>
  <si>
    <t>Łączna wart. zam. podst. z opcją i zam. uzup netto</t>
  </si>
  <si>
    <t>Vat %</t>
  </si>
  <si>
    <t>Wartośc netto</t>
  </si>
  <si>
    <t>Wartość netto z opcją</t>
  </si>
  <si>
    <t>Wartośc brutto</t>
  </si>
  <si>
    <t>Zamówienie uzup. (50% zam. podst. z opcją) netto</t>
  </si>
  <si>
    <t>SUMA</t>
  </si>
  <si>
    <t>Suma</t>
  </si>
  <si>
    <t>KRYŃSZCZAK + ŁAWKI</t>
  </si>
  <si>
    <t>RÓŻA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</si>
</sst>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1" xfId="0" applyFill="1" applyBorder="1"/>
    <xf numFmtId="0" fontId="0" fillId="0" borderId="0" xfId="0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2" fontId="0" fillId="3" borderId="1" xfId="0" applyNumberFormat="1" applyFill="1" applyBorder="1"/>
    <xf numFmtId="2" fontId="2" fillId="2" borderId="1" xfId="0" applyNumberFormat="1" applyFont="1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2" fontId="0" fillId="4" borderId="1" xfId="0" applyNumberFormat="1" applyFill="1" applyBorder="1"/>
    <xf numFmtId="0" fontId="0" fillId="4" borderId="1" xfId="0" applyFill="1" applyBorder="1"/>
    <xf numFmtId="0" fontId="0" fillId="4" borderId="0" xfId="0" applyFill="1"/>
    <xf numFmtId="0" fontId="0" fillId="5" borderId="1" xfId="0" applyFill="1" applyBorder="1"/>
    <xf numFmtId="0" fontId="0" fillId="5" borderId="3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2" fontId="0" fillId="0" borderId="0" xfId="0" applyNumberFormat="1"/>
    <xf numFmtId="0" fontId="1" fillId="0" borderId="0" xfId="0" applyFont="1"/>
    <xf numFmtId="4" fontId="1" fillId="4" borderId="1" xfId="0" applyNumberFormat="1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0F0F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39"/>
  <sheetViews>
    <sheetView tabSelected="1" topLeftCell="A4" workbookViewId="0">
      <selection activeCell="B6" sqref="B6"/>
    </sheetView>
  </sheetViews>
  <sheetFormatPr defaultRowHeight="12.5" x14ac:dyDescent="0.25"/>
  <cols>
    <col min="2" max="2" width="26.08984375" customWidth="1"/>
    <col min="4" max="4" width="12.36328125" customWidth="1"/>
    <col min="5" max="5" width="13.36328125" customWidth="1"/>
    <col min="6" max="6" width="14.08984375" customWidth="1"/>
    <col min="7" max="7" width="21.6328125" customWidth="1"/>
    <col min="8" max="8" width="19.36328125" customWidth="1"/>
  </cols>
  <sheetData>
    <row r="6" spans="2:8" ht="39.75" customHeight="1" x14ac:dyDescent="0.25">
      <c r="B6" s="19" t="s">
        <v>0</v>
      </c>
      <c r="C6" s="19" t="s">
        <v>2</v>
      </c>
      <c r="D6" s="19" t="s">
        <v>3</v>
      </c>
      <c r="E6" s="19" t="s">
        <v>4</v>
      </c>
      <c r="F6" s="19" t="s">
        <v>5</v>
      </c>
      <c r="G6" s="20" t="s">
        <v>6</v>
      </c>
      <c r="H6" s="20" t="s">
        <v>1</v>
      </c>
    </row>
    <row r="7" spans="2:8" ht="13" x14ac:dyDescent="0.25">
      <c r="B7" s="18">
        <v>1</v>
      </c>
      <c r="C7" s="12">
        <v>8</v>
      </c>
      <c r="D7" s="17">
        <v>863645.11</v>
      </c>
      <c r="E7" s="10">
        <f>D7*1.2</f>
        <v>1036374.132</v>
      </c>
      <c r="F7" s="10">
        <f>D7*1.08</f>
        <v>932736.71880000003</v>
      </c>
      <c r="G7" s="10">
        <f>E7*0.5</f>
        <v>518187.06599999999</v>
      </c>
      <c r="H7" s="10">
        <f>G7+E7</f>
        <v>1554561.1979999999</v>
      </c>
    </row>
    <row r="8" spans="2:8" ht="13" x14ac:dyDescent="0.25">
      <c r="B8" s="18" t="s">
        <v>9</v>
      </c>
      <c r="C8" s="12">
        <v>23</v>
      </c>
      <c r="D8" s="17">
        <v>39179.53</v>
      </c>
      <c r="E8" s="10">
        <f t="shared" ref="E8" si="0">D8*1.2</f>
        <v>47015.435999999994</v>
      </c>
      <c r="F8" s="10">
        <f>D8*1.23</f>
        <v>48190.821899999995</v>
      </c>
      <c r="G8" s="10">
        <f t="shared" ref="G8" si="1">E8*0.5</f>
        <v>23507.717999999997</v>
      </c>
      <c r="H8" s="10">
        <f t="shared" ref="H8" si="2">G8+E8</f>
        <v>70523.153999999995</v>
      </c>
    </row>
    <row r="9" spans="2:8" x14ac:dyDescent="0.25">
      <c r="B9" s="25" t="s">
        <v>8</v>
      </c>
      <c r="C9" s="26"/>
      <c r="D9" s="1">
        <f>D7+D8</f>
        <v>902824.64</v>
      </c>
      <c r="E9" s="5">
        <f>E8+E7</f>
        <v>1083389.568</v>
      </c>
      <c r="F9" s="5">
        <f>F8+F7</f>
        <v>980927.54070000001</v>
      </c>
      <c r="G9" s="5">
        <f>G8+G7</f>
        <v>541694.78399999999</v>
      </c>
      <c r="H9" s="5">
        <f>H7+H8</f>
        <v>1625084.352</v>
      </c>
    </row>
    <row r="10" spans="2:8" ht="13" x14ac:dyDescent="0.25">
      <c r="B10" s="18">
        <v>7</v>
      </c>
      <c r="C10" s="13">
        <v>8</v>
      </c>
      <c r="D10" s="17">
        <v>609030.17000000004</v>
      </c>
      <c r="E10" s="9">
        <f>D10*1.2</f>
        <v>730836.20400000003</v>
      </c>
      <c r="F10" s="9">
        <f>D10*1.08</f>
        <v>657752.58360000013</v>
      </c>
      <c r="G10" s="9">
        <f>E10*0.5</f>
        <v>365418.10200000001</v>
      </c>
      <c r="H10" s="9">
        <f>SUM(G10+E10)</f>
        <v>1096254.3060000001</v>
      </c>
    </row>
    <row r="11" spans="2:8" ht="13" x14ac:dyDescent="0.25">
      <c r="B11" s="18" t="s">
        <v>10</v>
      </c>
      <c r="C11" s="14">
        <v>23</v>
      </c>
      <c r="D11" s="17">
        <v>20861.23</v>
      </c>
      <c r="E11" s="9">
        <f>D11*1.2</f>
        <v>25033.475999999999</v>
      </c>
      <c r="F11" s="9">
        <f>D11*1.23</f>
        <v>25659.312900000001</v>
      </c>
      <c r="G11" s="9">
        <f>E11*0.5</f>
        <v>12516.737999999999</v>
      </c>
      <c r="H11" s="9">
        <f>SUM(G11+E11)</f>
        <v>37550.214</v>
      </c>
    </row>
    <row r="12" spans="2:8" x14ac:dyDescent="0.25">
      <c r="B12" s="25" t="s">
        <v>8</v>
      </c>
      <c r="C12" s="26"/>
      <c r="D12" s="5">
        <f>SUM(D11+D10)</f>
        <v>629891.4</v>
      </c>
      <c r="E12" s="5">
        <f>SUM(E10+E11)</f>
        <v>755869.68</v>
      </c>
      <c r="F12" s="5">
        <f>SUM(F11+F10)</f>
        <v>683411.89650000015</v>
      </c>
      <c r="G12" s="5">
        <f>SUM(G10+G11)</f>
        <v>377934.84</v>
      </c>
      <c r="H12" s="5">
        <f>SUM(H10+H11)</f>
        <v>1133804.52</v>
      </c>
    </row>
    <row r="13" spans="2:8" x14ac:dyDescent="0.25">
      <c r="B13" s="7" t="s">
        <v>8</v>
      </c>
      <c r="C13" s="8"/>
      <c r="D13" s="5">
        <f>SUM(D12+D9)</f>
        <v>1532716.04</v>
      </c>
      <c r="E13" s="5">
        <f>E12+E9</f>
        <v>1839259.2480000001</v>
      </c>
      <c r="F13" s="5">
        <f>F12+F9</f>
        <v>1664339.4372</v>
      </c>
      <c r="G13" s="5">
        <f>G12+G9</f>
        <v>919629.62400000007</v>
      </c>
      <c r="H13" s="5">
        <f>H12+H9</f>
        <v>2758888.872</v>
      </c>
    </row>
    <row r="14" spans="2:8" ht="13" x14ac:dyDescent="0.3">
      <c r="B14" s="21" t="s">
        <v>7</v>
      </c>
      <c r="C14" s="22"/>
      <c r="D14" s="6">
        <f>D13</f>
        <v>1532716.04</v>
      </c>
      <c r="E14" s="6">
        <f>E13</f>
        <v>1839259.2480000001</v>
      </c>
      <c r="F14" s="6">
        <f>F13</f>
        <v>1664339.4372</v>
      </c>
      <c r="G14" s="3">
        <f>E14*0.5</f>
        <v>919629.62400000007</v>
      </c>
      <c r="H14" s="6">
        <f>E14+G14</f>
        <v>2758888.8720000004</v>
      </c>
    </row>
    <row r="15" spans="2:8" ht="13" x14ac:dyDescent="0.3">
      <c r="B15" s="23"/>
      <c r="C15" s="24"/>
      <c r="D15" s="6"/>
      <c r="E15" s="4"/>
      <c r="F15" s="4"/>
      <c r="G15" s="4"/>
      <c r="H15" s="4"/>
    </row>
    <row r="16" spans="2:8" x14ac:dyDescent="0.25">
      <c r="C16" s="2"/>
    </row>
    <row r="18" spans="3:4" x14ac:dyDescent="0.25">
      <c r="C18" s="16"/>
    </row>
    <row r="21" spans="3:4" ht="13" x14ac:dyDescent="0.3">
      <c r="D21" s="6"/>
    </row>
    <row r="23" spans="3:4" x14ac:dyDescent="0.25">
      <c r="C23" s="16"/>
      <c r="D23" s="15"/>
    </row>
    <row r="39" spans="11:11" x14ac:dyDescent="0.25">
      <c r="K39" s="11"/>
    </row>
  </sheetData>
  <mergeCells count="3">
    <mergeCell ref="B14:C15"/>
    <mergeCell ref="B9:C9"/>
    <mergeCell ref="B12:C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Jacek Barej</cp:lastModifiedBy>
  <cp:revision>1</cp:revision>
  <dcterms:created xsi:type="dcterms:W3CDTF">2020-10-02T10:53:04Z</dcterms:created>
  <dcterms:modified xsi:type="dcterms:W3CDTF">2022-03-08T13:08:15Z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